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frapp\Downloads\山口県トンネル点検（山下さん送付用）\山口県トンネル点検（山下さん送付用）\元Excel\"/>
    </mc:Choice>
  </mc:AlternateContent>
  <xr:revisionPtr revIDLastSave="0" documentId="13_ncr:1_{42926A28-C7B8-4973-B7D2-E16A8B104300}" xr6:coauthVersionLast="47" xr6:coauthVersionMax="47" xr10:uidLastSave="{00000000-0000-0000-0000-000000000000}"/>
  <bookViews>
    <workbookView xWindow="-120" yWindow="-120" windowWidth="38640" windowHeight="2184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213" r:id="rId7"/>
    <sheet name="様式B (2)" sheetId="732" r:id="rId8"/>
    <sheet name="様式B (3)" sheetId="733" r:id="rId9"/>
    <sheet name="様式B (4)" sheetId="734" r:id="rId10"/>
    <sheet name="様式C-1-1" sheetId="60" r:id="rId11"/>
    <sheet name="様式C-1-2" sheetId="61" r:id="rId12"/>
    <sheet name="様式C-2" sheetId="63" r:id="rId13"/>
    <sheet name="様式D-1-1 (1)" sheetId="218" r:id="rId14"/>
    <sheet name="様式D-1-1 (2)" sheetId="735" r:id="rId15"/>
    <sheet name="様式D-1-1 (3)" sheetId="736" r:id="rId16"/>
    <sheet name="様式D-1-1 (4)" sheetId="737" r:id="rId17"/>
    <sheet name="様式D-1-1 (5)" sheetId="738" r:id="rId18"/>
    <sheet name="様式D-1-2 (1)" sheetId="65" r:id="rId19"/>
    <sheet name="様式D-2-1 (1)" sheetId="42" r:id="rId20"/>
    <sheet name="様式D-2-1 (2)" sheetId="739" r:id="rId21"/>
    <sheet name="様式D-2-1 (3)" sheetId="740" r:id="rId22"/>
    <sheet name="様式D-2-1 (4)" sheetId="741" r:id="rId23"/>
    <sheet name="様式D-2-1´" sheetId="55" r:id="rId24"/>
    <sheet name="様式D-3_PS" sheetId="706" r:id="rId25"/>
    <sheet name="様式D-3_S001" sheetId="707" r:id="rId26"/>
    <sheet name="様式D-3_S002" sheetId="708" r:id="rId27"/>
    <sheet name="様式D-3_S003" sheetId="709" r:id="rId28"/>
    <sheet name="様式D-3_S004" sheetId="710" r:id="rId29"/>
    <sheet name="様式D-3_S005" sheetId="711" r:id="rId30"/>
    <sheet name="様式D-3_S006" sheetId="712" r:id="rId31"/>
    <sheet name="様式D-3_S007" sheetId="713" r:id="rId32"/>
    <sheet name="様式D-3_S008" sheetId="714" r:id="rId33"/>
    <sheet name="様式D-3_S009" sheetId="715" r:id="rId34"/>
    <sheet name="様式D-3_S010" sheetId="716" r:id="rId35"/>
    <sheet name="様式D-3_S011" sheetId="717" r:id="rId36"/>
    <sheet name="様式D-3_S012" sheetId="718" r:id="rId37"/>
    <sheet name="様式D-3_S013" sheetId="719" r:id="rId38"/>
    <sheet name="様式D-3_S014" sheetId="720" r:id="rId39"/>
    <sheet name="様式D-3_S015" sheetId="721" r:id="rId40"/>
    <sheet name="様式D-3_S016" sheetId="722" r:id="rId41"/>
    <sheet name="様式D-3_S017" sheetId="723" r:id="rId42"/>
    <sheet name="様式D-3_S018" sheetId="724" r:id="rId43"/>
    <sheet name="様式D-3_S019" sheetId="725" r:id="rId44"/>
    <sheet name="様式D-3_S020" sheetId="726" r:id="rId45"/>
    <sheet name="様式D-3_S021" sheetId="727" r:id="rId46"/>
    <sheet name="様式D-3_S022" sheetId="728" r:id="rId47"/>
    <sheet name="様式D-3_S023" sheetId="729" r:id="rId48"/>
    <sheet name="様式D-3_S024" sheetId="730" r:id="rId49"/>
    <sheet name="様式D-3_PE" sheetId="731" r:id="rId50"/>
    <sheet name="様式E" sheetId="64" r:id="rId51"/>
    <sheet name="様式F" sheetId="81" r:id="rId52"/>
    <sheet name="様式G" sheetId="95" r:id="rId53"/>
    <sheet name="(参考)リスト" sheetId="74" r:id="rId54"/>
  </sheets>
  <externalReferences>
    <externalReference r:id="rId55"/>
    <externalReference r:id="rId56"/>
  </externalReferences>
  <definedNames>
    <definedName name="_xlnm.Print_Area" localSheetId="53">'(参考)リスト'!$A$3:$K$84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'様式A-2'!$B$3:$AN$49</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'様式C-1-1'!$B$2:$Y$48</definedName>
    <definedName name="_xlnm.Print_Area" localSheetId="11">'様式C-1-2'!$B$2:$X$46</definedName>
    <definedName name="_xlnm.Print_Area" localSheetId="12">'様式C-2'!$B$2:$Z$23</definedName>
    <definedName name="_xlnm.Print_Area" localSheetId="13">'様式D-1-1 (1)'!$B$2:$W$30</definedName>
    <definedName name="_xlnm.Print_Area" localSheetId="14">'様式D-1-1 (2)'!$B$2:$W$30</definedName>
    <definedName name="_xlnm.Print_Area" localSheetId="15">'様式D-1-1 (3)'!$B$2:$W$30</definedName>
    <definedName name="_xlnm.Print_Area" localSheetId="16">'様式D-1-1 (4)'!$B$2:$W$30</definedName>
    <definedName name="_xlnm.Print_Area" localSheetId="17">'様式D-1-1 (5)'!$B$2:$W$30</definedName>
    <definedName name="_xlnm.Print_Area" localSheetId="18">'様式D-1-2 (1)'!$B$2:$Y$41</definedName>
    <definedName name="_xlnm.Print_Area" localSheetId="19">'様式D-2-1 (1)'!$B$3:$AI$18</definedName>
    <definedName name="_xlnm.Print_Area" localSheetId="20">'様式D-2-1 (2)'!$B$3:$AI$18</definedName>
    <definedName name="_xlnm.Print_Area" localSheetId="21">'様式D-2-1 (3)'!$B$3:$AI$18</definedName>
    <definedName name="_xlnm.Print_Area" localSheetId="22">'様式D-2-1 (4)'!$B$3:$AI$18</definedName>
    <definedName name="_xlnm.Print_Area" localSheetId="23">'様式D-2-1´'!$B$3:$AI$18</definedName>
    <definedName name="_xlnm.Print_Area" localSheetId="49">'様式D-3_PE'!$B$3:$AO$53</definedName>
    <definedName name="_xlnm.Print_Area" localSheetId="24">'様式D-3_PS'!$B$3:$AO$53</definedName>
    <definedName name="_xlnm.Print_Area" localSheetId="25">'様式D-3_S001'!$B$3:$AO$53</definedName>
    <definedName name="_xlnm.Print_Area" localSheetId="26">'様式D-3_S002'!$B$3:$AO$53</definedName>
    <definedName name="_xlnm.Print_Area" localSheetId="27">'様式D-3_S003'!$B$3:$AO$53</definedName>
    <definedName name="_xlnm.Print_Area" localSheetId="28">'様式D-3_S004'!$B$3:$AO$53</definedName>
    <definedName name="_xlnm.Print_Area" localSheetId="29">'様式D-3_S005'!$B$3:$AO$53</definedName>
    <definedName name="_xlnm.Print_Area" localSheetId="30">'様式D-3_S006'!$B$3:$AO$53</definedName>
    <definedName name="_xlnm.Print_Area" localSheetId="31">'様式D-3_S007'!$B$3:$AO$53</definedName>
    <definedName name="_xlnm.Print_Area" localSheetId="32">'様式D-3_S008'!$B$3:$AO$53</definedName>
    <definedName name="_xlnm.Print_Area" localSheetId="33">'様式D-3_S009'!$B$3:$AO$53</definedName>
    <definedName name="_xlnm.Print_Area" localSheetId="34">'様式D-3_S010'!$B$3:$AO$53</definedName>
    <definedName name="_xlnm.Print_Area" localSheetId="35">'様式D-3_S011'!$B$3:$AO$53</definedName>
    <definedName name="_xlnm.Print_Area" localSheetId="36">'様式D-3_S012'!$B$3:$AO$53</definedName>
    <definedName name="_xlnm.Print_Area" localSheetId="37">'様式D-3_S013'!$B$3:$AO$53</definedName>
    <definedName name="_xlnm.Print_Area" localSheetId="38">'様式D-3_S014'!$B$3:$AO$53</definedName>
    <definedName name="_xlnm.Print_Area" localSheetId="39">'様式D-3_S015'!$B$3:$AO$53</definedName>
    <definedName name="_xlnm.Print_Area" localSheetId="40">'様式D-3_S016'!$B$3:$AO$53</definedName>
    <definedName name="_xlnm.Print_Area" localSheetId="41">'様式D-3_S017'!$B$3:$AO$53</definedName>
    <definedName name="_xlnm.Print_Area" localSheetId="42">'様式D-3_S018'!$B$3:$AO$53</definedName>
    <definedName name="_xlnm.Print_Area" localSheetId="43">'様式D-3_S019'!$B$3:$AO$53</definedName>
    <definedName name="_xlnm.Print_Area" localSheetId="44">'様式D-3_S020'!$B$3:$AO$53</definedName>
    <definedName name="_xlnm.Print_Area" localSheetId="45">'様式D-3_S021'!$B$3:$AO$53</definedName>
    <definedName name="_xlnm.Print_Area" localSheetId="46">'様式D-3_S022'!$B$3:$AO$53</definedName>
    <definedName name="_xlnm.Print_Area" localSheetId="47">'様式D-3_S023'!$B$3:$AO$53</definedName>
    <definedName name="_xlnm.Print_Area" localSheetId="48">'様式D-3_S024'!$B$3:$AO$53</definedName>
    <definedName name="_xlnm.Print_Area" localSheetId="50">様式E!$B$2:$BK$21</definedName>
    <definedName name="_xlnm.Print_Area" localSheetId="51">様式F!$B$1:$AB$48</definedName>
    <definedName name="_xlnm.Print_Area" localSheetId="52">様式G!$B$2:$Z$15</definedName>
    <definedName name="_xlnm.Print_Titles" localSheetId="4">'様式A-2'!$3:$9</definedName>
    <definedName name="_xlnm.Print_Titles" localSheetId="13">'様式D-1-1 (1)'!$B:$W,'様式D-1-1 (1)'!$2:$4</definedName>
    <definedName name="_xlnm.Print_Titles" localSheetId="14">'様式D-1-1 (2)'!$B:$W,'様式D-1-1 (2)'!$2:$4</definedName>
    <definedName name="_xlnm.Print_Titles" localSheetId="15">'様式D-1-1 (3)'!$B:$W,'様式D-1-1 (3)'!$2:$4</definedName>
    <definedName name="_xlnm.Print_Titles" localSheetId="16">'様式D-1-1 (4)'!$B:$W,'様式D-1-1 (4)'!$2:$4</definedName>
    <definedName name="_xlnm.Print_Titles" localSheetId="17">'様式D-1-1 (5)'!$B:$W,'様式D-1-1 (5)'!$2:$4</definedName>
    <definedName name="_xlnm.Print_Titles" localSheetId="18">'様式D-1-2 (1)'!$B:$Y,'様式D-1-2 (1)'!$2:$8</definedName>
    <definedName name="_xlnm.Print_Titles" localSheetId="49">'様式D-3_PE'!$B:$AO,'様式D-3_PE'!$3:$5</definedName>
    <definedName name="_xlnm.Print_Titles" localSheetId="24">'様式D-3_PS'!$B:$AO,'様式D-3_PS'!$3:$5</definedName>
    <definedName name="_xlnm.Print_Titles" localSheetId="25">'様式D-3_S001'!$B:$AO,'様式D-3_S001'!$3:$5</definedName>
    <definedName name="_xlnm.Print_Titles" localSheetId="26">'様式D-3_S002'!$B:$AO,'様式D-3_S002'!$3:$5</definedName>
    <definedName name="_xlnm.Print_Titles" localSheetId="27">'様式D-3_S003'!$B:$AO,'様式D-3_S003'!$3:$5</definedName>
    <definedName name="_xlnm.Print_Titles" localSheetId="28">'様式D-3_S004'!$B:$AO,'様式D-3_S004'!$3:$5</definedName>
    <definedName name="_xlnm.Print_Titles" localSheetId="29">'様式D-3_S005'!$B:$AO,'様式D-3_S005'!$3:$5</definedName>
    <definedName name="_xlnm.Print_Titles" localSheetId="30">'様式D-3_S006'!$B:$AO,'様式D-3_S006'!$3:$5</definedName>
    <definedName name="_xlnm.Print_Titles" localSheetId="31">'様式D-3_S007'!$B:$AO,'様式D-3_S007'!$3:$5</definedName>
    <definedName name="_xlnm.Print_Titles" localSheetId="32">'様式D-3_S008'!$B:$AO,'様式D-3_S008'!$3:$5</definedName>
    <definedName name="_xlnm.Print_Titles" localSheetId="33">'様式D-3_S009'!$B:$AO,'様式D-3_S009'!$3:$5</definedName>
    <definedName name="_xlnm.Print_Titles" localSheetId="34">'様式D-3_S010'!$B:$AO,'様式D-3_S010'!$3:$5</definedName>
    <definedName name="_xlnm.Print_Titles" localSheetId="35">'様式D-3_S011'!$B:$AO,'様式D-3_S011'!$3:$5</definedName>
    <definedName name="_xlnm.Print_Titles" localSheetId="36">'様式D-3_S012'!$B:$AO,'様式D-3_S012'!$3:$5</definedName>
    <definedName name="_xlnm.Print_Titles" localSheetId="37">'様式D-3_S013'!$B:$AO,'様式D-3_S013'!$3:$5</definedName>
    <definedName name="_xlnm.Print_Titles" localSheetId="38">'様式D-3_S014'!$B:$AO,'様式D-3_S014'!$3:$5</definedName>
    <definedName name="_xlnm.Print_Titles" localSheetId="39">'様式D-3_S015'!$B:$AO,'様式D-3_S015'!$3:$5</definedName>
    <definedName name="_xlnm.Print_Titles" localSheetId="40">'様式D-3_S016'!$B:$AO,'様式D-3_S016'!$3:$5</definedName>
    <definedName name="_xlnm.Print_Titles" localSheetId="41">'様式D-3_S017'!$B:$AO,'様式D-3_S017'!$3:$5</definedName>
    <definedName name="_xlnm.Print_Titles" localSheetId="42">'様式D-3_S018'!$B:$AO,'様式D-3_S018'!$3:$5</definedName>
    <definedName name="_xlnm.Print_Titles" localSheetId="43">'様式D-3_S019'!$B:$AO,'様式D-3_S019'!$3:$5</definedName>
    <definedName name="_xlnm.Print_Titles" localSheetId="44">'様式D-3_S020'!$B:$AO,'様式D-3_S020'!$3:$5</definedName>
    <definedName name="_xlnm.Print_Titles" localSheetId="45">'様式D-3_S021'!$B:$AO,'様式D-3_S021'!$3:$5</definedName>
    <definedName name="_xlnm.Print_Titles" localSheetId="46">'様式D-3_S022'!$B:$AO,'様式D-3_S022'!$3:$5</definedName>
    <definedName name="_xlnm.Print_Titles" localSheetId="47">'様式D-3_S023'!$B:$AO,'様式D-3_S023'!$3:$5</definedName>
    <definedName name="_xlnm.Print_Titles" localSheetId="48">'様式D-3_S024'!$B:$AO,'様式D-3_S024'!$3:$5</definedName>
    <definedName name="_xlnm.Print_Titles" localSheetId="51">様式F!$1:$9</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'様式C-1-1'!$B$2:$X$46</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19" hidden="1">'様式D-2-1 (1)'!$B$3:$AI$18</definedName>
    <definedName name="Z_D77EBD73_782E_4A63_AC37_29D349B4D009_.wvu.PrintArea" localSheetId="20" hidden="1">'様式D-2-1 (2)'!$B$3:$AI$18</definedName>
    <definedName name="Z_D77EBD73_782E_4A63_AC37_29D349B4D009_.wvu.PrintArea" localSheetId="21" hidden="1">'様式D-2-1 (3)'!$B$3:$AI$18</definedName>
    <definedName name="Z_D77EBD73_782E_4A63_AC37_29D349B4D009_.wvu.PrintArea" localSheetId="22" hidden="1">'様式D-2-1 (4)'!$B$3:$AI$18</definedName>
    <definedName name="Z_D77EBD73_782E_4A63_AC37_29D349B4D009_.wvu.PrintArea" localSheetId="23" hidden="1">'様式D-2-1´'!$B$3:$AI$18</definedName>
    <definedName name="Z_D77EBD73_782E_4A63_AC37_29D349B4D009_.wvu.PrintArea" localSheetId="49" hidden="1">'様式D-3_PE'!$B$3:$AO$47</definedName>
    <definedName name="Z_D77EBD73_782E_4A63_AC37_29D349B4D009_.wvu.PrintArea" localSheetId="24" hidden="1">'様式D-3_PS'!$B$3:$AO$47</definedName>
    <definedName name="Z_D77EBD73_782E_4A63_AC37_29D349B4D009_.wvu.PrintArea" localSheetId="25" hidden="1">'様式D-3_S001'!$B$3:$AO$47</definedName>
    <definedName name="Z_D77EBD73_782E_4A63_AC37_29D349B4D009_.wvu.PrintArea" localSheetId="26" hidden="1">'様式D-3_S002'!$B$3:$AO$47</definedName>
    <definedName name="Z_D77EBD73_782E_4A63_AC37_29D349B4D009_.wvu.PrintArea" localSheetId="27" hidden="1">'様式D-3_S003'!$B$3:$AO$47</definedName>
    <definedName name="Z_D77EBD73_782E_4A63_AC37_29D349B4D009_.wvu.PrintArea" localSheetId="28" hidden="1">'様式D-3_S004'!$B$3:$AO$47</definedName>
    <definedName name="Z_D77EBD73_782E_4A63_AC37_29D349B4D009_.wvu.PrintArea" localSheetId="29" hidden="1">'様式D-3_S005'!$B$3:$AO$47</definedName>
    <definedName name="Z_D77EBD73_782E_4A63_AC37_29D349B4D009_.wvu.PrintArea" localSheetId="30" hidden="1">'様式D-3_S006'!$B$3:$AO$47</definedName>
    <definedName name="Z_D77EBD73_782E_4A63_AC37_29D349B4D009_.wvu.PrintArea" localSheetId="31" hidden="1">'様式D-3_S007'!$B$3:$AO$47</definedName>
    <definedName name="Z_D77EBD73_782E_4A63_AC37_29D349B4D009_.wvu.PrintArea" localSheetId="32" hidden="1">'様式D-3_S008'!$B$3:$AO$47</definedName>
    <definedName name="Z_D77EBD73_782E_4A63_AC37_29D349B4D009_.wvu.PrintArea" localSheetId="33" hidden="1">'様式D-3_S009'!$B$3:$AO$47</definedName>
    <definedName name="Z_D77EBD73_782E_4A63_AC37_29D349B4D009_.wvu.PrintArea" localSheetId="34" hidden="1">'様式D-3_S010'!$B$3:$AO$47</definedName>
    <definedName name="Z_D77EBD73_782E_4A63_AC37_29D349B4D009_.wvu.PrintArea" localSheetId="35" hidden="1">'様式D-3_S011'!$B$3:$AO$47</definedName>
    <definedName name="Z_D77EBD73_782E_4A63_AC37_29D349B4D009_.wvu.PrintArea" localSheetId="36" hidden="1">'様式D-3_S012'!$B$3:$AO$47</definedName>
    <definedName name="Z_D77EBD73_782E_4A63_AC37_29D349B4D009_.wvu.PrintArea" localSheetId="37" hidden="1">'様式D-3_S013'!$B$3:$AO$47</definedName>
    <definedName name="Z_D77EBD73_782E_4A63_AC37_29D349B4D009_.wvu.PrintArea" localSheetId="38" hidden="1">'様式D-3_S014'!$B$3:$AO$47</definedName>
    <definedName name="Z_D77EBD73_782E_4A63_AC37_29D349B4D009_.wvu.PrintArea" localSheetId="39" hidden="1">'様式D-3_S015'!$B$3:$AO$47</definedName>
    <definedName name="Z_D77EBD73_782E_4A63_AC37_29D349B4D009_.wvu.PrintArea" localSheetId="40" hidden="1">'様式D-3_S016'!$B$3:$AO$47</definedName>
    <definedName name="Z_D77EBD73_782E_4A63_AC37_29D349B4D009_.wvu.PrintArea" localSheetId="41" hidden="1">'様式D-3_S017'!$B$3:$AO$47</definedName>
    <definedName name="Z_D77EBD73_782E_4A63_AC37_29D349B4D009_.wvu.PrintArea" localSheetId="42" hidden="1">'様式D-3_S018'!$B$3:$AO$47</definedName>
    <definedName name="Z_D77EBD73_782E_4A63_AC37_29D349B4D009_.wvu.PrintArea" localSheetId="43" hidden="1">'様式D-3_S019'!$B$3:$AO$47</definedName>
    <definedName name="Z_D77EBD73_782E_4A63_AC37_29D349B4D009_.wvu.PrintArea" localSheetId="44" hidden="1">'様式D-3_S020'!$B$3:$AO$47</definedName>
    <definedName name="Z_D77EBD73_782E_4A63_AC37_29D349B4D009_.wvu.PrintArea" localSheetId="45" hidden="1">'様式D-3_S021'!$B$3:$AO$47</definedName>
    <definedName name="Z_D77EBD73_782E_4A63_AC37_29D349B4D009_.wvu.PrintArea" localSheetId="46" hidden="1">'様式D-3_S022'!$B$3:$AO$47</definedName>
    <definedName name="Z_D77EBD73_782E_4A63_AC37_29D349B4D009_.wvu.PrintArea" localSheetId="47" hidden="1">'様式D-3_S023'!$B$3:$AO$47</definedName>
    <definedName name="Z_D77EBD73_782E_4A63_AC37_29D349B4D009_.wvu.PrintArea" localSheetId="48" hidden="1">'様式D-3_S024'!$B$3:$AO$47</definedName>
    <definedName name="Z_D77EBD73_782E_4A63_AC37_29D349B4D009_.wvu.PrintArea" localSheetId="52"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741" l="1"/>
  <c r="M5" i="741"/>
  <c r="E5" i="741"/>
  <c r="AF4" i="741"/>
  <c r="W4" i="741"/>
  <c r="M4" i="741"/>
  <c r="E4" i="741"/>
  <c r="W5" i="740"/>
  <c r="M5" i="740"/>
  <c r="E5" i="740"/>
  <c r="AF4" i="740"/>
  <c r="W4" i="740"/>
  <c r="M4" i="740"/>
  <c r="E4" i="740"/>
  <c r="W5" i="739"/>
  <c r="M5" i="739"/>
  <c r="E5" i="739"/>
  <c r="AF4" i="739"/>
  <c r="W4" i="739"/>
  <c r="M4" i="739"/>
  <c r="E4" i="739"/>
  <c r="P4" i="738"/>
  <c r="J4" i="738"/>
  <c r="E4" i="738"/>
  <c r="U3" i="738"/>
  <c r="P3" i="738"/>
  <c r="J3" i="738"/>
  <c r="E3" i="738"/>
  <c r="T2" i="738"/>
  <c r="P4" i="737"/>
  <c r="J4" i="737"/>
  <c r="E4" i="737"/>
  <c r="U3" i="737"/>
  <c r="P3" i="737"/>
  <c r="J3" i="737"/>
  <c r="E3" i="737"/>
  <c r="T2" i="737"/>
  <c r="P4" i="736"/>
  <c r="J4" i="736"/>
  <c r="E4" i="736"/>
  <c r="U3" i="736"/>
  <c r="P3" i="736"/>
  <c r="J3" i="736"/>
  <c r="E3" i="736"/>
  <c r="T2" i="736"/>
  <c r="P4" i="735"/>
  <c r="J4" i="735"/>
  <c r="E4" i="735"/>
  <c r="U3" i="735"/>
  <c r="P3" i="735"/>
  <c r="J3" i="735"/>
  <c r="E3" i="735"/>
  <c r="T2" i="735"/>
  <c r="X10" i="734"/>
  <c r="X8" i="734"/>
  <c r="R11" i="734"/>
  <c r="O11" i="734"/>
  <c r="L11" i="734"/>
  <c r="R9" i="734"/>
  <c r="O9" i="734"/>
  <c r="L9" i="734"/>
  <c r="R8" i="734"/>
  <c r="O8" i="734"/>
  <c r="L8" i="734"/>
  <c r="D7" i="734"/>
  <c r="U6" i="734"/>
  <c r="U5" i="734"/>
  <c r="R5" i="734"/>
  <c r="I6" i="734"/>
  <c r="I5" i="734"/>
  <c r="S4" i="734"/>
  <c r="S3" i="734"/>
  <c r="X6" i="734"/>
  <c r="O6" i="734"/>
  <c r="D6" i="734"/>
  <c r="X5" i="734"/>
  <c r="O5" i="734"/>
  <c r="D5" i="734"/>
  <c r="X4" i="734"/>
  <c r="C4" i="734"/>
  <c r="X3" i="734"/>
  <c r="L3" i="734"/>
  <c r="H3" i="734"/>
  <c r="C3" i="734"/>
  <c r="V2" i="734"/>
  <c r="X10" i="733"/>
  <c r="X8" i="733"/>
  <c r="R11" i="733"/>
  <c r="O11" i="733"/>
  <c r="L11" i="733"/>
  <c r="R9" i="733"/>
  <c r="O9" i="733"/>
  <c r="L9" i="733"/>
  <c r="R8" i="733"/>
  <c r="O8" i="733"/>
  <c r="L8" i="733"/>
  <c r="D7" i="733"/>
  <c r="U6" i="733"/>
  <c r="U5" i="733"/>
  <c r="R5" i="733"/>
  <c r="I6" i="733"/>
  <c r="I5" i="733"/>
  <c r="S4" i="733"/>
  <c r="S3" i="733"/>
  <c r="X6" i="733"/>
  <c r="O6" i="733"/>
  <c r="D6" i="733"/>
  <c r="X5" i="733"/>
  <c r="O5" i="733"/>
  <c r="D5" i="733"/>
  <c r="X4" i="733"/>
  <c r="C4" i="733"/>
  <c r="X3" i="733"/>
  <c r="L3" i="733"/>
  <c r="H3" i="733"/>
  <c r="C3" i="733"/>
  <c r="V2" i="733"/>
  <c r="X10" i="732"/>
  <c r="X8" i="732"/>
  <c r="R11" i="732"/>
  <c r="O11" i="732"/>
  <c r="L11" i="732"/>
  <c r="R9" i="732"/>
  <c r="O9" i="732"/>
  <c r="L9" i="732"/>
  <c r="R8" i="732"/>
  <c r="O8" i="732"/>
  <c r="L8" i="732"/>
  <c r="D7" i="732"/>
  <c r="U6" i="732"/>
  <c r="U5" i="732"/>
  <c r="R5" i="732"/>
  <c r="I6" i="732"/>
  <c r="I5" i="732"/>
  <c r="S4" i="732"/>
  <c r="S3" i="732"/>
  <c r="X6" i="732"/>
  <c r="O6" i="732"/>
  <c r="D6" i="732"/>
  <c r="X5" i="732"/>
  <c r="O5" i="732"/>
  <c r="D5" i="732"/>
  <c r="X4" i="732"/>
  <c r="C4" i="732"/>
  <c r="X3" i="732"/>
  <c r="L3" i="732"/>
  <c r="H3" i="732"/>
  <c r="C3" i="732"/>
  <c r="V2" i="732"/>
  <c r="AJ35" i="726"/>
  <c r="AI35" i="726"/>
  <c r="AH35" i="726"/>
  <c r="AG35" i="726"/>
  <c r="AF35" i="726"/>
  <c r="AE35" i="726"/>
  <c r="AD35" i="726"/>
  <c r="BP5" i="726" s="1"/>
  <c r="V30" i="81" s="1"/>
  <c r="AB35" i="81"/>
  <c r="AA35" i="81"/>
  <c r="Z35" i="81"/>
  <c r="Y35" i="81"/>
  <c r="X35" i="81"/>
  <c r="W35" i="81"/>
  <c r="V35" i="81"/>
  <c r="U35" i="81"/>
  <c r="T35" i="81"/>
  <c r="S35" i="81"/>
  <c r="R35" i="81"/>
  <c r="Q35" i="81"/>
  <c r="P35" i="81"/>
  <c r="O35" i="81"/>
  <c r="N35" i="81"/>
  <c r="M35" i="81"/>
  <c r="L35" i="81"/>
  <c r="K35" i="81"/>
  <c r="J35" i="81"/>
  <c r="I35" i="81"/>
  <c r="H35" i="81"/>
  <c r="G35" i="81"/>
  <c r="F35" i="81"/>
  <c r="E35" i="81"/>
  <c r="D35" i="81"/>
  <c r="C35" i="81"/>
  <c r="B35" i="81"/>
  <c r="AB34" i="81"/>
  <c r="AA34" i="81"/>
  <c r="Z34" i="81"/>
  <c r="Y34" i="81"/>
  <c r="X34" i="81"/>
  <c r="W34" i="81"/>
  <c r="V34" i="81"/>
  <c r="U34" i="81"/>
  <c r="T34" i="81"/>
  <c r="S34" i="81"/>
  <c r="R34" i="81"/>
  <c r="Q34" i="81"/>
  <c r="P34" i="81"/>
  <c r="O34" i="81"/>
  <c r="N34" i="81"/>
  <c r="M34" i="81"/>
  <c r="L34" i="81"/>
  <c r="K34" i="81"/>
  <c r="J34" i="81"/>
  <c r="I34" i="81"/>
  <c r="H34" i="81"/>
  <c r="G34" i="81"/>
  <c r="F34" i="81"/>
  <c r="E34" i="81"/>
  <c r="D34" i="81"/>
  <c r="C34" i="81"/>
  <c r="B34" i="81"/>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B30" i="81"/>
  <c r="Z30" i="81"/>
  <c r="Y30" i="81"/>
  <c r="X30" i="81"/>
  <c r="U30" i="81"/>
  <c r="T30" i="81"/>
  <c r="S30" i="81"/>
  <c r="R30" i="81"/>
  <c r="Q30" i="81"/>
  <c r="P30" i="81"/>
  <c r="O30" i="81"/>
  <c r="N30" i="81"/>
  <c r="M30" i="81"/>
  <c r="K30" i="81"/>
  <c r="I30" i="81"/>
  <c r="H30" i="81"/>
  <c r="G30" i="81"/>
  <c r="F30" i="81"/>
  <c r="E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I42" i="81" s="1"/>
  <c r="H13" i="81"/>
  <c r="H42" i="81" s="1"/>
  <c r="G13" i="81"/>
  <c r="F13" i="81"/>
  <c r="E13" i="81"/>
  <c r="D13" i="81"/>
  <c r="C13" i="81"/>
  <c r="B13" i="81"/>
  <c r="AB12" i="81"/>
  <c r="AA12" i="81"/>
  <c r="Z12" i="81"/>
  <c r="Y12" i="81"/>
  <c r="X12" i="81"/>
  <c r="W12" i="81"/>
  <c r="V12" i="81"/>
  <c r="U12" i="81"/>
  <c r="T12" i="81"/>
  <c r="S12" i="81"/>
  <c r="R12" i="81"/>
  <c r="Q12" i="81"/>
  <c r="Q42" i="81" s="1"/>
  <c r="P12" i="81"/>
  <c r="P42" i="81" s="1"/>
  <c r="O12" i="81"/>
  <c r="O42" i="81" s="1"/>
  <c r="O43" i="81" s="1"/>
  <c r="N12" i="81"/>
  <c r="N42" i="81" s="1"/>
  <c r="M12" i="81"/>
  <c r="M42" i="81" s="1"/>
  <c r="L12" i="81"/>
  <c r="K12" i="81"/>
  <c r="J12" i="81"/>
  <c r="I12" i="81"/>
  <c r="H12" i="81"/>
  <c r="G12" i="81"/>
  <c r="F12" i="81"/>
  <c r="E12" i="81"/>
  <c r="D12" i="81"/>
  <c r="C12" i="81"/>
  <c r="B12" i="81"/>
  <c r="AB11" i="81"/>
  <c r="AA11" i="81"/>
  <c r="Z11" i="81"/>
  <c r="Y11" i="81"/>
  <c r="X11" i="81"/>
  <c r="W11" i="81"/>
  <c r="V11" i="81"/>
  <c r="U11" i="81"/>
  <c r="U42" i="81" s="1"/>
  <c r="T11" i="81"/>
  <c r="T42" i="81" s="1"/>
  <c r="S11" i="81"/>
  <c r="S42" i="81" s="1"/>
  <c r="R11" i="81"/>
  <c r="R42" i="81" s="1"/>
  <c r="Q11" i="81"/>
  <c r="P11" i="81"/>
  <c r="O11" i="81"/>
  <c r="N11" i="81"/>
  <c r="M11" i="81"/>
  <c r="L11" i="81"/>
  <c r="K11" i="81"/>
  <c r="J11" i="81"/>
  <c r="I11" i="81"/>
  <c r="H11" i="81"/>
  <c r="G11" i="81"/>
  <c r="F11" i="81"/>
  <c r="E11" i="81"/>
  <c r="D11" i="81"/>
  <c r="C11" i="81"/>
  <c r="B11" i="81"/>
  <c r="AB10" i="81"/>
  <c r="AA10" i="81"/>
  <c r="Z10" i="81"/>
  <c r="Y10" i="81"/>
  <c r="X10" i="81"/>
  <c r="W10" i="81"/>
  <c r="W42" i="81" s="1"/>
  <c r="V10" i="81"/>
  <c r="U10" i="81"/>
  <c r="T10" i="81"/>
  <c r="S10" i="81"/>
  <c r="R10" i="81"/>
  <c r="Q10" i="81"/>
  <c r="P10" i="81"/>
  <c r="O10" i="81"/>
  <c r="N10" i="81"/>
  <c r="M10" i="81"/>
  <c r="L10" i="81"/>
  <c r="K10" i="81"/>
  <c r="K42" i="81" s="1"/>
  <c r="J10" i="81"/>
  <c r="I10" i="81"/>
  <c r="H10" i="81"/>
  <c r="G10" i="81"/>
  <c r="G42" i="81" s="1"/>
  <c r="F10" i="81"/>
  <c r="F42" i="81" s="1"/>
  <c r="E10" i="81"/>
  <c r="E42" i="81" s="1"/>
  <c r="D10" i="81"/>
  <c r="C10" i="81"/>
  <c r="B10" i="81"/>
  <c r="AJ37" i="731"/>
  <c r="AI37" i="731"/>
  <c r="AH37" i="731"/>
  <c r="AG37" i="731"/>
  <c r="AF37" i="731"/>
  <c r="AE37" i="731"/>
  <c r="AD37" i="731"/>
  <c r="AC37" i="731"/>
  <c r="AB37" i="731"/>
  <c r="AA37" i="731"/>
  <c r="Z37" i="731"/>
  <c r="Y37" i="731"/>
  <c r="AJ35" i="731"/>
  <c r="AI35" i="731"/>
  <c r="AH35" i="731"/>
  <c r="AG35" i="731"/>
  <c r="AF35" i="731"/>
  <c r="AE35" i="731"/>
  <c r="AD35" i="731"/>
  <c r="AC35" i="731"/>
  <c r="AJ37" i="730"/>
  <c r="AI37" i="730"/>
  <c r="AH37" i="730"/>
  <c r="AG37" i="730"/>
  <c r="AF37" i="730"/>
  <c r="AE37" i="730"/>
  <c r="AD37" i="730"/>
  <c r="AC37" i="730"/>
  <c r="AB37" i="730"/>
  <c r="AA37" i="730"/>
  <c r="Z37" i="730"/>
  <c r="Y37" i="730"/>
  <c r="AJ35" i="730"/>
  <c r="AI35" i="730"/>
  <c r="AH35" i="730"/>
  <c r="AG35" i="730"/>
  <c r="AF35" i="730"/>
  <c r="AE35" i="730"/>
  <c r="AD35" i="730"/>
  <c r="AC35" i="730"/>
  <c r="AJ37" i="729"/>
  <c r="AI37" i="729"/>
  <c r="AH37" i="729"/>
  <c r="AG37" i="729"/>
  <c r="AF37" i="729"/>
  <c r="AE37" i="729"/>
  <c r="AD37" i="729"/>
  <c r="AC37" i="729"/>
  <c r="AB37" i="729"/>
  <c r="AA37" i="729"/>
  <c r="Z37" i="729"/>
  <c r="Y37" i="729"/>
  <c r="AJ35" i="729"/>
  <c r="AI35" i="729"/>
  <c r="AH35" i="729"/>
  <c r="AG35" i="729"/>
  <c r="AF35" i="729"/>
  <c r="AE35" i="729"/>
  <c r="AD35" i="729"/>
  <c r="AC35" i="729"/>
  <c r="AJ37" i="728"/>
  <c r="AI37" i="728"/>
  <c r="AH37" i="728"/>
  <c r="AG37" i="728"/>
  <c r="AF37" i="728"/>
  <c r="AE37" i="728"/>
  <c r="AD37" i="728"/>
  <c r="AC37" i="728"/>
  <c r="AB37" i="728"/>
  <c r="BB5" i="728" s="1"/>
  <c r="AA37" i="728"/>
  <c r="BA5" i="728" s="1"/>
  <c r="Z37" i="728"/>
  <c r="Y37" i="728"/>
  <c r="BK5" i="728" s="1"/>
  <c r="AJ35" i="728"/>
  <c r="AI35" i="728"/>
  <c r="AH35" i="728"/>
  <c r="AG35" i="728"/>
  <c r="AF35" i="728"/>
  <c r="AE35" i="728"/>
  <c r="AD35" i="728"/>
  <c r="AC35" i="728"/>
  <c r="AJ37" i="727"/>
  <c r="AI37" i="727"/>
  <c r="AH37" i="727"/>
  <c r="AG37" i="727"/>
  <c r="AF37" i="727"/>
  <c r="AE37" i="727"/>
  <c r="AD37" i="727"/>
  <c r="AC37" i="727"/>
  <c r="AB37" i="727"/>
  <c r="AA37" i="727"/>
  <c r="Z37" i="727"/>
  <c r="Y37" i="727"/>
  <c r="AJ35" i="727"/>
  <c r="AI35" i="727"/>
  <c r="AH35" i="727"/>
  <c r="AG35" i="727"/>
  <c r="AF35" i="727"/>
  <c r="AE35" i="727"/>
  <c r="AD35" i="727"/>
  <c r="AC35" i="727"/>
  <c r="AJ37" i="726"/>
  <c r="AI37" i="726"/>
  <c r="AH37" i="726"/>
  <c r="AG37" i="726"/>
  <c r="AF37" i="726"/>
  <c r="BF5" i="726" s="1"/>
  <c r="L30" i="81" s="1"/>
  <c r="AE37" i="726"/>
  <c r="AD37" i="726"/>
  <c r="BD5" i="726" s="1"/>
  <c r="J30" i="81" s="1"/>
  <c r="AC37" i="726"/>
  <c r="AB37" i="726"/>
  <c r="AA37" i="726"/>
  <c r="Z37" i="726"/>
  <c r="Y37" i="726"/>
  <c r="AC35" i="726"/>
  <c r="AJ37" i="725"/>
  <c r="AI37" i="725"/>
  <c r="AH37" i="725"/>
  <c r="AG37" i="725"/>
  <c r="AF37" i="725"/>
  <c r="AE37" i="725"/>
  <c r="AD37" i="725"/>
  <c r="AC37" i="725"/>
  <c r="AB37" i="725"/>
  <c r="AA37" i="725"/>
  <c r="Z37" i="725"/>
  <c r="Y37" i="725"/>
  <c r="AJ35" i="725"/>
  <c r="AI35" i="725"/>
  <c r="AH35" i="725"/>
  <c r="AG35" i="725"/>
  <c r="AF35" i="725"/>
  <c r="AE35" i="725"/>
  <c r="AD35" i="725"/>
  <c r="AC35" i="725"/>
  <c r="AJ37" i="724"/>
  <c r="AI37" i="724"/>
  <c r="AH37" i="724"/>
  <c r="AG37" i="724"/>
  <c r="AF37" i="724"/>
  <c r="AE37" i="724"/>
  <c r="AD37" i="724"/>
  <c r="AC37" i="724"/>
  <c r="AB37" i="724"/>
  <c r="BB5" i="724" s="1"/>
  <c r="AA37" i="724"/>
  <c r="BA5" i="724" s="1"/>
  <c r="Z37" i="724"/>
  <c r="AZ5" i="724" s="1"/>
  <c r="Y37" i="724"/>
  <c r="BK5" i="724" s="1"/>
  <c r="AJ35" i="724"/>
  <c r="AI35" i="724"/>
  <c r="AH35" i="724"/>
  <c r="AG35" i="724"/>
  <c r="AF35" i="724"/>
  <c r="AE35" i="724"/>
  <c r="AD35" i="724"/>
  <c r="AC35" i="724"/>
  <c r="AJ37" i="723"/>
  <c r="AI37" i="723"/>
  <c r="AH37" i="723"/>
  <c r="AG37" i="723"/>
  <c r="AF37" i="723"/>
  <c r="AE37" i="723"/>
  <c r="AD37" i="723"/>
  <c r="AC37" i="723"/>
  <c r="AB37" i="723"/>
  <c r="AA37" i="723"/>
  <c r="Z37" i="723"/>
  <c r="Y37" i="723"/>
  <c r="AJ35" i="723"/>
  <c r="AI35" i="723"/>
  <c r="AH35" i="723"/>
  <c r="AG35" i="723"/>
  <c r="AF35" i="723"/>
  <c r="AE35" i="723"/>
  <c r="AD35" i="723"/>
  <c r="AC35" i="723"/>
  <c r="AJ37" i="722"/>
  <c r="AI37" i="722"/>
  <c r="AH37" i="722"/>
  <c r="AG37" i="722"/>
  <c r="AF37" i="722"/>
  <c r="AE37" i="722"/>
  <c r="AD37" i="722"/>
  <c r="AC37" i="722"/>
  <c r="AB37" i="722"/>
  <c r="AA37" i="722"/>
  <c r="Z37" i="722"/>
  <c r="Y37" i="722"/>
  <c r="AJ35" i="722"/>
  <c r="AI35" i="722"/>
  <c r="AH35" i="722"/>
  <c r="AG35" i="722"/>
  <c r="AF35" i="722"/>
  <c r="AE35" i="722"/>
  <c r="AD35" i="722"/>
  <c r="AC35" i="722"/>
  <c r="AJ37" i="721"/>
  <c r="AI37" i="721"/>
  <c r="AH37" i="721"/>
  <c r="AG37" i="721"/>
  <c r="AF37" i="721"/>
  <c r="AE37" i="721"/>
  <c r="AD37" i="721"/>
  <c r="AC37" i="721"/>
  <c r="AB37" i="721"/>
  <c r="AA37" i="721"/>
  <c r="Z37" i="721"/>
  <c r="Y37" i="721"/>
  <c r="AJ35" i="721"/>
  <c r="AI35" i="721"/>
  <c r="AH35" i="721"/>
  <c r="AG35" i="721"/>
  <c r="AF35" i="721"/>
  <c r="AE35" i="721"/>
  <c r="AD35" i="721"/>
  <c r="AC35" i="721"/>
  <c r="AJ37" i="720"/>
  <c r="AI37" i="720"/>
  <c r="AH37" i="720"/>
  <c r="AG37" i="720"/>
  <c r="AF37" i="720"/>
  <c r="AE37" i="720"/>
  <c r="AD37" i="720"/>
  <c r="AC37" i="720"/>
  <c r="AB37" i="720"/>
  <c r="BB5" i="720" s="1"/>
  <c r="AA37" i="720"/>
  <c r="Z37" i="720"/>
  <c r="Y37" i="720"/>
  <c r="AJ35" i="720"/>
  <c r="AI35" i="720"/>
  <c r="AH35" i="720"/>
  <c r="AG35" i="720"/>
  <c r="AF35" i="720"/>
  <c r="AE35" i="720"/>
  <c r="AD35" i="720"/>
  <c r="AC35" i="720"/>
  <c r="AJ37" i="719"/>
  <c r="AI37" i="719"/>
  <c r="AH37" i="719"/>
  <c r="AG37" i="719"/>
  <c r="AF37" i="719"/>
  <c r="AE37" i="719"/>
  <c r="AD37" i="719"/>
  <c r="AC37" i="719"/>
  <c r="AB37" i="719"/>
  <c r="AA37" i="719"/>
  <c r="Z37" i="719"/>
  <c r="Y37" i="719"/>
  <c r="AJ35" i="719"/>
  <c r="AI35" i="719"/>
  <c r="AH35" i="719"/>
  <c r="AG35" i="719"/>
  <c r="AF35" i="719"/>
  <c r="AE35" i="719"/>
  <c r="AD35" i="719"/>
  <c r="AC35" i="719"/>
  <c r="AJ37" i="718"/>
  <c r="AI37" i="718"/>
  <c r="AH37" i="718"/>
  <c r="AG37" i="718"/>
  <c r="AF37" i="718"/>
  <c r="AE37" i="718"/>
  <c r="AD37" i="718"/>
  <c r="AC37" i="718"/>
  <c r="AB37" i="718"/>
  <c r="AA37" i="718"/>
  <c r="Z37" i="718"/>
  <c r="Y37" i="718"/>
  <c r="AJ35" i="718"/>
  <c r="AI35" i="718"/>
  <c r="AH35" i="718"/>
  <c r="AG35" i="718"/>
  <c r="AF35" i="718"/>
  <c r="AE35" i="718"/>
  <c r="AD35" i="718"/>
  <c r="AC35" i="718"/>
  <c r="AJ37" i="717"/>
  <c r="AI37" i="717"/>
  <c r="AH37" i="717"/>
  <c r="AG37" i="717"/>
  <c r="AF37" i="717"/>
  <c r="AE37" i="717"/>
  <c r="AD37" i="717"/>
  <c r="AC37" i="717"/>
  <c r="AB37" i="717"/>
  <c r="AA37" i="717"/>
  <c r="Z37" i="717"/>
  <c r="Y37" i="717"/>
  <c r="AJ35" i="717"/>
  <c r="AI35" i="717"/>
  <c r="AH35" i="717"/>
  <c r="AG35" i="717"/>
  <c r="AF35" i="717"/>
  <c r="AE35" i="717"/>
  <c r="AD35" i="717"/>
  <c r="AC35" i="717"/>
  <c r="AJ37" i="716"/>
  <c r="AI37" i="716"/>
  <c r="AH37" i="716"/>
  <c r="AG37" i="716"/>
  <c r="AF37" i="716"/>
  <c r="AE37" i="716"/>
  <c r="AD37" i="716"/>
  <c r="AC37" i="716"/>
  <c r="AB37" i="716"/>
  <c r="AA37" i="716"/>
  <c r="Z37" i="716"/>
  <c r="Y37" i="716"/>
  <c r="AJ35" i="716"/>
  <c r="AI35" i="716"/>
  <c r="AH35" i="716"/>
  <c r="AG35" i="716"/>
  <c r="AF35" i="716"/>
  <c r="AE35" i="716"/>
  <c r="AD35" i="716"/>
  <c r="AC35" i="716"/>
  <c r="AJ37" i="715"/>
  <c r="AI37" i="715"/>
  <c r="AH37" i="715"/>
  <c r="AG37" i="715"/>
  <c r="AF37" i="715"/>
  <c r="AE37" i="715"/>
  <c r="AD37" i="715"/>
  <c r="AC37" i="715"/>
  <c r="AB37" i="715"/>
  <c r="AA37" i="715"/>
  <c r="Z37" i="715"/>
  <c r="Y37" i="715"/>
  <c r="AJ35" i="715"/>
  <c r="AI35" i="715"/>
  <c r="AH35" i="715"/>
  <c r="AG35" i="715"/>
  <c r="AF35" i="715"/>
  <c r="AE35" i="715"/>
  <c r="AD35" i="715"/>
  <c r="AC35" i="715"/>
  <c r="AJ37" i="714"/>
  <c r="AI37" i="714"/>
  <c r="AH37" i="714"/>
  <c r="AG37" i="714"/>
  <c r="AF37" i="714"/>
  <c r="AE37" i="714"/>
  <c r="AD37" i="714"/>
  <c r="AC37" i="714"/>
  <c r="AB37" i="714"/>
  <c r="AA37" i="714"/>
  <c r="Z37" i="714"/>
  <c r="AZ5" i="714" s="1"/>
  <c r="Y37" i="714"/>
  <c r="BK5" i="714" s="1"/>
  <c r="AJ35" i="714"/>
  <c r="AI35" i="714"/>
  <c r="AH35" i="714"/>
  <c r="AG35" i="714"/>
  <c r="AF35" i="714"/>
  <c r="AE35" i="714"/>
  <c r="AD35" i="714"/>
  <c r="AC35" i="714"/>
  <c r="AJ37" i="713"/>
  <c r="AI37" i="713"/>
  <c r="AH37" i="713"/>
  <c r="AG37" i="713"/>
  <c r="AF37" i="713"/>
  <c r="AE37" i="713"/>
  <c r="AD37" i="713"/>
  <c r="AC37" i="713"/>
  <c r="AB37" i="713"/>
  <c r="AA37" i="713"/>
  <c r="Z37" i="713"/>
  <c r="Y37" i="713"/>
  <c r="AJ35" i="713"/>
  <c r="AI35" i="713"/>
  <c r="AH35" i="713"/>
  <c r="AG35" i="713"/>
  <c r="AF35" i="713"/>
  <c r="AE35" i="713"/>
  <c r="AD35" i="713"/>
  <c r="AC35" i="713"/>
  <c r="AJ37" i="712"/>
  <c r="AI37" i="712"/>
  <c r="AH37" i="712"/>
  <c r="AG37" i="712"/>
  <c r="AF37" i="712"/>
  <c r="AE37" i="712"/>
  <c r="AD37" i="712"/>
  <c r="AC37" i="712"/>
  <c r="AB37" i="712"/>
  <c r="AA37" i="712"/>
  <c r="Z37" i="712"/>
  <c r="Y37" i="712"/>
  <c r="AJ35" i="712"/>
  <c r="AI35" i="712"/>
  <c r="AH35" i="712"/>
  <c r="AG35" i="712"/>
  <c r="AF35" i="712"/>
  <c r="AE35" i="712"/>
  <c r="AD35" i="712"/>
  <c r="AC35" i="712"/>
  <c r="AJ37" i="711"/>
  <c r="AI37" i="711"/>
  <c r="AH37" i="711"/>
  <c r="AG37" i="711"/>
  <c r="AF37" i="711"/>
  <c r="AE37" i="711"/>
  <c r="AD37" i="711"/>
  <c r="AC37" i="711"/>
  <c r="AB37" i="711"/>
  <c r="AA37" i="711"/>
  <c r="Z37" i="711"/>
  <c r="Y37" i="711"/>
  <c r="AJ35" i="711"/>
  <c r="AI35" i="711"/>
  <c r="AH35" i="711"/>
  <c r="AG35" i="711"/>
  <c r="AF35" i="711"/>
  <c r="AE35" i="711"/>
  <c r="AD35" i="711"/>
  <c r="AC35" i="711"/>
  <c r="AJ37" i="710"/>
  <c r="AI37" i="710"/>
  <c r="AH37" i="710"/>
  <c r="AG37" i="710"/>
  <c r="AF37" i="710"/>
  <c r="AE37" i="710"/>
  <c r="AD37" i="710"/>
  <c r="AC37" i="710"/>
  <c r="AB37" i="710"/>
  <c r="AA37" i="710"/>
  <c r="Z37" i="710"/>
  <c r="Y37" i="710"/>
  <c r="AJ35" i="710"/>
  <c r="AI35" i="710"/>
  <c r="AH35" i="710"/>
  <c r="AG35" i="710"/>
  <c r="AF35" i="710"/>
  <c r="AE35" i="710"/>
  <c r="AD35" i="710"/>
  <c r="AC35" i="710"/>
  <c r="AJ37" i="709"/>
  <c r="AI37" i="709"/>
  <c r="AH37" i="709"/>
  <c r="AG37" i="709"/>
  <c r="AF37" i="709"/>
  <c r="AE37" i="709"/>
  <c r="AD37" i="709"/>
  <c r="AC37" i="709"/>
  <c r="AB37" i="709"/>
  <c r="AA37" i="709"/>
  <c r="Z37" i="709"/>
  <c r="Y37" i="709"/>
  <c r="AJ35" i="709"/>
  <c r="AI35" i="709"/>
  <c r="AH35" i="709"/>
  <c r="AG35" i="709"/>
  <c r="AF35" i="709"/>
  <c r="AE35" i="709"/>
  <c r="AD35" i="709"/>
  <c r="AC35" i="709"/>
  <c r="AJ37" i="708"/>
  <c r="AI37" i="708"/>
  <c r="AH37" i="708"/>
  <c r="AG37" i="708"/>
  <c r="AF37" i="708"/>
  <c r="AE37" i="708"/>
  <c r="AD37" i="708"/>
  <c r="AC37" i="708"/>
  <c r="AB37" i="708"/>
  <c r="AA37" i="708"/>
  <c r="Z37" i="708"/>
  <c r="Y37" i="708"/>
  <c r="AJ35" i="708"/>
  <c r="AI35" i="708"/>
  <c r="AH35" i="708"/>
  <c r="AG35" i="708"/>
  <c r="AF35" i="708"/>
  <c r="AE35" i="708"/>
  <c r="AD35" i="708"/>
  <c r="AC35" i="708"/>
  <c r="AJ37" i="707"/>
  <c r="AI37" i="707"/>
  <c r="AH37" i="707"/>
  <c r="AG37" i="707"/>
  <c r="AF37" i="707"/>
  <c r="AE37" i="707"/>
  <c r="AD37" i="707"/>
  <c r="AC37" i="707"/>
  <c r="AB37" i="707"/>
  <c r="AA37" i="707"/>
  <c r="BA5" i="707" s="1"/>
  <c r="Z37" i="707"/>
  <c r="Y37" i="707"/>
  <c r="BK5" i="707" s="1"/>
  <c r="AJ35" i="707"/>
  <c r="AI35" i="707"/>
  <c r="AH35" i="707"/>
  <c r="AG35" i="707"/>
  <c r="AF35" i="707"/>
  <c r="AE35" i="707"/>
  <c r="AD35" i="707"/>
  <c r="AC35" i="707"/>
  <c r="AJ37" i="706"/>
  <c r="AI37" i="706"/>
  <c r="AH37" i="706"/>
  <c r="AG37" i="706"/>
  <c r="BG5" i="706" s="1"/>
  <c r="AF37" i="706"/>
  <c r="AE37" i="706"/>
  <c r="AD37" i="706"/>
  <c r="AC37" i="706"/>
  <c r="AB37" i="706"/>
  <c r="AA37" i="706"/>
  <c r="BA5" i="706" s="1"/>
  <c r="Z37" i="706"/>
  <c r="Y37" i="706"/>
  <c r="AJ35" i="706"/>
  <c r="AI35" i="706"/>
  <c r="AH35" i="706"/>
  <c r="AG35" i="706"/>
  <c r="AF35" i="706"/>
  <c r="AE35" i="706"/>
  <c r="AD35" i="706"/>
  <c r="AC35" i="706"/>
  <c r="BJ5" i="731"/>
  <c r="BI5" i="731"/>
  <c r="BH5" i="731"/>
  <c r="BG5" i="731"/>
  <c r="BF5" i="731"/>
  <c r="BE5" i="731"/>
  <c r="BD5" i="731"/>
  <c r="BC5" i="731"/>
  <c r="BB5" i="731"/>
  <c r="BA5" i="731"/>
  <c r="AZ5" i="731"/>
  <c r="BK5" i="731"/>
  <c r="AQ34" i="731"/>
  <c r="AQ33" i="731"/>
  <c r="AQ32" i="731"/>
  <c r="AQ31" i="731"/>
  <c r="AQ30" i="731"/>
  <c r="AQ29" i="731"/>
  <c r="AQ28" i="731"/>
  <c r="AQ27" i="731"/>
  <c r="AQ26" i="731"/>
  <c r="AQ25" i="731"/>
  <c r="AQ24" i="731"/>
  <c r="AQ23" i="731"/>
  <c r="AQ22" i="731"/>
  <c r="AQ21" i="731"/>
  <c r="AQ20" i="731"/>
  <c r="AQ19" i="731"/>
  <c r="AQ18" i="731"/>
  <c r="AQ17" i="731"/>
  <c r="AQ16" i="731"/>
  <c r="AQ15" i="731"/>
  <c r="AQ14" i="731"/>
  <c r="AQ13" i="731"/>
  <c r="AQ12" i="731"/>
  <c r="AS11" i="731"/>
  <c r="AQ11" i="731"/>
  <c r="BV5" i="731"/>
  <c r="BU5" i="731"/>
  <c r="BT5" i="731"/>
  <c r="BS5" i="731"/>
  <c r="BR5" i="731"/>
  <c r="BQ5" i="731"/>
  <c r="BP5" i="731"/>
  <c r="BO5" i="731"/>
  <c r="BN5" i="731"/>
  <c r="BM5" i="731"/>
  <c r="BL5" i="731"/>
  <c r="AX5" i="731"/>
  <c r="AW5" i="731"/>
  <c r="AV5" i="731"/>
  <c r="Y5" i="731"/>
  <c r="N5" i="731"/>
  <c r="E5" i="731"/>
  <c r="AK4" i="731"/>
  <c r="Y4" i="731"/>
  <c r="N4" i="731"/>
  <c r="E4" i="731"/>
  <c r="BJ5" i="730"/>
  <c r="BI5" i="730"/>
  <c r="BH5" i="730"/>
  <c r="BG5" i="730"/>
  <c r="BF5" i="730"/>
  <c r="BE5" i="730"/>
  <c r="BD5" i="730"/>
  <c r="BC5" i="730"/>
  <c r="BB5" i="730"/>
  <c r="BA5" i="730"/>
  <c r="BV5" i="730"/>
  <c r="BU5" i="730"/>
  <c r="BT5" i="730"/>
  <c r="BS5" i="730"/>
  <c r="AQ34" i="730"/>
  <c r="AQ33" i="730"/>
  <c r="AQ32" i="730"/>
  <c r="AQ31" i="730"/>
  <c r="AQ30" i="730"/>
  <c r="AQ29" i="730"/>
  <c r="AQ28" i="730"/>
  <c r="AQ27" i="730"/>
  <c r="AQ26" i="730"/>
  <c r="AQ25" i="730"/>
  <c r="AQ24" i="730"/>
  <c r="AQ23" i="730"/>
  <c r="AQ22" i="730"/>
  <c r="AQ21" i="730"/>
  <c r="AQ20" i="730"/>
  <c r="AQ19" i="730"/>
  <c r="AQ18" i="730"/>
  <c r="AQ17" i="730"/>
  <c r="AQ16" i="730"/>
  <c r="AQ15" i="730"/>
  <c r="AQ14" i="730"/>
  <c r="AQ13" i="730"/>
  <c r="AQ12" i="730"/>
  <c r="AS11" i="730"/>
  <c r="AQ11" i="730"/>
  <c r="BR5" i="730"/>
  <c r="BQ5" i="730"/>
  <c r="BP5" i="730"/>
  <c r="BO5" i="730"/>
  <c r="AY5" i="730"/>
  <c r="AX5" i="730"/>
  <c r="AW5" i="730"/>
  <c r="AV5" i="730"/>
  <c r="Y5" i="730"/>
  <c r="N5" i="730"/>
  <c r="E5" i="730"/>
  <c r="AK4" i="730"/>
  <c r="Y4" i="730"/>
  <c r="N4" i="730"/>
  <c r="E4" i="730"/>
  <c r="BJ5" i="729"/>
  <c r="BI5" i="729"/>
  <c r="BH5" i="729"/>
  <c r="BG5" i="729"/>
  <c r="BF5" i="729"/>
  <c r="BE5" i="729"/>
  <c r="BD5" i="729"/>
  <c r="BC5" i="729"/>
  <c r="BB5" i="729"/>
  <c r="BA5" i="729"/>
  <c r="AZ5" i="729"/>
  <c r="BK5" i="729"/>
  <c r="BV5" i="729"/>
  <c r="BU5" i="729"/>
  <c r="BT5" i="729"/>
  <c r="BS5" i="729"/>
  <c r="BP5" i="729"/>
  <c r="AQ34" i="729"/>
  <c r="AQ33" i="729"/>
  <c r="AQ32" i="729"/>
  <c r="AQ31" i="729"/>
  <c r="AQ30" i="729"/>
  <c r="AQ29" i="729"/>
  <c r="AQ28" i="729"/>
  <c r="AQ27" i="729"/>
  <c r="AQ26" i="729"/>
  <c r="AQ25" i="729"/>
  <c r="AQ24" i="729"/>
  <c r="AQ23" i="729"/>
  <c r="AQ22" i="729"/>
  <c r="AQ21" i="729"/>
  <c r="AQ20" i="729"/>
  <c r="AQ19" i="729"/>
  <c r="AQ18" i="729"/>
  <c r="AQ17" i="729"/>
  <c r="AQ16" i="729"/>
  <c r="AQ15" i="729"/>
  <c r="AQ14" i="729"/>
  <c r="AQ13" i="729"/>
  <c r="AQ12" i="729"/>
  <c r="AS11" i="729"/>
  <c r="AQ11" i="729"/>
  <c r="BR5" i="729"/>
  <c r="BQ5" i="729"/>
  <c r="BO5" i="729"/>
  <c r="BN5" i="729"/>
  <c r="AX5" i="729"/>
  <c r="AW5" i="729"/>
  <c r="AV5" i="729"/>
  <c r="Y5" i="729"/>
  <c r="N5" i="729"/>
  <c r="E5" i="729"/>
  <c r="AK4" i="729"/>
  <c r="Y4" i="729"/>
  <c r="N4" i="729"/>
  <c r="E4" i="729"/>
  <c r="BJ5" i="728"/>
  <c r="BI5" i="728"/>
  <c r="BH5" i="728"/>
  <c r="BG5" i="728"/>
  <c r="BF5" i="728"/>
  <c r="BE5" i="728"/>
  <c r="BD5" i="728"/>
  <c r="BC5" i="728"/>
  <c r="BV5" i="728"/>
  <c r="BU5" i="728"/>
  <c r="BT5" i="728"/>
  <c r="BQ5" i="728"/>
  <c r="BO5" i="728"/>
  <c r="AQ34" i="728"/>
  <c r="AQ33" i="728"/>
  <c r="AQ32" i="728"/>
  <c r="AQ31" i="728"/>
  <c r="AQ30" i="728"/>
  <c r="AQ29" i="728"/>
  <c r="AQ28" i="728"/>
  <c r="AQ27" i="728"/>
  <c r="AQ26" i="728"/>
  <c r="AQ25" i="728"/>
  <c r="AQ24" i="728"/>
  <c r="AQ23" i="728"/>
  <c r="AQ22" i="728"/>
  <c r="AQ21" i="728"/>
  <c r="AQ20" i="728"/>
  <c r="AQ19" i="728"/>
  <c r="AQ18" i="728"/>
  <c r="AQ17" i="728"/>
  <c r="AQ16" i="728"/>
  <c r="AQ15" i="728"/>
  <c r="AQ14" i="728"/>
  <c r="AQ13" i="728"/>
  <c r="AQ12" i="728"/>
  <c r="AS11" i="728"/>
  <c r="AQ11" i="728"/>
  <c r="BS5" i="728"/>
  <c r="BR5" i="728"/>
  <c r="BP5" i="728"/>
  <c r="AX5" i="728"/>
  <c r="AW5" i="728"/>
  <c r="AV5" i="728"/>
  <c r="Y5" i="728"/>
  <c r="N5" i="728"/>
  <c r="E5" i="728"/>
  <c r="AK4" i="728"/>
  <c r="Y4" i="728"/>
  <c r="N4" i="728"/>
  <c r="E4" i="728"/>
  <c r="BJ5" i="727"/>
  <c r="BI5" i="727"/>
  <c r="BH5" i="727"/>
  <c r="BG5" i="727"/>
  <c r="BF5" i="727"/>
  <c r="BE5" i="727"/>
  <c r="BD5" i="727"/>
  <c r="BB5" i="727"/>
  <c r="BA5" i="727"/>
  <c r="AZ5" i="727"/>
  <c r="BK5" i="727"/>
  <c r="BV5" i="727"/>
  <c r="BU5" i="727"/>
  <c r="BT5" i="727"/>
  <c r="BS5" i="727"/>
  <c r="BP5" i="727"/>
  <c r="BO5" i="727"/>
  <c r="AQ34" i="727"/>
  <c r="AQ33" i="727"/>
  <c r="AQ32" i="727"/>
  <c r="AQ31" i="727"/>
  <c r="AQ30" i="727"/>
  <c r="AQ29" i="727"/>
  <c r="AQ28" i="727"/>
  <c r="AQ27" i="727"/>
  <c r="AQ26" i="727"/>
  <c r="AQ25" i="727"/>
  <c r="AQ24" i="727"/>
  <c r="AQ23" i="727"/>
  <c r="AQ22" i="727"/>
  <c r="AQ21" i="727"/>
  <c r="AQ20" i="727"/>
  <c r="AQ19" i="727"/>
  <c r="AQ18" i="727"/>
  <c r="AQ17" i="727"/>
  <c r="AQ16" i="727"/>
  <c r="AQ15" i="727"/>
  <c r="AQ14" i="727"/>
  <c r="AQ13" i="727"/>
  <c r="AQ12" i="727"/>
  <c r="AS11" i="727"/>
  <c r="AQ11" i="727"/>
  <c r="BR5" i="727"/>
  <c r="BQ5" i="727"/>
  <c r="BC5" i="727"/>
  <c r="AX5" i="727"/>
  <c r="AW5" i="727"/>
  <c r="AV5" i="727"/>
  <c r="Y5" i="727"/>
  <c r="N5" i="727"/>
  <c r="E5" i="727"/>
  <c r="AK4" i="727"/>
  <c r="Y4" i="727"/>
  <c r="N4" i="727"/>
  <c r="E4" i="727"/>
  <c r="BJ5" i="726"/>
  <c r="BI5" i="726"/>
  <c r="BB5" i="726"/>
  <c r="BA5" i="726"/>
  <c r="AZ5" i="726"/>
  <c r="BK5" i="726"/>
  <c r="BV5" i="726"/>
  <c r="BU5" i="726"/>
  <c r="AA30" i="81" s="1"/>
  <c r="AQ34" i="726"/>
  <c r="AQ33" i="726"/>
  <c r="AQ32" i="726"/>
  <c r="AQ31" i="726"/>
  <c r="AQ30" i="726"/>
  <c r="AQ29" i="726"/>
  <c r="AQ28" i="726"/>
  <c r="AQ27" i="726"/>
  <c r="AQ26" i="726"/>
  <c r="AQ25" i="726"/>
  <c r="AQ24" i="726"/>
  <c r="AQ23" i="726"/>
  <c r="AQ22" i="726"/>
  <c r="AQ21" i="726"/>
  <c r="AQ20" i="726"/>
  <c r="AQ19" i="726"/>
  <c r="AQ18" i="726"/>
  <c r="AQ17" i="726"/>
  <c r="AQ16" i="726"/>
  <c r="AQ15" i="726"/>
  <c r="AQ14" i="726"/>
  <c r="AQ13" i="726"/>
  <c r="AQ12" i="726"/>
  <c r="AS11" i="726"/>
  <c r="AQ11" i="726"/>
  <c r="BT5" i="726"/>
  <c r="BS5" i="726"/>
  <c r="BR5" i="726"/>
  <c r="BQ5" i="726"/>
  <c r="W30" i="81" s="1"/>
  <c r="BO5" i="726"/>
  <c r="BN5" i="726"/>
  <c r="BM5" i="726"/>
  <c r="BL5" i="726"/>
  <c r="BH5" i="726"/>
  <c r="BG5" i="726"/>
  <c r="BE5" i="726"/>
  <c r="BC5" i="726"/>
  <c r="AX5" i="726"/>
  <c r="D30" i="81" s="1"/>
  <c r="AW5" i="726"/>
  <c r="AV5" i="726"/>
  <c r="Y5" i="726"/>
  <c r="N5" i="726"/>
  <c r="E5" i="726"/>
  <c r="AK4" i="726"/>
  <c r="Y4" i="726"/>
  <c r="N4" i="726"/>
  <c r="E4" i="726"/>
  <c r="BF5" i="725"/>
  <c r="BE5" i="725"/>
  <c r="BD5" i="725"/>
  <c r="BC5" i="725"/>
  <c r="BB5" i="725"/>
  <c r="BA5" i="725"/>
  <c r="AZ5" i="725"/>
  <c r="BK5" i="725"/>
  <c r="BV5" i="725"/>
  <c r="BU5" i="725"/>
  <c r="BT5" i="725"/>
  <c r="AQ34" i="725"/>
  <c r="AQ33" i="725"/>
  <c r="AQ32" i="725"/>
  <c r="AQ31" i="725"/>
  <c r="AQ30" i="725"/>
  <c r="AQ29" i="725"/>
  <c r="AQ28" i="725"/>
  <c r="AQ27" i="725"/>
  <c r="AQ26" i="725"/>
  <c r="AQ25" i="725"/>
  <c r="AQ24" i="725"/>
  <c r="AQ23" i="725"/>
  <c r="AQ22" i="725"/>
  <c r="AQ21" i="725"/>
  <c r="AQ20" i="725"/>
  <c r="AQ19" i="725"/>
  <c r="AQ18" i="725"/>
  <c r="AQ17" i="725"/>
  <c r="AQ16" i="725"/>
  <c r="AQ15" i="725"/>
  <c r="AQ14" i="725"/>
  <c r="AQ13" i="725"/>
  <c r="AQ12" i="725"/>
  <c r="AS11" i="725"/>
  <c r="AQ11" i="725"/>
  <c r="BS5" i="725"/>
  <c r="BR5" i="725"/>
  <c r="BQ5" i="725"/>
  <c r="BP5" i="725"/>
  <c r="BO5" i="725"/>
  <c r="BJ5" i="725"/>
  <c r="BI5" i="725"/>
  <c r="BH5" i="725"/>
  <c r="BG5" i="725"/>
  <c r="AX5" i="725"/>
  <c r="AW5" i="725"/>
  <c r="AV5" i="725"/>
  <c r="Y5" i="725"/>
  <c r="N5" i="725"/>
  <c r="E5" i="725"/>
  <c r="AK4" i="725"/>
  <c r="Y4" i="725"/>
  <c r="N4" i="725"/>
  <c r="E4" i="725"/>
  <c r="BJ5" i="724"/>
  <c r="BI5" i="724"/>
  <c r="BH5" i="724"/>
  <c r="BG5" i="724"/>
  <c r="BF5" i="724"/>
  <c r="BE5" i="724"/>
  <c r="BD5" i="724"/>
  <c r="BC5" i="724"/>
  <c r="BV5" i="724"/>
  <c r="BU5" i="724"/>
  <c r="BT5" i="724"/>
  <c r="BS5" i="724"/>
  <c r="BP5" i="724"/>
  <c r="BO5" i="724"/>
  <c r="AQ34" i="724"/>
  <c r="AQ33" i="724"/>
  <c r="AQ32" i="724"/>
  <c r="AQ31" i="724"/>
  <c r="AQ30" i="724"/>
  <c r="AQ29" i="724"/>
  <c r="AQ28" i="724"/>
  <c r="AQ27" i="724"/>
  <c r="AQ26" i="724"/>
  <c r="AQ25" i="724"/>
  <c r="AQ24" i="724"/>
  <c r="AQ23" i="724"/>
  <c r="AQ22" i="724"/>
  <c r="AQ21" i="724"/>
  <c r="AQ20" i="724"/>
  <c r="AQ19" i="724"/>
  <c r="AQ18" i="724"/>
  <c r="AQ17" i="724"/>
  <c r="AQ16" i="724"/>
  <c r="AQ15" i="724"/>
  <c r="AQ14" i="724"/>
  <c r="AQ13" i="724"/>
  <c r="AQ12" i="724"/>
  <c r="AS11" i="724"/>
  <c r="AQ11" i="724"/>
  <c r="BR5" i="724"/>
  <c r="BQ5" i="724"/>
  <c r="AX5" i="724"/>
  <c r="AW5" i="724"/>
  <c r="AV5" i="724"/>
  <c r="Y5" i="724"/>
  <c r="N5" i="724"/>
  <c r="E5" i="724"/>
  <c r="AK4" i="724"/>
  <c r="Y4" i="724"/>
  <c r="N4" i="724"/>
  <c r="E4" i="724"/>
  <c r="BJ5" i="723"/>
  <c r="BH5" i="723"/>
  <c r="BG5" i="723"/>
  <c r="BF5" i="723"/>
  <c r="BE5" i="723"/>
  <c r="BD5" i="723"/>
  <c r="BB5" i="723"/>
  <c r="BA5" i="723"/>
  <c r="AZ5" i="723"/>
  <c r="BK5" i="723"/>
  <c r="BV5" i="723"/>
  <c r="BU5" i="723"/>
  <c r="BT5" i="723"/>
  <c r="AQ34" i="723"/>
  <c r="AQ33" i="723"/>
  <c r="AQ32" i="723"/>
  <c r="AQ31" i="723"/>
  <c r="AQ30" i="723"/>
  <c r="AQ29" i="723"/>
  <c r="AQ28" i="723"/>
  <c r="AQ27" i="723"/>
  <c r="AQ26" i="723"/>
  <c r="AQ25" i="723"/>
  <c r="AQ24" i="723"/>
  <c r="AQ23" i="723"/>
  <c r="AQ22" i="723"/>
  <c r="AQ21" i="723"/>
  <c r="AQ20" i="723"/>
  <c r="AQ19" i="723"/>
  <c r="AQ18" i="723"/>
  <c r="AQ17" i="723"/>
  <c r="AQ16" i="723"/>
  <c r="AQ15" i="723"/>
  <c r="AQ14" i="723"/>
  <c r="AQ13" i="723"/>
  <c r="AQ12" i="723"/>
  <c r="AS11" i="723"/>
  <c r="AQ11" i="723"/>
  <c r="BS5" i="723"/>
  <c r="BR5" i="723"/>
  <c r="BQ5" i="723"/>
  <c r="BP5" i="723"/>
  <c r="BO5" i="723"/>
  <c r="BI5" i="723"/>
  <c r="BC5" i="723"/>
  <c r="AX5" i="723"/>
  <c r="AW5" i="723"/>
  <c r="AV5" i="723"/>
  <c r="Y5" i="723"/>
  <c r="N5" i="723"/>
  <c r="E5" i="723"/>
  <c r="AK4" i="723"/>
  <c r="Y4" i="723"/>
  <c r="N4" i="723"/>
  <c r="E4" i="723"/>
  <c r="BJ5" i="722"/>
  <c r="BI5" i="722"/>
  <c r="BG5" i="722"/>
  <c r="BF5" i="722"/>
  <c r="BE5" i="722"/>
  <c r="BB5" i="722"/>
  <c r="BA5" i="722"/>
  <c r="AZ5" i="722"/>
  <c r="BK5" i="722"/>
  <c r="BO5" i="722"/>
  <c r="AQ34" i="722"/>
  <c r="AQ33" i="722"/>
  <c r="AQ32" i="722"/>
  <c r="AQ31" i="722"/>
  <c r="AQ30" i="722"/>
  <c r="AQ29" i="722"/>
  <c r="AQ28" i="722"/>
  <c r="AQ27" i="722"/>
  <c r="AQ26" i="722"/>
  <c r="AQ25" i="722"/>
  <c r="AQ24" i="722"/>
  <c r="AQ23" i="722"/>
  <c r="AQ22" i="722"/>
  <c r="AQ21" i="722"/>
  <c r="AQ20" i="722"/>
  <c r="AQ19" i="722"/>
  <c r="AQ18" i="722"/>
  <c r="AQ17" i="722"/>
  <c r="AQ16" i="722"/>
  <c r="AQ15" i="722"/>
  <c r="AQ14" i="722"/>
  <c r="AQ13" i="722"/>
  <c r="AQ12" i="722"/>
  <c r="AS11" i="722"/>
  <c r="AQ11" i="722"/>
  <c r="BV5" i="722"/>
  <c r="BU5" i="722"/>
  <c r="BT5" i="722"/>
  <c r="BS5" i="722"/>
  <c r="BR5" i="722"/>
  <c r="BQ5" i="722"/>
  <c r="BP5" i="722"/>
  <c r="BH5" i="722"/>
  <c r="BD5" i="722"/>
  <c r="BC5" i="722"/>
  <c r="AX5" i="722"/>
  <c r="AW5" i="722"/>
  <c r="AV5" i="722"/>
  <c r="Y5" i="722"/>
  <c r="N5" i="722"/>
  <c r="E5" i="722"/>
  <c r="AK4" i="722"/>
  <c r="Y4" i="722"/>
  <c r="N4" i="722"/>
  <c r="E4" i="722"/>
  <c r="BJ5" i="721"/>
  <c r="BI5" i="721"/>
  <c r="BH5" i="721"/>
  <c r="BF5" i="721"/>
  <c r="BE5" i="721"/>
  <c r="BB5" i="721"/>
  <c r="BA5" i="721"/>
  <c r="AZ5" i="721"/>
  <c r="BK5" i="721"/>
  <c r="BR5" i="721"/>
  <c r="BQ5" i="721"/>
  <c r="BP5" i="721"/>
  <c r="BO5" i="721"/>
  <c r="AQ34" i="721"/>
  <c r="AQ33" i="721"/>
  <c r="AQ32" i="721"/>
  <c r="AQ31" i="721"/>
  <c r="AQ30" i="721"/>
  <c r="AQ29" i="721"/>
  <c r="AQ28" i="721"/>
  <c r="AQ27" i="721"/>
  <c r="AQ26" i="721"/>
  <c r="AQ25" i="721"/>
  <c r="AQ24" i="721"/>
  <c r="AQ23" i="721"/>
  <c r="AQ22" i="721"/>
  <c r="AQ21" i="721"/>
  <c r="AQ20" i="721"/>
  <c r="AQ19" i="721"/>
  <c r="AQ18" i="721"/>
  <c r="AQ17" i="721"/>
  <c r="AQ16" i="721"/>
  <c r="AQ15" i="721"/>
  <c r="AQ14" i="721"/>
  <c r="AQ13" i="721"/>
  <c r="AQ12" i="721"/>
  <c r="AS11" i="721"/>
  <c r="AQ11" i="721"/>
  <c r="BV5" i="721"/>
  <c r="BU5" i="721"/>
  <c r="BT5" i="721"/>
  <c r="BS5" i="721"/>
  <c r="BN5" i="721"/>
  <c r="BM5" i="721"/>
  <c r="BL5" i="721"/>
  <c r="BG5" i="721"/>
  <c r="BD5" i="721"/>
  <c r="BC5" i="721"/>
  <c r="AX5" i="721"/>
  <c r="AW5" i="721"/>
  <c r="AV5" i="721"/>
  <c r="Y5" i="721"/>
  <c r="N5" i="721"/>
  <c r="E5" i="721"/>
  <c r="AK4" i="721"/>
  <c r="Y4" i="721"/>
  <c r="N4" i="721"/>
  <c r="E4" i="721"/>
  <c r="BJ5" i="720"/>
  <c r="BI5" i="720"/>
  <c r="BH5" i="720"/>
  <c r="BG5" i="720"/>
  <c r="BF5" i="720"/>
  <c r="BE5" i="720"/>
  <c r="BD5" i="720"/>
  <c r="AZ5" i="720"/>
  <c r="BK5" i="720"/>
  <c r="BV5" i="720"/>
  <c r="BU5" i="720"/>
  <c r="BT5" i="720"/>
  <c r="AQ34" i="720"/>
  <c r="AQ33" i="720"/>
  <c r="AQ32" i="720"/>
  <c r="AQ31" i="720"/>
  <c r="AQ30" i="720"/>
  <c r="AQ29" i="720"/>
  <c r="AQ28" i="720"/>
  <c r="AQ27" i="720"/>
  <c r="AQ26" i="720"/>
  <c r="AQ25" i="720"/>
  <c r="AQ24" i="720"/>
  <c r="AQ23" i="720"/>
  <c r="AQ22" i="720"/>
  <c r="AQ21" i="720"/>
  <c r="AQ20" i="720"/>
  <c r="AQ19" i="720"/>
  <c r="AQ18" i="720"/>
  <c r="AQ17" i="720"/>
  <c r="AQ16" i="720"/>
  <c r="AQ15" i="720"/>
  <c r="AQ14" i="720"/>
  <c r="AQ13" i="720"/>
  <c r="AQ12" i="720"/>
  <c r="AS11" i="720"/>
  <c r="AQ11" i="720"/>
  <c r="BS5" i="720"/>
  <c r="BR5" i="720"/>
  <c r="BQ5" i="720"/>
  <c r="BP5" i="720"/>
  <c r="BO5" i="720"/>
  <c r="BC5" i="720"/>
  <c r="BA5" i="720"/>
  <c r="AX5" i="720"/>
  <c r="AW5" i="720"/>
  <c r="AV5" i="720"/>
  <c r="Y5" i="720"/>
  <c r="N5" i="720"/>
  <c r="E5" i="720"/>
  <c r="AK4" i="720"/>
  <c r="Y4" i="720"/>
  <c r="N4" i="720"/>
  <c r="E4" i="720"/>
  <c r="BJ5" i="719"/>
  <c r="BI5" i="719"/>
  <c r="BH5" i="719"/>
  <c r="BG5" i="719"/>
  <c r="BF5" i="719"/>
  <c r="BE5" i="719"/>
  <c r="BD5" i="719"/>
  <c r="BC5" i="719"/>
  <c r="BB5" i="719"/>
  <c r="BA5" i="719"/>
  <c r="AZ5" i="719"/>
  <c r="BK5" i="719"/>
  <c r="BU5" i="719"/>
  <c r="BT5" i="719"/>
  <c r="BO5" i="719"/>
  <c r="AQ34" i="719"/>
  <c r="AQ33" i="719"/>
  <c r="AQ32" i="719"/>
  <c r="AQ31" i="719"/>
  <c r="AQ30" i="719"/>
  <c r="AQ29" i="719"/>
  <c r="AQ28" i="719"/>
  <c r="AQ27" i="719"/>
  <c r="AQ26" i="719"/>
  <c r="AQ25" i="719"/>
  <c r="AQ24" i="719"/>
  <c r="AQ23" i="719"/>
  <c r="AQ22" i="719"/>
  <c r="AQ21" i="719"/>
  <c r="AQ20" i="719"/>
  <c r="AQ19" i="719"/>
  <c r="AQ18" i="719"/>
  <c r="AQ17" i="719"/>
  <c r="AQ16" i="719"/>
  <c r="AQ15" i="719"/>
  <c r="AQ14" i="719"/>
  <c r="AQ13" i="719"/>
  <c r="AQ12" i="719"/>
  <c r="AS11" i="719"/>
  <c r="AQ11" i="719"/>
  <c r="BV5" i="719"/>
  <c r="BS5" i="719"/>
  <c r="BR5" i="719"/>
  <c r="BQ5" i="719"/>
  <c r="BP5" i="719"/>
  <c r="AX5" i="719"/>
  <c r="AW5" i="719"/>
  <c r="AV5" i="719"/>
  <c r="Y5" i="719"/>
  <c r="N5" i="719"/>
  <c r="E5" i="719"/>
  <c r="AK4" i="719"/>
  <c r="Y4" i="719"/>
  <c r="N4" i="719"/>
  <c r="E4" i="719"/>
  <c r="BJ5" i="718"/>
  <c r="BI5" i="718"/>
  <c r="BH5" i="718"/>
  <c r="BG5" i="718"/>
  <c r="BF5" i="718"/>
  <c r="BE5" i="718"/>
  <c r="BD5" i="718"/>
  <c r="AZ5" i="718"/>
  <c r="BK5" i="718"/>
  <c r="BV5" i="718"/>
  <c r="BU5" i="718"/>
  <c r="BT5" i="718"/>
  <c r="AQ34" i="718"/>
  <c r="AQ33" i="718"/>
  <c r="AQ32" i="718"/>
  <c r="AQ31" i="718"/>
  <c r="AQ30" i="718"/>
  <c r="AQ29" i="718"/>
  <c r="AQ28" i="718"/>
  <c r="AQ27" i="718"/>
  <c r="AQ26" i="718"/>
  <c r="AQ25" i="718"/>
  <c r="AQ24" i="718"/>
  <c r="AQ23" i="718"/>
  <c r="AQ22" i="718"/>
  <c r="AQ21" i="718"/>
  <c r="AQ20" i="718"/>
  <c r="AQ19" i="718"/>
  <c r="AQ18" i="718"/>
  <c r="AQ17" i="718"/>
  <c r="AQ16" i="718"/>
  <c r="AQ15" i="718"/>
  <c r="AQ14" i="718"/>
  <c r="AQ13" i="718"/>
  <c r="AQ12" i="718"/>
  <c r="AS11" i="718"/>
  <c r="AQ11" i="718"/>
  <c r="BS5" i="718"/>
  <c r="BR5" i="718"/>
  <c r="BQ5" i="718"/>
  <c r="BP5" i="718"/>
  <c r="BO5" i="718"/>
  <c r="BC5" i="718"/>
  <c r="BB5" i="718"/>
  <c r="BA5" i="718"/>
  <c r="AX5" i="718"/>
  <c r="AW5" i="718"/>
  <c r="AV5" i="718"/>
  <c r="Y5" i="718"/>
  <c r="N5" i="718"/>
  <c r="E5" i="718"/>
  <c r="AK4" i="718"/>
  <c r="Y4" i="718"/>
  <c r="N4" i="718"/>
  <c r="E4" i="718"/>
  <c r="BJ5" i="717"/>
  <c r="BI5" i="717"/>
  <c r="BE5" i="717"/>
  <c r="BD5" i="717"/>
  <c r="BB5" i="717"/>
  <c r="BA5" i="717"/>
  <c r="AZ5" i="717"/>
  <c r="BK5" i="717"/>
  <c r="BV5" i="717"/>
  <c r="BU5" i="717"/>
  <c r="BT5" i="717"/>
  <c r="BP5" i="717"/>
  <c r="BO5" i="717"/>
  <c r="AQ34" i="717"/>
  <c r="AQ33" i="717"/>
  <c r="AQ32" i="717"/>
  <c r="AQ31" i="717"/>
  <c r="AQ30" i="717"/>
  <c r="AQ29" i="717"/>
  <c r="AQ28" i="717"/>
  <c r="AQ27" i="717"/>
  <c r="AQ26" i="717"/>
  <c r="AQ25" i="717"/>
  <c r="AQ24" i="717"/>
  <c r="AQ23" i="717"/>
  <c r="AQ22" i="717"/>
  <c r="AQ21" i="717"/>
  <c r="AQ20" i="717"/>
  <c r="AQ19" i="717"/>
  <c r="AQ18" i="717"/>
  <c r="AQ17" i="717"/>
  <c r="AQ16" i="717"/>
  <c r="AQ15" i="717"/>
  <c r="AQ14" i="717"/>
  <c r="AQ13" i="717"/>
  <c r="AQ12" i="717"/>
  <c r="AS11" i="717"/>
  <c r="AQ11" i="717"/>
  <c r="BS5" i="717"/>
  <c r="BR5" i="717"/>
  <c r="BQ5" i="717"/>
  <c r="BH5" i="717"/>
  <c r="BG5" i="717"/>
  <c r="BF5" i="717"/>
  <c r="BC5" i="717"/>
  <c r="AX5" i="717"/>
  <c r="AW5" i="717"/>
  <c r="AV5" i="717"/>
  <c r="Y5" i="717"/>
  <c r="N5" i="717"/>
  <c r="E5" i="717"/>
  <c r="AK4" i="717"/>
  <c r="Y4" i="717"/>
  <c r="N4" i="717"/>
  <c r="E4" i="717"/>
  <c r="BJ5" i="716"/>
  <c r="BI5" i="716"/>
  <c r="BH5" i="716"/>
  <c r="BG5" i="716"/>
  <c r="BB5" i="716"/>
  <c r="BA5" i="716"/>
  <c r="AZ5" i="716"/>
  <c r="BK5" i="716"/>
  <c r="BV5" i="716"/>
  <c r="BU5" i="716"/>
  <c r="BT5" i="716"/>
  <c r="BQ5" i="716"/>
  <c r="AQ34" i="716"/>
  <c r="AQ33" i="716"/>
  <c r="AQ32" i="716"/>
  <c r="AQ31" i="716"/>
  <c r="AQ30" i="716"/>
  <c r="AQ29" i="716"/>
  <c r="AQ28" i="716"/>
  <c r="AQ27" i="716"/>
  <c r="AQ26" i="716"/>
  <c r="AQ25" i="716"/>
  <c r="AQ24" i="716"/>
  <c r="AQ23" i="716"/>
  <c r="AQ22" i="716"/>
  <c r="AQ21" i="716"/>
  <c r="AQ20" i="716"/>
  <c r="AQ19" i="716"/>
  <c r="AQ18" i="716"/>
  <c r="AQ17" i="716"/>
  <c r="AQ16" i="716"/>
  <c r="AQ15" i="716"/>
  <c r="AQ14" i="716"/>
  <c r="AQ13" i="716"/>
  <c r="AQ12" i="716"/>
  <c r="AS11" i="716"/>
  <c r="AQ11" i="716"/>
  <c r="BS5" i="716"/>
  <c r="BR5" i="716"/>
  <c r="BP5" i="716"/>
  <c r="BO5" i="716"/>
  <c r="BF5" i="716"/>
  <c r="BE5" i="716"/>
  <c r="BD5" i="716"/>
  <c r="BC5" i="716"/>
  <c r="AX5" i="716"/>
  <c r="AW5" i="716"/>
  <c r="AV5" i="716"/>
  <c r="Y5" i="716"/>
  <c r="N5" i="716"/>
  <c r="E5" i="716"/>
  <c r="AK4" i="716"/>
  <c r="Y4" i="716"/>
  <c r="N4" i="716"/>
  <c r="E4" i="716"/>
  <c r="BJ5" i="715"/>
  <c r="BI5" i="715"/>
  <c r="BH5" i="715"/>
  <c r="BG5" i="715"/>
  <c r="BF5" i="715"/>
  <c r="BE5" i="715"/>
  <c r="BD5" i="715"/>
  <c r="BC5" i="715"/>
  <c r="BB5" i="715"/>
  <c r="BA5" i="715"/>
  <c r="AZ5" i="715"/>
  <c r="BK5" i="715"/>
  <c r="BV5" i="715"/>
  <c r="BU5" i="715"/>
  <c r="BT5" i="715"/>
  <c r="AQ34" i="715"/>
  <c r="AQ33" i="715"/>
  <c r="AQ32" i="715"/>
  <c r="AQ31" i="715"/>
  <c r="AQ30" i="715"/>
  <c r="AQ29" i="715"/>
  <c r="AQ28" i="715"/>
  <c r="AQ27" i="715"/>
  <c r="AQ26" i="715"/>
  <c r="AQ25" i="715"/>
  <c r="AQ24" i="715"/>
  <c r="AQ23" i="715"/>
  <c r="AQ22" i="715"/>
  <c r="AQ21" i="715"/>
  <c r="AQ20" i="715"/>
  <c r="AQ19" i="715"/>
  <c r="AQ18" i="715"/>
  <c r="AQ17" i="715"/>
  <c r="AQ16" i="715"/>
  <c r="AQ15" i="715"/>
  <c r="AQ14" i="715"/>
  <c r="AQ13" i="715"/>
  <c r="AQ12" i="715"/>
  <c r="AS11" i="715"/>
  <c r="AQ11" i="715"/>
  <c r="BS5" i="715"/>
  <c r="BR5" i="715"/>
  <c r="BQ5" i="715"/>
  <c r="BP5" i="715"/>
  <c r="BO5" i="715"/>
  <c r="AX5" i="715"/>
  <c r="AW5" i="715"/>
  <c r="AV5" i="715"/>
  <c r="Y5" i="715"/>
  <c r="N5" i="715"/>
  <c r="E5" i="715"/>
  <c r="AK4" i="715"/>
  <c r="Y4" i="715"/>
  <c r="N4" i="715"/>
  <c r="E4" i="715"/>
  <c r="BJ5" i="714"/>
  <c r="BI5" i="714"/>
  <c r="BH5" i="714"/>
  <c r="BG5" i="714"/>
  <c r="BF5" i="714"/>
  <c r="BE5" i="714"/>
  <c r="BD5" i="714"/>
  <c r="BC5" i="714"/>
  <c r="BB5" i="714"/>
  <c r="BA5" i="714"/>
  <c r="BV5" i="714"/>
  <c r="BU5" i="714"/>
  <c r="BT5" i="714"/>
  <c r="AQ34" i="714"/>
  <c r="AQ33" i="714"/>
  <c r="AQ32" i="714"/>
  <c r="AQ31" i="714"/>
  <c r="AQ30" i="714"/>
  <c r="AQ29" i="714"/>
  <c r="AQ28" i="714"/>
  <c r="AQ27" i="714"/>
  <c r="AQ26" i="714"/>
  <c r="AQ25" i="714"/>
  <c r="AQ24" i="714"/>
  <c r="AQ23" i="714"/>
  <c r="AQ22" i="714"/>
  <c r="AQ21" i="714"/>
  <c r="AQ20" i="714"/>
  <c r="AQ19" i="714"/>
  <c r="AQ18" i="714"/>
  <c r="AQ17" i="714"/>
  <c r="AQ16" i="714"/>
  <c r="AQ15" i="714"/>
  <c r="AQ14" i="714"/>
  <c r="AQ13" i="714"/>
  <c r="AQ12" i="714"/>
  <c r="AS11" i="714"/>
  <c r="AQ11" i="714"/>
  <c r="BS5" i="714"/>
  <c r="BR5" i="714"/>
  <c r="BQ5" i="714"/>
  <c r="BP5" i="714"/>
  <c r="BO5" i="714"/>
  <c r="AX5" i="714"/>
  <c r="AW5" i="714"/>
  <c r="AV5" i="714"/>
  <c r="Y5" i="714"/>
  <c r="N5" i="714"/>
  <c r="E5" i="714"/>
  <c r="AK4" i="714"/>
  <c r="Y4" i="714"/>
  <c r="N4" i="714"/>
  <c r="E4" i="714"/>
  <c r="BJ5" i="713"/>
  <c r="BI5" i="713"/>
  <c r="BH5" i="713"/>
  <c r="BG5" i="713"/>
  <c r="BF5" i="713"/>
  <c r="BE5" i="713"/>
  <c r="AZ5" i="713"/>
  <c r="BK5" i="713"/>
  <c r="BV5" i="713"/>
  <c r="BU5" i="713"/>
  <c r="BT5" i="713"/>
  <c r="BS5" i="713"/>
  <c r="AQ34" i="713"/>
  <c r="AQ33" i="713"/>
  <c r="AQ32" i="713"/>
  <c r="AQ31" i="713"/>
  <c r="AQ30" i="713"/>
  <c r="AQ29" i="713"/>
  <c r="AQ28" i="713"/>
  <c r="AQ27" i="713"/>
  <c r="AQ26" i="713"/>
  <c r="AQ25" i="713"/>
  <c r="AQ24" i="713"/>
  <c r="AQ23" i="713"/>
  <c r="AQ22" i="713"/>
  <c r="AQ21" i="713"/>
  <c r="AQ20" i="713"/>
  <c r="AQ19" i="713"/>
  <c r="AQ18" i="713"/>
  <c r="AQ17" i="713"/>
  <c r="AQ16" i="713"/>
  <c r="AQ15" i="713"/>
  <c r="AQ14" i="713"/>
  <c r="AQ13" i="713"/>
  <c r="AQ12" i="713"/>
  <c r="AS11" i="713"/>
  <c r="AQ11" i="713"/>
  <c r="BR5" i="713"/>
  <c r="BQ5" i="713"/>
  <c r="BP5" i="713"/>
  <c r="BO5" i="713"/>
  <c r="BD5" i="713"/>
  <c r="BC5" i="713"/>
  <c r="BB5" i="713"/>
  <c r="BA5" i="713"/>
  <c r="AX5" i="713"/>
  <c r="AW5" i="713"/>
  <c r="AV5" i="713"/>
  <c r="Y5" i="713"/>
  <c r="N5" i="713"/>
  <c r="E5" i="713"/>
  <c r="AK4" i="713"/>
  <c r="Y4" i="713"/>
  <c r="N4" i="713"/>
  <c r="E4" i="713"/>
  <c r="BJ5" i="712"/>
  <c r="BI5" i="712"/>
  <c r="BB5" i="712"/>
  <c r="BA5" i="712"/>
  <c r="AZ5" i="712"/>
  <c r="BK5" i="712"/>
  <c r="BU5" i="712"/>
  <c r="BT5" i="712"/>
  <c r="BS5" i="712"/>
  <c r="BR5" i="712"/>
  <c r="BQ5" i="712"/>
  <c r="AQ34" i="712"/>
  <c r="AQ33" i="712"/>
  <c r="AQ32" i="712"/>
  <c r="AQ31" i="712"/>
  <c r="AQ30" i="712"/>
  <c r="AQ29" i="712"/>
  <c r="AQ28" i="712"/>
  <c r="AQ27" i="712"/>
  <c r="AQ26" i="712"/>
  <c r="AQ25" i="712"/>
  <c r="AQ24" i="712"/>
  <c r="AQ23" i="712"/>
  <c r="AQ22" i="712"/>
  <c r="AQ21" i="712"/>
  <c r="AQ20" i="712"/>
  <c r="AQ19" i="712"/>
  <c r="AQ18" i="712"/>
  <c r="AQ17" i="712"/>
  <c r="AQ16" i="712"/>
  <c r="AQ15" i="712"/>
  <c r="AQ14" i="712"/>
  <c r="AQ13" i="712"/>
  <c r="AQ12" i="712"/>
  <c r="AS11" i="712"/>
  <c r="AQ11" i="712"/>
  <c r="BV5" i="712"/>
  <c r="BP5" i="712"/>
  <c r="BO5" i="712"/>
  <c r="BH5" i="712"/>
  <c r="BG5" i="712"/>
  <c r="BF5" i="712"/>
  <c r="BE5" i="712"/>
  <c r="BD5" i="712"/>
  <c r="BC5" i="712"/>
  <c r="AX5" i="712"/>
  <c r="AW5" i="712"/>
  <c r="AV5" i="712"/>
  <c r="Y5" i="712"/>
  <c r="N5" i="712"/>
  <c r="E5" i="712"/>
  <c r="AK4" i="712"/>
  <c r="Y4" i="712"/>
  <c r="N4" i="712"/>
  <c r="E4" i="712"/>
  <c r="BB5" i="711"/>
  <c r="BA5" i="711"/>
  <c r="AZ5" i="711"/>
  <c r="BK5" i="711"/>
  <c r="BV5" i="711"/>
  <c r="AQ34" i="711"/>
  <c r="AQ33" i="711"/>
  <c r="AQ32" i="711"/>
  <c r="AQ31" i="711"/>
  <c r="AQ30" i="711"/>
  <c r="AQ29" i="711"/>
  <c r="AQ28" i="711"/>
  <c r="AQ27" i="711"/>
  <c r="AQ26" i="711"/>
  <c r="AQ25" i="711"/>
  <c r="AQ24" i="711"/>
  <c r="AQ23" i="711"/>
  <c r="AQ22" i="711"/>
  <c r="AQ21" i="711"/>
  <c r="AQ20" i="711"/>
  <c r="AQ19" i="711"/>
  <c r="AQ18" i="711"/>
  <c r="AQ17" i="711"/>
  <c r="AQ16" i="711"/>
  <c r="AQ15" i="711"/>
  <c r="AQ14" i="711"/>
  <c r="AQ13" i="711"/>
  <c r="AQ12" i="711"/>
  <c r="AS11" i="711"/>
  <c r="AQ11" i="711"/>
  <c r="BU5" i="711"/>
  <c r="BT5" i="711"/>
  <c r="BS5" i="711"/>
  <c r="BR5" i="711"/>
  <c r="BQ5" i="711"/>
  <c r="BP5" i="711"/>
  <c r="BO5" i="711"/>
  <c r="BN5" i="711"/>
  <c r="BJ5" i="711"/>
  <c r="BI5" i="711"/>
  <c r="BH5" i="711"/>
  <c r="BG5" i="711"/>
  <c r="BF5" i="711"/>
  <c r="BE5" i="711"/>
  <c r="BD5" i="711"/>
  <c r="BC5" i="711"/>
  <c r="AX5" i="711"/>
  <c r="AW5" i="711"/>
  <c r="AV5" i="711"/>
  <c r="Y5" i="711"/>
  <c r="N5" i="711"/>
  <c r="E5" i="711"/>
  <c r="AK4" i="711"/>
  <c r="Y4" i="711"/>
  <c r="N4" i="711"/>
  <c r="E4" i="711"/>
  <c r="BJ5" i="710"/>
  <c r="BI5" i="710"/>
  <c r="BH5" i="710"/>
  <c r="BG5" i="710"/>
  <c r="BF5" i="710"/>
  <c r="BE5" i="710"/>
  <c r="BC5" i="710"/>
  <c r="BB5" i="710"/>
  <c r="BA5" i="710"/>
  <c r="AZ5" i="710"/>
  <c r="BK5" i="710"/>
  <c r="BV5" i="710"/>
  <c r="BU5" i="710"/>
  <c r="BT5" i="710"/>
  <c r="BS5" i="710"/>
  <c r="BR5" i="710"/>
  <c r="AQ34" i="710"/>
  <c r="AQ33" i="710"/>
  <c r="AQ32" i="710"/>
  <c r="AQ31" i="710"/>
  <c r="AQ30" i="710"/>
  <c r="AQ29" i="710"/>
  <c r="AQ28" i="710"/>
  <c r="AQ27" i="710"/>
  <c r="AQ26" i="710"/>
  <c r="AQ25" i="710"/>
  <c r="AQ24" i="710"/>
  <c r="AQ23" i="710"/>
  <c r="AQ22" i="710"/>
  <c r="AQ21" i="710"/>
  <c r="AQ20" i="710"/>
  <c r="AQ19" i="710"/>
  <c r="AQ18" i="710"/>
  <c r="AQ17" i="710"/>
  <c r="AQ16" i="710"/>
  <c r="AQ15" i="710"/>
  <c r="AQ14" i="710"/>
  <c r="AQ13" i="710"/>
  <c r="AQ12" i="710"/>
  <c r="AS11" i="710"/>
  <c r="AQ11" i="710"/>
  <c r="BQ5" i="710"/>
  <c r="BP5" i="710"/>
  <c r="BO5" i="710"/>
  <c r="BN5" i="710"/>
  <c r="BM5" i="710"/>
  <c r="BL5" i="710"/>
  <c r="BD5" i="710"/>
  <c r="AX5" i="710"/>
  <c r="AW5" i="710"/>
  <c r="AV5" i="710"/>
  <c r="Y5" i="710"/>
  <c r="N5" i="710"/>
  <c r="E5" i="710"/>
  <c r="AK4" i="710"/>
  <c r="Y4" i="710"/>
  <c r="N4" i="710"/>
  <c r="E4" i="710"/>
  <c r="BH5" i="709"/>
  <c r="BC5" i="709"/>
  <c r="BB5" i="709"/>
  <c r="BA5" i="709"/>
  <c r="AZ5" i="709"/>
  <c r="BK5" i="709"/>
  <c r="BV5" i="709"/>
  <c r="BU5" i="709"/>
  <c r="BT5" i="709"/>
  <c r="AQ34" i="709"/>
  <c r="AQ33" i="709"/>
  <c r="AQ32" i="709"/>
  <c r="AQ31" i="709"/>
  <c r="AQ30" i="709"/>
  <c r="AQ29" i="709"/>
  <c r="AQ28" i="709"/>
  <c r="AQ27" i="709"/>
  <c r="AQ26" i="709"/>
  <c r="AQ25" i="709"/>
  <c r="AQ24" i="709"/>
  <c r="AQ23" i="709"/>
  <c r="AQ22" i="709"/>
  <c r="AQ21" i="709"/>
  <c r="AQ20" i="709"/>
  <c r="AQ19" i="709"/>
  <c r="AQ18" i="709"/>
  <c r="AQ17" i="709"/>
  <c r="AQ16" i="709"/>
  <c r="AQ15" i="709"/>
  <c r="AQ14" i="709"/>
  <c r="AQ13" i="709"/>
  <c r="AQ12" i="709"/>
  <c r="AS11" i="709"/>
  <c r="AQ11" i="709"/>
  <c r="BS5" i="709"/>
  <c r="BR5" i="709"/>
  <c r="BQ5" i="709"/>
  <c r="BP5" i="709"/>
  <c r="BO5" i="709"/>
  <c r="BJ5" i="709"/>
  <c r="BI5" i="709"/>
  <c r="BG5" i="709"/>
  <c r="BF5" i="709"/>
  <c r="BE5" i="709"/>
  <c r="BD5" i="709"/>
  <c r="AX5" i="709"/>
  <c r="AW5" i="709"/>
  <c r="AV5" i="709"/>
  <c r="Y5" i="709"/>
  <c r="N5" i="709"/>
  <c r="E5" i="709"/>
  <c r="AK4" i="709"/>
  <c r="Y4" i="709"/>
  <c r="N4" i="709"/>
  <c r="E4" i="709"/>
  <c r="BJ5" i="708"/>
  <c r="BI5" i="708"/>
  <c r="BH5" i="708"/>
  <c r="BG5" i="708"/>
  <c r="BF5" i="708"/>
  <c r="BE5" i="708"/>
  <c r="BA5" i="708"/>
  <c r="AZ5" i="708"/>
  <c r="BK5" i="708"/>
  <c r="BV5" i="708"/>
  <c r="BU5" i="708"/>
  <c r="BT5" i="708"/>
  <c r="AQ34" i="708"/>
  <c r="AQ33" i="708"/>
  <c r="AQ32" i="708"/>
  <c r="AQ31" i="708"/>
  <c r="AQ30" i="708"/>
  <c r="AQ29" i="708"/>
  <c r="AQ28" i="708"/>
  <c r="AQ27" i="708"/>
  <c r="AQ26" i="708"/>
  <c r="AQ25" i="708"/>
  <c r="AQ24" i="708"/>
  <c r="AQ23" i="708"/>
  <c r="AQ22" i="708"/>
  <c r="AQ21" i="708"/>
  <c r="AQ20" i="708"/>
  <c r="AQ19" i="708"/>
  <c r="AQ18" i="708"/>
  <c r="AQ17" i="708"/>
  <c r="AQ16" i="708"/>
  <c r="AQ15" i="708"/>
  <c r="AQ14" i="708"/>
  <c r="AQ13" i="708"/>
  <c r="AQ12" i="708"/>
  <c r="AS11" i="708"/>
  <c r="AQ11" i="708"/>
  <c r="BS5" i="708"/>
  <c r="BR5" i="708"/>
  <c r="BQ5" i="708"/>
  <c r="BP5" i="708"/>
  <c r="BO5" i="708"/>
  <c r="BN5" i="708"/>
  <c r="BD5" i="708"/>
  <c r="BC5" i="708"/>
  <c r="BB5" i="708"/>
  <c r="AY5" i="708"/>
  <c r="AX5" i="708"/>
  <c r="AW5" i="708"/>
  <c r="AV5" i="708"/>
  <c r="Y5" i="708"/>
  <c r="N5" i="708"/>
  <c r="E5" i="708"/>
  <c r="AK4" i="708"/>
  <c r="Y4" i="708"/>
  <c r="N4" i="708"/>
  <c r="E4" i="708"/>
  <c r="BJ5" i="707"/>
  <c r="BI5" i="707"/>
  <c r="BH5" i="707"/>
  <c r="BG5" i="707"/>
  <c r="BF5" i="707"/>
  <c r="BE5" i="707"/>
  <c r="BD5" i="707"/>
  <c r="BB5" i="707"/>
  <c r="AZ5" i="707"/>
  <c r="BS5" i="707"/>
  <c r="BR5" i="707"/>
  <c r="BQ5" i="707"/>
  <c r="BP5" i="707"/>
  <c r="BO5" i="707"/>
  <c r="AQ34" i="707"/>
  <c r="AQ33" i="707"/>
  <c r="AQ32" i="707"/>
  <c r="AQ31" i="707"/>
  <c r="AQ30" i="707"/>
  <c r="AQ29" i="707"/>
  <c r="AQ28" i="707"/>
  <c r="AQ27" i="707"/>
  <c r="AQ26" i="707"/>
  <c r="AQ25" i="707"/>
  <c r="AQ24" i="707"/>
  <c r="AQ23" i="707"/>
  <c r="AQ22" i="707"/>
  <c r="AQ21" i="707"/>
  <c r="AQ20" i="707"/>
  <c r="AQ19" i="707"/>
  <c r="AQ18" i="707"/>
  <c r="AQ17" i="707"/>
  <c r="AQ16" i="707"/>
  <c r="AQ15" i="707"/>
  <c r="AQ14" i="707"/>
  <c r="AQ13" i="707"/>
  <c r="AQ12" i="707"/>
  <c r="AS11" i="707"/>
  <c r="AQ11" i="707"/>
  <c r="BV5" i="707"/>
  <c r="BU5" i="707"/>
  <c r="BT5" i="707"/>
  <c r="BN5" i="707"/>
  <c r="BM5" i="707"/>
  <c r="BL5" i="707"/>
  <c r="BC5" i="707"/>
  <c r="AX5" i="707"/>
  <c r="AW5" i="707"/>
  <c r="AV5" i="707"/>
  <c r="Y5" i="707"/>
  <c r="N5" i="707"/>
  <c r="E5" i="707"/>
  <c r="AK4" i="707"/>
  <c r="Y4" i="707"/>
  <c r="N4" i="707"/>
  <c r="E4" i="707"/>
  <c r="BJ5" i="706"/>
  <c r="BI5" i="706"/>
  <c r="BH5" i="706"/>
  <c r="BF5" i="706"/>
  <c r="BE5" i="706"/>
  <c r="BD5" i="706"/>
  <c r="BC5" i="706"/>
  <c r="BB5" i="706"/>
  <c r="AZ5" i="706"/>
  <c r="BK5" i="706"/>
  <c r="BV5" i="706"/>
  <c r="BS5" i="706"/>
  <c r="AQ34" i="706"/>
  <c r="AQ33" i="706"/>
  <c r="AQ32" i="706"/>
  <c r="AQ31" i="706"/>
  <c r="AQ30" i="706"/>
  <c r="AQ29" i="706"/>
  <c r="AQ28" i="706"/>
  <c r="AQ27" i="706"/>
  <c r="AQ26" i="706"/>
  <c r="AQ25" i="706"/>
  <c r="AQ24" i="706"/>
  <c r="AQ23" i="706"/>
  <c r="AQ22" i="706"/>
  <c r="AQ21" i="706"/>
  <c r="AQ20" i="706"/>
  <c r="AQ19" i="706"/>
  <c r="AQ18" i="706"/>
  <c r="AQ17" i="706"/>
  <c r="AQ16" i="706"/>
  <c r="AQ15" i="706"/>
  <c r="AQ14" i="706"/>
  <c r="AQ13" i="706"/>
  <c r="AQ12" i="706"/>
  <c r="AS11" i="706"/>
  <c r="AQ11" i="706"/>
  <c r="BU5" i="706"/>
  <c r="BT5" i="706"/>
  <c r="BR5" i="706"/>
  <c r="BQ5" i="706"/>
  <c r="BP5" i="706"/>
  <c r="BO5" i="706"/>
  <c r="AX5" i="706"/>
  <c r="AW5" i="706"/>
  <c r="AV5" i="706"/>
  <c r="Y5" i="706"/>
  <c r="N5" i="706"/>
  <c r="E5" i="706"/>
  <c r="AK4" i="706"/>
  <c r="Y4" i="706"/>
  <c r="N4" i="706"/>
  <c r="E4" i="706"/>
  <c r="J42" i="81" l="1"/>
  <c r="V42" i="81"/>
  <c r="L42" i="81"/>
  <c r="X42" i="81"/>
  <c r="G43" i="81"/>
  <c r="K43" i="81"/>
  <c r="AB42" i="81"/>
  <c r="Y42" i="81"/>
  <c r="Z42" i="81"/>
  <c r="AA42" i="81"/>
  <c r="BL5" i="730"/>
  <c r="BK5" i="730"/>
  <c r="BM5" i="728"/>
  <c r="BN5" i="718"/>
  <c r="BL5" i="718"/>
  <c r="BM5" i="718"/>
  <c r="AZ5" i="728"/>
  <c r="BN5" i="728"/>
  <c r="BL5" i="728"/>
  <c r="BN5" i="714"/>
  <c r="BL5" i="714"/>
  <c r="BM5" i="714"/>
  <c r="BM5" i="730"/>
  <c r="AZ5" i="730"/>
  <c r="AY5" i="729"/>
  <c r="BL5" i="729"/>
  <c r="BM5" i="729"/>
  <c r="AY5" i="727"/>
  <c r="BL5" i="727"/>
  <c r="BM5" i="727"/>
  <c r="BN5" i="727"/>
  <c r="AY5" i="725"/>
  <c r="BL5" i="725"/>
  <c r="AY5" i="723"/>
  <c r="BN5" i="723"/>
  <c r="BL5" i="723"/>
  <c r="BM5" i="723"/>
  <c r="BL5" i="722"/>
  <c r="BM5" i="722"/>
  <c r="BN5" i="722"/>
  <c r="AY5" i="721"/>
  <c r="AY5" i="720"/>
  <c r="BM5" i="720"/>
  <c r="BL5" i="720"/>
  <c r="BN5" i="720"/>
  <c r="BM5" i="719"/>
  <c r="BN5" i="719"/>
  <c r="BL5" i="719"/>
  <c r="BL5" i="717"/>
  <c r="BM5" i="717"/>
  <c r="BN5" i="717"/>
  <c r="BM5" i="716"/>
  <c r="BL5" i="716"/>
  <c r="BN5" i="716"/>
  <c r="AY5" i="716"/>
  <c r="AY5" i="715"/>
  <c r="BN5" i="715"/>
  <c r="BL5" i="715"/>
  <c r="BM5" i="715"/>
  <c r="AY5" i="714"/>
  <c r="AY5" i="712"/>
  <c r="BN5" i="712"/>
  <c r="BL5" i="712"/>
  <c r="BM5" i="712"/>
  <c r="BL5" i="711"/>
  <c r="BM5" i="711"/>
  <c r="BL5" i="709"/>
  <c r="BM5" i="709"/>
  <c r="BN5" i="709"/>
  <c r="BL5" i="708"/>
  <c r="BM5" i="708"/>
  <c r="BL5" i="706"/>
  <c r="AY5" i="706"/>
  <c r="BN5" i="706"/>
  <c r="BM5" i="706"/>
  <c r="AY5" i="731"/>
  <c r="BN5" i="730"/>
  <c r="AY5" i="728"/>
  <c r="AY5" i="726"/>
  <c r="BM5" i="725"/>
  <c r="BN5" i="725"/>
  <c r="BL5" i="724"/>
  <c r="BM5" i="724"/>
  <c r="BN5" i="724"/>
  <c r="AY5" i="724"/>
  <c r="AY5" i="722"/>
  <c r="AY5" i="719"/>
  <c r="AY5" i="718"/>
  <c r="AY5" i="717"/>
  <c r="BL5" i="713"/>
  <c r="BM5" i="713"/>
  <c r="BN5" i="713"/>
  <c r="AY5" i="713"/>
  <c r="AY5" i="711"/>
  <c r="AY5" i="710"/>
  <c r="AY5" i="709"/>
  <c r="AY5" i="707"/>
  <c r="X3" i="95" l="1"/>
  <c r="Z2" i="81"/>
  <c r="R4" i="95"/>
  <c r="V3" i="81"/>
  <c r="R3" i="95"/>
  <c r="V2" i="81"/>
  <c r="O2" i="81"/>
  <c r="O3" i="81"/>
  <c r="BC3" i="64"/>
  <c r="AO4" i="64"/>
  <c r="AO3" i="64"/>
  <c r="AF4" i="55"/>
  <c r="W5" i="55"/>
  <c r="W4" i="55"/>
  <c r="E4" i="55"/>
  <c r="M5" i="55"/>
  <c r="M4" i="55"/>
  <c r="E5" i="55"/>
  <c r="E10" i="58" l="1"/>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AF4" i="42" l="1"/>
  <c r="W3" i="65"/>
  <c r="W5" i="42"/>
  <c r="R4" i="65"/>
  <c r="W4" i="42"/>
  <c r="R3" i="65"/>
  <c r="M5" i="42"/>
  <c r="L4" i="65"/>
  <c r="M4" i="42"/>
  <c r="L3" i="65"/>
  <c r="E5" i="42"/>
  <c r="E4" i="65"/>
  <c r="E4" i="42"/>
  <c r="E3" i="65"/>
  <c r="U3" i="218"/>
  <c r="P4" i="218"/>
  <c r="P3" i="218"/>
  <c r="J4" i="218"/>
  <c r="J3" i="218"/>
  <c r="E4" i="218"/>
  <c r="E3" i="218"/>
  <c r="X3" i="63"/>
  <c r="W3" i="61"/>
  <c r="Q4" i="63"/>
  <c r="O4" i="61"/>
  <c r="Q3" i="63"/>
  <c r="O3" i="61"/>
  <c r="J4" i="63"/>
  <c r="K4" i="61"/>
  <c r="J3" i="63"/>
  <c r="K3" i="61"/>
  <c r="E4" i="63"/>
  <c r="F4" i="61"/>
  <c r="E3" i="63"/>
  <c r="F3" i="61"/>
  <c r="X3" i="60" l="1"/>
  <c r="P4" i="60"/>
  <c r="P3" i="60"/>
  <c r="K4" i="60"/>
  <c r="K3" i="60"/>
  <c r="F4" i="60"/>
  <c r="F3" i="60"/>
  <c r="T2" i="218" l="1"/>
  <c r="V2" i="213"/>
  <c r="X6" i="213"/>
  <c r="O6" i="213"/>
  <c r="D6" i="213"/>
  <c r="X5" i="213"/>
  <c r="O5" i="213"/>
  <c r="D5" i="213"/>
  <c r="X4" i="213"/>
  <c r="C4" i="213"/>
  <c r="X3" i="213"/>
  <c r="L3" i="213"/>
  <c r="H3" i="213"/>
  <c r="C3" i="213"/>
  <c r="X2" i="95" l="1"/>
  <c r="L4" i="95"/>
  <c r="L3" i="95"/>
  <c r="E4" i="95"/>
  <c r="E3" i="95"/>
  <c r="Z4" i="64"/>
  <c r="Z3" i="64"/>
  <c r="F4" i="64"/>
  <c r="F3" i="64"/>
  <c r="F3" i="81"/>
  <c r="F2" i="81"/>
  <c r="M5" i="59"/>
  <c r="E5" i="59"/>
  <c r="AF4" i="59"/>
  <c r="W4" i="59"/>
  <c r="M4" i="59"/>
  <c r="E4" i="59"/>
  <c r="AI4" i="58"/>
  <c r="Y4" i="58"/>
  <c r="M5" i="58"/>
  <c r="M4" i="58"/>
  <c r="E5" i="58"/>
  <c r="E4" i="58"/>
  <c r="AE7" i="57" l="1"/>
  <c r="AF7" i="57" l="1"/>
  <c r="AG7" i="57" s="1"/>
  <c r="AH7" i="57" s="1"/>
  <c r="AI7" i="57" s="1"/>
  <c r="AE8" i="57" l="1"/>
  <c r="AF8" i="57" s="1"/>
  <c r="AG8" i="57" l="1"/>
  <c r="AH8" i="57" s="1"/>
  <c r="AI8" i="57" s="1"/>
</calcChain>
</file>

<file path=xl/sharedStrings.xml><?xml version="1.0" encoding="utf-8"?>
<sst xmlns="http://schemas.openxmlformats.org/spreadsheetml/2006/main" count="4682" uniqueCount="700">
  <si>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</si>
  <si>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</si>
  <si>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</si>
  <si>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</si>
  <si>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</si>
  <si>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</si>
  <si>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</si>
  <si>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</si>
  <si>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</si>
  <si>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</si>
  <si>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</si>
  <si>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</si>
  <si>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</si>
  <si>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</si>
  <si>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</si>
  <si>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</si>
  <si>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</si>
  <si>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</si>
  <si>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</si>
  <si>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</si>
  <si>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</si>
  <si>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</si>
  <si>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</si>
  <si>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</si>
  <si>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</si>
  <si>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</si>
  <si>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</si>
  <si>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</si>
  <si>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</si>
  <si>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</si>
  <si>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</si>
  <si>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</si>
  <si>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</si>
  <si>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</si>
  <si>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</si>
  <si>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</si>
  <si>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</si>
  <si>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</si>
  <si>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</si>
  <si>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</si>
  <si>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</si>
  <si>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</si>
  <si>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</si>
  <si>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</si>
  <si>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</si>
  <si>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</si>
  <si>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</si>
  <si>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</si>
  <si>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</si>
  <si>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</si>
  <si>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</si>
  <si>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</si>
  <si>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</si>
  <si>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</si>
  <si>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</si>
  <si>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</si>
  <si>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</si>
  <si>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</si>
  <si>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</si>
  <si>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</si>
  <si>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</si>
  <si>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</si>
  <si>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</si>
  <si>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</si>
  <si>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</si>
  <si>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</si>
  <si>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</si>
  <si>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</si>
  <si>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</si>
  <si>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</si>
  <si>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</si>
  <si>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</si>
  <si>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</si>
  <si>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</si>
  <si>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</si>
  <si>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</si>
  <si>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</si>
  <si>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</si>
  <si>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</si>
  <si>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</si>
  <si>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</si>
  <si>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</si>
  <si>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</si>
  <si>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</si>
  <si>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</si>
  <si>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</si>
  <si>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</si>
  <si>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</si>
  <si>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</si>
  <si>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</si>
  <si>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</si>
  <si>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</si>
  <si>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</si>
  <si>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</si>
  <si>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</si>
  <si>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</si>
  <si>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</si>
  <si>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</si>
  <si>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</si>
  <si>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</si>
  <si>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</si>
  <si>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</si>
  <si>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</si>
  <si>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</si>
  <si>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</si>
  <si>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</si>
  <si>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</si>
  <si>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</si>
  <si>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</si>
  <si>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</si>
  <si>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</si>
  <si>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</si>
  <si>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</si>
  <si>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</si>
  <si>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</si>
  <si>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</si>
  <si>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</si>
  <si>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</si>
  <si>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</si>
  <si>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</si>
  <si>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</si>
  <si>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</si>
  <si>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</si>
  <si>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</si>
  <si>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</si>
  <si>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</si>
  <si>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</si>
  <si>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</si>
  <si>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</si>
  <si>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</si>
  <si>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</si>
  <si>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</si>
  <si>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</si>
  <si>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</si>
  <si>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</si>
  <si>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</si>
  <si>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</si>
  <si>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</si>
  <si>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</si>
  <si>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</si>
  <si>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</si>
  <si>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</si>
  <si>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</si>
  <si>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</si>
  <si>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</si>
  <si>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</si>
  <si>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</si>
  <si>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</si>
  <si>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</si>
  <si>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</si>
  <si>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</si>
  <si>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</si>
  <si>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</si>
  <si>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</si>
  <si>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</si>
  <si>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</si>
  <si>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</si>
  <si>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</si>
  <si>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</si>
  <si>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</si>
  <si>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</si>
  <si>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</si>
  <si>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</si>
  <si>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</si>
  <si>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</si>
  <si>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</si>
  <si>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</si>
  <si>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</si>
  <si>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</si>
  <si>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</si>
  <si>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</si>
  <si>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</si>
  <si>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</si>
  <si>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</si>
  <si>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</si>
  <si>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</si>
  <si>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</si>
  <si>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</si>
  <si>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</si>
  <si>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</si>
  <si>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</si>
  <si>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</si>
  <si>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</si>
  <si>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</si>
  <si>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</si>
  <si>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</si>
  <si>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</si>
  <si>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</si>
  <si>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</si>
  <si>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</si>
  <si>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</si>
  <si>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</si>
  <si>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</si>
  <si>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</si>
  <si>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</si>
  <si>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</si>
  <si>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</si>
  <si>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</si>
  <si>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</si>
  <si>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</si>
  <si>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</si>
  <si>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</si>
  <si>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</si>
  <si>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</si>
  <si>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</si>
  <si>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</si>
  <si>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</si>
  <si>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</si>
  <si>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</si>
  <si>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</si>
  <si>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</si>
  <si>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</si>
  <si>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</si>
  <si>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施設ID</t>
    <rPh sb="0" eb="2">
      <t>シセツ</t>
    </rPh>
    <phoneticPr fontId="6"/>
  </si>
  <si>
    <t>Ⅲ</t>
    <phoneticPr fontId="10"/>
  </si>
  <si>
    <t>Ⅳ</t>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</si>
  <si>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</si>
  <si>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</si>
  <si>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</si>
  <si>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</si>
  <si>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</si>
  <si>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</si>
  <si>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</si>
  <si>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</si>
  <si>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</si>
  <si>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</si>
  <si>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</si>
  <si>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</si>
  <si>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</si>
  <si>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</si>
  <si>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</si>
  <si>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</si>
  <si>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</si>
  <si>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</si>
  <si>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</si>
  <si>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</si>
  <si>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</si>
  <si>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</si>
  <si>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</si>
  <si>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</si>
  <si>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</si>
  <si>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</si>
  <si>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</si>
  <si>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</si>
  <si>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</si>
  <si>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</si>
  <si>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</si>
  <si>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</si>
  <si>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</si>
  <si>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</si>
  <si>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</si>
  <si>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</si>
  <si>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</si>
  <si>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</si>
  <si>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</si>
  <si>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</si>
  <si>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</si>
  <si>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</si>
  <si>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</si>
  <si>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</si>
  <si>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</si>
  <si>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</si>
  <si>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</si>
  <si>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</si>
  <si>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</si>
  <si>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</si>
  <si>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</si>
  <si>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</si>
  <si>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</si>
  <si>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</si>
  <si>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</si>
  <si>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</si>
  <si>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</si>
  <si>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</si>
  <si>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</si>
  <si>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</si>
  <si>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</si>
  <si>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</si>
  <si>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</si>
  <si>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</si>
  <si>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</si>
  <si>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</si>
  <si>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</si>
  <si>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</si>
  <si>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</si>
  <si>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</si>
  <si>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</si>
  <si>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</si>
  <si>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</si>
  <si>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</si>
  <si>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</si>
  <si>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</si>
  <si>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</si>
  <si>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</si>
  <si>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</si>
  <si>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</si>
  <si>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</si>
  <si>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</si>
  <si>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</si>
  <si>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</si>
  <si>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</si>
  <si>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</si>
  <si>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</si>
  <si>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</si>
  <si>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</si>
  <si>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</si>
  <si>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</si>
  <si>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</si>
  <si>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</si>
  <si>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</si>
  <si>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</si>
  <si>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</si>
  <si>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</si>
  <si>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</si>
  <si>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</si>
  <si>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</si>
  <si>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</si>
  <si>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</si>
  <si>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</si>
  <si>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</si>
  <si>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</si>
  <si>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</si>
  <si>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</si>
  <si>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</si>
  <si>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</si>
  <si>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</si>
  <si>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</si>
  <si>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</si>
  <si>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</si>
  <si>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</si>
  <si>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</si>
  <si>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</si>
  <si>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</si>
  <si>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</si>
  <si>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</si>
  <si>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</si>
  <si>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</si>
  <si>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</si>
  <si>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</si>
  <si>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</si>
  <si>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</si>
  <si>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</si>
  <si>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</si>
  <si>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</si>
  <si>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</si>
  <si>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</si>
  <si>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</si>
  <si>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</si>
  <si>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</si>
  <si>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</si>
  <si>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</si>
  <si>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</si>
  <si>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</si>
  <si>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</si>
  <si>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</si>
  <si>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</si>
  <si>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</si>
  <si>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</si>
  <si>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</si>
  <si>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</si>
  <si>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</si>
  <si>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</si>
  <si>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</si>
  <si>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</si>
  <si>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</si>
  <si>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</si>
  <si>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</si>
  <si>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</si>
  <si>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</si>
  <si>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</si>
  <si>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</si>
  <si>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</si>
  <si>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</si>
  <si>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</si>
  <si>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</si>
  <si>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</si>
  <si>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</si>
  <si>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</si>
  <si>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</si>
  <si>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</si>
  <si>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</si>
  <si>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</si>
  <si>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 xml:space="preserve"> </t>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</si>
  <si>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</si>
  <si>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</si>
  <si>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</si>
  <si>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</si>
  <si>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</si>
  <si>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</si>
  <si>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</si>
  <si>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</si>
  <si>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</si>
  <si>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</si>
  <si>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</si>
  <si>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</si>
  <si>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</si>
  <si>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</si>
  <si>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</si>
  <si>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</si>
  <si>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</si>
  <si>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</si>
  <si>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</si>
  <si>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</si>
  <si>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</si>
  <si>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</si>
  <si>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</si>
  <si>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</si>
  <si>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</si>
  <si>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</si>
  <si>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</si>
  <si>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</si>
  <si>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</si>
  <si>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</si>
  <si>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</si>
  <si>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</si>
  <si>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</si>
  <si>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</si>
  <si>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</si>
  <si>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</si>
  <si>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</si>
  <si>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</si>
  <si>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</si>
  <si>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</si>
  <si>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</si>
  <si>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</si>
  <si>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</si>
  <si>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</si>
  <si>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</si>
  <si>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</si>
  <si>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</si>
  <si>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</si>
  <si>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</si>
  <si>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</si>
  <si>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</si>
  <si>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</si>
  <si>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</si>
  <si>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</si>
  <si>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</si>
  <si>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</si>
  <si>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</si>
  <si>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</si>
  <si>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</si>
  <si>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</si>
  <si>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</si>
  <si>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</si>
  <si>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</si>
  <si>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</si>
  <si>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</si>
  <si>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</si>
  <si>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</si>
  <si>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</si>
  <si>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</si>
  <si>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</si>
  <si>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</si>
  <si>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</si>
  <si>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</si>
  <si>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</si>
  <si>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</si>
  <si>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</si>
  <si>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</si>
  <si>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</si>
  <si>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</si>
  <si>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</si>
  <si>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</si>
  <si>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</si>
  <si>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</si>
  <si>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</si>
  <si>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</si>
  <si>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</si>
  <si>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</si>
  <si>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</si>
  <si>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</si>
  <si>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</si>
  <si>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</si>
  <si>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</si>
  <si>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</si>
  <si>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</si>
  <si>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</si>
  <si>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</si>
  <si>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</si>
  <si>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</si>
  <si>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</si>
  <si>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</si>
  <si>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</si>
  <si>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</si>
  <si>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</si>
  <si>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</si>
  <si>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</si>
  <si>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</si>
  <si>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</si>
  <si>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</si>
  <si>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</si>
  <si>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</si>
  <si>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</si>
  <si>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</si>
  <si>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</si>
  <si>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</si>
  <si>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</si>
  <si>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</si>
  <si>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</si>
  <si>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</si>
  <si>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</si>
  <si>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</si>
  <si>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</si>
  <si>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</si>
  <si>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</si>
  <si>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</si>
  <si>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</si>
  <si>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</si>
  <si>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</si>
  <si>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</si>
  <si>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</si>
  <si>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</si>
  <si>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</si>
  <si>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</si>
  <si>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</si>
  <si>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</si>
  <si>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</si>
  <si>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</si>
  <si>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</si>
  <si>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</si>
  <si>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</si>
  <si>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覆工</t>
  </si>
  <si>
    <t>Ⅱ</t>
  </si>
  <si>
    <t>継続</t>
  </si>
  <si>
    <t>監視(日常巡視)</t>
  </si>
  <si>
    <t>閉合ひび割れ</t>
  </si>
  <si>
    <t>済</t>
  </si>
  <si>
    <t>叩き落とし済</t>
  </si>
  <si>
    <t>Ⅰ</t>
  </si>
  <si>
    <t>－</t>
  </si>
  <si>
    <t>未</t>
  </si>
  <si>
    <t>フリガナ</t>
  </si>
  <si>
    <t>路線名</t>
  </si>
  <si>
    <t>作成者</t>
  </si>
  <si>
    <t>作成年月日</t>
  </si>
  <si>
    <t>名  称</t>
  </si>
  <si>
    <t>管理者名</t>
  </si>
  <si>
    <t>定期点検実施者</t>
  </si>
  <si>
    <t>定期点検
年月日</t>
  </si>
  <si>
    <t>定期点検年月日</t>
  </si>
  <si>
    <t>材質劣化</t>
  </si>
  <si>
    <t>Ⅲ</t>
  </si>
  <si>
    <t>起点</t>
  </si>
  <si>
    <t>緯度</t>
  </si>
  <si>
    <t>名　称</t>
  </si>
  <si>
    <t>経度</t>
  </si>
  <si>
    <t>所在地</t>
  </si>
  <si>
    <t>自</t>
  </si>
  <si>
    <t>トンネル延長</t>
  </si>
  <si>
    <t>L=</t>
  </si>
  <si>
    <t>ｍ</t>
  </si>
  <si>
    <t>自専道
or
一般道</t>
  </si>
  <si>
    <t>終点</t>
  </si>
  <si>
    <t>至</t>
  </si>
  <si>
    <t>建設年度</t>
  </si>
  <si>
    <t>幅員</t>
  </si>
  <si>
    <t>トンネル毎
の健全性の
診断の区分</t>
  </si>
  <si>
    <t>変状・異常
箇所数合計</t>
  </si>
  <si>
    <t>トンネル本体工</t>
  </si>
  <si>
    <t>Ⅳ</t>
  </si>
  <si>
    <t>附属物等
の取付状態</t>
  </si>
  <si>
    <t>◯
（応急措置後)</t>
  </si>
  <si>
    <t>✕</t>
  </si>
  <si>
    <t>外力</t>
  </si>
  <si>
    <t>施設ID</t>
  </si>
  <si>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</si>
  <si>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</si>
  <si>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</si>
  <si>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</si>
  <si>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</si>
  <si>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</si>
  <si>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</si>
  <si>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</si>
  <si>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</si>
  <si>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</si>
  <si>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</si>
  <si>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</si>
  <si>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</si>
  <si>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</si>
  <si>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</si>
  <si>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</si>
  <si>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</si>
  <si>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</si>
  <si>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</si>
  <si>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</si>
  <si>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</si>
  <si>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</si>
  <si>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</si>
  <si>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</si>
  <si>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</si>
  <si>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PE</t>
  </si>
  <si>
    <t>Ⅱb</t>
  </si>
  <si>
    <t>否</t>
  </si>
  <si>
    <t>Ⅱa</t>
  </si>
  <si>
    <t>坑門(面壁型)</t>
    <phoneticPr fontId="11"/>
  </si>
  <si>
    <t>麻生田トンネル</t>
    <phoneticPr fontId="11"/>
  </si>
  <si>
    <t>アソウダトンネル</t>
    <phoneticPr fontId="11"/>
  </si>
  <si>
    <t>一般県道藤生停車場錦帯橋線</t>
    <phoneticPr fontId="11"/>
  </si>
  <si>
    <t>山口県岩国土木建築事務所</t>
    <phoneticPr fontId="11"/>
  </si>
  <si>
    <t>岩国市海土路町</t>
    <phoneticPr fontId="11"/>
  </si>
  <si>
    <t>なし</t>
    <phoneticPr fontId="11"/>
  </si>
  <si>
    <t>面壁型</t>
    <rPh sb="0" eb="3">
      <t>メンヘキガタ</t>
    </rPh>
    <phoneticPr fontId="11"/>
  </si>
  <si>
    <t>面壁型</t>
    <phoneticPr fontId="11"/>
  </si>
  <si>
    <t>コンクリート系</t>
    <rPh sb="6" eb="7">
      <t>ケイ</t>
    </rPh>
    <phoneticPr fontId="11"/>
  </si>
  <si>
    <t>円型水路</t>
    <rPh sb="0" eb="2">
      <t>エンケイ</t>
    </rPh>
    <rPh sb="2" eb="4">
      <t>スイロ</t>
    </rPh>
    <phoneticPr fontId="11"/>
  </si>
  <si>
    <t>蛍光灯</t>
    <rPh sb="0" eb="3">
      <t>ケイコウトウ</t>
    </rPh>
    <phoneticPr fontId="11"/>
  </si>
  <si>
    <t>0.45m×0.4m</t>
  </si>
  <si>
    <t>0.3m×0.1m</t>
  </si>
  <si>
    <t>0.3m×0.1mの鋼材腐食、鋼材の表面的な錆び、構造鉄筋の可能性は低い</t>
  </si>
  <si>
    <t>0.3m×0.05m</t>
  </si>
  <si>
    <t>0.3m×0.05mの鋼材腐食、鋼材の表面的な錆び、構造鉄筋の可能性は低い</t>
  </si>
  <si>
    <t>漏水は確認できない
（写真番号S7-2・前回Ⅱb判定）</t>
  </si>
  <si>
    <t>6.3m×1.4m</t>
  </si>
  <si>
    <t>6.3m×1.4mの横断方向目地に閉合してブロック化したひび割れ、打音異常なし
（写真番号S8-2・前回Ⅱb判定）</t>
  </si>
  <si>
    <t>漏水は確認できない
（写真番号S8-1・前回Ⅱb判定）</t>
  </si>
  <si>
    <t>0.2m×0.03m</t>
  </si>
  <si>
    <t>叩き落とし</t>
  </si>
  <si>
    <t>はく落対策工</t>
  </si>
  <si>
    <t>1.1m×0.03m</t>
  </si>
  <si>
    <t>1.1m×0.03mのうきをハンマーで叩き落とした</t>
  </si>
  <si>
    <t>2.7m×3.1m</t>
  </si>
  <si>
    <t>閉合ひび割れは確認できない
（写真番号S20-2・前回Ⅲ判定）</t>
  </si>
  <si>
    <t>漏水は確認できない
（写真番号S20-3・前回Ⅱb判定）</t>
  </si>
  <si>
    <t>漏水は確認できない
（写真番号S21-1・前回Ⅱb判定）</t>
  </si>
  <si>
    <t>0.25m×0.05m</t>
  </si>
  <si>
    <t>0.25m×0.05mの鋼材腐食、鋼材の表面的な錆び、構造鉄筋の可能性は低い
（写真番号S22-2・前回Ⅰ判定）</t>
  </si>
  <si>
    <t>0.3m×0.1mのうきをハンマーで叩き落とした</t>
  </si>
  <si>
    <t>0.45m×0.05m</t>
  </si>
  <si>
    <t>0.45m×0.05mの鋼材腐食、鋼材の表面的な錆び、構造鉄筋の可能性は低い
（写真番号S22-3・前回Ⅰ判定）</t>
  </si>
  <si>
    <t>0.45m×0.05mの鋼材腐食、鋼材の表面的な錆び、構造鉄筋の可能性は低い
（写真番号S23-3・前回Ⅰ判定）</t>
  </si>
  <si>
    <t>横断目地（左側）</t>
  </si>
  <si>
    <t>横断目地（右側）</t>
  </si>
  <si>
    <t>アーチ（左側）</t>
  </si>
  <si>
    <t>側壁（右側）</t>
  </si>
  <si>
    <t>アーチ（天端）</t>
  </si>
  <si>
    <t>0.23m×0.03m</t>
  </si>
  <si>
    <t>0.44m×0.05m</t>
  </si>
  <si>
    <t>附S11</t>
    <rPh sb="0" eb="1">
      <t>フ</t>
    </rPh>
    <phoneticPr fontId="11"/>
  </si>
  <si>
    <t>ボルト・ナット，アンカー類</t>
  </si>
  <si>
    <t>×</t>
  </si>
  <si>
    <t>デリネーターのボルト脱落</t>
    <rPh sb="10" eb="12">
      <t>ダツラク</t>
    </rPh>
    <phoneticPr fontId="11"/>
  </si>
  <si>
    <t>附S14</t>
    <rPh sb="0" eb="1">
      <t>フ</t>
    </rPh>
    <phoneticPr fontId="11"/>
  </si>
  <si>
    <t>ナットの緩み、締め付け不可</t>
    <rPh sb="4" eb="5">
      <t>ユル</t>
    </rPh>
    <rPh sb="7" eb="8">
      <t>シ</t>
    </rPh>
    <rPh sb="9" eb="10">
      <t>ツ</t>
    </rPh>
    <rPh sb="11" eb="13">
      <t>フカ</t>
    </rPh>
    <phoneticPr fontId="11"/>
  </si>
  <si>
    <t>附S16</t>
    <rPh sb="0" eb="1">
      <t>フ</t>
    </rPh>
    <phoneticPr fontId="11"/>
  </si>
  <si>
    <t>○</t>
  </si>
  <si>
    <t>設置済み</t>
    <rPh sb="0" eb="2">
      <t>セッチ</t>
    </rPh>
    <rPh sb="2" eb="3">
      <t>ズ</t>
    </rPh>
    <phoneticPr fontId="11"/>
  </si>
  <si>
    <t>附S11</t>
    <rPh sb="0" eb="1">
      <t>フ</t>
    </rPh>
    <phoneticPr fontId="6"/>
  </si>
  <si>
    <t>附S14</t>
    <rPh sb="0" eb="1">
      <t>フ</t>
    </rPh>
    <phoneticPr fontId="6"/>
  </si>
  <si>
    <t>附S16</t>
    <rPh sb="0" eb="1">
      <t>フ</t>
    </rPh>
    <phoneticPr fontId="6"/>
  </si>
  <si>
    <t>１箇所</t>
    <rPh sb="1" eb="3">
      <t>カショ</t>
    </rPh>
    <phoneticPr fontId="6"/>
  </si>
  <si>
    <t>未</t>
    <rPh sb="0" eb="1">
      <t>ミ</t>
    </rPh>
    <phoneticPr fontId="6"/>
  </si>
  <si>
    <t>×</t>
    <phoneticPr fontId="6"/>
  </si>
  <si>
    <t>○</t>
    <phoneticPr fontId="6"/>
  </si>
  <si>
    <t>設置済み</t>
    <rPh sb="0" eb="2">
      <t>セッチ</t>
    </rPh>
    <rPh sb="2" eb="3">
      <t>ズ</t>
    </rPh>
    <phoneticPr fontId="6"/>
  </si>
  <si>
    <t>小笠原洋</t>
    <rPh sb="0" eb="4">
      <t>オガサワラヒロシ</t>
    </rPh>
    <phoneticPr fontId="11"/>
  </si>
  <si>
    <t>復建調査設計㈱・小笠原洋</t>
    <rPh sb="8" eb="12">
      <t>オガサワラヒロシ</t>
    </rPh>
    <phoneticPr fontId="11"/>
  </si>
  <si>
    <t>S001</t>
    <phoneticPr fontId="11"/>
  </si>
  <si>
    <t>S002</t>
    <phoneticPr fontId="11"/>
  </si>
  <si>
    <t>S003</t>
    <phoneticPr fontId="11"/>
  </si>
  <si>
    <t>S004</t>
    <phoneticPr fontId="11"/>
  </si>
  <si>
    <t>S005</t>
    <phoneticPr fontId="11"/>
  </si>
  <si>
    <t>S006</t>
    <phoneticPr fontId="11"/>
  </si>
  <si>
    <t>S007</t>
    <phoneticPr fontId="11"/>
  </si>
  <si>
    <t>S008</t>
    <phoneticPr fontId="11"/>
  </si>
  <si>
    <t>S009</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</si>
  <si>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</si>
  <si>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</si>
  <si>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</si>
  <si>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</si>
  <si>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</si>
  <si>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</si>
  <si>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</si>
  <si>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</si>
  <si>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</si>
  <si>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</si>
  <si>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</si>
  <si>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</si>
  <si>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</si>
  <si>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</si>
  <si>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</si>
  <si>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PE</t>
    <phoneticPr fontId="11"/>
  </si>
  <si>
    <t>損傷は確認できない</t>
  </si>
  <si>
    <t>叩き落しにより健全性"Ⅰ"</t>
  </si>
  <si>
    <t>背面空洞の可能性あり</t>
  </si>
  <si>
    <t>要</t>
  </si>
  <si>
    <t>要対策</t>
  </si>
  <si>
    <t>0.8m×0.03m</t>
  </si>
  <si>
    <t>定期点検実施者</t>
    <phoneticPr fontId="11"/>
  </si>
  <si>
    <t>復建調査設計株式会社</t>
    <rPh sb="0" eb="6">
      <t>フッケンチョウサセッケイ</t>
    </rPh>
    <rPh sb="6" eb="10">
      <t>カブシキカイシャ</t>
    </rPh>
    <phoneticPr fontId="11"/>
  </si>
  <si>
    <t>一般トンネル</t>
    <rPh sb="0" eb="2">
      <t>イッパン</t>
    </rPh>
    <phoneticPr fontId="11"/>
  </si>
  <si>
    <t>一般道</t>
  </si>
  <si>
    <t>0.2m×0.03mのうきをハンマーで叩き落とした
（写真番号S8-3・前回Ⅲ判定）</t>
    <phoneticPr fontId="11"/>
  </si>
  <si>
    <t>2004年</t>
    <rPh sb="4" eb="5">
      <t>ネン</t>
    </rPh>
    <phoneticPr fontId="11"/>
  </si>
  <si>
    <t>2005年</t>
    <rPh sb="4" eb="5">
      <t>ネン</t>
    </rPh>
    <phoneticPr fontId="11"/>
  </si>
  <si>
    <t>0.8m×0.03mの横断方向目地周辺の打音異常部、進行が認められたため一部叩き落としを実施、閉合が懸念される
（写真番号S8-3・前回Ⅲ判定）</t>
    <phoneticPr fontId="11"/>
  </si>
  <si>
    <t>2.7m×3.1mのひび割れを伴う打音異常部、背面空洞の可能性あり、進行は確認されない
（写真番号S20-1・前回Ⅲ判定）</t>
    <rPh sb="34" eb="36">
      <t>シンコウ</t>
    </rPh>
    <rPh sb="37" eb="39">
      <t>カクニン</t>
    </rPh>
    <phoneticPr fontId="11"/>
  </si>
  <si>
    <t>(A)トンネルの健全性の診断の区分の判定結果
・本トンネルの健全性の診断の区分はⅢである（材質劣化：Ⅲ）
(B)トンネル毎の健全性の診断の区分に関係する変状に関する所見
１）変状・異常の内容とそれが確認された部材・部位（客観的事実）
・変状番号S8-4の横断目地部で局所的に打音異常部が存在しており、進行が認められたため一部叩き落としを実施した。閉合が懸念され、落下する可能性がある（Ⅲ判定）ため早期に措置を講じる必要がある。
・変状番号S20-1のアーチ部ではひび割れを伴う打音異常部が存在しており、背面空洞の可能性が示唆されるが進行は確認されず（Ⅱb判定）、将来的に落下する可能性が低いため監視を継続する。
２）変状等の原因（推定）
・施工起因（豆板等）が原因と想定されるうき、はく離箇所が点在し、叩き落しの応急措置を行ったため、当面は安定しているものの、比較的短期間で不安定化し、落下する恐れがある。
３）施設の現状と次回定期点検まで及び将来における構造物の状態（推定）
・道路トンネルの構造物としての安全性や安定に関わる変状はない。
・Ⅲ相当の変状が道路利用者被害をもたらす可能性が考えられる。
４）措置の必要性の判断に関わる事項
・はく落防止対策の適用が必須であり、応急対策または本対策を検討・実施する必要がある。
５）その他、次回定期点検へ引き継ぐ事項等
・点検時の応急措置（叩き落としや防錆処理）により当面の利用者被害は防止できているが、今後もうきの範囲が広がると考えられる。</t>
    <rPh sb="83" eb="85">
      <t>ショケン</t>
    </rPh>
    <rPh sb="128" eb="133">
      <t>オウダンメジブ</t>
    </rPh>
    <rPh sb="174" eb="176">
      <t>ヘイゴウ</t>
    </rPh>
    <rPh sb="177" eb="179">
      <t>ケネン</t>
    </rPh>
    <rPh sb="182" eb="184">
      <t>ラッカ</t>
    </rPh>
    <rPh sb="186" eb="189">
      <t>カノウセイ</t>
    </rPh>
    <rPh sb="216" eb="220">
      <t>ヘンジョウバンゴウ</t>
    </rPh>
    <rPh sb="229" eb="230">
      <t>ブ</t>
    </rPh>
    <rPh sb="234" eb="235">
      <t>ワ</t>
    </rPh>
    <rPh sb="237" eb="238">
      <t>トモナ</t>
    </rPh>
    <rPh sb="239" eb="244">
      <t>ダオンイジョウブ</t>
    </rPh>
    <rPh sb="245" eb="247">
      <t>ソンザイ</t>
    </rPh>
    <rPh sb="252" eb="254">
      <t>ハイメン</t>
    </rPh>
    <rPh sb="254" eb="256">
      <t>クウドウ</t>
    </rPh>
    <rPh sb="257" eb="260">
      <t>カノウセイ</t>
    </rPh>
    <rPh sb="261" eb="263">
      <t>シサ</t>
    </rPh>
    <rPh sb="267" eb="269">
      <t>シンコウ</t>
    </rPh>
    <rPh sb="270" eb="272">
      <t>カクニン</t>
    </rPh>
    <rPh sb="462" eb="463">
      <t>カカ</t>
    </rPh>
    <rPh sb="465" eb="467">
      <t>ヘンジョウ</t>
    </rPh>
    <rPh sb="474" eb="476">
      <t>ソウトウ</t>
    </rPh>
    <rPh sb="477" eb="479">
      <t>ヘンジョウ</t>
    </rPh>
    <rPh sb="492" eb="495">
      <t>カノウセイ</t>
    </rPh>
    <rPh sb="496" eb="497">
      <t>カンガ</t>
    </rPh>
    <phoneticPr fontId="11"/>
  </si>
  <si>
    <t>0.45m×0.4mの閉合してブロック化したひび割れ、打音異常なし、進行は確認されない
（写真番号S1-4・前回Ⅰ判定）</t>
    <rPh sb="34" eb="36">
      <t>シンコウ</t>
    </rPh>
    <rPh sb="37" eb="39">
      <t>カクニン</t>
    </rPh>
    <phoneticPr fontId="11"/>
  </si>
  <si>
    <t>34.13086,132.18247</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</si>
</sst>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 箇所&quot;"/>
    <numFmt numFmtId="199" formatCode="0&quot; スパン&quot;"/>
    <numFmt numFmtId="200" formatCode="0.0_);[Red]\(0.0\)"/>
    <numFmt numFmtId="201" formatCode="0.00000_ "/>
    <numFmt numFmtId="202" formatCode="0.00&quot;m&quot;"/>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D9D9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6" fillId="0" borderId="0">
      <alignment vertical="center"/>
    </xf>
    <xf numFmtId="0" fontId="3" fillId="0" borderId="0">
      <alignment vertical="center"/>
    </xf>
    <xf numFmtId="0" fontId="2" fillId="0" borderId="0">
      <alignment vertical="center"/>
    </xf>
    <xf numFmtId="0" fontId="15" fillId="0" borderId="0"/>
  </cellStyleXfs>
  <cellXfs count="1094">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5"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0" borderId="26" xfId="5" applyFont="1" applyBorder="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2" borderId="29" xfId="5" applyFont="1" applyFill="1" applyBorder="1" applyAlignment="1">
      <alignment horizontal="center" vertical="center"/>
    </xf>
    <xf numFmtId="0" fontId="18"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8" fillId="2" borderId="45"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5"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186" fontId="18" fillId="0" borderId="3" xfId="5" applyNumberFormat="1" applyFont="1" applyBorder="1" applyAlignment="1">
      <alignment horizontal="center" vertical="center" shrinkToFit="1"/>
    </xf>
    <xf numFmtId="186" fontId="18" fillId="0" borderId="45" xfId="5" applyNumberFormat="1" applyFont="1" applyBorder="1" applyAlignment="1">
      <alignment horizontal="center" vertical="center" shrinkToFit="1"/>
    </xf>
    <xf numFmtId="186" fontId="18" fillId="0" borderId="19" xfId="5" applyNumberFormat="1" applyFont="1" applyBorder="1" applyAlignment="1">
      <alignment horizontal="center" vertical="center" shrinkToFit="1"/>
    </xf>
    <xf numFmtId="186" fontId="18" fillId="0" borderId="27" xfId="5" applyNumberFormat="1" applyFont="1" applyBorder="1" applyAlignment="1">
      <alignment horizontal="center" vertical="center" shrinkToFit="1"/>
    </xf>
    <xf numFmtId="2" fontId="18" fillId="0" borderId="27" xfId="5" applyNumberFormat="1" applyFont="1" applyBorder="1" applyAlignment="1">
      <alignment horizontal="center" vertical="center" shrinkToFit="1"/>
    </xf>
    <xf numFmtId="0" fontId="18" fillId="2" borderId="33" xfId="5" applyFont="1" applyFill="1" applyBorder="1" applyAlignment="1">
      <alignment horizontal="center" vertical="center"/>
    </xf>
    <xf numFmtId="2" fontId="18" fillId="0" borderId="1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0" fillId="2" borderId="1" xfId="2" applyFont="1" applyFill="1" applyBorder="1" applyAlignment="1">
      <alignment horizontal="center" vertical="center" wrapText="1" shrinkToFit="1"/>
    </xf>
    <xf numFmtId="0" fontId="12" fillId="0" borderId="0" xfId="4" applyFont="1" applyAlignment="1">
      <alignment horizontal="center" vertical="center"/>
    </xf>
    <xf numFmtId="190" fontId="33" fillId="0" borderId="1" xfId="2" applyNumberFormat="1" applyFont="1" applyBorder="1" applyAlignment="1" applyProtection="1">
      <alignment horizontal="right" vertical="center" shrinkToFit="1"/>
      <protection locked="0"/>
    </xf>
    <xf numFmtId="190" fontId="33" fillId="0" borderId="2" xfId="2" applyNumberFormat="1" applyFont="1" applyBorder="1" applyAlignment="1" applyProtection="1">
      <alignment horizontal="right" vertical="center" shrinkToFit="1"/>
      <protection locked="0"/>
    </xf>
    <xf numFmtId="0" fontId="41" fillId="0" borderId="0" xfId="0" applyFont="1">
      <alignment vertical="center"/>
    </xf>
    <xf numFmtId="0" fontId="39" fillId="0" borderId="0" xfId="0" applyFont="1">
      <alignment vertical="center"/>
    </xf>
    <xf numFmtId="0" fontId="13" fillId="0" borderId="0" xfId="0" applyFont="1">
      <alignment vertical="center"/>
    </xf>
    <xf numFmtId="0" fontId="18"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6"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5" fillId="0" borderId="0" xfId="2" applyFont="1" applyAlignment="1">
      <alignment vertical="center"/>
    </xf>
    <xf numFmtId="0" fontId="48" fillId="2" borderId="14" xfId="2" applyFont="1" applyFill="1" applyBorder="1" applyAlignment="1">
      <alignment vertical="center" textRotation="255" wrapText="1" shrinkToFit="1"/>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6" fillId="0" borderId="9" xfId="2" applyFont="1" applyBorder="1" applyAlignment="1" applyProtection="1">
      <alignment horizontal="center" vertical="center" shrinkToFit="1"/>
      <protection locked="0"/>
    </xf>
    <xf numFmtId="0" fontId="46" fillId="0" borderId="13" xfId="2" applyFont="1" applyBorder="1" applyAlignment="1" applyProtection="1">
      <alignment horizontal="center" vertical="center" shrinkToFit="1"/>
      <protection locked="0"/>
    </xf>
    <xf numFmtId="0" fontId="46" fillId="0" borderId="9" xfId="2" applyFont="1" applyBorder="1" applyAlignment="1" applyProtection="1">
      <alignment horizontal="center" vertical="center"/>
      <protection locked="0"/>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176" fontId="46" fillId="2" borderId="1" xfId="2" applyNumberFormat="1" applyFont="1" applyFill="1" applyBorder="1" applyAlignment="1">
      <alignment horizontal="center" vertical="center" shrinkToFit="1"/>
    </xf>
    <xf numFmtId="196"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6" fillId="0" borderId="0" xfId="2" applyFont="1" applyAlignment="1" applyProtection="1">
      <alignment vertical="center"/>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6" fillId="2" borderId="2"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2" borderId="1"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1" xfId="2" applyFont="1" applyBorder="1" applyAlignment="1">
      <alignment horizontal="center" vertical="center" shrinkToFit="1"/>
    </xf>
    <xf numFmtId="0" fontId="46" fillId="2" borderId="1" xfId="2" applyFont="1" applyFill="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0" fontId="46" fillId="0" borderId="2" xfId="2" applyFont="1" applyBorder="1" applyAlignment="1" applyProtection="1">
      <alignment horizontal="center" vertical="center" shrinkToFit="1"/>
      <protection locked="0"/>
    </xf>
    <xf numFmtId="0" fontId="46" fillId="0" borderId="3" xfId="2" applyFont="1" applyBorder="1" applyAlignment="1">
      <alignment horizontal="center" vertical="center"/>
    </xf>
    <xf numFmtId="0" fontId="46" fillId="0" borderId="8" xfId="2" applyFont="1" applyBorder="1" applyAlignment="1">
      <alignment horizontal="center" vertical="center"/>
    </xf>
    <xf numFmtId="176" fontId="46" fillId="2" borderId="14" xfId="2" applyNumberFormat="1" applyFont="1" applyFill="1" applyBorder="1" applyAlignment="1">
      <alignment horizontal="center" vertical="center" shrinkToFit="1"/>
    </xf>
    <xf numFmtId="0" fontId="46" fillId="2" borderId="1"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1" xfId="2" applyFont="1" applyFill="1" applyBorder="1" applyAlignment="1">
      <alignment horizontal="center"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178" fontId="18" fillId="0" borderId="0" xfId="4" applyNumberFormat="1" applyFont="1" applyAlignment="1">
      <alignment horizontal="center" vertical="center" shrinkToFit="1"/>
    </xf>
    <xf numFmtId="0" fontId="46"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6"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8" fillId="0" borderId="17"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5" xfId="5" applyFont="1" applyBorder="1" applyAlignment="1">
      <alignment horizontal="center" vertical="center" shrinkToFit="1"/>
    </xf>
    <xf numFmtId="0" fontId="18" fillId="0" borderId="28" xfId="5" applyFont="1" applyBorder="1" applyAlignment="1">
      <alignment vertical="center" shrinkToFit="1"/>
    </xf>
    <xf numFmtId="0" fontId="18" fillId="0" borderId="44" xfId="5" applyFont="1" applyBorder="1" applyAlignment="1">
      <alignment vertical="center" shrinkToFit="1"/>
    </xf>
    <xf numFmtId="0" fontId="18" fillId="0" borderId="26" xfId="5" applyFont="1" applyBorder="1" applyAlignment="1">
      <alignment horizontal="center" vertical="center" shrinkToFit="1"/>
    </xf>
    <xf numFmtId="0" fontId="18" fillId="0" borderId="27" xfId="5" applyFont="1" applyBorder="1" applyAlignment="1">
      <alignment horizontal="center" vertical="center" shrinkToFit="1"/>
    </xf>
    <xf numFmtId="0" fontId="18" fillId="0" borderId="8" xfId="5" applyFont="1" applyBorder="1" applyAlignment="1">
      <alignment horizontal="center" vertical="center" shrinkToFit="1"/>
    </xf>
    <xf numFmtId="2" fontId="18" fillId="0" borderId="29"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4"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6" xfId="5" applyNumberFormat="1" applyFont="1" applyBorder="1" applyAlignment="1">
      <alignment horizontal="center" vertical="center" shrinkToFit="1"/>
    </xf>
    <xf numFmtId="179" fontId="18" fillId="0" borderId="27" xfId="5" applyNumberFormat="1" applyFont="1" applyBorder="1" applyAlignment="1">
      <alignment horizontal="center" vertical="center" shrinkToFit="1"/>
    </xf>
    <xf numFmtId="0" fontId="32" fillId="0" borderId="0" xfId="2" applyFont="1" applyAlignment="1">
      <alignment vertical="center"/>
    </xf>
    <xf numFmtId="0" fontId="18" fillId="0" borderId="1" xfId="2" applyFont="1" applyBorder="1" applyAlignment="1" applyProtection="1">
      <alignment vertical="center" shrinkToFit="1"/>
      <protection locked="0"/>
    </xf>
    <xf numFmtId="193" fontId="33" fillId="8" borderId="1" xfId="2" applyNumberFormat="1" applyFont="1" applyFill="1" applyBorder="1" applyAlignment="1" applyProtection="1">
      <alignment horizontal="center" vertical="center" shrinkToFit="1"/>
      <protection locked="0"/>
    </xf>
    <xf numFmtId="0" fontId="33" fillId="2" borderId="1" xfId="2" applyFont="1" applyFill="1" applyBorder="1" applyAlignment="1" applyProtection="1">
      <alignment horizontal="center" vertical="center" wrapText="1"/>
      <protection locked="0"/>
    </xf>
    <xf numFmtId="193" fontId="15" fillId="0" borderId="1" xfId="2" applyNumberFormat="1" applyBorder="1" applyAlignment="1">
      <alignment vertical="center" shrinkToFit="1"/>
    </xf>
    <xf numFmtId="190" fontId="43" fillId="0" borderId="0" xfId="5" applyNumberFormat="1" applyFont="1">
      <alignment vertical="center"/>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9" fillId="0" borderId="1" xfId="7" applyFont="1" applyBorder="1" applyAlignment="1">
      <alignment horizontal="center" vertical="center" shrinkToFit="1"/>
    </xf>
    <xf numFmtId="186" fontId="9" fillId="0" borderId="1" xfId="7" applyNumberFormat="1" applyFont="1" applyBorder="1" applyAlignment="1">
      <alignment horizontal="right" vertical="center" shrinkToFit="1"/>
    </xf>
    <xf numFmtId="0" fontId="9" fillId="0" borderId="1" xfId="2" applyFont="1" applyBorder="1" applyAlignment="1" applyProtection="1">
      <alignment horizontal="center" vertical="center" shrinkToFit="1"/>
      <protection locked="0"/>
    </xf>
    <xf numFmtId="0" fontId="9" fillId="0" borderId="1" xfId="7" applyFont="1" applyBorder="1" applyAlignment="1">
      <alignment vertical="center" shrinkToFit="1"/>
    </xf>
    <xf numFmtId="0" fontId="9" fillId="0" borderId="1" xfId="2" applyFont="1" applyBorder="1" applyAlignment="1">
      <alignment vertical="center" shrinkToFit="1"/>
    </xf>
    <xf numFmtId="187" fontId="9" fillId="0" borderId="1" xfId="7" applyNumberFormat="1" applyFont="1" applyBorder="1" applyAlignment="1">
      <alignment horizontal="center" vertical="center" shrinkToFit="1"/>
    </xf>
    <xf numFmtId="186" fontId="46" fillId="0" borderId="8" xfId="2" applyNumberFormat="1" applyFont="1" applyBorder="1" applyAlignment="1" applyProtection="1">
      <alignment horizontal="center" vertical="center" shrinkToFit="1"/>
      <protection locked="0"/>
    </xf>
    <xf numFmtId="200" fontId="46" fillId="0" borderId="8" xfId="2" applyNumberFormat="1" applyFont="1" applyBorder="1" applyAlignment="1" applyProtection="1">
      <alignment horizontal="center" vertical="center" shrinkToFit="1"/>
      <protection locked="0"/>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93" fontId="12" fillId="0" borderId="39" xfId="5" applyNumberFormat="1" applyFont="1" applyBorder="1" applyAlignment="1">
      <alignment horizontal="center" vertical="center" shrinkToFit="1"/>
    </xf>
    <xf numFmtId="193" fontId="12" fillId="0" borderId="46" xfId="5" applyNumberFormat="1" applyFont="1" applyBorder="1" applyAlignment="1">
      <alignment horizontal="center" vertical="center" shrinkToFit="1"/>
    </xf>
    <xf numFmtId="193" fontId="12" fillId="0" borderId="41" xfId="5" applyNumberFormat="1" applyFont="1" applyBorder="1" applyAlignment="1">
      <alignment horizontal="center" vertical="center" shrinkToFit="1"/>
    </xf>
    <xf numFmtId="193" fontId="12" fillId="0" borderId="32" xfId="5" applyNumberFormat="1" applyFont="1" applyBorder="1" applyAlignment="1">
      <alignment horizontal="center" vertical="center" shrinkToFit="1"/>
    </xf>
    <xf numFmtId="193" fontId="12" fillId="0" borderId="38" xfId="5" applyNumberFormat="1" applyFont="1" applyBorder="1" applyAlignment="1">
      <alignment horizontal="center" vertical="center" shrinkToFit="1"/>
    </xf>
    <xf numFmtId="193" fontId="12" fillId="0" borderId="37" xfId="5" applyNumberFormat="1" applyFont="1" applyBorder="1" applyAlignment="1">
      <alignment horizontal="center" vertical="center" shrinkToFit="1"/>
    </xf>
    <xf numFmtId="0" fontId="15" fillId="0" borderId="0" xfId="2" applyAlignment="1">
      <alignment vertical="center" shrinkToFit="1"/>
    </xf>
    <xf numFmtId="193" fontId="33" fillId="0" borderId="1" xfId="2" applyNumberFormat="1" applyFont="1" applyBorder="1" applyAlignment="1" applyProtection="1">
      <alignment horizontal="center" vertical="center" shrinkToFit="1"/>
      <protection locked="0"/>
    </xf>
    <xf numFmtId="190" fontId="9" fillId="0" borderId="1" xfId="7" quotePrefix="1" applyNumberFormat="1" applyFont="1" applyBorder="1" applyAlignment="1">
      <alignment horizontal="right" vertical="center" shrinkToFit="1"/>
    </xf>
    <xf numFmtId="190" fontId="9" fillId="0" borderId="1" xfId="7" applyNumberFormat="1" applyFont="1" applyBorder="1" applyAlignment="1">
      <alignment horizontal="right" vertical="center" shrinkToFit="1"/>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2" borderId="3" xfId="2" applyFont="1" applyFill="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45" fillId="0" borderId="1" xfId="2" applyFont="1" applyBorder="1" applyAlignment="1">
      <alignment horizontal="center" vertical="center"/>
    </xf>
    <xf numFmtId="190" fontId="46" fillId="0" borderId="3" xfId="2" applyNumberFormat="1"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4" fontId="46"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201" fontId="51" fillId="0" borderId="9" xfId="1" applyNumberFormat="1" applyFont="1" applyBorder="1" applyAlignment="1" applyProtection="1">
      <alignment horizontal="center" vertical="center" shrinkToFit="1"/>
      <protection locked="0"/>
    </xf>
    <xf numFmtId="201" fontId="51" fillId="0" borderId="10" xfId="1" applyNumberFormat="1" applyFont="1" applyBorder="1" applyAlignment="1" applyProtection="1">
      <alignment horizontal="center" vertical="center" shrinkToFit="1"/>
      <protection locked="0"/>
    </xf>
    <xf numFmtId="201" fontId="51" fillId="0" borderId="11" xfId="1" applyNumberFormat="1" applyFont="1" applyBorder="1" applyAlignment="1" applyProtection="1">
      <alignment horizontal="center" vertical="center" shrinkToFit="1"/>
      <protection locked="0"/>
    </xf>
    <xf numFmtId="14" fontId="46" fillId="0" borderId="9" xfId="2" applyNumberFormat="1" applyFont="1" applyBorder="1" applyAlignment="1" applyProtection="1">
      <alignment horizontal="center" vertical="center"/>
      <protection locked="0"/>
    </xf>
    <xf numFmtId="0" fontId="46" fillId="0" borderId="11" xfId="2" applyFont="1" applyBorder="1" applyAlignment="1" applyProtection="1">
      <alignment horizontal="center" vertical="center"/>
      <protection locked="0"/>
    </xf>
    <xf numFmtId="201" fontId="51" fillId="0" borderId="2" xfId="1" applyNumberFormat="1" applyFont="1" applyBorder="1" applyAlignment="1" applyProtection="1">
      <alignment horizontal="center" vertical="center" shrinkToFit="1"/>
      <protection locked="0"/>
    </xf>
    <xf numFmtId="201" fontId="51" fillId="0" borderId="3" xfId="1" applyNumberFormat="1" applyFont="1" applyBorder="1" applyAlignment="1" applyProtection="1">
      <alignment horizontal="center" vertical="center" shrinkToFit="1"/>
      <protection locked="0"/>
    </xf>
    <xf numFmtId="201" fontId="51" fillId="0" borderId="8" xfId="1" applyNumberFormat="1" applyFon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46" fillId="0" borderId="2" xfId="2" applyNumberFormat="1"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46"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46" fillId="0" borderId="6" xfId="2" applyNumberFormat="1" applyFont="1" applyBorder="1" applyAlignment="1">
      <alignment horizontal="center" vertical="center" shrinkToFit="1"/>
    </xf>
    <xf numFmtId="176" fontId="46" fillId="0" borderId="7" xfId="2" applyNumberFormat="1" applyFont="1" applyBorder="1" applyAlignment="1">
      <alignment horizontal="center" vertical="center" shrinkToFit="1"/>
    </xf>
    <xf numFmtId="176" fontId="46" fillId="0" borderId="5" xfId="2" applyNumberFormat="1" applyFont="1" applyBorder="1" applyAlignment="1">
      <alignment horizontal="center" vertical="center" shrinkToFit="1"/>
    </xf>
    <xf numFmtId="176" fontId="46" fillId="0" borderId="9" xfId="2" applyNumberFormat="1" applyFont="1" applyBorder="1" applyAlignment="1">
      <alignment horizontal="center" vertical="center" shrinkToFit="1"/>
    </xf>
    <xf numFmtId="176" fontId="46" fillId="0" borderId="10" xfId="2" applyNumberFormat="1" applyFont="1" applyBorder="1" applyAlignment="1">
      <alignment horizontal="center" vertical="center" shrinkToFit="1"/>
    </xf>
    <xf numFmtId="176" fontId="46"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201" fontId="51" fillId="0" borderId="2" xfId="1" applyNumberFormat="1" applyFont="1" applyBorder="1" applyAlignment="1" applyProtection="1">
      <alignment horizontal="center" vertical="center" wrapText="1" shrinkToFit="1"/>
      <protection locked="0"/>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185" fontId="46" fillId="0" borderId="1" xfId="2" applyNumberFormat="1" applyFont="1" applyBorder="1" applyAlignment="1" applyProtection="1">
      <alignment horizontal="center" vertical="center" shrinkToFit="1"/>
      <protection locked="0"/>
    </xf>
    <xf numFmtId="0" fontId="46" fillId="0" borderId="2"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0" borderId="13" xfId="2" applyFont="1" applyBorder="1" applyAlignment="1" applyProtection="1">
      <alignment horizontal="center" vertical="center" shrinkToFit="1"/>
      <protection locked="0"/>
    </xf>
    <xf numFmtId="0" fontId="46" fillId="2" borderId="13" xfId="2" applyFont="1" applyFill="1" applyBorder="1" applyAlignment="1">
      <alignment horizontal="center" vertical="center" textRotation="255"/>
    </xf>
    <xf numFmtId="0" fontId="46" fillId="0" borderId="14"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0" fontId="46" fillId="0" borderId="2" xfId="2" applyNumberFormat="1" applyFont="1" applyBorder="1" applyAlignment="1" applyProtection="1">
      <alignment horizontal="center" vertical="center"/>
      <protection locked="0"/>
    </xf>
    <xf numFmtId="190" fontId="46" fillId="0" borderId="3" xfId="2" applyNumberFormat="1" applyFont="1" applyBorder="1" applyAlignment="1" applyProtection="1">
      <alignment horizontal="center" vertical="center"/>
      <protection locked="0"/>
    </xf>
    <xf numFmtId="184" fontId="46" fillId="0" borderId="2" xfId="2" applyNumberFormat="1" applyFont="1" applyBorder="1" applyAlignment="1" applyProtection="1">
      <alignment horizontal="center" vertical="center"/>
      <protection locked="0"/>
    </xf>
    <xf numFmtId="184" fontId="46" fillId="0" borderId="3" xfId="2" applyNumberFormat="1" applyFont="1" applyBorder="1" applyAlignment="1" applyProtection="1">
      <alignment horizontal="center" vertical="center"/>
      <protection locked="0"/>
    </xf>
    <xf numFmtId="183" fontId="46" fillId="0" borderId="1" xfId="2" applyNumberFormat="1" applyFont="1" applyBorder="1" applyAlignment="1" applyProtection="1">
      <alignment horizontal="center" vertical="center"/>
      <protection locked="0"/>
    </xf>
    <xf numFmtId="181" fontId="46" fillId="0" borderId="2" xfId="2" applyNumberFormat="1" applyFont="1" applyBorder="1" applyAlignment="1" applyProtection="1">
      <alignment horizontal="center" vertical="center"/>
      <protection locked="0"/>
    </xf>
    <xf numFmtId="181" fontId="46"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 xfId="7" applyFont="1" applyBorder="1" applyAlignment="1">
      <alignment horizontal="center" vertical="center" shrinkToFit="1"/>
    </xf>
    <xf numFmtId="0" fontId="9" fillId="0" borderId="1" xfId="2" applyFont="1" applyBorder="1" applyAlignment="1">
      <alignment horizontal="center" vertical="center" shrinkToFit="1"/>
    </xf>
    <xf numFmtId="0" fontId="9" fillId="0" borderId="2" xfId="7" applyFont="1" applyBorder="1" applyAlignment="1">
      <alignment horizontal="center" vertical="center" shrinkToFit="1"/>
    </xf>
    <xf numFmtId="0" fontId="9" fillId="0" borderId="8" xfId="2" applyFont="1" applyBorder="1" applyAlignment="1">
      <alignment horizontal="center" vertical="center" shrinkToFit="1"/>
    </xf>
    <xf numFmtId="0" fontId="9" fillId="0" borderId="8" xfId="7"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9" fillId="0" borderId="6" xfId="2" applyNumberFormat="1" applyFont="1" applyBorder="1" applyAlignment="1">
      <alignment horizontal="center" vertical="center" wrapText="1" shrinkToFit="1"/>
    </xf>
    <xf numFmtId="197" fontId="9" fillId="0" borderId="7" xfId="2" applyNumberFormat="1" applyFont="1" applyBorder="1" applyAlignment="1">
      <alignment horizontal="center" vertical="center" wrapText="1" shrinkToFit="1"/>
    </xf>
    <xf numFmtId="197" fontId="9" fillId="0" borderId="5" xfId="2" applyNumberFormat="1" applyFont="1" applyBorder="1" applyAlignment="1">
      <alignment horizontal="center" vertical="center" wrapText="1" shrinkToFit="1"/>
    </xf>
    <xf numFmtId="197" fontId="9" fillId="0" borderId="9" xfId="2" applyNumberFormat="1" applyFont="1" applyBorder="1" applyAlignment="1">
      <alignment horizontal="center" vertical="center" wrapText="1" shrinkToFit="1"/>
    </xf>
    <xf numFmtId="197" fontId="9" fillId="0" borderId="10" xfId="2" applyNumberFormat="1" applyFont="1" applyBorder="1" applyAlignment="1">
      <alignment horizontal="center" vertical="center" wrapText="1" shrinkToFit="1"/>
    </xf>
    <xf numFmtId="197" fontId="9" fillId="0" borderId="11" xfId="2" applyNumberFormat="1" applyFont="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wrapText="1" shrinkToFit="1"/>
    </xf>
    <xf numFmtId="197" fontId="12" fillId="0" borderId="7" xfId="2" applyNumberFormat="1" applyFont="1" applyBorder="1" applyAlignment="1">
      <alignment horizontal="center" vertical="center" wrapText="1" shrinkToFit="1"/>
    </xf>
    <xf numFmtId="197" fontId="12" fillId="0" borderId="5" xfId="2" applyNumberFormat="1" applyFont="1" applyBorder="1" applyAlignment="1">
      <alignment horizontal="center" vertical="center" wrapText="1" shrinkToFit="1"/>
    </xf>
    <xf numFmtId="197" fontId="12" fillId="0" borderId="9" xfId="2" applyNumberFormat="1" applyFont="1" applyBorder="1" applyAlignment="1">
      <alignment horizontal="center" vertical="center" wrapText="1" shrinkToFit="1"/>
    </xf>
    <xf numFmtId="197" fontId="12" fillId="0" borderId="10" xfId="2" applyNumberFormat="1" applyFont="1" applyBorder="1" applyAlignment="1">
      <alignment horizontal="center" vertical="center" wrapText="1" shrinkToFit="1"/>
    </xf>
    <xf numFmtId="197"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0" fontId="46" fillId="0" borderId="1" xfId="2" applyFont="1" applyBorder="1" applyAlignment="1">
      <alignment horizontal="center" vertical="center"/>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201" fontId="46" fillId="0" borderId="2" xfId="2" applyNumberFormat="1" applyFont="1" applyBorder="1" applyAlignment="1">
      <alignment horizontal="center" vertical="center" shrinkToFit="1"/>
    </xf>
    <xf numFmtId="201" fontId="46" fillId="0" borderId="3" xfId="2" applyNumberFormat="1" applyFont="1" applyBorder="1" applyAlignment="1">
      <alignment horizontal="center" vertical="center" shrinkToFit="1"/>
    </xf>
    <xf numFmtId="201" fontId="46" fillId="0" borderId="8" xfId="2" applyNumberFormat="1" applyFont="1" applyBorder="1" applyAlignment="1">
      <alignment horizontal="center" vertical="center" shrinkToFit="1"/>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46" fillId="0" borderId="2" xfId="2" applyNumberFormat="1" applyFont="1" applyBorder="1" applyAlignment="1">
      <alignment horizontal="center" vertical="center" shrinkToFit="1"/>
    </xf>
    <xf numFmtId="0" fontId="46" fillId="2" borderId="5" xfId="2" applyFont="1" applyFill="1" applyBorder="1" applyAlignment="1">
      <alignment horizontal="center" vertical="center" wrapText="1" shrinkToFit="1"/>
    </xf>
    <xf numFmtId="0" fontId="46" fillId="2" borderId="6"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198" fontId="46" fillId="0" borderId="6" xfId="2" applyNumberFormat="1" applyFont="1" applyBorder="1" applyAlignment="1" applyProtection="1">
      <alignment horizontal="center" vertical="center"/>
      <protection locked="0"/>
    </xf>
    <xf numFmtId="198" fontId="46" fillId="0" borderId="5" xfId="2" applyNumberFormat="1" applyFont="1" applyBorder="1" applyAlignment="1" applyProtection="1">
      <alignment horizontal="center" vertical="center"/>
      <protection locked="0"/>
    </xf>
    <xf numFmtId="198" fontId="46" fillId="0" borderId="12" xfId="2" applyNumberFormat="1" applyFont="1" applyBorder="1" applyAlignment="1" applyProtection="1">
      <alignment horizontal="center" vertical="center"/>
      <protection locked="0"/>
    </xf>
    <xf numFmtId="198"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8" fontId="46" fillId="0" borderId="9" xfId="2" applyNumberFormat="1" applyFont="1" applyBorder="1" applyAlignment="1" applyProtection="1">
      <alignment horizontal="center" vertical="center"/>
      <protection locked="0"/>
    </xf>
    <xf numFmtId="198" fontId="46" fillId="0" borderId="11" xfId="2" applyNumberFormat="1" applyFont="1" applyBorder="1" applyAlignment="1" applyProtection="1">
      <alignment horizontal="center" vertical="center"/>
      <protection locked="0"/>
    </xf>
    <xf numFmtId="198" fontId="46" fillId="0" borderId="2" xfId="2" applyNumberFormat="1" applyFont="1" applyBorder="1" applyAlignment="1" applyProtection="1">
      <alignment horizontal="center" vertical="center"/>
      <protection locked="0"/>
    </xf>
    <xf numFmtId="198" fontId="46" fillId="0" borderId="8" xfId="2" applyNumberFormat="1" applyFont="1" applyBorder="1" applyAlignment="1" applyProtection="1">
      <alignment horizontal="center" vertical="center"/>
      <protection locked="0"/>
    </xf>
    <xf numFmtId="198"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46" fillId="0" borderId="12" xfId="2" applyFont="1" applyBorder="1" applyAlignment="1">
      <alignment horizontal="center" vertical="center" wrapText="1" shrinkToFit="1"/>
    </xf>
    <xf numFmtId="0" fontId="46" fillId="0" borderId="0" xfId="2" applyFont="1" applyAlignment="1">
      <alignment horizontal="center" vertical="center" wrapText="1" shrinkToFit="1"/>
    </xf>
    <xf numFmtId="0" fontId="46" fillId="0" borderId="4" xfId="2" applyFont="1" applyBorder="1" applyAlignment="1">
      <alignment horizontal="center" vertical="center" wrapText="1" shrinkToFit="1"/>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36" fillId="0" borderId="1" xfId="0" applyFont="1" applyBorder="1" applyAlignment="1">
      <alignment horizontal="center" vertical="center" shrinkToFit="1"/>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46" fillId="2" borderId="1" xfId="2" applyFont="1" applyFill="1" applyBorder="1" applyAlignment="1">
      <alignment horizontal="center" vertical="center"/>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0" borderId="3" xfId="2" applyFont="1" applyBorder="1" applyAlignment="1" applyProtection="1">
      <alignment horizontal="center" vertical="center" shrinkToFit="1"/>
      <protection locked="0"/>
    </xf>
    <xf numFmtId="0" fontId="45" fillId="0" borderId="10" xfId="2" applyFont="1" applyBorder="1" applyAlignment="1">
      <alignment horizontal="left" vertical="center"/>
    </xf>
    <xf numFmtId="0" fontId="45" fillId="0" borderId="0" xfId="2" applyFont="1" applyAlignment="1">
      <alignment horizontal="left" vertical="center"/>
    </xf>
    <xf numFmtId="0" fontId="46" fillId="0" borderId="14" xfId="2" applyFont="1" applyBorder="1" applyAlignment="1">
      <alignment horizontal="left" vertical="center"/>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46" fillId="0" borderId="13" xfId="2" applyFont="1" applyBorder="1" applyAlignment="1">
      <alignment horizontal="left" vertical="center"/>
    </xf>
    <xf numFmtId="0" fontId="46" fillId="2" borderId="14"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176" fontId="46" fillId="0" borderId="6" xfId="2" applyNumberFormat="1" applyFont="1" applyBorder="1" applyAlignment="1">
      <alignment horizontal="center" vertical="center"/>
    </xf>
    <xf numFmtId="176" fontId="46" fillId="0" borderId="5" xfId="2" applyNumberFormat="1" applyFont="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0" borderId="6" xfId="2"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46" fillId="0" borderId="9" xfId="2" applyFont="1" applyBorder="1" applyAlignment="1">
      <alignment horizontal="center" vertical="center" wrapText="1" shrinkToFit="1"/>
    </xf>
    <xf numFmtId="0" fontId="46" fillId="2" borderId="1" xfId="2" applyFont="1" applyFill="1" applyBorder="1" applyAlignment="1">
      <alignment horizontal="center" vertical="center" textRotation="255"/>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6" fillId="0" borderId="9" xfId="2" applyFont="1" applyBorder="1" applyAlignment="1">
      <alignment horizontal="left" vertical="center"/>
    </xf>
    <xf numFmtId="0" fontId="46" fillId="0" borderId="10" xfId="2" applyFont="1" applyBorder="1" applyAlignment="1">
      <alignment horizontal="left" vertical="center"/>
    </xf>
    <xf numFmtId="0" fontId="46" fillId="0" borderId="11" xfId="2" applyFont="1" applyBorder="1" applyAlignment="1">
      <alignment horizontal="left" vertical="center"/>
    </xf>
    <xf numFmtId="0" fontId="46" fillId="0" borderId="11" xfId="2" applyFont="1" applyBorder="1" applyAlignment="1">
      <alignment horizontal="center" vertical="center" wrapText="1" shrinkToFit="1"/>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5" xfId="2" applyFont="1" applyBorder="1" applyAlignment="1">
      <alignment horizontal="left" vertical="center"/>
    </xf>
    <xf numFmtId="0" fontId="46" fillId="0" borderId="5" xfId="2" applyFont="1" applyBorder="1" applyAlignment="1">
      <alignment horizontal="center" vertical="center" wrapText="1" shrinkToFit="1"/>
    </xf>
    <xf numFmtId="0" fontId="46" fillId="2" borderId="12" xfId="2" applyFont="1" applyFill="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4"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shrinkToFit="1"/>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shrinkToFit="1"/>
      <protection locked="0"/>
    </xf>
    <xf numFmtId="176" fontId="54" fillId="0" borderId="3" xfId="2" applyNumberFormat="1" applyFont="1" applyBorder="1" applyAlignment="1" applyProtection="1">
      <alignment horizontal="center" vertical="center" shrinkToFit="1"/>
      <protection locked="0"/>
    </xf>
    <xf numFmtId="176" fontId="54" fillId="0" borderId="8" xfId="2" applyNumberFormat="1" applyFont="1" applyBorder="1" applyAlignment="1" applyProtection="1">
      <alignment horizontal="center" vertical="center" shrinkToFit="1"/>
      <protection locked="0"/>
    </xf>
    <xf numFmtId="0" fontId="54" fillId="2" borderId="8" xfId="2" applyFont="1" applyFill="1" applyBorder="1" applyAlignment="1">
      <alignment horizontal="center" vertical="center" shrinkToFit="1"/>
    </xf>
    <xf numFmtId="0" fontId="54" fillId="0" borderId="2" xfId="2" applyFont="1" applyBorder="1" applyAlignment="1" applyProtection="1">
      <alignment horizontal="center" vertical="center" shrinkToFit="1"/>
      <protection locked="0"/>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176" fontId="46" fillId="0" borderId="2" xfId="2" applyNumberFormat="1" applyFont="1" applyBorder="1" applyAlignment="1" applyProtection="1">
      <alignment horizontal="center" vertical="center" shrinkToFit="1"/>
      <protection locked="0"/>
    </xf>
    <xf numFmtId="176" fontId="46" fillId="0" borderId="3" xfId="2" applyNumberFormat="1" applyFont="1" applyBorder="1" applyAlignment="1" applyProtection="1">
      <alignment horizontal="center" vertical="center" shrinkToFit="1"/>
      <protection locked="0"/>
    </xf>
    <xf numFmtId="176" fontId="46" fillId="0" borderId="8" xfId="2" applyNumberFormat="1" applyFont="1" applyBorder="1" applyAlignment="1" applyProtection="1">
      <alignment horizontal="center" vertical="center" shrinkToFit="1"/>
      <protection locked="0"/>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8" xfId="4" applyFont="1" applyFill="1" applyBorder="1" applyAlignment="1">
      <alignment horizontal="center" vertical="center"/>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54" fillId="2" borderId="6" xfId="2" applyFont="1" applyFill="1" applyBorder="1" applyAlignment="1">
      <alignment horizontal="center" vertical="center" shrinkToFit="1"/>
    </xf>
    <xf numFmtId="0" fontId="54" fillId="2" borderId="7"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54" fillId="0" borderId="14" xfId="2" applyFont="1" applyBorder="1" applyAlignment="1">
      <alignment horizontal="center" vertical="center" wrapText="1"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0" borderId="2"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4" fillId="0" borderId="13" xfId="4" applyFont="1" applyBorder="1" applyAlignment="1">
      <alignment horizontal="center" vertical="center" wrapTex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3" borderId="3"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44" fillId="0" borderId="2" xfId="4" applyFont="1" applyBorder="1" applyAlignment="1">
      <alignment horizontal="center" vertical="center" wrapText="1"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12"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12" fillId="0" borderId="1" xfId="2" applyFont="1" applyBorder="1" applyAlignment="1" applyProtection="1">
      <alignment horizontal="center" vertical="center" shrinkToFit="1"/>
      <protection locked="0"/>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28" fillId="0" borderId="10" xfId="0" applyFont="1" applyBorder="1" applyAlignment="1">
      <alignment horizontal="left" vertical="center"/>
    </xf>
    <xf numFmtId="0" fontId="28" fillId="0" borderId="0" xfId="0" applyFont="1" applyAlignment="1">
      <alignment horizontal="left" vertical="center"/>
    </xf>
    <xf numFmtId="0" fontId="32" fillId="0" borderId="0" xfId="2" applyFont="1" applyAlignment="1">
      <alignment vertical="center" wrapText="1"/>
    </xf>
    <xf numFmtId="0" fontId="18" fillId="2" borderId="1" xfId="5" applyFont="1" applyFill="1" applyBorder="1" applyAlignment="1">
      <alignment horizontal="center" vertical="center" wrapText="1"/>
    </xf>
    <xf numFmtId="0" fontId="29" fillId="2" borderId="1" xfId="5" applyFont="1" applyFill="1" applyBorder="1" applyAlignment="1">
      <alignment horizontal="center" vertical="center" wrapText="1"/>
    </xf>
    <xf numFmtId="0" fontId="28" fillId="0" borderId="7"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28"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left" vertical="top" wrapText="1"/>
      <protection locked="0"/>
    </xf>
    <xf numFmtId="0" fontId="26" fillId="0" borderId="7" xfId="2" applyFont="1" applyBorder="1" applyAlignment="1" applyProtection="1">
      <alignment horizontal="left" vertical="top"/>
      <protection locked="0"/>
    </xf>
    <xf numFmtId="0" fontId="26" fillId="0" borderId="0" xfId="2" applyFont="1" applyAlignment="1" applyProtection="1">
      <alignment horizontal="left" vertical="top"/>
      <protection locked="0"/>
    </xf>
    <xf numFmtId="0" fontId="26" fillId="0" borderId="4" xfId="2" applyFont="1" applyBorder="1" applyAlignment="1" applyProtection="1">
      <alignment horizontal="left" vertical="top"/>
      <protection locked="0"/>
    </xf>
    <xf numFmtId="0" fontId="26" fillId="0" borderId="12" xfId="2" applyFont="1" applyBorder="1" applyAlignment="1" applyProtection="1">
      <alignment horizontal="left" vertical="top"/>
      <protection locked="0"/>
    </xf>
    <xf numFmtId="0" fontId="26" fillId="0" borderId="9" xfId="2" applyFont="1" applyBorder="1" applyAlignment="1" applyProtection="1">
      <alignment horizontal="left" vertical="top"/>
      <protection locked="0"/>
    </xf>
    <xf numFmtId="0" fontId="26" fillId="0" borderId="10" xfId="2" applyFont="1" applyBorder="1" applyAlignment="1" applyProtection="1">
      <alignment horizontal="left" vertical="top"/>
      <protection locked="0"/>
    </xf>
    <xf numFmtId="0" fontId="26" fillId="0" borderId="11" xfId="2" applyFont="1" applyBorder="1" applyAlignment="1" applyProtection="1">
      <alignment horizontal="left" vertical="top"/>
      <protection locked="0"/>
    </xf>
    <xf numFmtId="0" fontId="18"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2" fontId="18" fillId="0" borderId="2" xfId="2" quotePrefix="1"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8" fontId="18" fillId="0" borderId="9" xfId="0" applyNumberFormat="1" applyFont="1" applyBorder="1" applyAlignment="1">
      <alignment horizontal="left" vertical="center"/>
    </xf>
    <xf numFmtId="188" fontId="18" fillId="0" borderId="10" xfId="0" applyNumberFormat="1" applyFont="1" applyBorder="1" applyAlignment="1">
      <alignment horizontal="left" vertical="center"/>
    </xf>
    <xf numFmtId="188" fontId="18" fillId="0" borderId="11" xfId="0" applyNumberFormat="1" applyFont="1" applyBorder="1" applyAlignment="1">
      <alignment horizontal="left" vertical="center"/>
    </xf>
    <xf numFmtId="0" fontId="28" fillId="0" borderId="1" xfId="0" applyFont="1" applyBorder="1">
      <alignment vertical="center"/>
    </xf>
    <xf numFmtId="188"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18" fillId="0" borderId="6" xfId="0" applyNumberFormat="1" applyFont="1" applyBorder="1" applyAlignment="1">
      <alignment horizontal="center" vertical="center"/>
    </xf>
    <xf numFmtId="0" fontId="27" fillId="0" borderId="7" xfId="0" applyFont="1" applyBorder="1">
      <alignment vertical="center"/>
    </xf>
    <xf numFmtId="0" fontId="27" fillId="0" borderId="5" xfId="0" applyFont="1" applyBorder="1">
      <alignment vertical="center"/>
    </xf>
    <xf numFmtId="188" fontId="18" fillId="0" borderId="9" xfId="0" applyNumberFormat="1" applyFont="1" applyBorder="1" applyAlignment="1">
      <alignment horizontal="center" vertical="center"/>
    </xf>
    <xf numFmtId="0" fontId="27" fillId="0" borderId="10" xfId="0" applyFont="1" applyBorder="1">
      <alignment vertical="center"/>
    </xf>
    <xf numFmtId="0" fontId="27"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18" fillId="0" borderId="6" xfId="0" applyNumberFormat="1" applyFont="1" applyBorder="1" applyAlignment="1">
      <alignment horizontal="left"/>
    </xf>
    <xf numFmtId="188" fontId="18" fillId="0" borderId="7" xfId="0" applyNumberFormat="1" applyFont="1" applyBorder="1" applyAlignment="1">
      <alignment horizontal="left"/>
    </xf>
    <xf numFmtId="188" fontId="18" fillId="0" borderId="5" xfId="0" applyNumberFormat="1" applyFont="1" applyBorder="1" applyAlignment="1">
      <alignment horizontal="left"/>
    </xf>
    <xf numFmtId="0" fontId="28" fillId="0" borderId="2" xfId="0" applyFont="1" applyBorder="1">
      <alignment vertical="center"/>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2" xfId="0" applyFont="1" applyFill="1" applyBorder="1" applyAlignment="1">
      <alignment vertical="center" wrapText="1"/>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6"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25"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176" fontId="25" fillId="0" borderId="6" xfId="5" applyNumberFormat="1" applyFont="1" applyBorder="1" applyAlignment="1">
      <alignment horizontal="center" vertical="center" wrapText="1" shrinkToFit="1"/>
    </xf>
    <xf numFmtId="176" fontId="25" fillId="0" borderId="7" xfId="5" applyNumberFormat="1" applyFont="1" applyBorder="1" applyAlignment="1">
      <alignment horizontal="center" vertical="center" wrapText="1" shrinkToFit="1"/>
    </xf>
    <xf numFmtId="176" fontId="25" fillId="0" borderId="5" xfId="5" applyNumberFormat="1" applyFont="1" applyBorder="1" applyAlignment="1">
      <alignment horizontal="center" vertical="center" wrapText="1" shrinkToFit="1"/>
    </xf>
    <xf numFmtId="176" fontId="25" fillId="0" borderId="9" xfId="5" applyNumberFormat="1" applyFont="1" applyBorder="1" applyAlignment="1">
      <alignment horizontal="center" vertical="center" wrapText="1" shrinkToFit="1"/>
    </xf>
    <xf numFmtId="176" fontId="25" fillId="0" borderId="10" xfId="5" applyNumberFormat="1" applyFont="1" applyBorder="1" applyAlignment="1">
      <alignment horizontal="center" vertical="center" wrapText="1" shrinkToFit="1"/>
    </xf>
    <xf numFmtId="176" fontId="25"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12" fillId="0" borderId="13" xfId="5" applyFont="1" applyBorder="1" applyAlignment="1">
      <alignment horizontal="left" vertical="center"/>
    </xf>
    <xf numFmtId="0" fontId="12" fillId="2" borderId="1" xfId="5" applyFont="1" applyFill="1" applyBorder="1" applyAlignment="1">
      <alignment horizontal="center" vertical="center"/>
    </xf>
    <xf numFmtId="0" fontId="12" fillId="0" borderId="1" xfId="5" applyFont="1" applyBorder="1" applyAlignment="1">
      <alignment horizontal="left" vertical="center"/>
    </xf>
    <xf numFmtId="0" fontId="12" fillId="0" borderId="9" xfId="5" applyFont="1" applyBorder="1" applyAlignment="1">
      <alignment horizontal="left" vertical="center"/>
    </xf>
    <xf numFmtId="0" fontId="12" fillId="0" borderId="10" xfId="5" applyFont="1" applyBorder="1" applyAlignment="1">
      <alignment horizontal="left" vertical="center"/>
    </xf>
    <xf numFmtId="0" fontId="12" fillId="0" borderId="11" xfId="5" applyFont="1" applyBorder="1" applyAlignment="1">
      <alignment horizontal="left" vertical="center"/>
    </xf>
    <xf numFmtId="0" fontId="12" fillId="2" borderId="14" xfId="5" applyFont="1" applyFill="1" applyBorder="1" applyAlignment="1">
      <alignment horizontal="center" vertical="center"/>
    </xf>
    <xf numFmtId="0" fontId="12" fillId="0" borderId="14" xfId="5" applyFont="1" applyBorder="1" applyAlignment="1">
      <alignment horizontal="left"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21"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2" fillId="0" borderId="24"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0" xfId="2" applyFont="1" applyAlignment="1">
      <alignment vertical="center"/>
    </xf>
    <xf numFmtId="0" fontId="28"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38" fillId="0" borderId="6" xfId="2" applyFont="1" applyBorder="1" applyAlignment="1">
      <alignment vertical="center" wrapText="1"/>
    </xf>
    <xf numFmtId="0" fontId="38" fillId="0" borderId="7" xfId="2" applyFont="1" applyBorder="1" applyAlignment="1">
      <alignment vertical="center" wrapText="1"/>
    </xf>
    <xf numFmtId="0" fontId="38" fillId="0" borderId="5" xfId="2" applyFont="1" applyBorder="1" applyAlignment="1">
      <alignment vertical="center" wrapText="1"/>
    </xf>
    <xf numFmtId="0" fontId="38" fillId="0" borderId="12" xfId="2" applyFont="1" applyBorder="1" applyAlignment="1">
      <alignment vertical="center" wrapText="1"/>
    </xf>
    <xf numFmtId="0" fontId="38" fillId="0" borderId="0" xfId="2" applyFont="1" applyAlignment="1">
      <alignment vertical="center" wrapText="1"/>
    </xf>
    <xf numFmtId="0" fontId="38" fillId="0" borderId="4" xfId="2" applyFont="1" applyBorder="1" applyAlignment="1">
      <alignment vertical="center" wrapText="1"/>
    </xf>
    <xf numFmtId="0" fontId="38" fillId="0" borderId="9" xfId="2" applyFont="1" applyBorder="1" applyAlignment="1">
      <alignment vertical="center" wrapText="1"/>
    </xf>
    <xf numFmtId="0" fontId="38" fillId="0" borderId="10" xfId="2" applyFont="1" applyBorder="1" applyAlignment="1">
      <alignment vertical="center" wrapText="1"/>
    </xf>
    <xf numFmtId="0" fontId="38" fillId="0" borderId="11" xfId="2" applyFont="1" applyBorder="1" applyAlignment="1">
      <alignment vertical="center" wrapTex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2 3 2" xfId="14" xr:uid="{DD40EFC9-4479-42C8-80D5-467DF34379D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68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4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8.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9.png"/></Relationships>
</file>

<file path=xl/drawings/_rels/drawing31.xml.rels><?xml version="1.0" encoding="UTF-8" standalone="yes"?>
<Relationships xmlns="http://schemas.openxmlformats.org/package/2006/relationships"><Relationship Id="rId1" Type="http://schemas.openxmlformats.org/officeDocument/2006/relationships/image" Target="../media/image50.png"/></Relationships>
</file>

<file path=xl/drawings/_rels/drawing32.xml.rels><?xml version="1.0" encoding="UTF-8" standalone="yes"?>
<Relationships xmlns="http://schemas.openxmlformats.org/package/2006/relationships"><Relationship Id="rId1" Type="http://schemas.openxmlformats.org/officeDocument/2006/relationships/image" Target="../media/image5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5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5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5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55.png"/></Relationships>
</file>

<file path=xl/drawings/_rels/drawing37.xml.rels><?xml version="1.0" encoding="UTF-8" standalone="yes"?>
<Relationships xmlns="http://schemas.openxmlformats.org/package/2006/relationships"><Relationship Id="rId1" Type="http://schemas.openxmlformats.org/officeDocument/2006/relationships/image" Target="../media/image56.png"/></Relationships>
</file>

<file path=xl/drawings/_rels/drawing38.xml.rels><?xml version="1.0" encoding="UTF-8" standalone="yes"?>
<Relationships xmlns="http://schemas.openxmlformats.org/package/2006/relationships"><Relationship Id="rId1" Type="http://schemas.openxmlformats.org/officeDocument/2006/relationships/image" Target="../media/image57.png"/></Relationships>
</file>

<file path=xl/drawings/_rels/drawing39.xml.rels><?xml version="1.0" encoding="UTF-8" standalone="yes"?>
<Relationships xmlns="http://schemas.openxmlformats.org/package/2006/relationships"><Relationship Id="rId1" Type="http://schemas.openxmlformats.org/officeDocument/2006/relationships/image" Target="../media/image58.png"/></Relationships>
</file>

<file path=xl/drawings/_rels/drawing40.xml.rels><?xml version="1.0" encoding="UTF-8" standalone="yes"?>
<Relationships xmlns="http://schemas.openxmlformats.org/package/2006/relationships"><Relationship Id="rId1" Type="http://schemas.openxmlformats.org/officeDocument/2006/relationships/image" Target="../media/image59.png"/></Relationships>
</file>

<file path=xl/drawings/_rels/drawing41.xml.rels><?xml version="1.0" encoding="UTF-8" standalone="yes"?>
<Relationships xmlns="http://schemas.openxmlformats.org/package/2006/relationships"><Relationship Id="rId1" Type="http://schemas.openxmlformats.org/officeDocument/2006/relationships/image" Target="../media/image60.png"/></Relationships>
</file>

<file path=xl/drawings/_rels/drawing42.xml.rels><?xml version="1.0" encoding="UTF-8" standalone="yes"?>
<Relationships xmlns="http://schemas.openxmlformats.org/package/2006/relationships"><Relationship Id="rId1" Type="http://schemas.openxmlformats.org/officeDocument/2006/relationships/image" Target="../media/image6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6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63.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95251</xdr:colOff>
      <xdr:row>5</xdr:row>
      <xdr:rowOff>323850</xdr:rowOff>
    </xdr:from>
    <xdr:to>
      <xdr:col>21</xdr:col>
      <xdr:colOff>248263</xdr:colOff>
      <xdr:row>15</xdr:row>
      <xdr:rowOff>173400</xdr:rowOff>
    </xdr:to>
    <xdr:pic>
      <xdr:nvPicPr>
        <xdr:cNvPr id="2" name="図 1">
          <a:extLst>
            <a:ext uri="{FF2B5EF4-FFF2-40B4-BE49-F238E27FC236}">
              <a16:creationId xmlns:a16="http://schemas.microsoft.com/office/drawing/2014/main" id="{50435F6F-4959-A556-C41B-9CCB3B6A3D73}"/>
            </a:ext>
          </a:extLst>
        </xdr:cNvPr>
        <xdr:cNvPicPr>
          <a:picLocks noChangeAspect="1"/>
        </xdr:cNvPicPr>
      </xdr:nvPicPr>
      <xdr:blipFill>
        <a:blip xmlns:r="http://schemas.openxmlformats.org/officeDocument/2006/relationships" r:embed="rId1"/>
        <a:stretch>
          <a:fillRect/>
        </a:stretch>
      </xdr:blipFill>
      <xdr:spPr>
        <a:xfrm>
          <a:off x="533401" y="1390650"/>
          <a:ext cx="6125187" cy="4212000"/>
        </a:xfrm>
        <a:prstGeom prst="rect">
          <a:avLst/>
        </a:prstGeom>
      </xdr:spPr>
    </xdr:pic>
    <xdr:clientData/>
  </xdr:twoCellAnchor>
  <xdr:twoCellAnchor editAs="oneCell">
    <xdr:from>
      <xdr:col>23</xdr:col>
      <xdr:colOff>266700</xdr:colOff>
      <xdr:row>5</xdr:row>
      <xdr:rowOff>95250</xdr:rowOff>
    </xdr:from>
    <xdr:to>
      <xdr:col>32</xdr:col>
      <xdr:colOff>173976</xdr:colOff>
      <xdr:row>10</xdr:row>
      <xdr:rowOff>23175</xdr:rowOff>
    </xdr:to>
    <xdr:pic>
      <xdr:nvPicPr>
        <xdr:cNvPr id="3" name="図 2">
          <a:extLst>
            <a:ext uri="{FF2B5EF4-FFF2-40B4-BE49-F238E27FC236}">
              <a16:creationId xmlns:a16="http://schemas.microsoft.com/office/drawing/2014/main" id="{430EB782-B200-50D0-5B05-348E85EF71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05675" y="1162050"/>
          <a:ext cx="2736201" cy="2052000"/>
        </a:xfrm>
        <a:prstGeom prst="rect">
          <a:avLst/>
        </a:prstGeom>
        <a:noFill/>
        <a:ln>
          <a:noFill/>
        </a:ln>
      </xdr:spPr>
    </xdr:pic>
    <xdr:clientData/>
  </xdr:twoCellAnchor>
  <xdr:twoCellAnchor editAs="oneCell">
    <xdr:from>
      <xdr:col>24</xdr:col>
      <xdr:colOff>100011</xdr:colOff>
      <xdr:row>10</xdr:row>
      <xdr:rowOff>57148</xdr:rowOff>
    </xdr:from>
    <xdr:to>
      <xdr:col>32</xdr:col>
      <xdr:colOff>30411</xdr:colOff>
      <xdr:row>14</xdr:row>
      <xdr:rowOff>66448</xdr:rowOff>
    </xdr:to>
    <xdr:pic>
      <xdr:nvPicPr>
        <xdr:cNvPr id="4" name="図 3">
          <a:extLst>
            <a:ext uri="{FF2B5EF4-FFF2-40B4-BE49-F238E27FC236}">
              <a16:creationId xmlns:a16="http://schemas.microsoft.com/office/drawing/2014/main" id="{E2D83F35-B9C0-4385-A62E-3F08FEBAC63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0078" t="22263" r="3349" b="30149"/>
        <a:stretch/>
      </xdr:blipFill>
      <xdr:spPr bwMode="auto">
        <a:xfrm>
          <a:off x="7453311" y="3248023"/>
          <a:ext cx="2445000" cy="18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280551</xdr:colOff>
      <xdr:row>14</xdr:row>
      <xdr:rowOff>66676</xdr:rowOff>
    </xdr:from>
    <xdr:to>
      <xdr:col>34</xdr:col>
      <xdr:colOff>255842</xdr:colOff>
      <xdr:row>17</xdr:row>
      <xdr:rowOff>542925</xdr:rowOff>
    </xdr:to>
    <xdr:pic>
      <xdr:nvPicPr>
        <xdr:cNvPr id="5" name="図 4">
          <a:extLst>
            <a:ext uri="{FF2B5EF4-FFF2-40B4-BE49-F238E27FC236}">
              <a16:creationId xmlns:a16="http://schemas.microsoft.com/office/drawing/2014/main" id="{7020C575-45F0-4CF2-9070-EE9488FC64B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574" t="29081" r="4211" b="12260"/>
        <a:stretch>
          <a:fillRect/>
        </a:stretch>
      </xdr:blipFill>
      <xdr:spPr bwMode="auto">
        <a:xfrm>
          <a:off x="6690876" y="5048251"/>
          <a:ext cx="4061516" cy="18192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336883</xdr:colOff>
      <xdr:row>11</xdr:row>
      <xdr:rowOff>117396</xdr:rowOff>
    </xdr:from>
    <xdr:to>
      <xdr:col>21</xdr:col>
      <xdr:colOff>301292</xdr:colOff>
      <xdr:row>27</xdr:row>
      <xdr:rowOff>158830</xdr:rowOff>
    </xdr:to>
    <xdr:pic>
      <xdr:nvPicPr>
        <xdr:cNvPr id="5" name="図 4">
          <a:extLst>
            <a:ext uri="{FF2B5EF4-FFF2-40B4-BE49-F238E27FC236}">
              <a16:creationId xmlns:a16="http://schemas.microsoft.com/office/drawing/2014/main" id="{09DAB9E4-97A1-8249-578F-F41ECC5190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9533" y="2489121"/>
          <a:ext cx="8155909" cy="4461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336883</xdr:colOff>
      <xdr:row>11</xdr:row>
      <xdr:rowOff>117396</xdr:rowOff>
    </xdr:from>
    <xdr:to>
      <xdr:col>21</xdr:col>
      <xdr:colOff>301292</xdr:colOff>
      <xdr:row>27</xdr:row>
      <xdr:rowOff>158830</xdr:rowOff>
    </xdr:to>
    <xdr:pic>
      <xdr:nvPicPr>
        <xdr:cNvPr id="5" name="図 4">
          <a:extLst>
            <a:ext uri="{FF2B5EF4-FFF2-40B4-BE49-F238E27FC236}">
              <a16:creationId xmlns:a16="http://schemas.microsoft.com/office/drawing/2014/main" id="{BD244312-9852-29AF-6D20-80D52FCAF4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9533" y="2489121"/>
          <a:ext cx="8155909" cy="44610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336883</xdr:colOff>
      <xdr:row>11</xdr:row>
      <xdr:rowOff>117396</xdr:rowOff>
    </xdr:from>
    <xdr:to>
      <xdr:col>21</xdr:col>
      <xdr:colOff>301292</xdr:colOff>
      <xdr:row>27</xdr:row>
      <xdr:rowOff>158830</xdr:rowOff>
    </xdr:to>
    <xdr:pic>
      <xdr:nvPicPr>
        <xdr:cNvPr id="5" name="図 4">
          <a:extLst>
            <a:ext uri="{FF2B5EF4-FFF2-40B4-BE49-F238E27FC236}">
              <a16:creationId xmlns:a16="http://schemas.microsoft.com/office/drawing/2014/main" id="{968668DB-DBF5-B58A-4AEA-F3B1FBABD5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9533" y="2489121"/>
          <a:ext cx="8155909" cy="44610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336883</xdr:colOff>
      <xdr:row>11</xdr:row>
      <xdr:rowOff>117396</xdr:rowOff>
    </xdr:from>
    <xdr:to>
      <xdr:col>21</xdr:col>
      <xdr:colOff>301292</xdr:colOff>
      <xdr:row>27</xdr:row>
      <xdr:rowOff>158830</xdr:rowOff>
    </xdr:to>
    <xdr:pic>
      <xdr:nvPicPr>
        <xdr:cNvPr id="7" name="図 6">
          <a:extLst>
            <a:ext uri="{FF2B5EF4-FFF2-40B4-BE49-F238E27FC236}">
              <a16:creationId xmlns:a16="http://schemas.microsoft.com/office/drawing/2014/main" id="{1547C1ED-34EE-43D9-2DBC-77CE94CD15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9533" y="2489121"/>
          <a:ext cx="8155909" cy="44610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5" name="図 14">
          <a:extLst>
            <a:ext uri="{FF2B5EF4-FFF2-40B4-BE49-F238E27FC236}">
              <a16:creationId xmlns:a16="http://schemas.microsoft.com/office/drawing/2014/main" id="{D8A68F48-1C1D-21EA-8047-DC205C174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7" name="図 16">
          <a:extLst>
            <a:ext uri="{FF2B5EF4-FFF2-40B4-BE49-F238E27FC236}">
              <a16:creationId xmlns:a16="http://schemas.microsoft.com/office/drawing/2014/main" id="{373D5119-A020-E531-E26B-48B398643A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9" name="図 18">
          <a:extLst>
            <a:ext uri="{FF2B5EF4-FFF2-40B4-BE49-F238E27FC236}">
              <a16:creationId xmlns:a16="http://schemas.microsoft.com/office/drawing/2014/main" id="{76EF7421-20EE-34AE-4319-BD754B21F3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21" name="図 20">
          <a:extLst>
            <a:ext uri="{FF2B5EF4-FFF2-40B4-BE49-F238E27FC236}">
              <a16:creationId xmlns:a16="http://schemas.microsoft.com/office/drawing/2014/main" id="{FB4556AB-E289-3A83-542C-979404D75EE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5" name="図 14">
          <a:extLst>
            <a:ext uri="{FF2B5EF4-FFF2-40B4-BE49-F238E27FC236}">
              <a16:creationId xmlns:a16="http://schemas.microsoft.com/office/drawing/2014/main" id="{5092402A-C213-87D0-F1B8-7799D498F9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7" name="図 16">
          <a:extLst>
            <a:ext uri="{FF2B5EF4-FFF2-40B4-BE49-F238E27FC236}">
              <a16:creationId xmlns:a16="http://schemas.microsoft.com/office/drawing/2014/main" id="{C3A8DBAA-9DE9-2C52-F65E-241124632F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9" name="図 18">
          <a:extLst>
            <a:ext uri="{FF2B5EF4-FFF2-40B4-BE49-F238E27FC236}">
              <a16:creationId xmlns:a16="http://schemas.microsoft.com/office/drawing/2014/main" id="{432D90CE-EB94-7082-1585-087847FF82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21" name="図 20">
          <a:extLst>
            <a:ext uri="{FF2B5EF4-FFF2-40B4-BE49-F238E27FC236}">
              <a16:creationId xmlns:a16="http://schemas.microsoft.com/office/drawing/2014/main" id="{E689B273-F18A-5BB9-2A25-57B0B0C769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5" name="図 14">
          <a:extLst>
            <a:ext uri="{FF2B5EF4-FFF2-40B4-BE49-F238E27FC236}">
              <a16:creationId xmlns:a16="http://schemas.microsoft.com/office/drawing/2014/main" id="{FBC5F2E7-9F46-7DCE-24B2-213812ADAB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7" name="図 16">
          <a:extLst>
            <a:ext uri="{FF2B5EF4-FFF2-40B4-BE49-F238E27FC236}">
              <a16:creationId xmlns:a16="http://schemas.microsoft.com/office/drawing/2014/main" id="{802E003F-11A9-467A-FB35-D4866A822A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9" name="図 18">
          <a:extLst>
            <a:ext uri="{FF2B5EF4-FFF2-40B4-BE49-F238E27FC236}">
              <a16:creationId xmlns:a16="http://schemas.microsoft.com/office/drawing/2014/main" id="{C5AAE28C-6A46-3828-122A-0220D623A3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21" name="図 20">
          <a:extLst>
            <a:ext uri="{FF2B5EF4-FFF2-40B4-BE49-F238E27FC236}">
              <a16:creationId xmlns:a16="http://schemas.microsoft.com/office/drawing/2014/main" id="{FB1C6131-84AF-AB89-A66A-42A1DD166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7" name="図 16">
          <a:extLst>
            <a:ext uri="{FF2B5EF4-FFF2-40B4-BE49-F238E27FC236}">
              <a16:creationId xmlns:a16="http://schemas.microsoft.com/office/drawing/2014/main" id="{7A748E75-65AD-09FD-B005-FBAC92BBD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9" name="図 18">
          <a:extLst>
            <a:ext uri="{FF2B5EF4-FFF2-40B4-BE49-F238E27FC236}">
              <a16:creationId xmlns:a16="http://schemas.microsoft.com/office/drawing/2014/main" id="{22FF0062-C174-C33E-69BC-F5C23049F4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21" name="図 20">
          <a:extLst>
            <a:ext uri="{FF2B5EF4-FFF2-40B4-BE49-F238E27FC236}">
              <a16:creationId xmlns:a16="http://schemas.microsoft.com/office/drawing/2014/main" id="{B0E5DEFE-4039-644A-FF7B-54B075EDBAB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23" name="図 22">
          <a:extLst>
            <a:ext uri="{FF2B5EF4-FFF2-40B4-BE49-F238E27FC236}">
              <a16:creationId xmlns:a16="http://schemas.microsoft.com/office/drawing/2014/main" id="{344EA654-AFEB-3125-49AC-E6424620970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9" name="図 8">
          <a:extLst>
            <a:ext uri="{FF2B5EF4-FFF2-40B4-BE49-F238E27FC236}">
              <a16:creationId xmlns:a16="http://schemas.microsoft.com/office/drawing/2014/main" id="{38FCF1CD-2749-8DDE-A341-7A42F8426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9" name="図 8">
          <a:extLst>
            <a:ext uri="{FF2B5EF4-FFF2-40B4-BE49-F238E27FC236}">
              <a16:creationId xmlns:a16="http://schemas.microsoft.com/office/drawing/2014/main" id="{E0D4D73C-CFF2-0CB1-46DD-A948C905E8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twoCellAnchor editAs="oneCell">
    <xdr:from>
      <xdr:col>10</xdr:col>
      <xdr:colOff>88583</xdr:colOff>
      <xdr:row>8</xdr:row>
      <xdr:rowOff>55721</xdr:rowOff>
    </xdr:from>
    <xdr:to>
      <xdr:col>16</xdr:col>
      <xdr:colOff>25718</xdr:colOff>
      <xdr:row>20</xdr:row>
      <xdr:rowOff>115729</xdr:rowOff>
    </xdr:to>
    <xdr:pic>
      <xdr:nvPicPr>
        <xdr:cNvPr id="11" name="図 10">
          <a:extLst>
            <a:ext uri="{FF2B5EF4-FFF2-40B4-BE49-F238E27FC236}">
              <a16:creationId xmlns:a16="http://schemas.microsoft.com/office/drawing/2014/main" id="{31557393-FCCC-930A-74F6-A471255E10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6858" y="1789271"/>
          <a:ext cx="2823210" cy="2117408"/>
        </a:xfrm>
        <a:prstGeom prst="rect">
          <a:avLst/>
        </a:prstGeom>
      </xdr:spPr>
    </xdr:pic>
    <xdr:clientData/>
  </xdr:twoCellAnchor>
  <xdr:twoCellAnchor editAs="oneCell">
    <xdr:from>
      <xdr:col>18</xdr:col>
      <xdr:colOff>88582</xdr:colOff>
      <xdr:row>8</xdr:row>
      <xdr:rowOff>55721</xdr:rowOff>
    </xdr:from>
    <xdr:to>
      <xdr:col>24</xdr:col>
      <xdr:colOff>25717</xdr:colOff>
      <xdr:row>20</xdr:row>
      <xdr:rowOff>115729</xdr:rowOff>
    </xdr:to>
    <xdr:pic>
      <xdr:nvPicPr>
        <xdr:cNvPr id="13" name="図 12">
          <a:extLst>
            <a:ext uri="{FF2B5EF4-FFF2-40B4-BE49-F238E27FC236}">
              <a16:creationId xmlns:a16="http://schemas.microsoft.com/office/drawing/2014/main" id="{E2B104BD-B2B9-2424-8D06-C8178FDF15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182" y="1789271"/>
          <a:ext cx="2823210" cy="211740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5F288B30-D181-F97B-9016-E9B7C6F756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0A464163-E147-7FCF-D560-06CADC710F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165EEE16-6FAA-BA16-E071-D6DC1174F9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1C33029A-723B-6C75-206A-99316AA2F9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314218</xdr:colOff>
      <xdr:row>6</xdr:row>
      <xdr:rowOff>1429</xdr:rowOff>
    </xdr:from>
    <xdr:to>
      <xdr:col>9</xdr:col>
      <xdr:colOff>107</xdr:colOff>
      <xdr:row>43</xdr:row>
      <xdr:rowOff>150971</xdr:rowOff>
    </xdr:to>
    <xdr:pic>
      <xdr:nvPicPr>
        <xdr:cNvPr id="4" name="図 3">
          <a:extLst>
            <a:ext uri="{FF2B5EF4-FFF2-40B4-BE49-F238E27FC236}">
              <a16:creationId xmlns:a16="http://schemas.microsoft.com/office/drawing/2014/main" id="{0EF87C63-65A6-11DF-FE9F-969599660E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368" y="1182529"/>
          <a:ext cx="1886164" cy="584549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298863</xdr:colOff>
      <xdr:row>6</xdr:row>
      <xdr:rowOff>1429</xdr:rowOff>
    </xdr:from>
    <xdr:to>
      <xdr:col>8</xdr:col>
      <xdr:colOff>15463</xdr:colOff>
      <xdr:row>43</xdr:row>
      <xdr:rowOff>150971</xdr:rowOff>
    </xdr:to>
    <xdr:pic>
      <xdr:nvPicPr>
        <xdr:cNvPr id="4" name="図 3">
          <a:extLst>
            <a:ext uri="{FF2B5EF4-FFF2-40B4-BE49-F238E27FC236}">
              <a16:creationId xmlns:a16="http://schemas.microsoft.com/office/drawing/2014/main" id="{6EB11DD6-7BC0-DED5-751F-D000FE22F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338" y="1182529"/>
          <a:ext cx="1288225" cy="584549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104937</xdr:colOff>
      <xdr:row>6</xdr:row>
      <xdr:rowOff>1429</xdr:rowOff>
    </xdr:from>
    <xdr:to>
      <xdr:col>8</xdr:col>
      <xdr:colOff>209389</xdr:colOff>
      <xdr:row>43</xdr:row>
      <xdr:rowOff>150971</xdr:rowOff>
    </xdr:to>
    <xdr:pic>
      <xdr:nvPicPr>
        <xdr:cNvPr id="4" name="図 3">
          <a:extLst>
            <a:ext uri="{FF2B5EF4-FFF2-40B4-BE49-F238E27FC236}">
              <a16:creationId xmlns:a16="http://schemas.microsoft.com/office/drawing/2014/main" id="{70CA5C0D-F35A-055C-27F6-DB08597C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412" y="1182529"/>
          <a:ext cx="1676077" cy="584549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104937</xdr:colOff>
      <xdr:row>6</xdr:row>
      <xdr:rowOff>1429</xdr:rowOff>
    </xdr:from>
    <xdr:to>
      <xdr:col>8</xdr:col>
      <xdr:colOff>209389</xdr:colOff>
      <xdr:row>43</xdr:row>
      <xdr:rowOff>150971</xdr:rowOff>
    </xdr:to>
    <xdr:pic>
      <xdr:nvPicPr>
        <xdr:cNvPr id="4" name="図 3">
          <a:extLst>
            <a:ext uri="{FF2B5EF4-FFF2-40B4-BE49-F238E27FC236}">
              <a16:creationId xmlns:a16="http://schemas.microsoft.com/office/drawing/2014/main" id="{9D2229A9-0E7A-2103-74A3-C7999F937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412" y="1182529"/>
          <a:ext cx="1676077" cy="584549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104937</xdr:colOff>
      <xdr:row>6</xdr:row>
      <xdr:rowOff>1429</xdr:rowOff>
    </xdr:from>
    <xdr:to>
      <xdr:col>8</xdr:col>
      <xdr:colOff>209389</xdr:colOff>
      <xdr:row>43</xdr:row>
      <xdr:rowOff>150971</xdr:rowOff>
    </xdr:to>
    <xdr:pic>
      <xdr:nvPicPr>
        <xdr:cNvPr id="4" name="図 3">
          <a:extLst>
            <a:ext uri="{FF2B5EF4-FFF2-40B4-BE49-F238E27FC236}">
              <a16:creationId xmlns:a16="http://schemas.microsoft.com/office/drawing/2014/main" id="{BD7226B3-54AB-91D6-6AAD-E6E358DE73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412" y="1182529"/>
          <a:ext cx="1676077" cy="584549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104937</xdr:colOff>
      <xdr:row>6</xdr:row>
      <xdr:rowOff>1429</xdr:rowOff>
    </xdr:from>
    <xdr:to>
      <xdr:col>8</xdr:col>
      <xdr:colOff>209389</xdr:colOff>
      <xdr:row>43</xdr:row>
      <xdr:rowOff>150971</xdr:rowOff>
    </xdr:to>
    <xdr:pic>
      <xdr:nvPicPr>
        <xdr:cNvPr id="4" name="図 3">
          <a:extLst>
            <a:ext uri="{FF2B5EF4-FFF2-40B4-BE49-F238E27FC236}">
              <a16:creationId xmlns:a16="http://schemas.microsoft.com/office/drawing/2014/main" id="{BBDF6605-4FC6-60F9-C1BE-032EC2CAAE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412" y="1182529"/>
          <a:ext cx="1676077" cy="584549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104937</xdr:colOff>
      <xdr:row>6</xdr:row>
      <xdr:rowOff>1429</xdr:rowOff>
    </xdr:from>
    <xdr:to>
      <xdr:col>8</xdr:col>
      <xdr:colOff>209389</xdr:colOff>
      <xdr:row>43</xdr:row>
      <xdr:rowOff>150971</xdr:rowOff>
    </xdr:to>
    <xdr:pic>
      <xdr:nvPicPr>
        <xdr:cNvPr id="4" name="図 3">
          <a:extLst>
            <a:ext uri="{FF2B5EF4-FFF2-40B4-BE49-F238E27FC236}">
              <a16:creationId xmlns:a16="http://schemas.microsoft.com/office/drawing/2014/main" id="{1A948558-C815-50E7-D78F-80299DB1C1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412" y="1182529"/>
          <a:ext cx="1676077" cy="584549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1745967C-2C3E-0EC0-CE98-61992C0B5E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99E16BD1-841D-59A1-79B4-8302862C2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494BED58-4D8C-4E0D-38AB-FED1F8ABB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B1823F19-CE46-BB23-8A1B-D7F1C495CE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62F90CD1-D858-1B42-EFAE-2A302BAA65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7BF527EA-2A6E-5B66-81C7-7B3F212487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8A3F94B7-E53D-BA54-E93A-50728DB417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7E566BA8-EF58-CA1A-7B29-6210E62246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D247131C-60C4-9828-B198-29A48B483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A2FE6A99-B465-5E36-C66D-983E4C630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E282304C-E695-C400-0D4C-19C9BE8CFD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F24DFE6E-6D1F-D14E-24B1-B29C0E85DE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84E71824-56D4-DAC6-B726-3A1C8BB042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98011</xdr:colOff>
      <xdr:row>6</xdr:row>
      <xdr:rowOff>1429</xdr:rowOff>
    </xdr:from>
    <xdr:to>
      <xdr:col>8</xdr:col>
      <xdr:colOff>216314</xdr:colOff>
      <xdr:row>43</xdr:row>
      <xdr:rowOff>150971</xdr:rowOff>
    </xdr:to>
    <xdr:pic>
      <xdr:nvPicPr>
        <xdr:cNvPr id="4" name="図 3">
          <a:extLst>
            <a:ext uri="{FF2B5EF4-FFF2-40B4-BE49-F238E27FC236}">
              <a16:creationId xmlns:a16="http://schemas.microsoft.com/office/drawing/2014/main" id="{CE21FD7E-2FDB-BB68-2A99-F0EDDBD6EF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486" y="1182529"/>
          <a:ext cx="1689928" cy="584549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95702</xdr:colOff>
      <xdr:row>6</xdr:row>
      <xdr:rowOff>1429</xdr:rowOff>
    </xdr:from>
    <xdr:to>
      <xdr:col>8</xdr:col>
      <xdr:colOff>218623</xdr:colOff>
      <xdr:row>43</xdr:row>
      <xdr:rowOff>150971</xdr:rowOff>
    </xdr:to>
    <xdr:pic>
      <xdr:nvPicPr>
        <xdr:cNvPr id="4" name="図 3">
          <a:extLst>
            <a:ext uri="{FF2B5EF4-FFF2-40B4-BE49-F238E27FC236}">
              <a16:creationId xmlns:a16="http://schemas.microsoft.com/office/drawing/2014/main" id="{341956BD-BE5B-4215-0B50-B2608B483F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8177" y="1182529"/>
          <a:ext cx="1694546" cy="584549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209980</xdr:colOff>
      <xdr:row>6</xdr:row>
      <xdr:rowOff>1429</xdr:rowOff>
    </xdr:from>
    <xdr:to>
      <xdr:col>8</xdr:col>
      <xdr:colOff>104345</xdr:colOff>
      <xdr:row>43</xdr:row>
      <xdr:rowOff>150971</xdr:rowOff>
    </xdr:to>
    <xdr:pic>
      <xdr:nvPicPr>
        <xdr:cNvPr id="4" name="図 3">
          <a:extLst>
            <a:ext uri="{FF2B5EF4-FFF2-40B4-BE49-F238E27FC236}">
              <a16:creationId xmlns:a16="http://schemas.microsoft.com/office/drawing/2014/main" id="{01901524-7922-46DE-DFD8-5A18099CA8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455" y="1182529"/>
          <a:ext cx="1465990" cy="584549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209980</xdr:colOff>
      <xdr:row>6</xdr:row>
      <xdr:rowOff>1429</xdr:rowOff>
    </xdr:from>
    <xdr:to>
      <xdr:col>8</xdr:col>
      <xdr:colOff>104345</xdr:colOff>
      <xdr:row>43</xdr:row>
      <xdr:rowOff>150971</xdr:rowOff>
    </xdr:to>
    <xdr:pic>
      <xdr:nvPicPr>
        <xdr:cNvPr id="4" name="図 3">
          <a:extLst>
            <a:ext uri="{FF2B5EF4-FFF2-40B4-BE49-F238E27FC236}">
              <a16:creationId xmlns:a16="http://schemas.microsoft.com/office/drawing/2014/main" id="{B620FA14-A2F1-377F-3FBA-5B20FA6AC4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455" y="1182529"/>
          <a:ext cx="1465990" cy="584549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209980</xdr:colOff>
      <xdr:row>6</xdr:row>
      <xdr:rowOff>1429</xdr:rowOff>
    </xdr:from>
    <xdr:to>
      <xdr:col>8</xdr:col>
      <xdr:colOff>104345</xdr:colOff>
      <xdr:row>43</xdr:row>
      <xdr:rowOff>150971</xdr:rowOff>
    </xdr:to>
    <xdr:pic>
      <xdr:nvPicPr>
        <xdr:cNvPr id="4" name="図 3">
          <a:extLst>
            <a:ext uri="{FF2B5EF4-FFF2-40B4-BE49-F238E27FC236}">
              <a16:creationId xmlns:a16="http://schemas.microsoft.com/office/drawing/2014/main" id="{5F1CA7C3-FB8D-354F-44E1-245832CCFC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455" y="1182529"/>
          <a:ext cx="1465990" cy="584549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62865</xdr:colOff>
      <xdr:row>6</xdr:row>
      <xdr:rowOff>126479</xdr:rowOff>
    </xdr:from>
    <xdr:to>
      <xdr:col>9</xdr:col>
      <xdr:colOff>251460</xdr:colOff>
      <xdr:row>43</xdr:row>
      <xdr:rowOff>25922</xdr:rowOff>
    </xdr:to>
    <xdr:pic>
      <xdr:nvPicPr>
        <xdr:cNvPr id="4" name="図 3">
          <a:extLst>
            <a:ext uri="{FF2B5EF4-FFF2-40B4-BE49-F238E27FC236}">
              <a16:creationId xmlns:a16="http://schemas.microsoft.com/office/drawing/2014/main" id="{D3340084-0786-E03A-8E6E-53AB0AC2AF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 y="1307579"/>
          <a:ext cx="2388870" cy="559539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TS20\p119616\&#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684" dataDxfId="682" headerRowBorderDxfId="683" tableBorderDxfId="681">
  <autoFilter ref="B15:B47" xr:uid="{00000000-0009-0000-0100-000001000000}"/>
  <tableColumns count="1">
    <tableColumn id="1" xr3:uid="{00000000-0010-0000-0000-000001000000}" name="対象箇所" dataDxfId="68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679" dataDxfId="677" headerRowBorderDxfId="678" tableBorderDxfId="676">
  <autoFilter ref="C15:J47" xr:uid="{00000000-0009-0000-0100-000002000000}"/>
  <tableColumns count="8">
    <tableColumn id="9" xr3:uid="{00000000-0010-0000-0100-000009000000}" name="部位区分" totalsRowLabel="集計" dataDxfId="675" totalsRowDxfId="674"/>
    <tableColumn id="2" xr3:uid="{00000000-0010-0000-0100-000002000000}" name="変状区分" dataDxfId="673" totalsRowDxfId="672"/>
    <tableColumn id="7" xr3:uid="{00000000-0010-0000-0100-000007000000}" name="変状種類" dataDxfId="671" totalsRowDxfId="670"/>
    <tableColumn id="4" xr3:uid="{00000000-0010-0000-0100-000004000000}" name="対策区分" dataDxfId="669" totalsRowDxfId="668"/>
    <tableColumn id="5" xr3:uid="{00000000-0010-0000-0100-000005000000}" name="健全性" dataDxfId="667" totalsRowDxfId="666"/>
    <tableColumn id="12" xr3:uid="{00000000-0010-0000-0100-00000C000000}" name="調査の要否" dataDxfId="665" totalsRowDxfId="664"/>
    <tableColumn id="10" xr3:uid="{00000000-0010-0000-0100-00000A000000}" name="措置の要否" dataDxfId="663" totalsRowDxfId="662"/>
    <tableColumn id="11" xr3:uid="{00000000-0010-0000-0100-00000B000000}" name="実施有無" totalsRowFunction="count" dataDxfId="661" totalsRowDxfId="6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658" headerRowBorderDxfId="659" tableBorderDxfId="657">
  <autoFilter ref="B51:B83" xr:uid="{00000000-0009-0000-0100-00000B000000}"/>
  <tableColumns count="1">
    <tableColumn id="1" xr3:uid="{00000000-0010-0000-0200-000001000000}" name="施設の内訳" dataDxfId="65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654" headerRowBorderDxfId="655" tableBorderDxfId="653">
  <autoFilter ref="C51:C83" xr:uid="{00000000-0009-0000-0100-00000C000000}"/>
  <tableColumns count="1">
    <tableColumn id="1" xr3:uid="{00000000-0010-0000-0300-000001000000}" name="対象箇所" dataDxfId="65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51" dataDxfId="649" headerRowBorderDxfId="650" tableBorderDxfId="648">
  <autoFilter ref="D51:D83" xr:uid="{00000000-0009-0000-0100-00000D000000}"/>
  <tableColumns count="1">
    <tableColumn id="1" xr3:uid="{00000000-0010-0000-0400-000001000000}" name="部位区分" dataDxfId="64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646" dataDxfId="644" headerRowBorderDxfId="645" tableBorderDxfId="643">
  <autoFilter ref="E51:G83" xr:uid="{00000000-0009-0000-0100-00000E000000}"/>
  <tableColumns count="3">
    <tableColumn id="1" xr3:uid="{00000000-0010-0000-0500-000001000000}" name="異常の種類" dataDxfId="642"/>
    <tableColumn id="2" xr3:uid="{00000000-0010-0000-0500-000002000000}" name="異常判定区分 " dataDxfId="641"/>
    <tableColumn id="3" xr3:uid="{00000000-0010-0000-0500-000003000000}" name="実施有無" dataDxfId="64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639" dataDxfId="637" headerRowBorderDxfId="638" tableBorderDxfId="636">
  <autoFilter ref="B5:B12" xr:uid="{00000000-0009-0000-0100-000003000000}"/>
  <tableColumns count="1">
    <tableColumn id="1" xr3:uid="{00000000-0010-0000-0800-000001000000}" name="トンネルの分類" dataDxfId="63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634" dataDxfId="632" headerRowBorderDxfId="633" tableBorderDxfId="631">
  <autoFilter ref="C5:F12" xr:uid="{00000000-000C-0000-FFFF-FFFF09000000}"/>
  <tableColumns count="4">
    <tableColumn id="1" xr3:uid="{00000000-0010-0000-0900-000001000000}" name="トンネル工法" dataDxfId="630"/>
    <tableColumn id="4" xr3:uid="{F8DDB5BD-A7DE-4BB8-BD9F-E5AF467E6653}" name="自専道or一般道" dataDxfId="629"/>
    <tableColumn id="2" xr3:uid="{00000000-0010-0000-0900-000002000000}" name="緊急輸送路" dataDxfId="628"/>
    <tableColumn id="3" xr3:uid="{00000000-0010-0000-0900-000003000000}" name="代替路" dataDxfId="62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5.xml"/><Relationship Id="rId1" Type="http://schemas.openxmlformats.org/officeDocument/2006/relationships/printerSettings" Target="../printerSettings/printerSettings54.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R18" sqref="R18"/>
    </sheetView>
  </sheetViews>
  <sheetFormatPr defaultRowHeight="13.5" x14ac:dyDescent="0.15"/>
  <cols>
    <col min="1" max="2" width="8.875" customWidth="1"/>
    <col min="3" max="3" width="9" customWidth="1"/>
    <col min="4" max="4" width="8.875" customWidth="1"/>
  </cols>
  <sheetData>
    <row r="1" spans="1:14" x14ac:dyDescent="0.15">
      <c r="A1" s="367" t="s">
        <v>0</v>
      </c>
      <c r="B1" s="367"/>
      <c r="C1" s="367"/>
      <c r="D1" s="367"/>
      <c r="E1" s="367"/>
      <c r="F1" s="367"/>
      <c r="G1" s="367"/>
      <c r="H1" s="367"/>
      <c r="I1" s="367"/>
      <c r="J1" s="367"/>
      <c r="K1" s="367"/>
      <c r="L1" s="367"/>
      <c r="M1" s="367"/>
      <c r="N1" s="367"/>
    </row>
    <row r="2" spans="1:14" x14ac:dyDescent="0.15">
      <c r="A2" s="367"/>
      <c r="B2" s="367"/>
      <c r="C2" s="367"/>
      <c r="D2" s="367"/>
      <c r="E2" s="367"/>
      <c r="F2" s="367"/>
      <c r="G2" s="367"/>
      <c r="H2" s="367"/>
      <c r="I2" s="367"/>
      <c r="J2" s="367"/>
      <c r="K2" s="367"/>
      <c r="L2" s="367"/>
      <c r="M2" s="367"/>
      <c r="N2" s="367"/>
    </row>
    <row r="3" spans="1:14" x14ac:dyDescent="0.15">
      <c r="A3" s="368" t="s">
        <v>1</v>
      </c>
      <c r="B3" s="368"/>
      <c r="C3" s="368"/>
      <c r="D3" s="368"/>
      <c r="E3" s="368"/>
      <c r="F3" s="368"/>
      <c r="G3" s="368"/>
      <c r="H3" s="369" t="s">
        <v>2</v>
      </c>
      <c r="I3" s="369"/>
      <c r="J3" s="369"/>
      <c r="K3" s="369"/>
      <c r="L3" s="369"/>
      <c r="M3" s="369"/>
      <c r="N3" s="369"/>
    </row>
    <row r="4" spans="1:14" x14ac:dyDescent="0.15">
      <c r="H4" t="s">
        <v>3</v>
      </c>
    </row>
    <row r="5" spans="1:14" x14ac:dyDescent="0.15">
      <c r="H5" s="366" t="s">
        <v>4</v>
      </c>
      <c r="I5" s="366"/>
      <c r="J5" s="366"/>
      <c r="K5" s="366"/>
      <c r="L5" s="366"/>
      <c r="M5" s="366"/>
      <c r="N5" s="366"/>
    </row>
    <row r="6" spans="1:14" x14ac:dyDescent="0.15">
      <c r="H6" s="366"/>
      <c r="I6" s="366"/>
      <c r="J6" s="366"/>
      <c r="K6" s="366"/>
      <c r="L6" s="366"/>
      <c r="M6" s="366"/>
      <c r="N6" s="366"/>
    </row>
    <row r="7" spans="1:14" x14ac:dyDescent="0.15">
      <c r="H7" s="366"/>
      <c r="I7" s="366"/>
      <c r="J7" s="366"/>
      <c r="K7" s="366"/>
      <c r="L7" s="366"/>
      <c r="M7" s="366"/>
      <c r="N7" s="366"/>
    </row>
    <row r="8" spans="1:14" x14ac:dyDescent="0.15">
      <c r="H8" s="366"/>
      <c r="I8" s="366"/>
      <c r="J8" s="366"/>
      <c r="K8" s="366"/>
      <c r="L8" s="366"/>
      <c r="M8" s="366"/>
      <c r="N8" s="366"/>
    </row>
    <row r="9" spans="1:14" x14ac:dyDescent="0.15">
      <c r="H9" t="s">
        <v>5</v>
      </c>
    </row>
    <row r="10" spans="1:14" x14ac:dyDescent="0.15">
      <c r="H10" s="365" t="s">
        <v>6</v>
      </c>
      <c r="I10" s="365"/>
      <c r="J10" s="365"/>
      <c r="K10" s="365"/>
      <c r="L10" s="365"/>
      <c r="M10" s="365"/>
      <c r="N10" s="365"/>
    </row>
    <row r="11" spans="1:14" x14ac:dyDescent="0.15">
      <c r="H11" s="365"/>
      <c r="I11" s="365"/>
      <c r="J11" s="365"/>
      <c r="K11" s="365"/>
      <c r="L11" s="365"/>
      <c r="M11" s="365"/>
      <c r="N11" s="365"/>
    </row>
    <row r="12" spans="1:14" x14ac:dyDescent="0.15">
      <c r="H12" t="s">
        <v>7</v>
      </c>
    </row>
    <row r="13" spans="1:14" ht="13.5" customHeight="1" x14ac:dyDescent="0.15">
      <c r="H13" s="365" t="s">
        <v>8</v>
      </c>
      <c r="I13" s="365"/>
      <c r="J13" s="365"/>
      <c r="K13" s="365"/>
      <c r="L13" s="365"/>
      <c r="M13" s="365"/>
      <c r="N13" s="365"/>
    </row>
    <row r="14" spans="1:14" ht="13.5" customHeight="1" x14ac:dyDescent="0.15">
      <c r="H14" s="365"/>
      <c r="I14" s="365"/>
      <c r="J14" s="365"/>
      <c r="K14" s="365"/>
      <c r="L14" s="365"/>
      <c r="M14" s="365"/>
      <c r="N14" s="365"/>
    </row>
    <row r="15" spans="1:14" ht="13.5" customHeight="1" x14ac:dyDescent="0.15">
      <c r="H15" s="365"/>
      <c r="I15" s="365"/>
      <c r="J15" s="365"/>
      <c r="K15" s="365"/>
      <c r="L15" s="365"/>
      <c r="M15" s="365"/>
      <c r="N15" s="365"/>
    </row>
    <row r="16" spans="1:14" x14ac:dyDescent="0.15">
      <c r="H16" t="s">
        <v>9</v>
      </c>
    </row>
    <row r="17" spans="8:14" x14ac:dyDescent="0.15">
      <c r="H17" s="365" t="s">
        <v>10</v>
      </c>
      <c r="I17" s="365"/>
      <c r="J17" s="365"/>
      <c r="K17" s="365"/>
      <c r="L17" s="365"/>
      <c r="M17" s="365"/>
      <c r="N17" s="365"/>
    </row>
    <row r="18" spans="8:14" x14ac:dyDescent="0.15">
      <c r="H18" s="365"/>
      <c r="I18" s="365"/>
      <c r="J18" s="365"/>
      <c r="K18" s="365"/>
      <c r="L18" s="365"/>
      <c r="M18" s="365"/>
      <c r="N18" s="365"/>
    </row>
    <row r="19" spans="8:14" x14ac:dyDescent="0.15">
      <c r="H19" t="s">
        <v>11</v>
      </c>
    </row>
    <row r="20" spans="8:14" x14ac:dyDescent="0.15">
      <c r="H20" s="365" t="s">
        <v>12</v>
      </c>
      <c r="I20" s="365"/>
      <c r="J20" s="365"/>
      <c r="K20" s="365"/>
      <c r="L20" s="365"/>
      <c r="M20" s="365"/>
      <c r="N20" s="365"/>
    </row>
    <row r="21" spans="8:14" x14ac:dyDescent="0.15">
      <c r="H21" s="365"/>
      <c r="I21" s="365"/>
      <c r="J21" s="365"/>
      <c r="K21" s="365"/>
      <c r="L21" s="365"/>
      <c r="M21" s="365"/>
      <c r="N21" s="365"/>
    </row>
    <row r="22" spans="8:14" x14ac:dyDescent="0.15">
      <c r="H22" t="s">
        <v>13</v>
      </c>
    </row>
    <row r="23" spans="8:14" ht="27" customHeight="1" x14ac:dyDescent="0.15">
      <c r="H23" s="365" t="s">
        <v>14</v>
      </c>
      <c r="I23" s="365"/>
      <c r="J23" s="365"/>
      <c r="K23" s="365"/>
      <c r="L23" s="365"/>
      <c r="M23" s="365"/>
      <c r="N23" s="365"/>
    </row>
    <row r="24" spans="8:14" x14ac:dyDescent="0.15">
      <c r="H24" t="s">
        <v>15</v>
      </c>
    </row>
    <row r="25" spans="8:14" ht="27" customHeight="1" x14ac:dyDescent="0.15">
      <c r="H25" s="365" t="s">
        <v>16</v>
      </c>
      <c r="I25" s="365"/>
      <c r="J25" s="365"/>
      <c r="K25" s="365"/>
      <c r="L25" s="365"/>
      <c r="M25" s="365"/>
      <c r="N25" s="365"/>
    </row>
    <row r="26" spans="8:14" x14ac:dyDescent="0.15">
      <c r="H26" t="s">
        <v>17</v>
      </c>
    </row>
    <row r="27" spans="8:14" ht="13.5" customHeight="1" x14ac:dyDescent="0.15">
      <c r="H27" s="365" t="s">
        <v>18</v>
      </c>
      <c r="I27" s="365"/>
      <c r="J27" s="365"/>
      <c r="K27" s="365"/>
      <c r="L27" s="365"/>
      <c r="M27" s="365"/>
      <c r="N27" s="365"/>
    </row>
    <row r="28" spans="8:14" ht="13.5" customHeight="1" x14ac:dyDescent="0.15">
      <c r="H28" s="365"/>
      <c r="I28" s="365"/>
      <c r="J28" s="365"/>
      <c r="K28" s="365"/>
      <c r="L28" s="365"/>
      <c r="M28" s="365"/>
      <c r="N28" s="365"/>
    </row>
    <row r="29" spans="8:14" ht="13.5" customHeight="1" x14ac:dyDescent="0.15">
      <c r="H29" s="370" t="s">
        <v>19</v>
      </c>
      <c r="I29" s="370"/>
      <c r="J29" s="370"/>
      <c r="K29" s="370"/>
      <c r="L29" s="370"/>
      <c r="M29" s="370"/>
      <c r="N29" s="370"/>
    </row>
    <row r="30" spans="8:14" ht="13.5" customHeight="1" x14ac:dyDescent="0.15">
      <c r="H30" t="s">
        <v>20</v>
      </c>
    </row>
    <row r="31" spans="8:14" ht="13.5" customHeight="1" x14ac:dyDescent="0.15">
      <c r="H31" s="369" t="s">
        <v>21</v>
      </c>
      <c r="I31" s="369"/>
      <c r="J31" s="369"/>
      <c r="K31" s="369"/>
      <c r="L31" s="369"/>
      <c r="M31" s="369"/>
      <c r="N31" s="369"/>
    </row>
    <row r="32" spans="8:14" ht="13.5" customHeight="1" x14ac:dyDescent="0.15">
      <c r="H32" t="s">
        <v>520</v>
      </c>
    </row>
    <row r="33" spans="2:14" x14ac:dyDescent="0.15">
      <c r="H33" s="365" t="s">
        <v>521</v>
      </c>
      <c r="I33" s="365"/>
      <c r="J33" s="365"/>
      <c r="K33" s="365"/>
      <c r="L33" s="365"/>
      <c r="M33" s="365"/>
      <c r="N33" s="365"/>
    </row>
    <row r="34" spans="2:14" x14ac:dyDescent="0.15">
      <c r="H34" s="365"/>
      <c r="I34" s="365"/>
      <c r="J34" s="365"/>
      <c r="K34" s="365"/>
      <c r="L34" s="365"/>
      <c r="M34" s="365"/>
      <c r="N34" s="365"/>
    </row>
    <row r="35" spans="2:14" x14ac:dyDescent="0.15">
      <c r="B35" s="366"/>
      <c r="C35" s="366"/>
      <c r="D35" s="176"/>
      <c r="H35" s="365"/>
      <c r="I35" s="365"/>
      <c r="J35" s="365"/>
      <c r="K35" s="365"/>
      <c r="L35" s="365"/>
      <c r="M35" s="365"/>
      <c r="N35" s="365"/>
    </row>
    <row r="36" spans="2:14" x14ac:dyDescent="0.15">
      <c r="H36" s="365"/>
      <c r="I36" s="365"/>
      <c r="J36" s="365"/>
      <c r="K36" s="365"/>
      <c r="L36" s="365"/>
      <c r="M36" s="365"/>
      <c r="N36" s="365"/>
    </row>
    <row r="37" spans="2:14" x14ac:dyDescent="0.15">
      <c r="H37" s="365"/>
      <c r="I37" s="365"/>
      <c r="J37" s="365"/>
      <c r="K37" s="365"/>
      <c r="L37" s="365"/>
      <c r="M37" s="365"/>
      <c r="N37" s="365"/>
    </row>
    <row r="38" spans="2:14" ht="13.15" customHeight="1" x14ac:dyDescent="0.15">
      <c r="H38" s="371"/>
      <c r="I38" s="371"/>
      <c r="J38" s="371"/>
      <c r="K38" s="371"/>
      <c r="L38" s="371"/>
      <c r="M38" s="371"/>
      <c r="N38" s="371"/>
    </row>
    <row r="39" spans="2:14" x14ac:dyDescent="0.15">
      <c r="H39" s="365"/>
      <c r="I39" s="365"/>
      <c r="J39" s="365"/>
      <c r="K39" s="365"/>
      <c r="L39" s="365"/>
      <c r="M39" s="365"/>
      <c r="N39" s="365"/>
    </row>
    <row r="40" spans="2:14" x14ac:dyDescent="0.15">
      <c r="H40" s="365"/>
      <c r="I40" s="365"/>
      <c r="J40" s="365"/>
      <c r="K40" s="365"/>
      <c r="L40" s="365"/>
      <c r="M40" s="365"/>
      <c r="N40" s="365"/>
    </row>
    <row r="41" spans="2:14" x14ac:dyDescent="0.15">
      <c r="H41" s="365"/>
      <c r="I41" s="365"/>
      <c r="J41" s="365"/>
      <c r="K41" s="365"/>
      <c r="L41" s="365"/>
      <c r="M41" s="365"/>
      <c r="N41" s="365"/>
    </row>
    <row r="42" spans="2:14" x14ac:dyDescent="0.15">
      <c r="H42" s="365"/>
      <c r="I42" s="365"/>
      <c r="J42" s="365"/>
      <c r="K42" s="365"/>
      <c r="L42" s="365"/>
      <c r="M42" s="365"/>
      <c r="N42" s="365"/>
    </row>
    <row r="43" spans="2:14" x14ac:dyDescent="0.15">
      <c r="H43" s="365"/>
      <c r="I43" s="365"/>
      <c r="J43" s="365"/>
      <c r="K43" s="365"/>
      <c r="L43" s="365"/>
      <c r="M43" s="365"/>
      <c r="N43" s="365"/>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A29" sqref="A29:N29"/>
    </sheetView>
  </sheetViews>
  <sheetFormatPr defaultRowHeight="13.5" x14ac:dyDescent="0.15"/>
  <cols>
    <col min="1" max="1" width="8.875" customWidth="1"/>
    <col min="2" max="3" width="9" customWidth="1"/>
    <col min="4" max="4" width="8.875" customWidth="1"/>
  </cols>
  <sheetData>
    <row r="1" spans="1:14" x14ac:dyDescent="0.15">
      <c r="A1" s="372" t="s">
        <v>22</v>
      </c>
      <c r="B1" s="372"/>
      <c r="C1" s="372"/>
      <c r="D1" s="372"/>
      <c r="E1" s="372"/>
      <c r="F1" s="372"/>
      <c r="G1" s="372"/>
      <c r="H1" s="372"/>
      <c r="I1" s="372"/>
      <c r="J1" s="372"/>
      <c r="K1" s="372"/>
      <c r="L1" s="372"/>
      <c r="M1" s="372"/>
      <c r="N1" s="372"/>
    </row>
    <row r="2" spans="1:14" x14ac:dyDescent="0.15">
      <c r="A2" s="372"/>
      <c r="B2" s="372"/>
      <c r="C2" s="372"/>
      <c r="D2" s="372"/>
      <c r="E2" s="372"/>
      <c r="F2" s="372"/>
      <c r="G2" s="372"/>
      <c r="H2" s="372"/>
      <c r="I2" s="372"/>
      <c r="J2" s="372"/>
      <c r="K2" s="372"/>
      <c r="L2" s="372"/>
      <c r="M2" s="372"/>
      <c r="N2" s="372"/>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65" t="s">
        <v>24</v>
      </c>
      <c r="B27" s="365"/>
      <c r="C27" s="365"/>
      <c r="D27" s="365"/>
      <c r="E27" s="365"/>
      <c r="F27" s="365"/>
      <c r="G27" s="365"/>
      <c r="H27" s="365"/>
      <c r="I27" s="365"/>
      <c r="J27" s="365"/>
      <c r="K27" s="365"/>
      <c r="L27" s="365"/>
      <c r="M27" s="365"/>
      <c r="N27" s="365"/>
    </row>
    <row r="28" spans="1:14" x14ac:dyDescent="0.15">
      <c r="A28" t="s">
        <v>25</v>
      </c>
    </row>
    <row r="29" spans="1:14" ht="40.5" customHeight="1" x14ac:dyDescent="0.15">
      <c r="A29" s="365" t="s">
        <v>26</v>
      </c>
      <c r="B29" s="365"/>
      <c r="C29" s="365"/>
      <c r="D29" s="365"/>
      <c r="E29" s="365"/>
      <c r="F29" s="365"/>
      <c r="G29" s="365"/>
      <c r="H29" s="365"/>
      <c r="I29" s="365"/>
      <c r="J29" s="365"/>
      <c r="K29" s="365"/>
      <c r="L29" s="365"/>
      <c r="M29" s="365"/>
      <c r="N29" s="365"/>
    </row>
    <row r="30" spans="1:14" ht="27" customHeight="1" x14ac:dyDescent="0.15">
      <c r="A30" s="365" t="s">
        <v>27</v>
      </c>
      <c r="B30" s="365"/>
      <c r="C30" s="365"/>
      <c r="D30" s="365"/>
      <c r="E30" s="365"/>
      <c r="F30" s="365"/>
      <c r="G30" s="365"/>
      <c r="H30" s="365"/>
      <c r="I30" s="365"/>
      <c r="J30" s="365"/>
      <c r="K30" s="365"/>
      <c r="L30" s="365"/>
      <c r="M30" s="365"/>
      <c r="N30" s="365"/>
    </row>
    <row r="32" spans="1:14" x14ac:dyDescent="0.15">
      <c r="A32" s="177"/>
      <c r="B32" s="177"/>
      <c r="C32" s="177"/>
      <c r="D32" s="177"/>
      <c r="E32" s="177"/>
      <c r="F32" s="177"/>
      <c r="G32" s="177"/>
      <c r="H32" s="177"/>
      <c r="I32" s="177"/>
      <c r="J32" s="177"/>
      <c r="K32" s="177"/>
      <c r="L32" s="177"/>
      <c r="M32" s="177"/>
      <c r="N32" s="177"/>
    </row>
    <row r="33" spans="1:14" x14ac:dyDescent="0.15">
      <c r="A33" s="177"/>
      <c r="B33" s="177"/>
      <c r="C33" s="177"/>
      <c r="D33" s="177"/>
      <c r="E33" s="177"/>
      <c r="F33" s="177"/>
      <c r="G33" s="177"/>
      <c r="H33" s="177"/>
      <c r="I33" s="177"/>
      <c r="J33" s="177"/>
      <c r="K33" s="177"/>
      <c r="L33" s="177"/>
      <c r="M33" s="177"/>
      <c r="N33" s="177"/>
    </row>
    <row r="39" spans="1:14" x14ac:dyDescent="0.15">
      <c r="G39" s="176"/>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heetViews>
  <sheetFormatPr defaultColWidth="9" defaultRowHeight="13.5" x14ac:dyDescent="0.15"/>
  <cols>
    <col min="1" max="1" width="5.875" style="173" customWidth="1"/>
    <col min="2" max="2" width="5" style="173" customWidth="1"/>
    <col min="3" max="3" width="72.125" style="173" customWidth="1"/>
    <col min="4" max="6" width="9" style="173"/>
    <col min="7" max="7" width="24.875" style="173" customWidth="1"/>
    <col min="8" max="16384" width="9" style="173"/>
  </cols>
  <sheetData>
    <row r="2" spans="2:3" x14ac:dyDescent="0.15">
      <c r="B2" s="173" t="s">
        <v>28</v>
      </c>
    </row>
    <row r="3" spans="2:3" x14ac:dyDescent="0.15">
      <c r="B3" s="173" t="s">
        <v>29</v>
      </c>
    </row>
    <row r="5" spans="2:3" x14ac:dyDescent="0.15">
      <c r="B5" s="173" t="s">
        <v>30</v>
      </c>
    </row>
    <row r="6" spans="2:3" x14ac:dyDescent="0.15">
      <c r="C6" s="174" t="s">
        <v>31</v>
      </c>
    </row>
    <row r="7" spans="2:3" x14ac:dyDescent="0.15">
      <c r="C7" s="173" t="s">
        <v>32</v>
      </c>
    </row>
    <row r="8" spans="2:3" x14ac:dyDescent="0.15">
      <c r="C8" s="173" t="s">
        <v>33</v>
      </c>
    </row>
    <row r="11" spans="2:3" x14ac:dyDescent="0.15">
      <c r="B11" s="173" t="s">
        <v>34</v>
      </c>
    </row>
    <row r="12" spans="2:3" x14ac:dyDescent="0.15">
      <c r="C12" s="173" t="s">
        <v>35</v>
      </c>
    </row>
    <row r="13" spans="2:3" x14ac:dyDescent="0.15">
      <c r="C13" s="173" t="s">
        <v>36</v>
      </c>
    </row>
    <row r="14" spans="2:3" x14ac:dyDescent="0.15">
      <c r="C14" s="173" t="s">
        <v>37</v>
      </c>
    </row>
    <row r="15" spans="2:3" x14ac:dyDescent="0.15">
      <c r="C15" s="173" t="s">
        <v>38</v>
      </c>
    </row>
    <row r="16" spans="2:3" x14ac:dyDescent="0.15">
      <c r="C16" s="173" t="s">
        <v>39</v>
      </c>
    </row>
    <row r="32" spans="3:3" x14ac:dyDescent="0.15">
      <c r="C32" s="173" t="s">
        <v>40</v>
      </c>
    </row>
    <row r="41" spans="2:3" x14ac:dyDescent="0.15">
      <c r="B41" s="173" t="s">
        <v>41</v>
      </c>
    </row>
    <row r="42" spans="2:3" x14ac:dyDescent="0.15">
      <c r="C42" s="173" t="s">
        <v>42</v>
      </c>
    </row>
    <row r="43" spans="2:3" x14ac:dyDescent="0.15">
      <c r="C43" s="173" t="s">
        <v>43</v>
      </c>
    </row>
    <row r="44" spans="2:3" x14ac:dyDescent="0.15">
      <c r="C44" s="175" t="s">
        <v>44</v>
      </c>
    </row>
    <row r="45" spans="2:3" x14ac:dyDescent="0.15">
      <c r="C45" s="173" t="s">
        <v>45</v>
      </c>
    </row>
    <row r="46" spans="2:3" x14ac:dyDescent="0.15">
      <c r="C46" s="173" t="s">
        <v>46</v>
      </c>
    </row>
    <row r="47" spans="2:3" x14ac:dyDescent="0.15">
      <c r="C47" s="173" t="s">
        <v>47</v>
      </c>
    </row>
    <row r="48" spans="2:3" x14ac:dyDescent="0.15">
      <c r="C48" s="173" t="s">
        <v>48</v>
      </c>
    </row>
    <row r="49" spans="3:3" x14ac:dyDescent="0.15">
      <c r="C49" s="173" t="s">
        <v>49</v>
      </c>
    </row>
    <row r="50" spans="3:3" x14ac:dyDescent="0.15">
      <c r="C50" s="173" t="s">
        <v>50</v>
      </c>
    </row>
    <row r="52" spans="3:3" x14ac:dyDescent="0.15">
      <c r="C52" s="175" t="s">
        <v>51</v>
      </c>
    </row>
    <row r="53" spans="3:3" x14ac:dyDescent="0.15">
      <c r="C53" s="175" t="s">
        <v>52</v>
      </c>
    </row>
    <row r="54" spans="3:3" x14ac:dyDescent="0.15">
      <c r="C54" s="175" t="s">
        <v>53</v>
      </c>
    </row>
    <row r="55" spans="3:3" x14ac:dyDescent="0.15">
      <c r="C55" s="175" t="s">
        <v>54</v>
      </c>
    </row>
    <row r="59" spans="3:3" x14ac:dyDescent="0.15">
      <c r="C59" s="174" t="s">
        <v>55</v>
      </c>
    </row>
    <row r="60" spans="3:3" x14ac:dyDescent="0.15">
      <c r="C60" s="173" t="s">
        <v>56</v>
      </c>
    </row>
    <row r="61" spans="3:3" x14ac:dyDescent="0.15">
      <c r="C61" s="173" t="s">
        <v>57</v>
      </c>
    </row>
  </sheetData>
  <phoneticPr fontId="11"/>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AK31"/>
  <sheetViews>
    <sheetView showGridLines="0" tabSelected="1" view="pageBreakPreview" zoomScaleNormal="55"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31" t="s">
        <v>58</v>
      </c>
      <c r="C2" s="131"/>
      <c r="D2" s="131"/>
      <c r="E2" s="131"/>
      <c r="F2" s="131"/>
      <c r="G2" s="131"/>
      <c r="H2" s="131"/>
      <c r="I2" s="131"/>
      <c r="J2" s="131"/>
      <c r="K2" s="131"/>
      <c r="L2" s="131"/>
      <c r="M2" s="131"/>
      <c r="N2" s="131"/>
      <c r="O2" s="131"/>
      <c r="P2" s="131"/>
      <c r="Q2" s="131"/>
      <c r="R2" s="131"/>
      <c r="S2" s="263" t="s">
        <v>59</v>
      </c>
      <c r="T2" s="269"/>
      <c r="U2" s="269"/>
      <c r="V2" s="264"/>
      <c r="W2" s="285" t="s">
        <v>699</v>
      </c>
      <c r="X2" s="285"/>
      <c r="Y2" s="285"/>
      <c r="Z2" s="285"/>
      <c r="AA2" s="285"/>
      <c r="AB2" s="285"/>
    </row>
    <row r="3" spans="2:37" ht="20.100000000000001" customHeight="1" x14ac:dyDescent="0.15">
      <c r="B3" s="296" t="s">
        <v>60</v>
      </c>
      <c r="C3" s="296"/>
      <c r="D3" s="297" t="s">
        <v>597</v>
      </c>
      <c r="E3" s="297"/>
      <c r="F3" s="297"/>
      <c r="G3" s="297"/>
      <c r="H3" s="298" t="s">
        <v>61</v>
      </c>
      <c r="I3" s="298"/>
      <c r="J3" s="299" t="s">
        <v>598</v>
      </c>
      <c r="K3" s="300"/>
      <c r="L3" s="300"/>
      <c r="M3" s="300"/>
      <c r="N3" s="300"/>
      <c r="O3" s="301"/>
      <c r="P3" s="273" t="s">
        <v>62</v>
      </c>
      <c r="Q3" s="275"/>
      <c r="R3" s="299" t="s">
        <v>599</v>
      </c>
      <c r="S3" s="300"/>
      <c r="T3" s="300"/>
      <c r="U3" s="300"/>
      <c r="V3" s="301"/>
      <c r="W3" s="263" t="s">
        <v>63</v>
      </c>
      <c r="X3" s="269"/>
      <c r="Y3" s="269"/>
      <c r="Z3" s="305" t="s">
        <v>417</v>
      </c>
      <c r="AA3" s="306"/>
      <c r="AB3" s="307"/>
    </row>
    <row r="4" spans="2:37" ht="20.100000000000001" customHeight="1" x14ac:dyDescent="0.15">
      <c r="B4" s="290" t="s">
        <v>64</v>
      </c>
      <c r="C4" s="290"/>
      <c r="D4" s="308" t="s">
        <v>596</v>
      </c>
      <c r="E4" s="308"/>
      <c r="F4" s="308"/>
      <c r="G4" s="308"/>
      <c r="H4" s="298"/>
      <c r="I4" s="298"/>
      <c r="J4" s="302"/>
      <c r="K4" s="303"/>
      <c r="L4" s="303"/>
      <c r="M4" s="303"/>
      <c r="N4" s="303"/>
      <c r="O4" s="304"/>
      <c r="P4" s="276"/>
      <c r="Q4" s="278"/>
      <c r="R4" s="302"/>
      <c r="S4" s="303"/>
      <c r="T4" s="303"/>
      <c r="U4" s="303"/>
      <c r="V4" s="304"/>
      <c r="W4" s="263" t="s">
        <v>65</v>
      </c>
      <c r="X4" s="269"/>
      <c r="Y4" s="269"/>
      <c r="Z4" s="305" t="s">
        <v>408</v>
      </c>
      <c r="AA4" s="306"/>
      <c r="AB4" s="307"/>
    </row>
    <row r="5" spans="2:37" ht="20.100000000000001" customHeight="1" x14ac:dyDescent="0.15">
      <c r="B5" s="326" t="s">
        <v>66</v>
      </c>
      <c r="C5" s="326"/>
      <c r="D5" s="190" t="s">
        <v>67</v>
      </c>
      <c r="E5" s="327" t="s">
        <v>600</v>
      </c>
      <c r="F5" s="327"/>
      <c r="G5" s="327"/>
      <c r="H5" s="273" t="s">
        <v>68</v>
      </c>
      <c r="I5" s="274"/>
      <c r="J5" s="275"/>
      <c r="K5" s="299" t="s">
        <v>656</v>
      </c>
      <c r="L5" s="300"/>
      <c r="M5" s="300"/>
      <c r="N5" s="300"/>
      <c r="O5" s="301"/>
      <c r="P5" s="328" t="s">
        <v>69</v>
      </c>
      <c r="Q5" s="329"/>
      <c r="R5" s="332">
        <v>45922</v>
      </c>
      <c r="S5" s="333"/>
      <c r="T5" s="334"/>
      <c r="U5" s="276" t="s">
        <v>70</v>
      </c>
      <c r="V5" s="277"/>
      <c r="W5" s="278"/>
      <c r="X5" s="291" t="s">
        <v>71</v>
      </c>
      <c r="Y5" s="292"/>
      <c r="Z5" s="286">
        <v>240.6</v>
      </c>
      <c r="AA5" s="286"/>
      <c r="AB5" s="185" t="s">
        <v>72</v>
      </c>
    </row>
    <row r="6" spans="2:37" ht="20.100000000000001" customHeight="1" x14ac:dyDescent="0.15">
      <c r="B6" s="326"/>
      <c r="C6" s="326"/>
      <c r="D6" s="190" t="s">
        <v>73</v>
      </c>
      <c r="E6" s="309" t="s">
        <v>600</v>
      </c>
      <c r="F6" s="309"/>
      <c r="G6" s="309"/>
      <c r="H6" s="276"/>
      <c r="I6" s="277"/>
      <c r="J6" s="278"/>
      <c r="K6" s="302"/>
      <c r="L6" s="303"/>
      <c r="M6" s="303"/>
      <c r="N6" s="303"/>
      <c r="O6" s="304"/>
      <c r="P6" s="330"/>
      <c r="Q6" s="331"/>
      <c r="R6" s="335"/>
      <c r="S6" s="336"/>
      <c r="T6" s="337"/>
      <c r="U6" s="263" t="s">
        <v>74</v>
      </c>
      <c r="V6" s="269"/>
      <c r="W6" s="264"/>
      <c r="X6" s="291" t="s">
        <v>409</v>
      </c>
      <c r="Y6" s="292"/>
      <c r="Z6" s="292"/>
      <c r="AA6" s="292"/>
      <c r="AB6" s="293"/>
    </row>
    <row r="7" spans="2:37" ht="18.95" customHeight="1" x14ac:dyDescent="0.15">
      <c r="B7" s="310" t="s">
        <v>75</v>
      </c>
      <c r="C7" s="287" t="s">
        <v>76</v>
      </c>
      <c r="D7" s="289"/>
      <c r="E7" s="311">
        <v>34.131</v>
      </c>
      <c r="F7" s="312"/>
      <c r="G7" s="313"/>
      <c r="H7" s="287" t="s">
        <v>77</v>
      </c>
      <c r="I7" s="288"/>
      <c r="J7" s="289"/>
      <c r="K7" s="314" t="s">
        <v>693</v>
      </c>
      <c r="L7" s="315"/>
      <c r="M7" s="322" t="s">
        <v>78</v>
      </c>
      <c r="N7" s="323"/>
      <c r="O7" s="287" t="s">
        <v>79</v>
      </c>
      <c r="P7" s="289"/>
      <c r="Q7" s="268" t="s">
        <v>604</v>
      </c>
      <c r="R7" s="268"/>
      <c r="S7" s="294" t="s">
        <v>80</v>
      </c>
      <c r="T7" s="287" t="s">
        <v>81</v>
      </c>
      <c r="U7" s="288"/>
      <c r="V7" s="288"/>
      <c r="W7" s="289"/>
      <c r="X7" s="187" t="s">
        <v>82</v>
      </c>
      <c r="Y7" s="182" t="s">
        <v>83</v>
      </c>
      <c r="Z7" s="183" t="s">
        <v>84</v>
      </c>
      <c r="AA7" s="290" t="s">
        <v>85</v>
      </c>
      <c r="AB7" s="290"/>
      <c r="AD7" s="208"/>
      <c r="AE7" s="2">
        <f>INT(E7/10000)</f>
        <v>0</v>
      </c>
      <c r="AF7" s="2">
        <f>INT(E7/100)-AE7*100</f>
        <v>0</v>
      </c>
      <c r="AG7" s="48">
        <f>E7-AE7*10000-AF7*100</f>
        <v>34.131</v>
      </c>
      <c r="AH7" s="49">
        <f>ROUND(AE7+AF7/60+AG7/60/60,5)</f>
        <v>9.4800000000000006E-3</v>
      </c>
      <c r="AI7" s="49" t="str">
        <f>TEXT(AH7,"0.00000")</f>
        <v>0.00948</v>
      </c>
    </row>
    <row r="8" spans="2:37" ht="18.95" customHeight="1" x14ac:dyDescent="0.15">
      <c r="B8" s="276"/>
      <c r="C8" s="261" t="s">
        <v>86</v>
      </c>
      <c r="D8" s="262"/>
      <c r="E8" s="316">
        <v>132.18235999999999</v>
      </c>
      <c r="F8" s="317"/>
      <c r="G8" s="318"/>
      <c r="H8" s="261" t="s">
        <v>87</v>
      </c>
      <c r="I8" s="319"/>
      <c r="J8" s="262"/>
      <c r="K8" s="320" t="s">
        <v>694</v>
      </c>
      <c r="L8" s="321"/>
      <c r="M8" s="322"/>
      <c r="N8" s="323"/>
      <c r="O8" s="261" t="s">
        <v>88</v>
      </c>
      <c r="P8" s="262"/>
      <c r="Q8" s="268"/>
      <c r="R8" s="268"/>
      <c r="S8" s="295"/>
      <c r="T8" s="270" t="s">
        <v>89</v>
      </c>
      <c r="U8" s="263" t="s">
        <v>90</v>
      </c>
      <c r="V8" s="269"/>
      <c r="W8" s="264"/>
      <c r="X8" s="192"/>
      <c r="Y8" s="192"/>
      <c r="Z8" s="192"/>
      <c r="AA8" s="268"/>
      <c r="AB8" s="268"/>
      <c r="AD8" s="18"/>
      <c r="AE8" s="2">
        <f>INT(E8/10000)</f>
        <v>0</v>
      </c>
      <c r="AF8" s="2">
        <f>INT(E8/100)-AE8*100</f>
        <v>1</v>
      </c>
      <c r="AG8" s="48">
        <f>E8-AE8*10000-AF8*100</f>
        <v>32.182359999999989</v>
      </c>
      <c r="AH8" s="49">
        <f>ROUND(AE8+AF8/60+AG8/60/60,5)</f>
        <v>2.5610000000000001E-2</v>
      </c>
      <c r="AI8" s="49" t="str">
        <f>TEXT(AH8,"0.00000")</f>
        <v>0.02561</v>
      </c>
    </row>
    <row r="9" spans="2:37" ht="18.95" customHeight="1" x14ac:dyDescent="0.15">
      <c r="B9" s="338" t="s">
        <v>91</v>
      </c>
      <c r="C9" s="261" t="s">
        <v>76</v>
      </c>
      <c r="D9" s="262"/>
      <c r="E9" s="339">
        <v>34.132595999999999</v>
      </c>
      <c r="F9" s="317"/>
      <c r="G9" s="318"/>
      <c r="H9" s="340" t="s">
        <v>92</v>
      </c>
      <c r="I9" s="341"/>
      <c r="J9" s="341"/>
      <c r="K9" s="265"/>
      <c r="L9" s="267"/>
      <c r="M9" s="322"/>
      <c r="N9" s="323"/>
      <c r="O9" s="261" t="s">
        <v>93</v>
      </c>
      <c r="P9" s="262"/>
      <c r="Q9" s="342"/>
      <c r="R9" s="342"/>
      <c r="S9" s="295"/>
      <c r="T9" s="272"/>
      <c r="U9" s="263" t="s">
        <v>94</v>
      </c>
      <c r="V9" s="269"/>
      <c r="W9" s="264"/>
      <c r="X9" s="192"/>
      <c r="Y9" s="192"/>
      <c r="Z9" s="192"/>
      <c r="AA9" s="268"/>
      <c r="AB9" s="268"/>
      <c r="AD9" s="18"/>
    </row>
    <row r="10" spans="2:37" ht="18.95" customHeight="1" x14ac:dyDescent="0.15">
      <c r="B10" s="287"/>
      <c r="C10" s="261" t="s">
        <v>86</v>
      </c>
      <c r="D10" s="262"/>
      <c r="E10" s="316">
        <v>132.18059600000001</v>
      </c>
      <c r="F10" s="317"/>
      <c r="G10" s="318"/>
      <c r="H10" s="261" t="s">
        <v>95</v>
      </c>
      <c r="I10" s="319"/>
      <c r="J10" s="262"/>
      <c r="K10" s="343" t="s">
        <v>601</v>
      </c>
      <c r="L10" s="321"/>
      <c r="M10" s="324"/>
      <c r="N10" s="325"/>
      <c r="O10" s="261" t="s">
        <v>96</v>
      </c>
      <c r="P10" s="262"/>
      <c r="Q10" s="268"/>
      <c r="R10" s="268"/>
      <c r="S10" s="295"/>
      <c r="T10" s="271"/>
      <c r="U10" s="263" t="s">
        <v>97</v>
      </c>
      <c r="V10" s="269"/>
      <c r="W10" s="264"/>
      <c r="X10" s="192"/>
      <c r="Y10" s="192"/>
      <c r="Z10" s="192"/>
      <c r="AA10" s="268"/>
      <c r="AB10" s="268"/>
      <c r="AD10" s="18"/>
    </row>
    <row r="11" spans="2:37" ht="18.95" customHeight="1" x14ac:dyDescent="0.15">
      <c r="B11" s="261" t="s">
        <v>98</v>
      </c>
      <c r="C11" s="319"/>
      <c r="D11" s="262"/>
      <c r="E11" s="265" t="s">
        <v>690</v>
      </c>
      <c r="F11" s="266"/>
      <c r="G11" s="267"/>
      <c r="H11" s="261" t="s">
        <v>99</v>
      </c>
      <c r="I11" s="319"/>
      <c r="J11" s="262"/>
      <c r="K11" s="265" t="s">
        <v>601</v>
      </c>
      <c r="L11" s="267"/>
      <c r="M11" s="344" t="s">
        <v>100</v>
      </c>
      <c r="N11" s="345"/>
      <c r="O11" s="261" t="s">
        <v>79</v>
      </c>
      <c r="P11" s="262"/>
      <c r="Q11" s="346" t="s">
        <v>605</v>
      </c>
      <c r="R11" s="346"/>
      <c r="S11" s="295"/>
      <c r="T11" s="132" t="s">
        <v>101</v>
      </c>
      <c r="U11" s="263" t="s">
        <v>102</v>
      </c>
      <c r="V11" s="269"/>
      <c r="W11" s="264"/>
      <c r="X11" s="192"/>
      <c r="Y11" s="192"/>
      <c r="Z11" s="192"/>
      <c r="AA11" s="268"/>
      <c r="AB11" s="268"/>
      <c r="AD11" s="18"/>
    </row>
    <row r="12" spans="2:37" ht="18.95" customHeight="1" x14ac:dyDescent="0.15">
      <c r="B12" s="261" t="s">
        <v>103</v>
      </c>
      <c r="C12" s="319"/>
      <c r="D12" s="262"/>
      <c r="E12" s="265">
        <v>40</v>
      </c>
      <c r="F12" s="266"/>
      <c r="G12" s="185" t="s">
        <v>104</v>
      </c>
      <c r="H12" s="345" t="s">
        <v>105</v>
      </c>
      <c r="I12" s="294" t="s">
        <v>75</v>
      </c>
      <c r="J12" s="199" t="s">
        <v>106</v>
      </c>
      <c r="K12" s="265" t="s">
        <v>602</v>
      </c>
      <c r="L12" s="267"/>
      <c r="M12" s="324"/>
      <c r="N12" s="325"/>
      <c r="O12" s="261" t="s">
        <v>96</v>
      </c>
      <c r="P12" s="262"/>
      <c r="Q12" s="348"/>
      <c r="R12" s="348"/>
      <c r="S12" s="295"/>
      <c r="T12" s="270" t="s">
        <v>107</v>
      </c>
      <c r="U12" s="263" t="s">
        <v>108</v>
      </c>
      <c r="V12" s="269"/>
      <c r="W12" s="264"/>
      <c r="X12" s="192"/>
      <c r="Y12" s="192"/>
      <c r="Z12" s="192"/>
      <c r="AA12" s="268"/>
      <c r="AB12" s="268"/>
      <c r="AD12" s="18"/>
    </row>
    <row r="13" spans="2:37" ht="18.95" customHeight="1" x14ac:dyDescent="0.15">
      <c r="B13" s="338" t="s">
        <v>109</v>
      </c>
      <c r="C13" s="349"/>
      <c r="D13" s="350"/>
      <c r="E13" s="265"/>
      <c r="F13" s="266"/>
      <c r="G13" s="185" t="s">
        <v>110</v>
      </c>
      <c r="H13" s="323"/>
      <c r="I13" s="347"/>
      <c r="J13" s="199" t="s">
        <v>111</v>
      </c>
      <c r="K13" s="179"/>
      <c r="L13" s="194" t="s">
        <v>112</v>
      </c>
      <c r="M13" s="351" t="s">
        <v>113</v>
      </c>
      <c r="N13" s="352"/>
      <c r="O13" s="353"/>
      <c r="P13" s="187" t="s">
        <v>82</v>
      </c>
      <c r="Q13" s="178" t="s">
        <v>84</v>
      </c>
      <c r="R13" s="187" t="s">
        <v>96</v>
      </c>
      <c r="S13" s="295"/>
      <c r="T13" s="271"/>
      <c r="U13" s="263" t="s">
        <v>114</v>
      </c>
      <c r="V13" s="269"/>
      <c r="W13" s="264"/>
      <c r="X13" s="192"/>
      <c r="Y13" s="192"/>
      <c r="Z13" s="192"/>
      <c r="AA13" s="268"/>
      <c r="AB13" s="268"/>
      <c r="AD13" s="18"/>
      <c r="AF13" s="9"/>
      <c r="AG13" s="8"/>
      <c r="AH13" s="8"/>
      <c r="AI13" s="8"/>
      <c r="AJ13" s="10"/>
      <c r="AK13" s="6"/>
    </row>
    <row r="14" spans="2:37" ht="18.95" customHeight="1" x14ac:dyDescent="0.15">
      <c r="B14" s="338" t="s">
        <v>115</v>
      </c>
      <c r="C14" s="349"/>
      <c r="D14" s="350"/>
      <c r="E14" s="356">
        <v>10164</v>
      </c>
      <c r="F14" s="357"/>
      <c r="G14" s="188" t="s">
        <v>116</v>
      </c>
      <c r="H14" s="323"/>
      <c r="I14" s="294" t="s">
        <v>91</v>
      </c>
      <c r="J14" s="199" t="s">
        <v>106</v>
      </c>
      <c r="K14" s="265" t="s">
        <v>603</v>
      </c>
      <c r="L14" s="267"/>
      <c r="M14" s="294" t="s">
        <v>117</v>
      </c>
      <c r="N14" s="263" t="s">
        <v>118</v>
      </c>
      <c r="O14" s="264"/>
      <c r="P14" s="180" t="s">
        <v>606</v>
      </c>
      <c r="Q14" s="192">
        <v>102</v>
      </c>
      <c r="R14" s="133"/>
      <c r="S14" s="295"/>
      <c r="T14" s="270" t="s">
        <v>119</v>
      </c>
      <c r="U14" s="263" t="s">
        <v>120</v>
      </c>
      <c r="V14" s="269"/>
      <c r="W14" s="264"/>
      <c r="X14" s="192"/>
      <c r="Y14" s="192"/>
      <c r="Z14" s="192"/>
      <c r="AA14" s="268"/>
      <c r="AB14" s="268"/>
      <c r="AD14" s="18"/>
      <c r="AF14" s="9"/>
      <c r="AG14" s="8"/>
      <c r="AH14" s="8"/>
      <c r="AI14" s="8"/>
      <c r="AJ14" s="10"/>
      <c r="AK14" s="6"/>
    </row>
    <row r="15" spans="2:37" ht="18.95" customHeight="1" x14ac:dyDescent="0.15">
      <c r="B15" s="134"/>
      <c r="C15" s="261" t="s">
        <v>121</v>
      </c>
      <c r="D15" s="262"/>
      <c r="E15" s="354">
        <v>10.75</v>
      </c>
      <c r="F15" s="355"/>
      <c r="G15" s="185" t="s">
        <v>104</v>
      </c>
      <c r="H15" s="325"/>
      <c r="I15" s="347"/>
      <c r="J15" s="135" t="s">
        <v>111</v>
      </c>
      <c r="K15" s="136"/>
      <c r="L15" s="137" t="s">
        <v>112</v>
      </c>
      <c r="M15" s="295"/>
      <c r="N15" s="263" t="s">
        <v>122</v>
      </c>
      <c r="O15" s="264"/>
      <c r="P15" s="180"/>
      <c r="Q15" s="192"/>
      <c r="R15" s="133"/>
      <c r="S15" s="295"/>
      <c r="T15" s="272"/>
      <c r="U15" s="273" t="s">
        <v>123</v>
      </c>
      <c r="V15" s="274"/>
      <c r="W15" s="275"/>
      <c r="X15" s="138"/>
      <c r="Y15" s="192"/>
      <c r="Z15" s="192"/>
      <c r="AA15" s="268"/>
      <c r="AB15" s="268"/>
      <c r="AD15" s="18"/>
      <c r="AF15" s="9"/>
      <c r="AG15" s="8"/>
      <c r="AH15" s="8"/>
      <c r="AI15" s="8"/>
      <c r="AJ15" s="10"/>
      <c r="AK15" s="6"/>
    </row>
    <row r="16" spans="2:37" ht="18.95" customHeight="1" x14ac:dyDescent="0.15">
      <c r="B16" s="295" t="s">
        <v>124</v>
      </c>
      <c r="C16" s="338" t="s">
        <v>125</v>
      </c>
      <c r="D16" s="350"/>
      <c r="E16" s="354">
        <v>3.25</v>
      </c>
      <c r="F16" s="355"/>
      <c r="G16" s="181" t="s">
        <v>104</v>
      </c>
      <c r="H16" s="294" t="s">
        <v>126</v>
      </c>
      <c r="I16" s="261" t="s">
        <v>127</v>
      </c>
      <c r="J16" s="262"/>
      <c r="K16" s="179">
        <v>30</v>
      </c>
      <c r="L16" s="194" t="s">
        <v>128</v>
      </c>
      <c r="M16" s="295"/>
      <c r="N16" s="263" t="s">
        <v>129</v>
      </c>
      <c r="O16" s="264"/>
      <c r="P16" s="180"/>
      <c r="Q16" s="192"/>
      <c r="R16" s="133"/>
      <c r="S16" s="295"/>
      <c r="T16" s="272"/>
      <c r="U16" s="276"/>
      <c r="V16" s="277"/>
      <c r="W16" s="278"/>
      <c r="X16" s="192"/>
      <c r="Y16" s="192"/>
      <c r="Z16" s="192"/>
      <c r="AA16" s="268"/>
      <c r="AB16" s="268"/>
      <c r="AD16" s="18"/>
      <c r="AF16" s="9"/>
      <c r="AG16" s="8"/>
      <c r="AH16" s="8"/>
      <c r="AI16" s="8"/>
      <c r="AJ16" s="10"/>
      <c r="AK16" s="6"/>
    </row>
    <row r="17" spans="2:37" ht="18.95" customHeight="1" x14ac:dyDescent="0.15">
      <c r="B17" s="295"/>
      <c r="C17" s="287"/>
      <c r="D17" s="289"/>
      <c r="E17" s="354">
        <v>3.25</v>
      </c>
      <c r="F17" s="355"/>
      <c r="G17" s="181" t="s">
        <v>104</v>
      </c>
      <c r="H17" s="295"/>
      <c r="I17" s="338" t="s">
        <v>130</v>
      </c>
      <c r="J17" s="350"/>
      <c r="K17" s="179">
        <v>30</v>
      </c>
      <c r="L17" s="194" t="s">
        <v>128</v>
      </c>
      <c r="M17" s="295"/>
      <c r="N17" s="263" t="s">
        <v>131</v>
      </c>
      <c r="O17" s="264"/>
      <c r="P17" s="191"/>
      <c r="Q17" s="192"/>
      <c r="R17" s="133"/>
      <c r="S17" s="295"/>
      <c r="T17" s="272"/>
      <c r="U17" s="263" t="s">
        <v>132</v>
      </c>
      <c r="V17" s="269"/>
      <c r="W17" s="264"/>
      <c r="X17" s="192"/>
      <c r="Y17" s="192"/>
      <c r="Z17" s="180"/>
      <c r="AA17" s="343"/>
      <c r="AB17" s="321"/>
      <c r="AD17" s="18"/>
      <c r="AF17" s="9"/>
      <c r="AG17" s="8"/>
      <c r="AH17" s="8"/>
      <c r="AI17" s="8"/>
      <c r="AJ17" s="7"/>
      <c r="AK17" s="6"/>
    </row>
    <row r="18" spans="2:37" ht="18.95" customHeight="1" x14ac:dyDescent="0.15">
      <c r="B18" s="197"/>
      <c r="C18" s="261" t="s">
        <v>133</v>
      </c>
      <c r="D18" s="262"/>
      <c r="E18" s="354">
        <v>3.2</v>
      </c>
      <c r="F18" s="355"/>
      <c r="G18" s="181" t="s">
        <v>104</v>
      </c>
      <c r="H18" s="295"/>
      <c r="I18" s="287"/>
      <c r="J18" s="289"/>
      <c r="K18" s="179">
        <v>30</v>
      </c>
      <c r="L18" s="194" t="s">
        <v>128</v>
      </c>
      <c r="M18" s="295"/>
      <c r="N18" s="263" t="s">
        <v>134</v>
      </c>
      <c r="O18" s="264"/>
      <c r="P18" s="191"/>
      <c r="Q18" s="192"/>
      <c r="R18" s="133"/>
      <c r="S18" s="295"/>
      <c r="T18" s="272"/>
      <c r="U18" s="276" t="s">
        <v>135</v>
      </c>
      <c r="V18" s="277"/>
      <c r="W18" s="278"/>
      <c r="X18" s="139"/>
      <c r="Y18" s="139"/>
      <c r="Z18" s="140"/>
      <c r="AA18" s="268"/>
      <c r="AB18" s="268"/>
      <c r="AD18" s="18"/>
      <c r="AF18" s="9"/>
      <c r="AG18" s="8"/>
      <c r="AH18" s="8"/>
      <c r="AI18" s="8"/>
      <c r="AJ18" s="7"/>
      <c r="AK18" s="6"/>
    </row>
    <row r="19" spans="2:37" ht="18.95" customHeight="1" x14ac:dyDescent="0.15">
      <c r="B19" s="295" t="s">
        <v>136</v>
      </c>
      <c r="C19" s="287" t="s">
        <v>137</v>
      </c>
      <c r="D19" s="289"/>
      <c r="E19" s="354">
        <v>4.7</v>
      </c>
      <c r="F19" s="355"/>
      <c r="G19" s="189" t="s">
        <v>104</v>
      </c>
      <c r="H19" s="347"/>
      <c r="I19" s="261" t="s">
        <v>138</v>
      </c>
      <c r="J19" s="262"/>
      <c r="K19" s="179">
        <v>50</v>
      </c>
      <c r="L19" s="194" t="s">
        <v>128</v>
      </c>
      <c r="M19" s="295"/>
      <c r="N19" s="263"/>
      <c r="O19" s="264"/>
      <c r="P19" s="191"/>
      <c r="Q19" s="192"/>
      <c r="R19" s="133"/>
      <c r="S19" s="295"/>
      <c r="T19" s="270" t="s">
        <v>139</v>
      </c>
      <c r="U19" s="263" t="s">
        <v>140</v>
      </c>
      <c r="V19" s="269"/>
      <c r="W19" s="264"/>
      <c r="X19" s="139"/>
      <c r="Y19" s="139"/>
      <c r="Z19" s="192"/>
      <c r="AA19" s="268"/>
      <c r="AB19" s="268"/>
      <c r="AD19" s="18"/>
    </row>
    <row r="20" spans="2:37" ht="18.95" customHeight="1" x14ac:dyDescent="0.15">
      <c r="B20" s="295"/>
      <c r="C20" s="261" t="s">
        <v>141</v>
      </c>
      <c r="D20" s="262"/>
      <c r="E20" s="354">
        <v>6.4</v>
      </c>
      <c r="F20" s="355"/>
      <c r="G20" s="185" t="s">
        <v>104</v>
      </c>
      <c r="H20" s="294" t="s">
        <v>142</v>
      </c>
      <c r="I20" s="261" t="s">
        <v>127</v>
      </c>
      <c r="J20" s="262"/>
      <c r="K20" s="141">
        <v>405</v>
      </c>
      <c r="L20" s="142" t="s">
        <v>128</v>
      </c>
      <c r="M20" s="295"/>
      <c r="N20" s="263"/>
      <c r="O20" s="264"/>
      <c r="P20" s="191"/>
      <c r="Q20" s="143"/>
      <c r="R20" s="133"/>
      <c r="S20" s="295"/>
      <c r="T20" s="272"/>
      <c r="U20" s="263" t="s">
        <v>143</v>
      </c>
      <c r="V20" s="269"/>
      <c r="W20" s="264"/>
      <c r="X20" s="139"/>
      <c r="Y20" s="139"/>
      <c r="Z20" s="192"/>
      <c r="AA20" s="268"/>
      <c r="AB20" s="268"/>
      <c r="AD20" s="18"/>
    </row>
    <row r="21" spans="2:37" ht="18.95" customHeight="1" x14ac:dyDescent="0.15">
      <c r="B21" s="347"/>
      <c r="C21" s="261" t="s">
        <v>144</v>
      </c>
      <c r="D21" s="262"/>
      <c r="E21" s="354">
        <v>4.7</v>
      </c>
      <c r="F21" s="355"/>
      <c r="G21" s="185" t="s">
        <v>104</v>
      </c>
      <c r="H21" s="295"/>
      <c r="I21" s="261" t="s">
        <v>130</v>
      </c>
      <c r="J21" s="262"/>
      <c r="K21" s="179">
        <v>810</v>
      </c>
      <c r="L21" s="193" t="s">
        <v>128</v>
      </c>
      <c r="M21" s="295"/>
      <c r="N21" s="263"/>
      <c r="O21" s="264"/>
      <c r="P21" s="191"/>
      <c r="Q21" s="143"/>
      <c r="R21" s="133"/>
      <c r="S21" s="295"/>
      <c r="T21" s="272"/>
      <c r="U21" s="263" t="s">
        <v>145</v>
      </c>
      <c r="V21" s="269"/>
      <c r="W21" s="264"/>
      <c r="X21" s="139"/>
      <c r="Y21" s="139"/>
      <c r="Z21" s="192"/>
      <c r="AA21" s="268"/>
      <c r="AB21" s="268"/>
      <c r="AD21" s="18"/>
    </row>
    <row r="22" spans="2:37" ht="18.95" customHeight="1" x14ac:dyDescent="0.15">
      <c r="B22" s="135"/>
      <c r="C22" s="144" t="s">
        <v>146</v>
      </c>
      <c r="D22" s="145"/>
      <c r="E22" s="358"/>
      <c r="F22" s="358"/>
      <c r="G22" s="358"/>
      <c r="H22" s="347"/>
      <c r="I22" s="261" t="s">
        <v>138</v>
      </c>
      <c r="J22" s="262"/>
      <c r="K22" s="136">
        <v>1625</v>
      </c>
      <c r="L22" s="137" t="s">
        <v>128</v>
      </c>
      <c r="M22" s="291"/>
      <c r="N22" s="292"/>
      <c r="O22" s="292"/>
      <c r="P22" s="293"/>
      <c r="Q22" s="291"/>
      <c r="R22" s="293"/>
      <c r="S22" s="295"/>
      <c r="T22" s="272"/>
      <c r="U22" s="263" t="s">
        <v>147</v>
      </c>
      <c r="V22" s="269"/>
      <c r="W22" s="264"/>
      <c r="X22" s="139"/>
      <c r="Y22" s="139"/>
      <c r="Z22" s="192"/>
      <c r="AA22" s="268"/>
      <c r="AB22" s="268"/>
      <c r="AD22" s="18"/>
    </row>
    <row r="23" spans="2:37" ht="18.95" customHeight="1" x14ac:dyDescent="0.15">
      <c r="B23" s="295" t="s">
        <v>148</v>
      </c>
      <c r="C23" s="144" t="s">
        <v>149</v>
      </c>
      <c r="D23" s="145"/>
      <c r="E23" s="364"/>
      <c r="F23" s="364"/>
      <c r="G23" s="364"/>
      <c r="H23" s="294" t="s">
        <v>150</v>
      </c>
      <c r="I23" s="261" t="s">
        <v>151</v>
      </c>
      <c r="J23" s="262"/>
      <c r="K23" s="261" t="s">
        <v>152</v>
      </c>
      <c r="L23" s="262"/>
      <c r="M23" s="263" t="s">
        <v>153</v>
      </c>
      <c r="N23" s="269"/>
      <c r="O23" s="269"/>
      <c r="P23" s="264"/>
      <c r="Q23" s="263" t="s">
        <v>96</v>
      </c>
      <c r="R23" s="264"/>
      <c r="S23" s="279" t="s">
        <v>154</v>
      </c>
      <c r="T23" s="280"/>
      <c r="U23" s="263" t="s">
        <v>155</v>
      </c>
      <c r="V23" s="269"/>
      <c r="W23" s="264"/>
      <c r="X23" s="139"/>
      <c r="Y23" s="139"/>
      <c r="Z23" s="192"/>
      <c r="AA23" s="268"/>
      <c r="AB23" s="268"/>
      <c r="AD23" s="18"/>
    </row>
    <row r="24" spans="2:37" ht="18.95" customHeight="1" x14ac:dyDescent="0.15">
      <c r="B24" s="295"/>
      <c r="C24" s="294" t="s">
        <v>156</v>
      </c>
      <c r="D24" s="263" t="s">
        <v>157</v>
      </c>
      <c r="E24" s="269"/>
      <c r="F24" s="359"/>
      <c r="G24" s="360"/>
      <c r="H24" s="295"/>
      <c r="I24" s="265"/>
      <c r="J24" s="267"/>
      <c r="K24" s="265"/>
      <c r="L24" s="267"/>
      <c r="M24" s="265"/>
      <c r="N24" s="266"/>
      <c r="O24" s="266"/>
      <c r="P24" s="267"/>
      <c r="Q24" s="265"/>
      <c r="R24" s="267"/>
      <c r="S24" s="281"/>
      <c r="T24" s="282"/>
      <c r="U24" s="263"/>
      <c r="V24" s="269"/>
      <c r="W24" s="264"/>
      <c r="X24" s="192"/>
      <c r="Y24" s="192"/>
      <c r="Z24" s="192"/>
      <c r="AA24" s="268"/>
      <c r="AB24" s="268"/>
      <c r="AD24" s="18"/>
    </row>
    <row r="25" spans="2:37" ht="18.95" customHeight="1" x14ac:dyDescent="0.15">
      <c r="B25" s="295"/>
      <c r="C25" s="295"/>
      <c r="D25" s="263" t="s">
        <v>158</v>
      </c>
      <c r="E25" s="269"/>
      <c r="F25" s="359"/>
      <c r="G25" s="360"/>
      <c r="H25" s="295"/>
      <c r="I25" s="265"/>
      <c r="J25" s="267"/>
      <c r="K25" s="265"/>
      <c r="L25" s="267"/>
      <c r="M25" s="265"/>
      <c r="N25" s="266"/>
      <c r="O25" s="266"/>
      <c r="P25" s="267"/>
      <c r="Q25" s="265"/>
      <c r="R25" s="267"/>
      <c r="S25" s="281"/>
      <c r="T25" s="282"/>
      <c r="U25" s="263"/>
      <c r="V25" s="269"/>
      <c r="W25" s="264"/>
      <c r="X25" s="192"/>
      <c r="Y25" s="192"/>
      <c r="Z25" s="192"/>
      <c r="AA25" s="268"/>
      <c r="AB25" s="268"/>
      <c r="AD25" s="18"/>
    </row>
    <row r="26" spans="2:37" ht="18.95" customHeight="1" x14ac:dyDescent="0.15">
      <c r="B26" s="295"/>
      <c r="C26" s="295"/>
      <c r="D26" s="263" t="s">
        <v>159</v>
      </c>
      <c r="E26" s="269"/>
      <c r="F26" s="359"/>
      <c r="G26" s="360"/>
      <c r="H26" s="295"/>
      <c r="I26" s="265"/>
      <c r="J26" s="267"/>
      <c r="K26" s="265"/>
      <c r="L26" s="267"/>
      <c r="M26" s="265"/>
      <c r="N26" s="266"/>
      <c r="O26" s="266"/>
      <c r="P26" s="267"/>
      <c r="Q26" s="265"/>
      <c r="R26" s="267"/>
      <c r="S26" s="283"/>
      <c r="T26" s="284"/>
      <c r="U26" s="263"/>
      <c r="V26" s="269"/>
      <c r="W26" s="264"/>
      <c r="X26" s="192"/>
      <c r="Y26" s="192"/>
      <c r="Z26" s="192"/>
      <c r="AA26" s="268"/>
      <c r="AB26" s="268"/>
      <c r="AD26" s="18"/>
    </row>
    <row r="27" spans="2:37" ht="18.95" customHeight="1" x14ac:dyDescent="0.15">
      <c r="B27" s="146"/>
      <c r="C27" s="347"/>
      <c r="D27" s="263" t="s">
        <v>160</v>
      </c>
      <c r="E27" s="269"/>
      <c r="F27" s="359"/>
      <c r="G27" s="360"/>
      <c r="H27" s="347"/>
      <c r="I27" s="265"/>
      <c r="J27" s="267"/>
      <c r="K27" s="265"/>
      <c r="L27" s="267"/>
      <c r="M27" s="265"/>
      <c r="N27" s="266"/>
      <c r="O27" s="266"/>
      <c r="P27" s="267"/>
      <c r="Q27" s="265"/>
      <c r="R27" s="267"/>
      <c r="S27" s="281" t="s">
        <v>161</v>
      </c>
      <c r="T27" s="282"/>
      <c r="U27" s="263" t="s">
        <v>162</v>
      </c>
      <c r="V27" s="269"/>
      <c r="W27" s="264"/>
      <c r="X27" s="192"/>
      <c r="Y27" s="192"/>
      <c r="Z27" s="192"/>
      <c r="AA27" s="268"/>
      <c r="AB27" s="268"/>
      <c r="AD27" s="18"/>
    </row>
    <row r="28" spans="2:37" ht="18.95" customHeight="1" x14ac:dyDescent="0.15">
      <c r="B28" s="144" t="s">
        <v>163</v>
      </c>
      <c r="C28" s="147"/>
      <c r="D28" s="145"/>
      <c r="E28" s="265" t="s">
        <v>400</v>
      </c>
      <c r="F28" s="266"/>
      <c r="G28" s="266"/>
      <c r="H28" s="266"/>
      <c r="I28" s="266"/>
      <c r="J28" s="266"/>
      <c r="K28" s="361"/>
      <c r="L28" s="362"/>
      <c r="M28" s="362"/>
      <c r="N28" s="362"/>
      <c r="O28" s="362"/>
      <c r="P28" s="362"/>
      <c r="Q28" s="362"/>
      <c r="R28" s="363"/>
      <c r="S28" s="283"/>
      <c r="T28" s="284"/>
      <c r="U28" s="263" t="s">
        <v>164</v>
      </c>
      <c r="V28" s="269"/>
      <c r="W28" s="264"/>
      <c r="X28" s="192"/>
      <c r="Y28" s="192"/>
      <c r="Z28" s="192"/>
      <c r="AA28" s="268"/>
      <c r="AB28" s="268"/>
      <c r="AD28" s="18"/>
    </row>
    <row r="29" spans="2:37" ht="15" customHeight="1" x14ac:dyDescent="0.15">
      <c r="B29" s="148"/>
      <c r="C29" s="148" t="s">
        <v>165</v>
      </c>
      <c r="D29" s="148"/>
      <c r="E29" s="148"/>
      <c r="F29" s="148"/>
      <c r="G29" s="148"/>
      <c r="H29" s="148"/>
      <c r="I29" s="148"/>
      <c r="J29" s="148"/>
      <c r="K29" s="148"/>
      <c r="L29" s="148"/>
      <c r="M29" s="148"/>
      <c r="N29" s="148"/>
      <c r="O29" s="148"/>
      <c r="P29" s="148"/>
      <c r="Q29" s="148"/>
      <c r="R29" s="148"/>
      <c r="S29" s="148"/>
      <c r="T29" s="148"/>
      <c r="U29" s="148"/>
      <c r="V29" s="148"/>
      <c r="W29" s="149"/>
      <c r="X29" s="149"/>
      <c r="Y29" s="149"/>
      <c r="Z29" s="148"/>
      <c r="AA29" s="148"/>
      <c r="AB29" s="148"/>
    </row>
    <row r="31" spans="2:37" s="1" customFormat="1" ht="18" customHeight="1" x14ac:dyDescent="0.15">
      <c r="J31" s="215"/>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44C1874F-5F10-4A1D-A781-6F18597C2F35}"/>
    <dataValidation allowBlank="1" showInputMessage="1" showErrorMessage="1" prompt="緯度を小数点以下５桁まで入力する。" sqref="E7:G7 E9:G9" xr:uid="{F3B4C265-3EEE-453F-BDB8-E34131B192AB}"/>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AN49"/>
  <sheetViews>
    <sheetView showGridLines="0" showZeros="0" view="pageBreakPreview" zoomScaleNormal="55" zoomScaleSheetLayoutView="100" workbookViewId="0">
      <selection activeCell="W16" sqref="W16"/>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41" t="s">
        <v>166</v>
      </c>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row>
    <row r="4" spans="2:40" ht="20.100000000000001" customHeight="1" x14ac:dyDescent="0.15">
      <c r="B4" s="442" t="s">
        <v>60</v>
      </c>
      <c r="C4" s="442"/>
      <c r="D4" s="442"/>
      <c r="E4" s="443" t="str">
        <f>'様式A-1'!$D$3</f>
        <v>アソウダトンネル</v>
      </c>
      <c r="F4" s="444"/>
      <c r="G4" s="444"/>
      <c r="H4" s="444"/>
      <c r="I4" s="445"/>
      <c r="J4" s="446" t="s">
        <v>61</v>
      </c>
      <c r="K4" s="446"/>
      <c r="L4" s="446"/>
      <c r="M4" s="447" t="str">
        <f>'様式A-1'!$J$3</f>
        <v>一般県道藤生停車場錦帯橋線</v>
      </c>
      <c r="N4" s="448"/>
      <c r="O4" s="448"/>
      <c r="P4" s="448"/>
      <c r="Q4" s="448"/>
      <c r="R4" s="449"/>
      <c r="S4" s="454" t="s">
        <v>68</v>
      </c>
      <c r="T4" s="454"/>
      <c r="U4" s="454"/>
      <c r="V4" s="454"/>
      <c r="W4" s="454"/>
      <c r="X4" s="454"/>
      <c r="Y4" s="456" t="str">
        <f>'様式A-1'!$K$5</f>
        <v>復建調査設計㈱・小笠原洋</v>
      </c>
      <c r="Z4" s="457"/>
      <c r="AA4" s="457"/>
      <c r="AB4" s="457"/>
      <c r="AC4" s="457"/>
      <c r="AD4" s="458"/>
      <c r="AE4" s="440" t="s">
        <v>69</v>
      </c>
      <c r="AF4" s="440"/>
      <c r="AG4" s="440"/>
      <c r="AH4" s="440"/>
      <c r="AI4" s="455">
        <f>'様式A-1'!$R$5</f>
        <v>45922</v>
      </c>
      <c r="AJ4" s="455"/>
      <c r="AK4" s="455"/>
      <c r="AL4" s="455"/>
      <c r="AM4" s="455"/>
      <c r="AN4" s="455"/>
    </row>
    <row r="5" spans="2:40" ht="20.100000000000001" customHeight="1" x14ac:dyDescent="0.15">
      <c r="B5" s="450" t="s">
        <v>167</v>
      </c>
      <c r="C5" s="450"/>
      <c r="D5" s="450"/>
      <c r="E5" s="451" t="str">
        <f>'様式A-1'!$D$4</f>
        <v>麻生田トンネル</v>
      </c>
      <c r="F5" s="452"/>
      <c r="G5" s="452"/>
      <c r="H5" s="452"/>
      <c r="I5" s="453"/>
      <c r="J5" s="407" t="s">
        <v>168</v>
      </c>
      <c r="K5" s="407"/>
      <c r="L5" s="407"/>
      <c r="M5" s="447" t="str">
        <f>'様式A-1'!$R$3</f>
        <v>山口県岩国土木建築事務所</v>
      </c>
      <c r="N5" s="448"/>
      <c r="O5" s="448"/>
      <c r="P5" s="448"/>
      <c r="Q5" s="448"/>
      <c r="R5" s="449"/>
      <c r="S5" s="454"/>
      <c r="T5" s="454"/>
      <c r="U5" s="454"/>
      <c r="V5" s="454"/>
      <c r="W5" s="454"/>
      <c r="X5" s="454"/>
      <c r="Y5" s="459"/>
      <c r="Z5" s="460"/>
      <c r="AA5" s="460"/>
      <c r="AB5" s="460"/>
      <c r="AC5" s="460"/>
      <c r="AD5" s="461"/>
      <c r="AE5" s="440"/>
      <c r="AF5" s="440"/>
      <c r="AG5" s="440"/>
      <c r="AH5" s="440"/>
      <c r="AI5" s="455"/>
      <c r="AJ5" s="455"/>
      <c r="AK5" s="455"/>
      <c r="AL5" s="455"/>
      <c r="AM5" s="455"/>
      <c r="AN5" s="455"/>
    </row>
    <row r="6" spans="2:40" ht="13.5" customHeight="1" x14ac:dyDescent="0.15">
      <c r="B6" s="406" t="s">
        <v>169</v>
      </c>
      <c r="C6" s="406" t="s">
        <v>170</v>
      </c>
      <c r="D6" s="418" t="s">
        <v>171</v>
      </c>
      <c r="E6" s="419"/>
      <c r="F6" s="422" t="s">
        <v>172</v>
      </c>
      <c r="G6" s="423"/>
      <c r="H6" s="423"/>
      <c r="I6" s="423"/>
      <c r="J6" s="424"/>
      <c r="K6" s="428" t="s">
        <v>173</v>
      </c>
      <c r="L6" s="429"/>
      <c r="M6" s="429"/>
      <c r="N6" s="430"/>
      <c r="O6" s="391" t="s">
        <v>174</v>
      </c>
      <c r="P6" s="392"/>
      <c r="Q6" s="392"/>
      <c r="R6" s="392"/>
      <c r="S6" s="387"/>
      <c r="T6" s="387"/>
      <c r="U6" s="387"/>
      <c r="V6" s="387"/>
      <c r="W6" s="387"/>
      <c r="X6" s="387"/>
      <c r="Y6" s="387"/>
      <c r="Z6" s="387"/>
      <c r="AA6" s="387"/>
      <c r="AB6" s="387"/>
      <c r="AC6" s="387"/>
      <c r="AD6" s="388"/>
      <c r="AE6" s="434" t="s">
        <v>175</v>
      </c>
      <c r="AF6" s="435"/>
      <c r="AG6" s="435"/>
      <c r="AH6" s="435"/>
      <c r="AI6" s="435"/>
      <c r="AJ6" s="436"/>
      <c r="AK6" s="387" t="s">
        <v>176</v>
      </c>
      <c r="AL6" s="387"/>
      <c r="AM6" s="387"/>
      <c r="AN6" s="388"/>
    </row>
    <row r="7" spans="2:40" ht="13.5" customHeight="1" x14ac:dyDescent="0.15">
      <c r="B7" s="406"/>
      <c r="C7" s="408"/>
      <c r="D7" s="420"/>
      <c r="E7" s="421"/>
      <c r="F7" s="425"/>
      <c r="G7" s="426"/>
      <c r="H7" s="426"/>
      <c r="I7" s="426"/>
      <c r="J7" s="427"/>
      <c r="K7" s="431"/>
      <c r="L7" s="432"/>
      <c r="M7" s="432"/>
      <c r="N7" s="433"/>
      <c r="O7" s="440" t="s">
        <v>177</v>
      </c>
      <c r="P7" s="440"/>
      <c r="Q7" s="440"/>
      <c r="R7" s="87" t="s">
        <v>178</v>
      </c>
      <c r="S7" s="440" t="s">
        <v>179</v>
      </c>
      <c r="T7" s="440"/>
      <c r="U7" s="440" t="s">
        <v>180</v>
      </c>
      <c r="V7" s="440"/>
      <c r="W7" s="440"/>
      <c r="X7" s="440"/>
      <c r="Y7" s="395" t="s">
        <v>181</v>
      </c>
      <c r="Z7" s="396"/>
      <c r="AA7" s="396"/>
      <c r="AB7" s="397"/>
      <c r="AC7" s="380" t="s">
        <v>182</v>
      </c>
      <c r="AD7" s="381"/>
      <c r="AE7" s="437"/>
      <c r="AF7" s="438"/>
      <c r="AG7" s="438"/>
      <c r="AH7" s="438"/>
      <c r="AI7" s="438"/>
      <c r="AJ7" s="439"/>
      <c r="AK7" s="387"/>
      <c r="AL7" s="387"/>
      <c r="AM7" s="387"/>
      <c r="AN7" s="388"/>
    </row>
    <row r="8" spans="2:40" ht="13.5" customHeight="1" x14ac:dyDescent="0.15">
      <c r="B8" s="407"/>
      <c r="C8" s="409"/>
      <c r="D8" s="13" t="s">
        <v>183</v>
      </c>
      <c r="E8" s="12" t="s">
        <v>184</v>
      </c>
      <c r="F8" s="407" t="s">
        <v>185</v>
      </c>
      <c r="G8" s="407"/>
      <c r="H8" s="407"/>
      <c r="I8" s="402" t="s">
        <v>186</v>
      </c>
      <c r="J8" s="402" t="s">
        <v>187</v>
      </c>
      <c r="K8" s="402" t="s">
        <v>188</v>
      </c>
      <c r="L8" s="404" t="s">
        <v>189</v>
      </c>
      <c r="M8" s="380" t="s">
        <v>182</v>
      </c>
      <c r="N8" s="410"/>
      <c r="O8" s="398" t="s">
        <v>190</v>
      </c>
      <c r="P8" s="398" t="s">
        <v>191</v>
      </c>
      <c r="Q8" s="398" t="s">
        <v>192</v>
      </c>
      <c r="R8" s="398" t="s">
        <v>193</v>
      </c>
      <c r="S8" s="400" t="s">
        <v>194</v>
      </c>
      <c r="T8" s="400" t="s">
        <v>195</v>
      </c>
      <c r="U8" s="400" t="s">
        <v>196</v>
      </c>
      <c r="V8" s="398" t="s">
        <v>197</v>
      </c>
      <c r="W8" s="400" t="s">
        <v>198</v>
      </c>
      <c r="X8" s="400" t="s">
        <v>199</v>
      </c>
      <c r="Y8" s="398" t="s">
        <v>200</v>
      </c>
      <c r="Z8" s="398" t="s">
        <v>201</v>
      </c>
      <c r="AA8" s="398" t="s">
        <v>202</v>
      </c>
      <c r="AB8" s="400" t="s">
        <v>203</v>
      </c>
      <c r="AC8" s="393"/>
      <c r="AD8" s="394"/>
      <c r="AE8" s="412" t="s">
        <v>204</v>
      </c>
      <c r="AF8" s="414" t="s">
        <v>205</v>
      </c>
      <c r="AG8" s="414" t="s">
        <v>206</v>
      </c>
      <c r="AH8" s="416" t="s">
        <v>207</v>
      </c>
      <c r="AI8" s="380" t="s">
        <v>182</v>
      </c>
      <c r="AJ8" s="381"/>
      <c r="AK8" s="387"/>
      <c r="AL8" s="387"/>
      <c r="AM8" s="387"/>
      <c r="AN8" s="388"/>
    </row>
    <row r="9" spans="2:40" x14ac:dyDescent="0.15">
      <c r="B9" s="407"/>
      <c r="C9" s="17" t="s">
        <v>208</v>
      </c>
      <c r="D9" s="11" t="s">
        <v>208</v>
      </c>
      <c r="E9" s="11" t="s">
        <v>208</v>
      </c>
      <c r="F9" s="407"/>
      <c r="G9" s="407"/>
      <c r="H9" s="407"/>
      <c r="I9" s="403"/>
      <c r="J9" s="403"/>
      <c r="K9" s="403"/>
      <c r="L9" s="405"/>
      <c r="M9" s="411"/>
      <c r="N9" s="390"/>
      <c r="O9" s="399"/>
      <c r="P9" s="399"/>
      <c r="Q9" s="399"/>
      <c r="R9" s="399"/>
      <c r="S9" s="401"/>
      <c r="T9" s="401"/>
      <c r="U9" s="401"/>
      <c r="V9" s="399"/>
      <c r="W9" s="401"/>
      <c r="X9" s="401"/>
      <c r="Y9" s="399"/>
      <c r="Z9" s="399"/>
      <c r="AA9" s="399"/>
      <c r="AB9" s="401"/>
      <c r="AC9" s="382"/>
      <c r="AD9" s="383"/>
      <c r="AE9" s="413"/>
      <c r="AF9" s="415"/>
      <c r="AG9" s="415"/>
      <c r="AH9" s="417"/>
      <c r="AI9" s="382"/>
      <c r="AJ9" s="383"/>
      <c r="AK9" s="389"/>
      <c r="AL9" s="389"/>
      <c r="AM9" s="389"/>
      <c r="AN9" s="390"/>
    </row>
    <row r="10" spans="2:40" ht="13.5" customHeight="1" x14ac:dyDescent="0.15">
      <c r="B10" s="239" t="s">
        <v>566</v>
      </c>
      <c r="C10" s="259"/>
      <c r="D10" s="260"/>
      <c r="E10" s="260">
        <f t="shared" ref="E10:E34" si="0">C10+D10</f>
        <v>0</v>
      </c>
      <c r="F10" s="373" t="s">
        <v>595</v>
      </c>
      <c r="G10" s="374"/>
      <c r="H10" s="374"/>
      <c r="I10" s="239"/>
      <c r="J10" s="241"/>
      <c r="K10" s="239"/>
      <c r="L10" s="239"/>
      <c r="M10" s="375"/>
      <c r="N10" s="376"/>
      <c r="O10" s="239"/>
      <c r="P10" s="239"/>
      <c r="Q10" s="239"/>
      <c r="R10" s="239"/>
      <c r="S10" s="239"/>
      <c r="T10" s="239"/>
      <c r="U10" s="239"/>
      <c r="V10" s="239"/>
      <c r="W10" s="239"/>
      <c r="X10" s="239"/>
      <c r="Y10" s="239"/>
      <c r="Z10" s="239"/>
      <c r="AA10" s="242"/>
      <c r="AB10" s="243"/>
      <c r="AC10" s="375"/>
      <c r="AD10" s="377"/>
      <c r="AE10" s="239"/>
      <c r="AF10" s="239"/>
      <c r="AG10" s="239"/>
      <c r="AH10" s="239"/>
      <c r="AI10" s="373"/>
      <c r="AJ10" s="374"/>
      <c r="AK10" s="384"/>
      <c r="AL10" s="385"/>
      <c r="AM10" s="385"/>
      <c r="AN10" s="386"/>
    </row>
    <row r="11" spans="2:40" ht="13.5" customHeight="1" x14ac:dyDescent="0.15">
      <c r="B11" s="244" t="s">
        <v>567</v>
      </c>
      <c r="C11" s="260">
        <v>8.6</v>
      </c>
      <c r="D11" s="260">
        <f t="shared" ref="D11:D35" si="1">E10</f>
        <v>0</v>
      </c>
      <c r="E11" s="260">
        <f t="shared" si="0"/>
        <v>8.6</v>
      </c>
      <c r="F11" s="373"/>
      <c r="G11" s="374"/>
      <c r="H11" s="374"/>
      <c r="I11" s="239"/>
      <c r="J11" s="241"/>
      <c r="K11" s="239"/>
      <c r="L11" s="239"/>
      <c r="M11" s="375"/>
      <c r="N11" s="376"/>
      <c r="O11" s="239"/>
      <c r="P11" s="239"/>
      <c r="Q11" s="239"/>
      <c r="R11" s="239"/>
      <c r="S11" s="239"/>
      <c r="T11" s="239"/>
      <c r="U11" s="239"/>
      <c r="V11" s="239"/>
      <c r="W11" s="239"/>
      <c r="X11" s="239"/>
      <c r="Y11" s="239"/>
      <c r="Z11" s="239"/>
      <c r="AA11" s="242"/>
      <c r="AB11" s="243"/>
      <c r="AC11" s="375"/>
      <c r="AD11" s="377"/>
      <c r="AE11" s="239"/>
      <c r="AF11" s="239"/>
      <c r="AG11" s="239"/>
      <c r="AH11" s="239"/>
      <c r="AI11" s="373"/>
      <c r="AJ11" s="374"/>
      <c r="AK11" s="384"/>
      <c r="AL11" s="385"/>
      <c r="AM11" s="385"/>
      <c r="AN11" s="386"/>
    </row>
    <row r="12" spans="2:40" ht="13.5" customHeight="1" x14ac:dyDescent="0.15">
      <c r="B12" s="244" t="s">
        <v>568</v>
      </c>
      <c r="C12" s="260">
        <v>10.4</v>
      </c>
      <c r="D12" s="260">
        <f t="shared" si="1"/>
        <v>8.6</v>
      </c>
      <c r="E12" s="260">
        <f t="shared" si="0"/>
        <v>19</v>
      </c>
      <c r="F12" s="373"/>
      <c r="G12" s="374"/>
      <c r="H12" s="374"/>
      <c r="I12" s="239"/>
      <c r="J12" s="241"/>
      <c r="K12" s="239"/>
      <c r="L12" s="239"/>
      <c r="M12" s="375"/>
      <c r="N12" s="376"/>
      <c r="O12" s="239"/>
      <c r="P12" s="239"/>
      <c r="Q12" s="239"/>
      <c r="R12" s="239"/>
      <c r="S12" s="239"/>
      <c r="T12" s="239"/>
      <c r="U12" s="239"/>
      <c r="V12" s="239"/>
      <c r="W12" s="239"/>
      <c r="X12" s="239"/>
      <c r="Y12" s="239"/>
      <c r="Z12" s="239"/>
      <c r="AA12" s="242"/>
      <c r="AB12" s="243"/>
      <c r="AC12" s="375"/>
      <c r="AD12" s="377"/>
      <c r="AE12" s="239"/>
      <c r="AF12" s="239"/>
      <c r="AG12" s="239"/>
      <c r="AH12" s="239"/>
      <c r="AI12" s="373"/>
      <c r="AJ12" s="374"/>
      <c r="AK12" s="384"/>
      <c r="AL12" s="385"/>
      <c r="AM12" s="385"/>
      <c r="AN12" s="386"/>
    </row>
    <row r="13" spans="2:40" ht="13.5" customHeight="1" x14ac:dyDescent="0.15">
      <c r="B13" s="244" t="s">
        <v>569</v>
      </c>
      <c r="C13" s="260">
        <v>10.4</v>
      </c>
      <c r="D13" s="260">
        <f t="shared" si="1"/>
        <v>19</v>
      </c>
      <c r="E13" s="260">
        <f t="shared" si="0"/>
        <v>29.4</v>
      </c>
      <c r="F13" s="373"/>
      <c r="G13" s="374"/>
      <c r="H13" s="374"/>
      <c r="I13" s="239"/>
      <c r="J13" s="241"/>
      <c r="K13" s="239"/>
      <c r="L13" s="239"/>
      <c r="M13" s="375"/>
      <c r="N13" s="376"/>
      <c r="O13" s="239"/>
      <c r="P13" s="239"/>
      <c r="Q13" s="239"/>
      <c r="R13" s="239"/>
      <c r="S13" s="239"/>
      <c r="T13" s="239"/>
      <c r="U13" s="239"/>
      <c r="V13" s="239"/>
      <c r="W13" s="239"/>
      <c r="X13" s="239"/>
      <c r="Y13" s="239"/>
      <c r="Z13" s="239"/>
      <c r="AA13" s="242"/>
      <c r="AB13" s="243"/>
      <c r="AC13" s="375"/>
      <c r="AD13" s="377"/>
      <c r="AE13" s="239"/>
      <c r="AF13" s="239"/>
      <c r="AG13" s="239"/>
      <c r="AH13" s="239"/>
      <c r="AI13" s="375"/>
      <c r="AJ13" s="377"/>
      <c r="AK13" s="378"/>
      <c r="AL13" s="379"/>
      <c r="AM13" s="379"/>
      <c r="AN13" s="376"/>
    </row>
    <row r="14" spans="2:40" ht="13.5" customHeight="1" x14ac:dyDescent="0.15">
      <c r="B14" s="244" t="s">
        <v>570</v>
      </c>
      <c r="C14" s="260">
        <v>10.4</v>
      </c>
      <c r="D14" s="260">
        <f t="shared" si="1"/>
        <v>29.4</v>
      </c>
      <c r="E14" s="260">
        <f t="shared" si="0"/>
        <v>39.799999999999997</v>
      </c>
      <c r="F14" s="373"/>
      <c r="G14" s="374"/>
      <c r="H14" s="374"/>
      <c r="I14" s="239"/>
      <c r="J14" s="241"/>
      <c r="K14" s="239"/>
      <c r="L14" s="239"/>
      <c r="M14" s="375"/>
      <c r="N14" s="376"/>
      <c r="O14" s="239"/>
      <c r="P14" s="239"/>
      <c r="Q14" s="239"/>
      <c r="R14" s="239"/>
      <c r="S14" s="239"/>
      <c r="T14" s="239"/>
      <c r="U14" s="239"/>
      <c r="V14" s="239"/>
      <c r="W14" s="239"/>
      <c r="X14" s="239"/>
      <c r="Y14" s="239"/>
      <c r="Z14" s="239"/>
      <c r="AA14" s="242"/>
      <c r="AB14" s="243"/>
      <c r="AC14" s="375"/>
      <c r="AD14" s="377"/>
      <c r="AE14" s="239"/>
      <c r="AF14" s="239"/>
      <c r="AG14" s="242"/>
      <c r="AH14" s="243"/>
      <c r="AI14" s="373"/>
      <c r="AJ14" s="374"/>
      <c r="AK14" s="378"/>
      <c r="AL14" s="379"/>
      <c r="AM14" s="379"/>
      <c r="AN14" s="376"/>
    </row>
    <row r="15" spans="2:40" ht="13.5" customHeight="1" x14ac:dyDescent="0.15">
      <c r="B15" s="244" t="s">
        <v>571</v>
      </c>
      <c r="C15" s="260">
        <v>10.3</v>
      </c>
      <c r="D15" s="260">
        <f t="shared" si="1"/>
        <v>39.799999999999997</v>
      </c>
      <c r="E15" s="260">
        <f t="shared" si="0"/>
        <v>50.099999999999994</v>
      </c>
      <c r="F15" s="373"/>
      <c r="G15" s="374"/>
      <c r="H15" s="374"/>
      <c r="I15" s="239"/>
      <c r="J15" s="241"/>
      <c r="K15" s="239"/>
      <c r="L15" s="239"/>
      <c r="M15" s="375"/>
      <c r="N15" s="376"/>
      <c r="O15" s="239"/>
      <c r="P15" s="239"/>
      <c r="Q15" s="239"/>
      <c r="R15" s="239"/>
      <c r="S15" s="239"/>
      <c r="T15" s="239"/>
      <c r="U15" s="239"/>
      <c r="V15" s="239"/>
      <c r="W15" s="239"/>
      <c r="X15" s="239"/>
      <c r="Y15" s="239"/>
      <c r="Z15" s="239"/>
      <c r="AA15" s="242"/>
      <c r="AB15" s="243"/>
      <c r="AC15" s="375"/>
      <c r="AD15" s="377"/>
      <c r="AE15" s="239"/>
      <c r="AF15" s="239"/>
      <c r="AG15" s="242"/>
      <c r="AH15" s="243"/>
      <c r="AI15" s="373"/>
      <c r="AJ15" s="374"/>
      <c r="AK15" s="378"/>
      <c r="AL15" s="379"/>
      <c r="AM15" s="379"/>
      <c r="AN15" s="376"/>
    </row>
    <row r="16" spans="2:40" ht="13.5" customHeight="1" x14ac:dyDescent="0.15">
      <c r="B16" s="244" t="s">
        <v>572</v>
      </c>
      <c r="C16" s="260">
        <v>10.4</v>
      </c>
      <c r="D16" s="260">
        <f t="shared" si="1"/>
        <v>50.099999999999994</v>
      </c>
      <c r="E16" s="260">
        <f t="shared" si="0"/>
        <v>60.499999999999993</v>
      </c>
      <c r="F16" s="373"/>
      <c r="G16" s="374"/>
      <c r="H16" s="374"/>
      <c r="I16" s="239"/>
      <c r="J16" s="241"/>
      <c r="K16" s="239"/>
      <c r="L16" s="239"/>
      <c r="M16" s="375"/>
      <c r="N16" s="376"/>
      <c r="O16" s="239"/>
      <c r="P16" s="239"/>
      <c r="Q16" s="239"/>
      <c r="R16" s="239"/>
      <c r="S16" s="239"/>
      <c r="T16" s="239"/>
      <c r="U16" s="239"/>
      <c r="V16" s="239"/>
      <c r="W16" s="239"/>
      <c r="X16" s="239"/>
      <c r="Y16" s="239"/>
      <c r="Z16" s="239"/>
      <c r="AA16" s="242"/>
      <c r="AB16" s="243"/>
      <c r="AC16" s="375"/>
      <c r="AD16" s="377"/>
      <c r="AE16" s="239"/>
      <c r="AF16" s="239"/>
      <c r="AG16" s="242"/>
      <c r="AH16" s="243"/>
      <c r="AI16" s="373"/>
      <c r="AJ16" s="374"/>
      <c r="AK16" s="378"/>
      <c r="AL16" s="379"/>
      <c r="AM16" s="379"/>
      <c r="AN16" s="376"/>
    </row>
    <row r="17" spans="2:40" ht="13.5" customHeight="1" x14ac:dyDescent="0.15">
      <c r="B17" s="244" t="s">
        <v>573</v>
      </c>
      <c r="C17" s="260">
        <v>10.199999999999999</v>
      </c>
      <c r="D17" s="260">
        <f t="shared" si="1"/>
        <v>60.499999999999993</v>
      </c>
      <c r="E17" s="260">
        <f t="shared" si="0"/>
        <v>70.699999999999989</v>
      </c>
      <c r="F17" s="373"/>
      <c r="G17" s="374"/>
      <c r="H17" s="374"/>
      <c r="I17" s="239"/>
      <c r="J17" s="241"/>
      <c r="K17" s="239"/>
      <c r="L17" s="239"/>
      <c r="M17" s="375"/>
      <c r="N17" s="376"/>
      <c r="O17" s="239"/>
      <c r="P17" s="239"/>
      <c r="Q17" s="239"/>
      <c r="R17" s="239"/>
      <c r="S17" s="239"/>
      <c r="T17" s="239"/>
      <c r="U17" s="239"/>
      <c r="V17" s="239"/>
      <c r="W17" s="239"/>
      <c r="X17" s="239"/>
      <c r="Y17" s="239"/>
      <c r="Z17" s="239"/>
      <c r="AA17" s="242"/>
      <c r="AB17" s="243"/>
      <c r="AC17" s="375"/>
      <c r="AD17" s="377"/>
      <c r="AE17" s="239"/>
      <c r="AF17" s="239"/>
      <c r="AG17" s="242"/>
      <c r="AH17" s="243"/>
      <c r="AI17" s="373"/>
      <c r="AJ17" s="374"/>
      <c r="AK17" s="378"/>
      <c r="AL17" s="379"/>
      <c r="AM17" s="379"/>
      <c r="AN17" s="376"/>
    </row>
    <row r="18" spans="2:40" ht="13.5" customHeight="1" x14ac:dyDescent="0.15">
      <c r="B18" s="244" t="s">
        <v>574</v>
      </c>
      <c r="C18" s="260">
        <v>10.4</v>
      </c>
      <c r="D18" s="260">
        <f t="shared" si="1"/>
        <v>70.699999999999989</v>
      </c>
      <c r="E18" s="260">
        <f t="shared" si="0"/>
        <v>81.099999999999994</v>
      </c>
      <c r="F18" s="373"/>
      <c r="G18" s="374"/>
      <c r="H18" s="374"/>
      <c r="I18" s="239"/>
      <c r="J18" s="241"/>
      <c r="K18" s="239"/>
      <c r="L18" s="239"/>
      <c r="M18" s="375"/>
      <c r="N18" s="376"/>
      <c r="O18" s="239"/>
      <c r="P18" s="239"/>
      <c r="Q18" s="239"/>
      <c r="R18" s="239"/>
      <c r="S18" s="239"/>
      <c r="T18" s="239"/>
      <c r="U18" s="239"/>
      <c r="V18" s="239"/>
      <c r="W18" s="239"/>
      <c r="X18" s="239"/>
      <c r="Y18" s="239"/>
      <c r="Z18" s="239"/>
      <c r="AA18" s="242"/>
      <c r="AB18" s="243"/>
      <c r="AC18" s="375"/>
      <c r="AD18" s="377"/>
      <c r="AE18" s="239"/>
      <c r="AF18" s="239"/>
      <c r="AG18" s="242"/>
      <c r="AH18" s="243"/>
      <c r="AI18" s="373"/>
      <c r="AJ18" s="374"/>
      <c r="AK18" s="378"/>
      <c r="AL18" s="379"/>
      <c r="AM18" s="379"/>
      <c r="AN18" s="376"/>
    </row>
    <row r="19" spans="2:40" ht="13.5" customHeight="1" x14ac:dyDescent="0.15">
      <c r="B19" s="244" t="s">
        <v>575</v>
      </c>
      <c r="C19" s="260">
        <v>10.3</v>
      </c>
      <c r="D19" s="260">
        <f t="shared" si="1"/>
        <v>81.099999999999994</v>
      </c>
      <c r="E19" s="260">
        <f t="shared" si="0"/>
        <v>91.399999999999991</v>
      </c>
      <c r="F19" s="373"/>
      <c r="G19" s="374"/>
      <c r="H19" s="374"/>
      <c r="I19" s="239"/>
      <c r="J19" s="241"/>
      <c r="K19" s="239"/>
      <c r="L19" s="239"/>
      <c r="M19" s="375"/>
      <c r="N19" s="376"/>
      <c r="O19" s="239"/>
      <c r="P19" s="239"/>
      <c r="Q19" s="239"/>
      <c r="R19" s="239"/>
      <c r="S19" s="239"/>
      <c r="T19" s="239"/>
      <c r="U19" s="239"/>
      <c r="V19" s="239"/>
      <c r="W19" s="239"/>
      <c r="X19" s="239"/>
      <c r="Y19" s="239"/>
      <c r="Z19" s="239"/>
      <c r="AA19" s="242"/>
      <c r="AB19" s="243"/>
      <c r="AC19" s="375"/>
      <c r="AD19" s="377"/>
      <c r="AE19" s="239"/>
      <c r="AF19" s="239"/>
      <c r="AG19" s="242"/>
      <c r="AH19" s="243"/>
      <c r="AI19" s="373"/>
      <c r="AJ19" s="374"/>
      <c r="AK19" s="378"/>
      <c r="AL19" s="379"/>
      <c r="AM19" s="379"/>
      <c r="AN19" s="376"/>
    </row>
    <row r="20" spans="2:40" ht="13.5" customHeight="1" x14ac:dyDescent="0.15">
      <c r="B20" s="244" t="s">
        <v>576</v>
      </c>
      <c r="C20" s="260">
        <v>10.3</v>
      </c>
      <c r="D20" s="260">
        <f t="shared" si="1"/>
        <v>91.399999999999991</v>
      </c>
      <c r="E20" s="260">
        <f t="shared" si="0"/>
        <v>101.69999999999999</v>
      </c>
      <c r="F20" s="373"/>
      <c r="G20" s="374"/>
      <c r="H20" s="374"/>
      <c r="I20" s="239"/>
      <c r="J20" s="241"/>
      <c r="K20" s="239"/>
      <c r="L20" s="239"/>
      <c r="M20" s="375"/>
      <c r="N20" s="376"/>
      <c r="O20" s="239"/>
      <c r="P20" s="239"/>
      <c r="Q20" s="239"/>
      <c r="R20" s="239"/>
      <c r="S20" s="239"/>
      <c r="T20" s="239"/>
      <c r="U20" s="239"/>
      <c r="V20" s="239"/>
      <c r="W20" s="239"/>
      <c r="X20" s="239"/>
      <c r="Y20" s="239"/>
      <c r="Z20" s="239"/>
      <c r="AA20" s="242"/>
      <c r="AB20" s="243"/>
      <c r="AC20" s="375"/>
      <c r="AD20" s="377"/>
      <c r="AE20" s="239"/>
      <c r="AF20" s="239"/>
      <c r="AG20" s="242"/>
      <c r="AH20" s="243"/>
      <c r="AI20" s="373"/>
      <c r="AJ20" s="374"/>
      <c r="AK20" s="378"/>
      <c r="AL20" s="379"/>
      <c r="AM20" s="379"/>
      <c r="AN20" s="376"/>
    </row>
    <row r="21" spans="2:40" ht="13.5" customHeight="1" x14ac:dyDescent="0.15">
      <c r="B21" s="244" t="s">
        <v>577</v>
      </c>
      <c r="C21" s="260">
        <v>10.3</v>
      </c>
      <c r="D21" s="260">
        <f t="shared" si="1"/>
        <v>101.69999999999999</v>
      </c>
      <c r="E21" s="260">
        <f t="shared" si="0"/>
        <v>111.99999999999999</v>
      </c>
      <c r="F21" s="373"/>
      <c r="G21" s="374"/>
      <c r="H21" s="374"/>
      <c r="I21" s="239"/>
      <c r="J21" s="241"/>
      <c r="K21" s="239"/>
      <c r="L21" s="239"/>
      <c r="M21" s="375"/>
      <c r="N21" s="376"/>
      <c r="O21" s="239"/>
      <c r="P21" s="239"/>
      <c r="Q21" s="239"/>
      <c r="R21" s="239"/>
      <c r="S21" s="239"/>
      <c r="T21" s="239"/>
      <c r="U21" s="239"/>
      <c r="V21" s="239"/>
      <c r="W21" s="239"/>
      <c r="X21" s="239"/>
      <c r="Y21" s="239"/>
      <c r="Z21" s="239"/>
      <c r="AA21" s="242"/>
      <c r="AB21" s="243"/>
      <c r="AC21" s="375"/>
      <c r="AD21" s="377"/>
      <c r="AE21" s="239"/>
      <c r="AF21" s="239"/>
      <c r="AG21" s="242"/>
      <c r="AH21" s="243"/>
      <c r="AI21" s="373"/>
      <c r="AJ21" s="374"/>
      <c r="AK21" s="378"/>
      <c r="AL21" s="379"/>
      <c r="AM21" s="379"/>
      <c r="AN21" s="376"/>
    </row>
    <row r="22" spans="2:40" ht="13.5" customHeight="1" x14ac:dyDescent="0.15">
      <c r="B22" s="244" t="s">
        <v>578</v>
      </c>
      <c r="C22" s="260">
        <v>10.3</v>
      </c>
      <c r="D22" s="260">
        <f t="shared" si="1"/>
        <v>111.99999999999999</v>
      </c>
      <c r="E22" s="260">
        <f t="shared" si="0"/>
        <v>122.29999999999998</v>
      </c>
      <c r="F22" s="373"/>
      <c r="G22" s="374"/>
      <c r="H22" s="374"/>
      <c r="I22" s="239"/>
      <c r="J22" s="241"/>
      <c r="K22" s="239"/>
      <c r="L22" s="239"/>
      <c r="M22" s="375"/>
      <c r="N22" s="376"/>
      <c r="O22" s="239"/>
      <c r="P22" s="239"/>
      <c r="Q22" s="239"/>
      <c r="R22" s="239"/>
      <c r="S22" s="239"/>
      <c r="T22" s="239"/>
      <c r="U22" s="239"/>
      <c r="V22" s="239"/>
      <c r="W22" s="239"/>
      <c r="X22" s="239"/>
      <c r="Y22" s="239"/>
      <c r="Z22" s="239"/>
      <c r="AA22" s="242"/>
      <c r="AB22" s="243"/>
      <c r="AC22" s="375"/>
      <c r="AD22" s="377"/>
      <c r="AE22" s="239"/>
      <c r="AF22" s="239"/>
      <c r="AG22" s="242"/>
      <c r="AH22" s="243"/>
      <c r="AI22" s="373"/>
      <c r="AJ22" s="374"/>
      <c r="AK22" s="378"/>
      <c r="AL22" s="379"/>
      <c r="AM22" s="379"/>
      <c r="AN22" s="376"/>
    </row>
    <row r="23" spans="2:40" ht="13.5" customHeight="1" x14ac:dyDescent="0.15">
      <c r="B23" s="244" t="s">
        <v>579</v>
      </c>
      <c r="C23" s="260">
        <v>10.4</v>
      </c>
      <c r="D23" s="260">
        <f t="shared" si="1"/>
        <v>122.29999999999998</v>
      </c>
      <c r="E23" s="260">
        <f t="shared" si="0"/>
        <v>132.69999999999999</v>
      </c>
      <c r="F23" s="373"/>
      <c r="G23" s="374"/>
      <c r="H23" s="374"/>
      <c r="I23" s="239"/>
      <c r="J23" s="241"/>
      <c r="K23" s="239"/>
      <c r="L23" s="239"/>
      <c r="M23" s="375"/>
      <c r="N23" s="376"/>
      <c r="O23" s="239"/>
      <c r="P23" s="239"/>
      <c r="Q23" s="239"/>
      <c r="R23" s="239"/>
      <c r="S23" s="239"/>
      <c r="T23" s="239"/>
      <c r="U23" s="239"/>
      <c r="V23" s="239"/>
      <c r="W23" s="239"/>
      <c r="X23" s="239"/>
      <c r="Y23" s="239"/>
      <c r="Z23" s="239"/>
      <c r="AA23" s="242"/>
      <c r="AB23" s="239"/>
      <c r="AC23" s="375"/>
      <c r="AD23" s="377"/>
      <c r="AE23" s="239"/>
      <c r="AF23" s="239"/>
      <c r="AG23" s="242"/>
      <c r="AH23" s="243"/>
      <c r="AI23" s="373"/>
      <c r="AJ23" s="374"/>
      <c r="AK23" s="378"/>
      <c r="AL23" s="379"/>
      <c r="AM23" s="379"/>
      <c r="AN23" s="376"/>
    </row>
    <row r="24" spans="2:40" ht="13.5" customHeight="1" x14ac:dyDescent="0.15">
      <c r="B24" s="244" t="s">
        <v>580</v>
      </c>
      <c r="C24" s="260">
        <v>10.3</v>
      </c>
      <c r="D24" s="260">
        <f t="shared" si="1"/>
        <v>132.69999999999999</v>
      </c>
      <c r="E24" s="260">
        <f t="shared" si="0"/>
        <v>143</v>
      </c>
      <c r="F24" s="373"/>
      <c r="G24" s="374"/>
      <c r="H24" s="374"/>
      <c r="I24" s="239"/>
      <c r="J24" s="241"/>
      <c r="K24" s="239"/>
      <c r="L24" s="239"/>
      <c r="M24" s="375"/>
      <c r="N24" s="376"/>
      <c r="O24" s="239"/>
      <c r="P24" s="239"/>
      <c r="Q24" s="239"/>
      <c r="R24" s="239"/>
      <c r="S24" s="239"/>
      <c r="T24" s="239"/>
      <c r="U24" s="239"/>
      <c r="V24" s="239"/>
      <c r="W24" s="239"/>
      <c r="X24" s="239"/>
      <c r="Y24" s="239"/>
      <c r="Z24" s="239"/>
      <c r="AA24" s="242"/>
      <c r="AB24" s="243"/>
      <c r="AC24" s="375"/>
      <c r="AD24" s="377"/>
      <c r="AE24" s="239"/>
      <c r="AF24" s="239"/>
      <c r="AG24" s="242"/>
      <c r="AH24" s="243"/>
      <c r="AI24" s="373"/>
      <c r="AJ24" s="374"/>
      <c r="AK24" s="378"/>
      <c r="AL24" s="379"/>
      <c r="AM24" s="379"/>
      <c r="AN24" s="376"/>
    </row>
    <row r="25" spans="2:40" ht="13.5" customHeight="1" x14ac:dyDescent="0.15">
      <c r="B25" s="244" t="s">
        <v>581</v>
      </c>
      <c r="C25" s="260">
        <v>10.3</v>
      </c>
      <c r="D25" s="260">
        <f t="shared" si="1"/>
        <v>143</v>
      </c>
      <c r="E25" s="260">
        <f t="shared" si="0"/>
        <v>153.30000000000001</v>
      </c>
      <c r="F25" s="373"/>
      <c r="G25" s="374"/>
      <c r="H25" s="374"/>
      <c r="I25" s="239"/>
      <c r="J25" s="241"/>
      <c r="K25" s="239"/>
      <c r="L25" s="239"/>
      <c r="M25" s="375"/>
      <c r="N25" s="376"/>
      <c r="O25" s="239"/>
      <c r="P25" s="239"/>
      <c r="Q25" s="239"/>
      <c r="R25" s="239"/>
      <c r="S25" s="239"/>
      <c r="T25" s="239"/>
      <c r="U25" s="239"/>
      <c r="V25" s="239"/>
      <c r="W25" s="239"/>
      <c r="X25" s="239"/>
      <c r="Y25" s="239"/>
      <c r="Z25" s="239"/>
      <c r="AA25" s="242"/>
      <c r="AB25" s="243"/>
      <c r="AC25" s="375"/>
      <c r="AD25" s="377"/>
      <c r="AE25" s="239"/>
      <c r="AF25" s="239"/>
      <c r="AG25" s="242"/>
      <c r="AH25" s="243"/>
      <c r="AI25" s="373"/>
      <c r="AJ25" s="374"/>
      <c r="AK25" s="378"/>
      <c r="AL25" s="379"/>
      <c r="AM25" s="379"/>
      <c r="AN25" s="376"/>
    </row>
    <row r="26" spans="2:40" ht="13.5" customHeight="1" x14ac:dyDescent="0.15">
      <c r="B26" s="244" t="s">
        <v>582</v>
      </c>
      <c r="C26" s="260">
        <v>10.3</v>
      </c>
      <c r="D26" s="260">
        <f t="shared" si="1"/>
        <v>153.30000000000001</v>
      </c>
      <c r="E26" s="260">
        <f t="shared" si="0"/>
        <v>163.60000000000002</v>
      </c>
      <c r="F26" s="373"/>
      <c r="G26" s="374"/>
      <c r="H26" s="374"/>
      <c r="I26" s="239"/>
      <c r="J26" s="241"/>
      <c r="K26" s="239"/>
      <c r="L26" s="239"/>
      <c r="M26" s="375"/>
      <c r="N26" s="376"/>
      <c r="O26" s="239"/>
      <c r="P26" s="239"/>
      <c r="Q26" s="239"/>
      <c r="R26" s="239"/>
      <c r="S26" s="239"/>
      <c r="T26" s="239"/>
      <c r="U26" s="239"/>
      <c r="V26" s="239"/>
      <c r="W26" s="239"/>
      <c r="X26" s="239"/>
      <c r="Y26" s="239"/>
      <c r="Z26" s="239"/>
      <c r="AA26" s="242"/>
      <c r="AB26" s="243"/>
      <c r="AC26" s="375"/>
      <c r="AD26" s="377"/>
      <c r="AE26" s="239"/>
      <c r="AF26" s="239"/>
      <c r="AG26" s="242"/>
      <c r="AH26" s="243"/>
      <c r="AI26" s="373"/>
      <c r="AJ26" s="374"/>
      <c r="AK26" s="378"/>
      <c r="AL26" s="379"/>
      <c r="AM26" s="379"/>
      <c r="AN26" s="376"/>
    </row>
    <row r="27" spans="2:40" ht="13.5" customHeight="1" x14ac:dyDescent="0.15">
      <c r="B27" s="244" t="s">
        <v>583</v>
      </c>
      <c r="C27" s="260">
        <v>10.3</v>
      </c>
      <c r="D27" s="260">
        <f t="shared" si="1"/>
        <v>163.60000000000002</v>
      </c>
      <c r="E27" s="260">
        <f t="shared" si="0"/>
        <v>173.90000000000003</v>
      </c>
      <c r="F27" s="373"/>
      <c r="G27" s="374"/>
      <c r="H27" s="374"/>
      <c r="I27" s="239"/>
      <c r="J27" s="241"/>
      <c r="K27" s="239"/>
      <c r="L27" s="239"/>
      <c r="M27" s="375"/>
      <c r="N27" s="376"/>
      <c r="O27" s="239"/>
      <c r="P27" s="239"/>
      <c r="Q27" s="239"/>
      <c r="R27" s="239"/>
      <c r="S27" s="239"/>
      <c r="T27" s="239"/>
      <c r="U27" s="239"/>
      <c r="V27" s="239"/>
      <c r="W27" s="239"/>
      <c r="X27" s="239"/>
      <c r="Y27" s="239"/>
      <c r="Z27" s="239"/>
      <c r="AA27" s="242"/>
      <c r="AB27" s="243"/>
      <c r="AC27" s="375"/>
      <c r="AD27" s="377"/>
      <c r="AE27" s="239"/>
      <c r="AF27" s="239"/>
      <c r="AG27" s="242"/>
      <c r="AH27" s="243"/>
      <c r="AI27" s="373"/>
      <c r="AJ27" s="374"/>
      <c r="AK27" s="378"/>
      <c r="AL27" s="379"/>
      <c r="AM27" s="379"/>
      <c r="AN27" s="376"/>
    </row>
    <row r="28" spans="2:40" ht="13.5" customHeight="1" x14ac:dyDescent="0.15">
      <c r="B28" s="244" t="s">
        <v>584</v>
      </c>
      <c r="C28" s="260">
        <v>10.3</v>
      </c>
      <c r="D28" s="260">
        <f t="shared" si="1"/>
        <v>173.90000000000003</v>
      </c>
      <c r="E28" s="260">
        <f t="shared" si="0"/>
        <v>184.20000000000005</v>
      </c>
      <c r="F28" s="373"/>
      <c r="G28" s="374"/>
      <c r="H28" s="374"/>
      <c r="I28" s="239"/>
      <c r="J28" s="241"/>
      <c r="K28" s="239"/>
      <c r="L28" s="239"/>
      <c r="M28" s="375"/>
      <c r="N28" s="376"/>
      <c r="O28" s="239"/>
      <c r="P28" s="239"/>
      <c r="Q28" s="239"/>
      <c r="R28" s="239"/>
      <c r="S28" s="239"/>
      <c r="T28" s="239"/>
      <c r="U28" s="239"/>
      <c r="V28" s="239"/>
      <c r="W28" s="239"/>
      <c r="X28" s="239"/>
      <c r="Y28" s="239"/>
      <c r="Z28" s="239"/>
      <c r="AA28" s="242"/>
      <c r="AB28" s="243"/>
      <c r="AC28" s="375"/>
      <c r="AD28" s="377"/>
      <c r="AE28" s="239"/>
      <c r="AF28" s="239"/>
      <c r="AG28" s="242"/>
      <c r="AH28" s="243"/>
      <c r="AI28" s="373"/>
      <c r="AJ28" s="374"/>
      <c r="AK28" s="378"/>
      <c r="AL28" s="379"/>
      <c r="AM28" s="379"/>
      <c r="AN28" s="376"/>
    </row>
    <row r="29" spans="2:40" ht="13.5" customHeight="1" x14ac:dyDescent="0.15">
      <c r="B29" s="244" t="s">
        <v>585</v>
      </c>
      <c r="C29" s="260">
        <v>10.199999999999999</v>
      </c>
      <c r="D29" s="260">
        <f t="shared" si="1"/>
        <v>184.20000000000005</v>
      </c>
      <c r="E29" s="260">
        <f t="shared" si="0"/>
        <v>194.40000000000003</v>
      </c>
      <c r="F29" s="373"/>
      <c r="G29" s="374"/>
      <c r="H29" s="374"/>
      <c r="I29" s="239"/>
      <c r="J29" s="241"/>
      <c r="K29" s="239"/>
      <c r="L29" s="239"/>
      <c r="M29" s="375"/>
      <c r="N29" s="376"/>
      <c r="O29" s="239"/>
      <c r="P29" s="239"/>
      <c r="Q29" s="239"/>
      <c r="R29" s="239"/>
      <c r="S29" s="239"/>
      <c r="T29" s="239"/>
      <c r="U29" s="239"/>
      <c r="V29" s="239"/>
      <c r="W29" s="239"/>
      <c r="X29" s="239"/>
      <c r="Y29" s="239"/>
      <c r="Z29" s="239"/>
      <c r="AA29" s="242"/>
      <c r="AB29" s="243"/>
      <c r="AC29" s="375"/>
      <c r="AD29" s="377"/>
      <c r="AE29" s="239"/>
      <c r="AF29" s="239"/>
      <c r="AG29" s="242"/>
      <c r="AH29" s="243"/>
      <c r="AI29" s="373"/>
      <c r="AJ29" s="374"/>
      <c r="AK29" s="378"/>
      <c r="AL29" s="379"/>
      <c r="AM29" s="379"/>
      <c r="AN29" s="376"/>
    </row>
    <row r="30" spans="2:40" ht="13.5" customHeight="1" x14ac:dyDescent="0.15">
      <c r="B30" s="244" t="s">
        <v>586</v>
      </c>
      <c r="C30" s="260">
        <v>10.199999999999999</v>
      </c>
      <c r="D30" s="260">
        <f t="shared" si="1"/>
        <v>194.40000000000003</v>
      </c>
      <c r="E30" s="260">
        <f t="shared" si="0"/>
        <v>204.60000000000002</v>
      </c>
      <c r="F30" s="373"/>
      <c r="G30" s="374"/>
      <c r="H30" s="374"/>
      <c r="I30" s="239"/>
      <c r="J30" s="241"/>
      <c r="K30" s="239"/>
      <c r="L30" s="239"/>
      <c r="M30" s="375"/>
      <c r="N30" s="376"/>
      <c r="O30" s="239"/>
      <c r="P30" s="239"/>
      <c r="Q30" s="239"/>
      <c r="R30" s="239"/>
      <c r="S30" s="239"/>
      <c r="T30" s="239"/>
      <c r="U30" s="239"/>
      <c r="V30" s="239"/>
      <c r="W30" s="239"/>
      <c r="X30" s="239"/>
      <c r="Y30" s="239"/>
      <c r="Z30" s="239"/>
      <c r="AA30" s="242"/>
      <c r="AB30" s="243"/>
      <c r="AC30" s="375"/>
      <c r="AD30" s="377"/>
      <c r="AE30" s="239"/>
      <c r="AF30" s="239"/>
      <c r="AG30" s="242"/>
      <c r="AH30" s="243"/>
      <c r="AI30" s="373"/>
      <c r="AJ30" s="374"/>
      <c r="AK30" s="378"/>
      <c r="AL30" s="379"/>
      <c r="AM30" s="379"/>
      <c r="AN30" s="376"/>
    </row>
    <row r="31" spans="2:40" ht="13.5" customHeight="1" x14ac:dyDescent="0.15">
      <c r="B31" s="244" t="s">
        <v>587</v>
      </c>
      <c r="C31" s="260">
        <v>10.5</v>
      </c>
      <c r="D31" s="260">
        <f t="shared" si="1"/>
        <v>204.60000000000002</v>
      </c>
      <c r="E31" s="260">
        <f t="shared" si="0"/>
        <v>215.10000000000002</v>
      </c>
      <c r="F31" s="373"/>
      <c r="G31" s="374"/>
      <c r="H31" s="374"/>
      <c r="I31" s="239"/>
      <c r="J31" s="241"/>
      <c r="K31" s="239"/>
      <c r="L31" s="239"/>
      <c r="M31" s="375"/>
      <c r="N31" s="376"/>
      <c r="O31" s="239"/>
      <c r="P31" s="239"/>
      <c r="Q31" s="239"/>
      <c r="R31" s="239"/>
      <c r="S31" s="239"/>
      <c r="T31" s="239"/>
      <c r="U31" s="239"/>
      <c r="V31" s="239"/>
      <c r="W31" s="239"/>
      <c r="X31" s="239"/>
      <c r="Y31" s="239"/>
      <c r="Z31" s="239"/>
      <c r="AA31" s="242"/>
      <c r="AB31" s="243"/>
      <c r="AC31" s="375"/>
      <c r="AD31" s="377"/>
      <c r="AE31" s="239"/>
      <c r="AF31" s="239"/>
      <c r="AG31" s="242"/>
      <c r="AH31" s="243"/>
      <c r="AI31" s="373"/>
      <c r="AJ31" s="374"/>
      <c r="AK31" s="378"/>
      <c r="AL31" s="379"/>
      <c r="AM31" s="379"/>
      <c r="AN31" s="376"/>
    </row>
    <row r="32" spans="2:40" ht="13.5" customHeight="1" x14ac:dyDescent="0.15">
      <c r="B32" s="244" t="s">
        <v>588</v>
      </c>
      <c r="C32" s="260">
        <v>8.6</v>
      </c>
      <c r="D32" s="260">
        <f t="shared" si="1"/>
        <v>215.10000000000002</v>
      </c>
      <c r="E32" s="260">
        <f t="shared" si="0"/>
        <v>223.70000000000002</v>
      </c>
      <c r="F32" s="373"/>
      <c r="G32" s="374"/>
      <c r="H32" s="374"/>
      <c r="I32" s="239"/>
      <c r="J32" s="241"/>
      <c r="K32" s="239"/>
      <c r="L32" s="239"/>
      <c r="M32" s="375"/>
      <c r="N32" s="376"/>
      <c r="O32" s="239"/>
      <c r="P32" s="239"/>
      <c r="Q32" s="239"/>
      <c r="R32" s="239"/>
      <c r="S32" s="239"/>
      <c r="T32" s="239"/>
      <c r="U32" s="239"/>
      <c r="V32" s="239"/>
      <c r="W32" s="239"/>
      <c r="X32" s="239"/>
      <c r="Y32" s="239"/>
      <c r="Z32" s="239"/>
      <c r="AA32" s="242"/>
      <c r="AB32" s="243"/>
      <c r="AC32" s="375"/>
      <c r="AD32" s="377"/>
      <c r="AE32" s="239"/>
      <c r="AF32" s="239"/>
      <c r="AG32" s="242"/>
      <c r="AH32" s="243"/>
      <c r="AI32" s="373"/>
      <c r="AJ32" s="374"/>
      <c r="AK32" s="378"/>
      <c r="AL32" s="379"/>
      <c r="AM32" s="379"/>
      <c r="AN32" s="376"/>
    </row>
    <row r="33" spans="2:40" ht="13.5" customHeight="1" x14ac:dyDescent="0.15">
      <c r="B33" s="244" t="s">
        <v>589</v>
      </c>
      <c r="C33" s="260">
        <v>8.5</v>
      </c>
      <c r="D33" s="260">
        <f t="shared" si="1"/>
        <v>223.70000000000002</v>
      </c>
      <c r="E33" s="260">
        <f t="shared" si="0"/>
        <v>232.20000000000002</v>
      </c>
      <c r="F33" s="373"/>
      <c r="G33" s="374"/>
      <c r="H33" s="374"/>
      <c r="I33" s="239"/>
      <c r="J33" s="241"/>
      <c r="K33" s="239"/>
      <c r="L33" s="239"/>
      <c r="M33" s="375"/>
      <c r="N33" s="376"/>
      <c r="O33" s="239"/>
      <c r="P33" s="239"/>
      <c r="Q33" s="239"/>
      <c r="R33" s="239"/>
      <c r="S33" s="239"/>
      <c r="T33" s="239"/>
      <c r="U33" s="239"/>
      <c r="V33" s="239"/>
      <c r="W33" s="239"/>
      <c r="X33" s="239"/>
      <c r="Y33" s="239"/>
      <c r="Z33" s="239"/>
      <c r="AA33" s="242"/>
      <c r="AB33" s="243"/>
      <c r="AC33" s="375"/>
      <c r="AD33" s="377"/>
      <c r="AE33" s="239"/>
      <c r="AF33" s="239"/>
      <c r="AG33" s="242"/>
      <c r="AH33" s="243"/>
      <c r="AI33" s="373"/>
      <c r="AJ33" s="374"/>
      <c r="AK33" s="378"/>
      <c r="AL33" s="379"/>
      <c r="AM33" s="379"/>
      <c r="AN33" s="376"/>
    </row>
    <row r="34" spans="2:40" ht="13.5" customHeight="1" x14ac:dyDescent="0.15">
      <c r="B34" s="244" t="s">
        <v>590</v>
      </c>
      <c r="C34" s="260">
        <v>8.4</v>
      </c>
      <c r="D34" s="260">
        <f t="shared" si="1"/>
        <v>232.20000000000002</v>
      </c>
      <c r="E34" s="260">
        <f t="shared" si="0"/>
        <v>240.60000000000002</v>
      </c>
      <c r="F34" s="373"/>
      <c r="G34" s="374"/>
      <c r="H34" s="374"/>
      <c r="I34" s="239"/>
      <c r="J34" s="241"/>
      <c r="K34" s="239"/>
      <c r="L34" s="239"/>
      <c r="M34" s="375"/>
      <c r="N34" s="376"/>
      <c r="O34" s="239"/>
      <c r="P34" s="239"/>
      <c r="Q34" s="239"/>
      <c r="R34" s="239"/>
      <c r="S34" s="239"/>
      <c r="T34" s="239"/>
      <c r="U34" s="239"/>
      <c r="V34" s="239"/>
      <c r="W34" s="239"/>
      <c r="X34" s="239"/>
      <c r="Y34" s="239"/>
      <c r="Z34" s="239"/>
      <c r="AA34" s="242"/>
      <c r="AB34" s="243"/>
      <c r="AC34" s="375"/>
      <c r="AD34" s="377"/>
      <c r="AE34" s="239"/>
      <c r="AF34" s="239"/>
      <c r="AG34" s="242"/>
      <c r="AH34" s="243"/>
      <c r="AI34" s="373"/>
      <c r="AJ34" s="374"/>
      <c r="AK34" s="378"/>
      <c r="AL34" s="379"/>
      <c r="AM34" s="379"/>
      <c r="AN34" s="376"/>
    </row>
    <row r="35" spans="2:40" ht="13.5" customHeight="1" x14ac:dyDescent="0.15">
      <c r="B35" s="244" t="s">
        <v>591</v>
      </c>
      <c r="C35" s="259"/>
      <c r="D35" s="260">
        <f t="shared" si="1"/>
        <v>240.60000000000002</v>
      </c>
      <c r="E35" s="260">
        <f>+C35+D35</f>
        <v>240.60000000000002</v>
      </c>
      <c r="F35" s="373" t="s">
        <v>595</v>
      </c>
      <c r="G35" s="374"/>
      <c r="H35" s="374"/>
      <c r="I35" s="239"/>
      <c r="J35" s="241"/>
      <c r="K35" s="239"/>
      <c r="L35" s="239"/>
      <c r="M35" s="375"/>
      <c r="N35" s="376"/>
      <c r="O35" s="239"/>
      <c r="P35" s="239"/>
      <c r="Q35" s="239"/>
      <c r="R35" s="239"/>
      <c r="S35" s="239"/>
      <c r="T35" s="239"/>
      <c r="U35" s="239"/>
      <c r="V35" s="239"/>
      <c r="W35" s="239"/>
      <c r="X35" s="239"/>
      <c r="Y35" s="239"/>
      <c r="Z35" s="239"/>
      <c r="AA35" s="242"/>
      <c r="AB35" s="243"/>
      <c r="AC35" s="375"/>
      <c r="AD35" s="377"/>
      <c r="AE35" s="239"/>
      <c r="AF35" s="239"/>
      <c r="AG35" s="242"/>
      <c r="AH35" s="243"/>
      <c r="AI35" s="373"/>
      <c r="AJ35" s="374"/>
      <c r="AK35" s="378"/>
      <c r="AL35" s="379"/>
      <c r="AM35" s="379"/>
      <c r="AN35" s="376"/>
    </row>
    <row r="36" spans="2:40" ht="13.5" customHeight="1" x14ac:dyDescent="0.15">
      <c r="B36" s="244"/>
      <c r="C36" s="240"/>
      <c r="D36" s="240"/>
      <c r="E36" s="240"/>
      <c r="F36" s="373"/>
      <c r="G36" s="374"/>
      <c r="H36" s="374"/>
      <c r="I36" s="239"/>
      <c r="J36" s="241"/>
      <c r="K36" s="239"/>
      <c r="L36" s="239"/>
      <c r="M36" s="375"/>
      <c r="N36" s="376"/>
      <c r="O36" s="239"/>
      <c r="P36" s="239"/>
      <c r="Q36" s="239"/>
      <c r="R36" s="239"/>
      <c r="S36" s="239"/>
      <c r="T36" s="239"/>
      <c r="U36" s="239"/>
      <c r="V36" s="239"/>
      <c r="W36" s="239"/>
      <c r="X36" s="239"/>
      <c r="Y36" s="239"/>
      <c r="Z36" s="239"/>
      <c r="AA36" s="242"/>
      <c r="AB36" s="243"/>
      <c r="AC36" s="375"/>
      <c r="AD36" s="377"/>
      <c r="AE36" s="239"/>
      <c r="AF36" s="239"/>
      <c r="AG36" s="242"/>
      <c r="AH36" s="243"/>
      <c r="AI36" s="373"/>
      <c r="AJ36" s="374"/>
      <c r="AK36" s="378"/>
      <c r="AL36" s="379"/>
      <c r="AM36" s="379"/>
      <c r="AN36" s="376"/>
    </row>
    <row r="37" spans="2:40" ht="13.5" customHeight="1" x14ac:dyDescent="0.15">
      <c r="B37" s="244"/>
      <c r="C37" s="240"/>
      <c r="D37" s="240"/>
      <c r="E37" s="240"/>
      <c r="F37" s="373"/>
      <c r="G37" s="374"/>
      <c r="H37" s="374"/>
      <c r="I37" s="239"/>
      <c r="J37" s="241"/>
      <c r="K37" s="239"/>
      <c r="L37" s="239"/>
      <c r="M37" s="375"/>
      <c r="N37" s="376"/>
      <c r="O37" s="239"/>
      <c r="P37" s="239"/>
      <c r="Q37" s="239"/>
      <c r="R37" s="239"/>
      <c r="S37" s="239"/>
      <c r="T37" s="239"/>
      <c r="U37" s="239"/>
      <c r="V37" s="239"/>
      <c r="W37" s="239"/>
      <c r="X37" s="239"/>
      <c r="Y37" s="239"/>
      <c r="Z37" s="239"/>
      <c r="AA37" s="242"/>
      <c r="AB37" s="243"/>
      <c r="AC37" s="375"/>
      <c r="AD37" s="377"/>
      <c r="AE37" s="239"/>
      <c r="AF37" s="239"/>
      <c r="AG37" s="242"/>
      <c r="AH37" s="243"/>
      <c r="AI37" s="373"/>
      <c r="AJ37" s="374"/>
      <c r="AK37" s="378"/>
      <c r="AL37" s="379"/>
      <c r="AM37" s="379"/>
      <c r="AN37" s="376"/>
    </row>
    <row r="38" spans="2:40" ht="13.5" customHeight="1" x14ac:dyDescent="0.15">
      <c r="B38" s="244"/>
      <c r="C38" s="240"/>
      <c r="D38" s="240"/>
      <c r="E38" s="240"/>
      <c r="F38" s="373"/>
      <c r="G38" s="374"/>
      <c r="H38" s="374"/>
      <c r="I38" s="239"/>
      <c r="J38" s="241"/>
      <c r="K38" s="239"/>
      <c r="L38" s="239"/>
      <c r="M38" s="375"/>
      <c r="N38" s="376"/>
      <c r="O38" s="239"/>
      <c r="P38" s="239"/>
      <c r="Q38" s="239"/>
      <c r="R38" s="239"/>
      <c r="S38" s="239"/>
      <c r="T38" s="239"/>
      <c r="U38" s="239"/>
      <c r="V38" s="239"/>
      <c r="W38" s="239"/>
      <c r="X38" s="239"/>
      <c r="Y38" s="239"/>
      <c r="Z38" s="239"/>
      <c r="AA38" s="242"/>
      <c r="AB38" s="243"/>
      <c r="AC38" s="375"/>
      <c r="AD38" s="377"/>
      <c r="AE38" s="239"/>
      <c r="AF38" s="239"/>
      <c r="AG38" s="242"/>
      <c r="AH38" s="243"/>
      <c r="AI38" s="373"/>
      <c r="AJ38" s="374"/>
      <c r="AK38" s="378"/>
      <c r="AL38" s="379"/>
      <c r="AM38" s="379"/>
      <c r="AN38" s="376"/>
    </row>
    <row r="39" spans="2:40" ht="13.5" customHeight="1" x14ac:dyDescent="0.15">
      <c r="B39" s="244"/>
      <c r="C39" s="240"/>
      <c r="D39" s="240"/>
      <c r="E39" s="240"/>
      <c r="F39" s="373"/>
      <c r="G39" s="374"/>
      <c r="H39" s="374"/>
      <c r="I39" s="239"/>
      <c r="J39" s="241"/>
      <c r="K39" s="239"/>
      <c r="L39" s="239"/>
      <c r="M39" s="375"/>
      <c r="N39" s="376"/>
      <c r="O39" s="239"/>
      <c r="P39" s="239"/>
      <c r="Q39" s="239"/>
      <c r="R39" s="239"/>
      <c r="S39" s="239"/>
      <c r="T39" s="239"/>
      <c r="U39" s="239"/>
      <c r="V39" s="239"/>
      <c r="W39" s="239"/>
      <c r="X39" s="239"/>
      <c r="Y39" s="239"/>
      <c r="Z39" s="239"/>
      <c r="AA39" s="242"/>
      <c r="AB39" s="243"/>
      <c r="AC39" s="375"/>
      <c r="AD39" s="377"/>
      <c r="AE39" s="239"/>
      <c r="AF39" s="239"/>
      <c r="AG39" s="242"/>
      <c r="AH39" s="243"/>
      <c r="AI39" s="373"/>
      <c r="AJ39" s="374"/>
      <c r="AK39" s="378"/>
      <c r="AL39" s="379"/>
      <c r="AM39" s="379"/>
      <c r="AN39" s="376"/>
    </row>
    <row r="40" spans="2:40" ht="13.5" customHeight="1" x14ac:dyDescent="0.15">
      <c r="B40" s="244"/>
      <c r="C40" s="240"/>
      <c r="D40" s="240"/>
      <c r="E40" s="240"/>
      <c r="F40" s="373"/>
      <c r="G40" s="374"/>
      <c r="H40" s="374"/>
      <c r="I40" s="239"/>
      <c r="J40" s="241"/>
      <c r="K40" s="239"/>
      <c r="L40" s="239"/>
      <c r="M40" s="375"/>
      <c r="N40" s="376"/>
      <c r="O40" s="239"/>
      <c r="P40" s="239"/>
      <c r="Q40" s="239"/>
      <c r="R40" s="239"/>
      <c r="S40" s="239"/>
      <c r="T40" s="239"/>
      <c r="U40" s="239"/>
      <c r="V40" s="239"/>
      <c r="W40" s="239"/>
      <c r="X40" s="239"/>
      <c r="Y40" s="239"/>
      <c r="Z40" s="239"/>
      <c r="AA40" s="242"/>
      <c r="AB40" s="243"/>
      <c r="AC40" s="375"/>
      <c r="AD40" s="377"/>
      <c r="AE40" s="239"/>
      <c r="AF40" s="239"/>
      <c r="AG40" s="242"/>
      <c r="AH40" s="243"/>
      <c r="AI40" s="373"/>
      <c r="AJ40" s="374"/>
      <c r="AK40" s="378"/>
      <c r="AL40" s="379"/>
      <c r="AM40" s="379"/>
      <c r="AN40" s="376"/>
    </row>
    <row r="41" spans="2:40" ht="13.5" customHeight="1" x14ac:dyDescent="0.15">
      <c r="B41" s="244"/>
      <c r="C41" s="240"/>
      <c r="D41" s="240"/>
      <c r="E41" s="240"/>
      <c r="F41" s="373"/>
      <c r="G41" s="374"/>
      <c r="H41" s="374"/>
      <c r="I41" s="239"/>
      <c r="J41" s="241"/>
      <c r="K41" s="239"/>
      <c r="L41" s="239"/>
      <c r="M41" s="375"/>
      <c r="N41" s="376"/>
      <c r="O41" s="239"/>
      <c r="P41" s="239"/>
      <c r="Q41" s="239"/>
      <c r="R41" s="239"/>
      <c r="S41" s="239"/>
      <c r="T41" s="239"/>
      <c r="U41" s="239"/>
      <c r="V41" s="239"/>
      <c r="W41" s="239"/>
      <c r="X41" s="239"/>
      <c r="Y41" s="239"/>
      <c r="Z41" s="239"/>
      <c r="AA41" s="242"/>
      <c r="AB41" s="243"/>
      <c r="AC41" s="375"/>
      <c r="AD41" s="377"/>
      <c r="AE41" s="239"/>
      <c r="AF41" s="239"/>
      <c r="AG41" s="242"/>
      <c r="AH41" s="243"/>
      <c r="AI41" s="373"/>
      <c r="AJ41" s="374"/>
      <c r="AK41" s="378"/>
      <c r="AL41" s="379"/>
      <c r="AM41" s="379"/>
      <c r="AN41" s="376"/>
    </row>
    <row r="42" spans="2:40" ht="13.5" customHeight="1" x14ac:dyDescent="0.15">
      <c r="B42" s="244"/>
      <c r="C42" s="240"/>
      <c r="D42" s="240"/>
      <c r="E42" s="240"/>
      <c r="F42" s="373"/>
      <c r="G42" s="374"/>
      <c r="H42" s="374"/>
      <c r="I42" s="239"/>
      <c r="J42" s="241"/>
      <c r="K42" s="239"/>
      <c r="L42" s="239"/>
      <c r="M42" s="375"/>
      <c r="N42" s="376"/>
      <c r="O42" s="239"/>
      <c r="P42" s="239"/>
      <c r="Q42" s="239"/>
      <c r="R42" s="239"/>
      <c r="S42" s="239"/>
      <c r="T42" s="239"/>
      <c r="U42" s="239"/>
      <c r="V42" s="239"/>
      <c r="W42" s="239"/>
      <c r="X42" s="239"/>
      <c r="Y42" s="239"/>
      <c r="Z42" s="239"/>
      <c r="AA42" s="242"/>
      <c r="AB42" s="243"/>
      <c r="AC42" s="375"/>
      <c r="AD42" s="377"/>
      <c r="AE42" s="239"/>
      <c r="AF42" s="239"/>
      <c r="AG42" s="242"/>
      <c r="AH42" s="243"/>
      <c r="AI42" s="373"/>
      <c r="AJ42" s="374"/>
      <c r="AK42" s="378"/>
      <c r="AL42" s="379"/>
      <c r="AM42" s="379"/>
      <c r="AN42" s="376"/>
    </row>
    <row r="43" spans="2:40" ht="13.5" customHeight="1" x14ac:dyDescent="0.15">
      <c r="B43" s="244"/>
      <c r="C43" s="240"/>
      <c r="D43" s="240"/>
      <c r="E43" s="240"/>
      <c r="F43" s="373"/>
      <c r="G43" s="374"/>
      <c r="H43" s="374"/>
      <c r="I43" s="239"/>
      <c r="J43" s="241"/>
      <c r="K43" s="239"/>
      <c r="L43" s="239"/>
      <c r="M43" s="375"/>
      <c r="N43" s="376"/>
      <c r="O43" s="239"/>
      <c r="P43" s="239"/>
      <c r="Q43" s="239"/>
      <c r="R43" s="239"/>
      <c r="S43" s="239"/>
      <c r="T43" s="239"/>
      <c r="U43" s="239"/>
      <c r="V43" s="239"/>
      <c r="W43" s="239"/>
      <c r="X43" s="239"/>
      <c r="Y43" s="239"/>
      <c r="Z43" s="239"/>
      <c r="AA43" s="242"/>
      <c r="AB43" s="243"/>
      <c r="AC43" s="375"/>
      <c r="AD43" s="377"/>
      <c r="AE43" s="239"/>
      <c r="AF43" s="239"/>
      <c r="AG43" s="242"/>
      <c r="AH43" s="243"/>
      <c r="AI43" s="373"/>
      <c r="AJ43" s="374"/>
      <c r="AK43" s="378"/>
      <c r="AL43" s="379"/>
      <c r="AM43" s="379"/>
      <c r="AN43" s="376"/>
    </row>
    <row r="44" spans="2:40" ht="13.5" customHeight="1" x14ac:dyDescent="0.15">
      <c r="B44" s="244"/>
      <c r="C44" s="240"/>
      <c r="D44" s="240"/>
      <c r="E44" s="240"/>
      <c r="F44" s="373"/>
      <c r="G44" s="374"/>
      <c r="H44" s="374"/>
      <c r="I44" s="239"/>
      <c r="J44" s="241"/>
      <c r="K44" s="239"/>
      <c r="L44" s="239"/>
      <c r="M44" s="375"/>
      <c r="N44" s="376"/>
      <c r="O44" s="239"/>
      <c r="P44" s="239"/>
      <c r="Q44" s="239"/>
      <c r="R44" s="239"/>
      <c r="S44" s="239"/>
      <c r="T44" s="239"/>
      <c r="U44" s="239"/>
      <c r="V44" s="239"/>
      <c r="W44" s="239"/>
      <c r="X44" s="239"/>
      <c r="Y44" s="239"/>
      <c r="Z44" s="239"/>
      <c r="AA44" s="242"/>
      <c r="AB44" s="243"/>
      <c r="AC44" s="375"/>
      <c r="AD44" s="377"/>
      <c r="AE44" s="239"/>
      <c r="AF44" s="239"/>
      <c r="AG44" s="242"/>
      <c r="AH44" s="243"/>
      <c r="AI44" s="373"/>
      <c r="AJ44" s="374"/>
      <c r="AK44" s="378"/>
      <c r="AL44" s="379"/>
      <c r="AM44" s="379"/>
      <c r="AN44" s="376"/>
    </row>
    <row r="45" spans="2:40" ht="13.5" customHeight="1" x14ac:dyDescent="0.15">
      <c r="B45" s="244"/>
      <c r="C45" s="240"/>
      <c r="D45" s="240"/>
      <c r="E45" s="240"/>
      <c r="F45" s="373"/>
      <c r="G45" s="374"/>
      <c r="H45" s="374"/>
      <c r="I45" s="239"/>
      <c r="J45" s="241"/>
      <c r="K45" s="239"/>
      <c r="L45" s="239"/>
      <c r="M45" s="375"/>
      <c r="N45" s="376"/>
      <c r="O45" s="239"/>
      <c r="P45" s="239"/>
      <c r="Q45" s="239"/>
      <c r="R45" s="239"/>
      <c r="S45" s="239"/>
      <c r="T45" s="239"/>
      <c r="U45" s="239"/>
      <c r="V45" s="239"/>
      <c r="W45" s="239"/>
      <c r="X45" s="239"/>
      <c r="Y45" s="239"/>
      <c r="Z45" s="239"/>
      <c r="AA45" s="242"/>
      <c r="AB45" s="243"/>
      <c r="AC45" s="375"/>
      <c r="AD45" s="377"/>
      <c r="AE45" s="239"/>
      <c r="AF45" s="239"/>
      <c r="AG45" s="242"/>
      <c r="AH45" s="243"/>
      <c r="AI45" s="373"/>
      <c r="AJ45" s="374"/>
      <c r="AK45" s="378"/>
      <c r="AL45" s="379"/>
      <c r="AM45" s="379"/>
      <c r="AN45" s="376"/>
    </row>
    <row r="46" spans="2:40" ht="13.5" customHeight="1" x14ac:dyDescent="0.15">
      <c r="B46" s="244"/>
      <c r="C46" s="240"/>
      <c r="D46" s="240"/>
      <c r="E46" s="240"/>
      <c r="F46" s="373"/>
      <c r="G46" s="374"/>
      <c r="H46" s="374"/>
      <c r="I46" s="239"/>
      <c r="J46" s="241"/>
      <c r="K46" s="239"/>
      <c r="L46" s="239"/>
      <c r="M46" s="375"/>
      <c r="N46" s="376"/>
      <c r="O46" s="239"/>
      <c r="P46" s="239"/>
      <c r="Q46" s="239"/>
      <c r="R46" s="239"/>
      <c r="S46" s="239"/>
      <c r="T46" s="239"/>
      <c r="U46" s="239"/>
      <c r="V46" s="239"/>
      <c r="W46" s="239"/>
      <c r="X46" s="239"/>
      <c r="Y46" s="239"/>
      <c r="Z46" s="239"/>
      <c r="AA46" s="242"/>
      <c r="AB46" s="243"/>
      <c r="AC46" s="375"/>
      <c r="AD46" s="377"/>
      <c r="AE46" s="239"/>
      <c r="AF46" s="239"/>
      <c r="AG46" s="242"/>
      <c r="AH46" s="243"/>
      <c r="AI46" s="373"/>
      <c r="AJ46" s="374"/>
      <c r="AK46" s="378"/>
      <c r="AL46" s="379"/>
      <c r="AM46" s="379"/>
      <c r="AN46" s="376"/>
    </row>
    <row r="47" spans="2:40" ht="13.5" customHeight="1" x14ac:dyDescent="0.15">
      <c r="B47" s="244"/>
      <c r="C47" s="240"/>
      <c r="D47" s="240"/>
      <c r="E47" s="240"/>
      <c r="F47" s="373"/>
      <c r="G47" s="374"/>
      <c r="H47" s="374"/>
      <c r="I47" s="239"/>
      <c r="J47" s="241"/>
      <c r="K47" s="239"/>
      <c r="L47" s="239"/>
      <c r="M47" s="375"/>
      <c r="N47" s="376"/>
      <c r="O47" s="239"/>
      <c r="P47" s="239"/>
      <c r="Q47" s="239"/>
      <c r="R47" s="239"/>
      <c r="S47" s="239"/>
      <c r="T47" s="239"/>
      <c r="U47" s="239"/>
      <c r="V47" s="239"/>
      <c r="W47" s="239"/>
      <c r="X47" s="239"/>
      <c r="Y47" s="239"/>
      <c r="Z47" s="239"/>
      <c r="AA47" s="242"/>
      <c r="AB47" s="243"/>
      <c r="AC47" s="375"/>
      <c r="AD47" s="377"/>
      <c r="AE47" s="239"/>
      <c r="AF47" s="239"/>
      <c r="AG47" s="242"/>
      <c r="AH47" s="243"/>
      <c r="AI47" s="373"/>
      <c r="AJ47" s="374"/>
      <c r="AK47" s="378"/>
      <c r="AL47" s="379"/>
      <c r="AM47" s="379"/>
      <c r="AN47" s="376"/>
    </row>
    <row r="48" spans="2:40" ht="13.5" customHeight="1" x14ac:dyDescent="0.15">
      <c r="B48" s="244"/>
      <c r="C48" s="240"/>
      <c r="D48" s="240"/>
      <c r="E48" s="240"/>
      <c r="F48" s="373"/>
      <c r="G48" s="374"/>
      <c r="H48" s="374"/>
      <c r="I48" s="239"/>
      <c r="J48" s="241"/>
      <c r="K48" s="239"/>
      <c r="L48" s="239"/>
      <c r="M48" s="375"/>
      <c r="N48" s="376"/>
      <c r="O48" s="239"/>
      <c r="P48" s="239"/>
      <c r="Q48" s="239"/>
      <c r="R48" s="239"/>
      <c r="S48" s="239"/>
      <c r="T48" s="239"/>
      <c r="U48" s="239"/>
      <c r="V48" s="239"/>
      <c r="W48" s="239"/>
      <c r="X48" s="239"/>
      <c r="Y48" s="239"/>
      <c r="Z48" s="239"/>
      <c r="AA48" s="242"/>
      <c r="AB48" s="243"/>
      <c r="AC48" s="375"/>
      <c r="AD48" s="377"/>
      <c r="AE48" s="239"/>
      <c r="AF48" s="239"/>
      <c r="AG48" s="242"/>
      <c r="AH48" s="243"/>
      <c r="AI48" s="373"/>
      <c r="AJ48" s="374"/>
      <c r="AK48" s="378"/>
      <c r="AL48" s="379"/>
      <c r="AM48" s="379"/>
      <c r="AN48" s="376"/>
    </row>
    <row r="49" spans="2:2" ht="13.5" customHeight="1" x14ac:dyDescent="0.15">
      <c r="B49" s="3" t="s">
        <v>209</v>
      </c>
    </row>
  </sheetData>
  <mergeCells count="24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8:H48"/>
    <mergeCell ref="M48:N48"/>
    <mergeCell ref="M46:N46"/>
    <mergeCell ref="F47:H47"/>
    <mergeCell ref="M47:N47"/>
    <mergeCell ref="AK6:AN9"/>
    <mergeCell ref="O6:AD6"/>
    <mergeCell ref="AC7:AD9"/>
    <mergeCell ref="Y7:AB7"/>
    <mergeCell ref="F46:H46"/>
    <mergeCell ref="F35:H35"/>
    <mergeCell ref="M35:N35"/>
    <mergeCell ref="F43:H43"/>
    <mergeCell ref="M43:N43"/>
    <mergeCell ref="F45:H45"/>
    <mergeCell ref="M45:N45"/>
    <mergeCell ref="F44:H44"/>
    <mergeCell ref="M44:N44"/>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43:AD43"/>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44:AD44"/>
    <mergeCell ref="AC45:AD45"/>
    <mergeCell ref="AC46:AD46"/>
    <mergeCell ref="AC47:AD47"/>
    <mergeCell ref="AC48:AD48"/>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43:AN43"/>
    <mergeCell ref="AK44:AN44"/>
    <mergeCell ref="AK45:AN45"/>
    <mergeCell ref="AK46:AN46"/>
    <mergeCell ref="AK47:AN47"/>
    <mergeCell ref="AK48:AN48"/>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8:AJ48"/>
    <mergeCell ref="AI32:AJ32"/>
    <mergeCell ref="AI33:AJ33"/>
    <mergeCell ref="AI34:AJ34"/>
    <mergeCell ref="AI35:AJ35"/>
    <mergeCell ref="AI43:AJ43"/>
    <mergeCell ref="AI44:AJ44"/>
    <mergeCell ref="AI45:AJ45"/>
    <mergeCell ref="AI46:AJ46"/>
    <mergeCell ref="AI47:AJ47"/>
    <mergeCell ref="F42:H42"/>
    <mergeCell ref="M42:N42"/>
    <mergeCell ref="AC42:AD42"/>
    <mergeCell ref="AI42:AJ42"/>
    <mergeCell ref="AK42:AN42"/>
    <mergeCell ref="F39:H39"/>
    <mergeCell ref="M39:N39"/>
    <mergeCell ref="AC39:AD39"/>
    <mergeCell ref="AI39:AJ39"/>
    <mergeCell ref="AK39:AN39"/>
    <mergeCell ref="F40:H40"/>
    <mergeCell ref="M40:N40"/>
    <mergeCell ref="AC40:AD40"/>
    <mergeCell ref="AI40:AJ40"/>
    <mergeCell ref="AK40:AN40"/>
    <mergeCell ref="F36:H36"/>
    <mergeCell ref="M36:N36"/>
    <mergeCell ref="AC36:AD36"/>
    <mergeCell ref="AI36:AJ36"/>
    <mergeCell ref="AK36:AN36"/>
    <mergeCell ref="F41:H41"/>
    <mergeCell ref="M41:N41"/>
    <mergeCell ref="AC41:AD41"/>
    <mergeCell ref="AI41:AJ41"/>
    <mergeCell ref="AK41:AN41"/>
    <mergeCell ref="F37:H37"/>
    <mergeCell ref="M37:N37"/>
    <mergeCell ref="AC37:AD37"/>
    <mergeCell ref="AI37:AJ37"/>
    <mergeCell ref="AK37:AN37"/>
    <mergeCell ref="F38:H38"/>
    <mergeCell ref="M38:N38"/>
    <mergeCell ref="AC38:AD38"/>
    <mergeCell ref="AI38:AJ38"/>
    <mergeCell ref="AK38:AN38"/>
  </mergeCells>
  <phoneticPr fontId="11"/>
  <dataValidations count="1">
    <dataValidation type="list" allowBlank="1" showInputMessage="1" showErrorMessage="1" sqref="AH11 U23 U44 AB23 AE13 AF12:AG12 U38 K10:L48"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1" orientation="landscape" copies="2" r:id="rId1"/>
  <headerFooter alignWithMargins="0"/>
  <rowBreaks count="1" manualBreakCount="1">
    <brk id="4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I18"/>
  <sheetViews>
    <sheetView showGridLines="0" showZeros="0" view="pageBreakPreview" zoomScaleNormal="70" zoomScaleSheetLayoutView="100" workbookViewId="0">
      <selection activeCell="AM12" sqref="AM1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4" customFormat="1" ht="24.95" customHeight="1" x14ac:dyDescent="0.15">
      <c r="B3" s="484" t="s">
        <v>210</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485" t="s">
        <v>532</v>
      </c>
      <c r="C4" s="486"/>
      <c r="D4" s="487"/>
      <c r="E4" s="488" t="str">
        <f>'様式A-1'!$D$3</f>
        <v>アソウダトンネル</v>
      </c>
      <c r="F4" s="489"/>
      <c r="G4" s="489"/>
      <c r="H4" s="489"/>
      <c r="I4" s="490"/>
      <c r="J4" s="491" t="s">
        <v>533</v>
      </c>
      <c r="K4" s="491"/>
      <c r="L4" s="491"/>
      <c r="M4" s="492" t="str">
        <f>'様式A-1'!$J$3</f>
        <v>一般県道藤生停車場錦帯橋線</v>
      </c>
      <c r="N4" s="492"/>
      <c r="O4" s="492"/>
      <c r="P4" s="492"/>
      <c r="Q4" s="492"/>
      <c r="R4" s="492"/>
      <c r="S4" s="466" t="s">
        <v>534</v>
      </c>
      <c r="T4" s="467"/>
      <c r="U4" s="467"/>
      <c r="V4" s="468"/>
      <c r="W4" s="472" t="str">
        <f>'様式A-1'!$K$5</f>
        <v>復建調査設計㈱・小笠原洋</v>
      </c>
      <c r="X4" s="473"/>
      <c r="Y4" s="473"/>
      <c r="Z4" s="473"/>
      <c r="AA4" s="473"/>
      <c r="AB4" s="474"/>
      <c r="AC4" s="478" t="s">
        <v>535</v>
      </c>
      <c r="AD4" s="479"/>
      <c r="AE4" s="480"/>
      <c r="AF4" s="493">
        <f>'様式A-1'!$R$5</f>
        <v>45922</v>
      </c>
      <c r="AG4" s="494"/>
      <c r="AH4" s="494"/>
      <c r="AI4" s="495"/>
    </row>
    <row r="5" spans="2:35" ht="20.100000000000001" customHeight="1" x14ac:dyDescent="0.15">
      <c r="B5" s="499" t="s">
        <v>536</v>
      </c>
      <c r="C5" s="500"/>
      <c r="D5" s="501"/>
      <c r="E5" s="502" t="str">
        <f>'様式A-1'!$D$4</f>
        <v>麻生田トンネル</v>
      </c>
      <c r="F5" s="503"/>
      <c r="G5" s="503"/>
      <c r="H5" s="503"/>
      <c r="I5" s="504"/>
      <c r="J5" s="505" t="s">
        <v>537</v>
      </c>
      <c r="K5" s="505"/>
      <c r="L5" s="505"/>
      <c r="M5" s="492" t="str">
        <f>'様式A-1'!$R$3</f>
        <v>山口県岩国土木建築事務所</v>
      </c>
      <c r="N5" s="492"/>
      <c r="O5" s="492"/>
      <c r="P5" s="492"/>
      <c r="Q5" s="492"/>
      <c r="R5" s="492"/>
      <c r="S5" s="469"/>
      <c r="T5" s="470"/>
      <c r="U5" s="470"/>
      <c r="V5" s="471"/>
      <c r="W5" s="475"/>
      <c r="X5" s="476"/>
      <c r="Y5" s="476"/>
      <c r="Z5" s="476"/>
      <c r="AA5" s="476"/>
      <c r="AB5" s="477"/>
      <c r="AC5" s="481"/>
      <c r="AD5" s="482"/>
      <c r="AE5" s="483"/>
      <c r="AF5" s="496"/>
      <c r="AG5" s="497"/>
      <c r="AH5" s="497"/>
      <c r="AI5" s="498"/>
    </row>
    <row r="6" spans="2:35" ht="26.25" customHeight="1" x14ac:dyDescent="0.15">
      <c r="B6" s="462" t="s">
        <v>211</v>
      </c>
      <c r="C6" s="464"/>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464"/>
      <c r="AE6" s="464"/>
      <c r="AF6" s="464"/>
      <c r="AG6" s="464"/>
      <c r="AH6" s="464"/>
      <c r="AI6" s="464"/>
    </row>
    <row r="7" spans="2:35" ht="35.450000000000003" customHeight="1" x14ac:dyDescent="0.15">
      <c r="B7" s="463"/>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c r="AG7" s="465"/>
      <c r="AH7" s="465"/>
      <c r="AI7" s="465"/>
    </row>
    <row r="8" spans="2:35" ht="35.450000000000003" customHeight="1" x14ac:dyDescent="0.15">
      <c r="B8" s="463"/>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c r="AG8" s="465"/>
      <c r="AH8" s="465"/>
      <c r="AI8" s="465"/>
    </row>
    <row r="9" spans="2:35" ht="35.450000000000003" customHeight="1" x14ac:dyDescent="0.15">
      <c r="B9" s="463"/>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c r="AG9" s="465"/>
      <c r="AH9" s="465"/>
      <c r="AI9" s="465"/>
    </row>
    <row r="10" spans="2:35" ht="35.450000000000003" customHeight="1" x14ac:dyDescent="0.15">
      <c r="B10" s="463"/>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c r="AG10" s="465"/>
      <c r="AH10" s="465"/>
      <c r="AI10" s="465"/>
    </row>
    <row r="11" spans="2:35" ht="35.450000000000003" customHeight="1" x14ac:dyDescent="0.15">
      <c r="B11" s="463"/>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c r="AG11" s="465"/>
      <c r="AH11" s="465"/>
      <c r="AI11" s="465"/>
    </row>
    <row r="12" spans="2:35" ht="35.450000000000003" customHeight="1" x14ac:dyDescent="0.15">
      <c r="B12" s="463"/>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c r="AG12" s="465"/>
      <c r="AH12" s="465"/>
      <c r="AI12" s="465"/>
    </row>
    <row r="13" spans="2:35" ht="35.450000000000003" customHeight="1" x14ac:dyDescent="0.15">
      <c r="B13" s="463"/>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c r="AG13" s="465"/>
      <c r="AH13" s="465"/>
      <c r="AI13" s="465"/>
    </row>
    <row r="14" spans="2:35" ht="35.450000000000003" customHeight="1" x14ac:dyDescent="0.15">
      <c r="B14" s="463"/>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c r="AG14" s="465"/>
      <c r="AH14" s="465"/>
      <c r="AI14" s="465"/>
    </row>
    <row r="15" spans="2:35" ht="35.450000000000003" customHeight="1" x14ac:dyDescent="0.15">
      <c r="B15" s="463"/>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c r="AH15" s="465"/>
      <c r="AI15" s="465"/>
    </row>
    <row r="16" spans="2:35" ht="35.450000000000003" customHeight="1" x14ac:dyDescent="0.15">
      <c r="B16" s="463"/>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c r="AI16" s="465"/>
    </row>
    <row r="17" spans="2:35" ht="35.450000000000003" customHeight="1" x14ac:dyDescent="0.15">
      <c r="B17" s="463"/>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c r="AG17" s="465"/>
      <c r="AH17" s="465"/>
      <c r="AI17" s="465"/>
    </row>
    <row r="18" spans="2:35" ht="53.25" customHeight="1" x14ac:dyDescent="0.15">
      <c r="B18" s="463"/>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c r="AG18" s="465"/>
      <c r="AH18" s="465"/>
      <c r="AI18" s="465"/>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BF2-5D7B-4250-AA61-AC67E26DD775}">
  <sheetPr codeName="Sheet1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8" t="s">
        <v>540</v>
      </c>
      <c r="O2" s="298"/>
      <c r="P2" s="506">
        <v>45862</v>
      </c>
      <c r="Q2" s="507"/>
      <c r="R2" s="508"/>
      <c r="S2" s="298" t="s">
        <v>565</v>
      </c>
      <c r="T2" s="298"/>
      <c r="U2" s="298"/>
      <c r="V2" s="509" t="str">
        <f>+'様式A-1'!$W$2</f>
        <v>34.13086,132.18247</v>
      </c>
      <c r="W2" s="509"/>
      <c r="X2" s="509"/>
      <c r="Y2" s="509"/>
      <c r="Z2" s="509"/>
    </row>
    <row r="3" spans="2:27" ht="20.100000000000001" customHeight="1" x14ac:dyDescent="0.15">
      <c r="B3" s="186" t="s">
        <v>532</v>
      </c>
      <c r="C3" s="299" t="str">
        <f>+'様式A-1'!$D$3</f>
        <v>アソウダトンネル</v>
      </c>
      <c r="D3" s="300"/>
      <c r="E3" s="300"/>
      <c r="F3" s="301"/>
      <c r="G3" s="296" t="s">
        <v>533</v>
      </c>
      <c r="H3" s="299" t="str">
        <f>+'様式A-1'!$J$3</f>
        <v>一般県道藤生停車場錦帯橋線</v>
      </c>
      <c r="I3" s="300"/>
      <c r="J3" s="301"/>
      <c r="K3" s="296" t="s">
        <v>537</v>
      </c>
      <c r="L3" s="510" t="str">
        <f>+'様式A-1'!$R$3</f>
        <v>山口県岩国土木建築事務所</v>
      </c>
      <c r="M3" s="510"/>
      <c r="N3" s="510"/>
      <c r="O3" s="510"/>
      <c r="P3" s="510"/>
      <c r="Q3" s="273" t="s">
        <v>538</v>
      </c>
      <c r="R3" s="275"/>
      <c r="S3" s="299" t="s">
        <v>689</v>
      </c>
      <c r="T3" s="300"/>
      <c r="U3" s="301"/>
      <c r="V3" s="512" t="s">
        <v>543</v>
      </c>
      <c r="W3" s="151" t="s">
        <v>544</v>
      </c>
      <c r="X3" s="514">
        <f>+'様式A-1'!$E$7</f>
        <v>34.131</v>
      </c>
      <c r="Y3" s="515"/>
      <c r="Z3" s="516"/>
    </row>
    <row r="4" spans="2:27" ht="20.100000000000001" customHeight="1" x14ac:dyDescent="0.15">
      <c r="B4" s="183" t="s">
        <v>545</v>
      </c>
      <c r="C4" s="302" t="str">
        <f>+'様式A-1'!$D$4</f>
        <v>麻生田トンネル</v>
      </c>
      <c r="D4" s="303"/>
      <c r="E4" s="303"/>
      <c r="F4" s="304"/>
      <c r="G4" s="290"/>
      <c r="H4" s="302"/>
      <c r="I4" s="303"/>
      <c r="J4" s="304"/>
      <c r="K4" s="290"/>
      <c r="L4" s="511"/>
      <c r="M4" s="511"/>
      <c r="N4" s="511"/>
      <c r="O4" s="511"/>
      <c r="P4" s="511"/>
      <c r="Q4" s="276"/>
      <c r="R4" s="278"/>
      <c r="S4" s="302" t="s">
        <v>655</v>
      </c>
      <c r="T4" s="303"/>
      <c r="U4" s="304"/>
      <c r="V4" s="513"/>
      <c r="W4" s="195" t="s">
        <v>546</v>
      </c>
      <c r="X4" s="514">
        <f>+'様式A-1'!$E$8</f>
        <v>132.18235999999999</v>
      </c>
      <c r="Y4" s="515"/>
      <c r="Z4" s="516"/>
    </row>
    <row r="5" spans="2:27" ht="20.100000000000001" customHeight="1" x14ac:dyDescent="0.15">
      <c r="B5" s="517" t="s">
        <v>547</v>
      </c>
      <c r="C5" s="190" t="s">
        <v>548</v>
      </c>
      <c r="D5" s="291" t="str">
        <f>+'様式A-1'!$E$5</f>
        <v>岩国市海土路町</v>
      </c>
      <c r="E5" s="292"/>
      <c r="F5" s="292"/>
      <c r="G5" s="263" t="s">
        <v>395</v>
      </c>
      <c r="H5" s="264"/>
      <c r="I5" s="291" t="s">
        <v>400</v>
      </c>
      <c r="J5" s="292"/>
      <c r="K5" s="293"/>
      <c r="L5" s="298" t="s">
        <v>549</v>
      </c>
      <c r="M5" s="298"/>
      <c r="N5" s="184" t="s">
        <v>550</v>
      </c>
      <c r="O5" s="152">
        <f>+'様式A-1'!$Z$5</f>
        <v>240.6</v>
      </c>
      <c r="P5" s="185" t="s">
        <v>551</v>
      </c>
      <c r="Q5" s="522" t="s">
        <v>552</v>
      </c>
      <c r="R5" s="519" t="s">
        <v>691</v>
      </c>
      <c r="S5" s="296" t="s">
        <v>65</v>
      </c>
      <c r="T5" s="296"/>
      <c r="U5" s="153" t="s">
        <v>408</v>
      </c>
      <c r="V5" s="273" t="s">
        <v>553</v>
      </c>
      <c r="W5" s="151" t="s">
        <v>544</v>
      </c>
      <c r="X5" s="514">
        <f>+'様式A-1'!$E$9</f>
        <v>34.132595999999999</v>
      </c>
      <c r="Y5" s="515"/>
      <c r="Z5" s="516"/>
    </row>
    <row r="6" spans="2:27" ht="20.100000000000001" customHeight="1" x14ac:dyDescent="0.15">
      <c r="B6" s="518"/>
      <c r="C6" s="190" t="s">
        <v>554</v>
      </c>
      <c r="D6" s="521" t="str">
        <f>+'様式A-1'!$E$6</f>
        <v>岩国市海土路町</v>
      </c>
      <c r="E6" s="292"/>
      <c r="F6" s="292"/>
      <c r="G6" s="298" t="s">
        <v>555</v>
      </c>
      <c r="H6" s="298"/>
      <c r="I6" s="291" t="s">
        <v>693</v>
      </c>
      <c r="J6" s="292"/>
      <c r="K6" s="293"/>
      <c r="L6" s="298" t="s">
        <v>556</v>
      </c>
      <c r="M6" s="298"/>
      <c r="N6" s="184" t="s">
        <v>550</v>
      </c>
      <c r="O6" s="181">
        <f>+'様式A-1'!$E$15</f>
        <v>10.75</v>
      </c>
      <c r="P6" s="185" t="s">
        <v>551</v>
      </c>
      <c r="Q6" s="278"/>
      <c r="R6" s="520"/>
      <c r="S6" s="298" t="s">
        <v>63</v>
      </c>
      <c r="T6" s="298"/>
      <c r="U6" s="154" t="s">
        <v>417</v>
      </c>
      <c r="V6" s="276"/>
      <c r="W6" s="151" t="s">
        <v>546</v>
      </c>
      <c r="X6" s="514">
        <f>+'様式A-1'!$E$10</f>
        <v>132.18059600000001</v>
      </c>
      <c r="Y6" s="515"/>
      <c r="Z6" s="516"/>
    </row>
    <row r="7" spans="2:27" ht="7.5" customHeight="1" x14ac:dyDescent="0.15">
      <c r="B7" s="550" t="s">
        <v>557</v>
      </c>
      <c r="C7" s="550"/>
      <c r="D7" s="551" t="s">
        <v>453</v>
      </c>
      <c r="E7" s="551"/>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50"/>
      <c r="C8" s="550"/>
      <c r="D8" s="551"/>
      <c r="E8" s="551"/>
      <c r="F8" s="158"/>
      <c r="G8" s="523" t="s">
        <v>558</v>
      </c>
      <c r="H8" s="522"/>
      <c r="I8" s="554" t="s">
        <v>559</v>
      </c>
      <c r="J8" s="159" t="s">
        <v>541</v>
      </c>
      <c r="K8" s="160" t="s">
        <v>523</v>
      </c>
      <c r="L8" s="536">
        <v>8</v>
      </c>
      <c r="M8" s="537"/>
      <c r="N8" s="190" t="s">
        <v>542</v>
      </c>
      <c r="O8" s="538">
        <v>1</v>
      </c>
      <c r="P8" s="538"/>
      <c r="Q8" s="190" t="s">
        <v>560</v>
      </c>
      <c r="R8" s="536">
        <v>0</v>
      </c>
      <c r="S8" s="537"/>
      <c r="T8" s="523" t="s">
        <v>561</v>
      </c>
      <c r="U8" s="522"/>
      <c r="V8" s="523" t="s">
        <v>562</v>
      </c>
      <c r="W8" s="522"/>
      <c r="X8" s="526">
        <v>1</v>
      </c>
      <c r="Y8" s="527"/>
      <c r="Z8" s="158"/>
      <c r="AA8" s="84"/>
    </row>
    <row r="9" spans="2:27" ht="10.9" customHeight="1" x14ac:dyDescent="0.15">
      <c r="B9" s="550"/>
      <c r="C9" s="550"/>
      <c r="D9" s="551"/>
      <c r="E9" s="551"/>
      <c r="F9" s="158"/>
      <c r="G9" s="552"/>
      <c r="H9" s="553"/>
      <c r="I9" s="555"/>
      <c r="J9" s="530" t="s">
        <v>470</v>
      </c>
      <c r="K9" s="532" t="s">
        <v>523</v>
      </c>
      <c r="L9" s="526">
        <v>0</v>
      </c>
      <c r="M9" s="527"/>
      <c r="N9" s="530" t="s">
        <v>542</v>
      </c>
      <c r="O9" s="526">
        <v>0</v>
      </c>
      <c r="P9" s="527"/>
      <c r="Q9" s="530" t="s">
        <v>560</v>
      </c>
      <c r="R9" s="526">
        <v>0</v>
      </c>
      <c r="S9" s="527"/>
      <c r="T9" s="552"/>
      <c r="U9" s="553"/>
      <c r="V9" s="524"/>
      <c r="W9" s="525"/>
      <c r="X9" s="528"/>
      <c r="Y9" s="529"/>
      <c r="Z9" s="158"/>
      <c r="AA9" s="84"/>
    </row>
    <row r="10" spans="2:27" ht="10.9" customHeight="1" x14ac:dyDescent="0.15">
      <c r="B10" s="550"/>
      <c r="C10" s="550"/>
      <c r="D10" s="551"/>
      <c r="E10" s="551"/>
      <c r="F10" s="158"/>
      <c r="G10" s="552"/>
      <c r="H10" s="553"/>
      <c r="I10" s="555"/>
      <c r="J10" s="531"/>
      <c r="K10" s="533"/>
      <c r="L10" s="534"/>
      <c r="M10" s="535"/>
      <c r="N10" s="531"/>
      <c r="O10" s="534"/>
      <c r="P10" s="535"/>
      <c r="Q10" s="531"/>
      <c r="R10" s="534"/>
      <c r="S10" s="535"/>
      <c r="T10" s="552"/>
      <c r="U10" s="553"/>
      <c r="V10" s="543" t="s">
        <v>563</v>
      </c>
      <c r="W10" s="544"/>
      <c r="X10" s="526">
        <v>2</v>
      </c>
      <c r="Y10" s="527"/>
      <c r="Z10" s="158"/>
      <c r="AA10" s="84"/>
    </row>
    <row r="11" spans="2:27" ht="21.75" customHeight="1" x14ac:dyDescent="0.15">
      <c r="B11" s="550"/>
      <c r="C11" s="550"/>
      <c r="D11" s="551"/>
      <c r="E11" s="551"/>
      <c r="F11" s="158"/>
      <c r="G11" s="524"/>
      <c r="H11" s="525"/>
      <c r="I11" s="556"/>
      <c r="J11" s="190" t="s">
        <v>564</v>
      </c>
      <c r="K11" s="160" t="s">
        <v>523</v>
      </c>
      <c r="L11" s="547">
        <v>0</v>
      </c>
      <c r="M11" s="548"/>
      <c r="N11" s="190" t="s">
        <v>542</v>
      </c>
      <c r="O11" s="549">
        <v>0</v>
      </c>
      <c r="P11" s="549"/>
      <c r="Q11" s="190" t="s">
        <v>560</v>
      </c>
      <c r="R11" s="547">
        <v>0</v>
      </c>
      <c r="S11" s="548"/>
      <c r="T11" s="524"/>
      <c r="U11" s="525"/>
      <c r="V11" s="545"/>
      <c r="W11" s="546"/>
      <c r="X11" s="534"/>
      <c r="Y11" s="535"/>
      <c r="Z11" s="158"/>
      <c r="AA11" s="84"/>
    </row>
    <row r="12" spans="2:27" ht="21.75" customHeight="1" x14ac:dyDescent="0.15">
      <c r="B12" s="294" t="s">
        <v>216</v>
      </c>
      <c r="C12" s="540"/>
      <c r="D12" s="541"/>
      <c r="E12" s="541"/>
      <c r="F12" s="541"/>
      <c r="G12" s="541"/>
      <c r="H12" s="541"/>
      <c r="I12" s="541"/>
      <c r="J12" s="541"/>
      <c r="K12" s="541"/>
      <c r="L12" s="541"/>
      <c r="M12" s="541"/>
      <c r="N12" s="541"/>
      <c r="O12" s="541"/>
      <c r="P12" s="541"/>
      <c r="Q12" s="541"/>
      <c r="R12" s="541"/>
      <c r="S12" s="541"/>
      <c r="T12" s="541"/>
      <c r="U12" s="541"/>
      <c r="V12" s="541"/>
      <c r="W12" s="541"/>
      <c r="X12" s="541"/>
      <c r="Y12" s="541"/>
      <c r="Z12" s="542"/>
      <c r="AA12" s="84"/>
    </row>
    <row r="13" spans="2:27" ht="21.75" customHeight="1" x14ac:dyDescent="0.15">
      <c r="B13" s="295"/>
      <c r="C13" s="540"/>
      <c r="D13" s="541"/>
      <c r="E13" s="541"/>
      <c r="F13" s="541"/>
      <c r="G13" s="541"/>
      <c r="H13" s="541"/>
      <c r="I13" s="541"/>
      <c r="J13" s="541"/>
      <c r="K13" s="541"/>
      <c r="L13" s="541"/>
      <c r="M13" s="541"/>
      <c r="N13" s="541"/>
      <c r="O13" s="541"/>
      <c r="P13" s="541"/>
      <c r="Q13" s="541"/>
      <c r="R13" s="541"/>
      <c r="S13" s="541"/>
      <c r="T13" s="541"/>
      <c r="U13" s="541"/>
      <c r="V13" s="541"/>
      <c r="W13" s="541"/>
      <c r="X13" s="541"/>
      <c r="Y13" s="541"/>
      <c r="Z13" s="542"/>
      <c r="AA13" s="84"/>
    </row>
    <row r="14" spans="2:27" ht="21.75" customHeight="1" x14ac:dyDescent="0.15">
      <c r="B14" s="295"/>
      <c r="C14" s="540"/>
      <c r="D14" s="541"/>
      <c r="E14" s="541"/>
      <c r="F14" s="541"/>
      <c r="G14" s="541"/>
      <c r="H14" s="541"/>
      <c r="I14" s="541"/>
      <c r="J14" s="541"/>
      <c r="K14" s="541"/>
      <c r="L14" s="541"/>
      <c r="M14" s="541"/>
      <c r="N14" s="541"/>
      <c r="O14" s="541"/>
      <c r="P14" s="541"/>
      <c r="Q14" s="541"/>
      <c r="R14" s="541"/>
      <c r="S14" s="541"/>
      <c r="T14" s="541"/>
      <c r="U14" s="541"/>
      <c r="V14" s="541"/>
      <c r="W14" s="541"/>
      <c r="X14" s="541"/>
      <c r="Y14" s="541"/>
      <c r="Z14" s="542"/>
      <c r="AA14" s="84"/>
    </row>
    <row r="15" spans="2:27" ht="21.75" customHeight="1" x14ac:dyDescent="0.15">
      <c r="B15" s="295"/>
      <c r="C15" s="540"/>
      <c r="D15" s="541"/>
      <c r="E15" s="541"/>
      <c r="F15" s="541"/>
      <c r="G15" s="541"/>
      <c r="H15" s="541"/>
      <c r="I15" s="541"/>
      <c r="J15" s="541"/>
      <c r="K15" s="541"/>
      <c r="L15" s="541"/>
      <c r="M15" s="541"/>
      <c r="N15" s="541"/>
      <c r="O15" s="541"/>
      <c r="P15" s="541"/>
      <c r="Q15" s="541"/>
      <c r="R15" s="541"/>
      <c r="S15" s="541"/>
      <c r="T15" s="541"/>
      <c r="U15" s="541"/>
      <c r="V15" s="541"/>
      <c r="W15" s="541"/>
      <c r="X15" s="541"/>
      <c r="Y15" s="541"/>
      <c r="Z15" s="542"/>
    </row>
    <row r="16" spans="2:27" ht="21.75" customHeight="1" x14ac:dyDescent="0.15">
      <c r="B16" s="295"/>
      <c r="C16" s="540"/>
      <c r="D16" s="541"/>
      <c r="E16" s="541"/>
      <c r="F16" s="541"/>
      <c r="G16" s="541"/>
      <c r="H16" s="541"/>
      <c r="I16" s="541"/>
      <c r="J16" s="541"/>
      <c r="K16" s="541"/>
      <c r="L16" s="541"/>
      <c r="M16" s="541"/>
      <c r="N16" s="541"/>
      <c r="O16" s="541"/>
      <c r="P16" s="541"/>
      <c r="Q16" s="541"/>
      <c r="R16" s="541"/>
      <c r="S16" s="541"/>
      <c r="T16" s="541"/>
      <c r="U16" s="541"/>
      <c r="V16" s="541"/>
      <c r="W16" s="541"/>
      <c r="X16" s="541"/>
      <c r="Y16" s="541"/>
      <c r="Z16" s="542"/>
    </row>
    <row r="17" spans="2:26" ht="21.75" customHeight="1" x14ac:dyDescent="0.15">
      <c r="B17" s="295"/>
      <c r="C17" s="540"/>
      <c r="D17" s="541"/>
      <c r="E17" s="541"/>
      <c r="F17" s="541"/>
      <c r="G17" s="541"/>
      <c r="H17" s="541"/>
      <c r="I17" s="541"/>
      <c r="J17" s="541"/>
      <c r="K17" s="541"/>
      <c r="L17" s="541"/>
      <c r="M17" s="541"/>
      <c r="N17" s="541"/>
      <c r="O17" s="541"/>
      <c r="P17" s="541"/>
      <c r="Q17" s="541"/>
      <c r="R17" s="541"/>
      <c r="S17" s="541"/>
      <c r="T17" s="541"/>
      <c r="U17" s="541"/>
      <c r="V17" s="541"/>
      <c r="W17" s="541"/>
      <c r="X17" s="541"/>
      <c r="Y17" s="541"/>
      <c r="Z17" s="542"/>
    </row>
    <row r="18" spans="2:26" ht="21.75" customHeight="1" x14ac:dyDescent="0.15">
      <c r="B18" s="295"/>
      <c r="C18" s="540"/>
      <c r="D18" s="541"/>
      <c r="E18" s="541"/>
      <c r="F18" s="541"/>
      <c r="G18" s="541"/>
      <c r="H18" s="541"/>
      <c r="I18" s="541"/>
      <c r="J18" s="541"/>
      <c r="K18" s="541"/>
      <c r="L18" s="541"/>
      <c r="M18" s="541"/>
      <c r="N18" s="541"/>
      <c r="O18" s="541"/>
      <c r="P18" s="541"/>
      <c r="Q18" s="541"/>
      <c r="R18" s="541"/>
      <c r="S18" s="541"/>
      <c r="T18" s="541"/>
      <c r="U18" s="541"/>
      <c r="V18" s="541"/>
      <c r="W18" s="541"/>
      <c r="X18" s="541"/>
      <c r="Y18" s="541"/>
      <c r="Z18" s="542"/>
    </row>
    <row r="19" spans="2:26" ht="21.75" customHeight="1" x14ac:dyDescent="0.15">
      <c r="B19" s="295"/>
      <c r="C19" s="540"/>
      <c r="D19" s="541"/>
      <c r="E19" s="541"/>
      <c r="F19" s="541"/>
      <c r="G19" s="541"/>
      <c r="H19" s="541"/>
      <c r="I19" s="541"/>
      <c r="J19" s="541"/>
      <c r="K19" s="541"/>
      <c r="L19" s="541"/>
      <c r="M19" s="541"/>
      <c r="N19" s="541"/>
      <c r="O19" s="541"/>
      <c r="P19" s="541"/>
      <c r="Q19" s="541"/>
      <c r="R19" s="541"/>
      <c r="S19" s="541"/>
      <c r="T19" s="541"/>
      <c r="U19" s="541"/>
      <c r="V19" s="541"/>
      <c r="W19" s="541"/>
      <c r="X19" s="541"/>
      <c r="Y19" s="541"/>
      <c r="Z19" s="542"/>
    </row>
    <row r="20" spans="2:26" ht="21.75" customHeight="1" x14ac:dyDescent="0.15">
      <c r="B20" s="295"/>
      <c r="C20" s="540"/>
      <c r="D20" s="541"/>
      <c r="E20" s="541"/>
      <c r="F20" s="541"/>
      <c r="G20" s="541"/>
      <c r="H20" s="541"/>
      <c r="I20" s="541"/>
      <c r="J20" s="541"/>
      <c r="K20" s="541"/>
      <c r="L20" s="541"/>
      <c r="M20" s="541"/>
      <c r="N20" s="541"/>
      <c r="O20" s="541"/>
      <c r="P20" s="541"/>
      <c r="Q20" s="541"/>
      <c r="R20" s="541"/>
      <c r="S20" s="541"/>
      <c r="T20" s="541"/>
      <c r="U20" s="541"/>
      <c r="V20" s="541"/>
      <c r="W20" s="541"/>
      <c r="X20" s="541"/>
      <c r="Y20" s="541"/>
      <c r="Z20" s="542"/>
    </row>
    <row r="21" spans="2:26" ht="21.75" customHeight="1" x14ac:dyDescent="0.15">
      <c r="B21" s="295"/>
      <c r="C21" s="540"/>
      <c r="D21" s="541"/>
      <c r="E21" s="541"/>
      <c r="F21" s="541"/>
      <c r="G21" s="541"/>
      <c r="H21" s="541"/>
      <c r="I21" s="541"/>
      <c r="J21" s="541"/>
      <c r="K21" s="541"/>
      <c r="L21" s="541"/>
      <c r="M21" s="541"/>
      <c r="N21" s="541"/>
      <c r="O21" s="541"/>
      <c r="P21" s="541"/>
      <c r="Q21" s="541"/>
      <c r="R21" s="541"/>
      <c r="S21" s="541"/>
      <c r="T21" s="541"/>
      <c r="U21" s="541"/>
      <c r="V21" s="541"/>
      <c r="W21" s="541"/>
      <c r="X21" s="541"/>
      <c r="Y21" s="541"/>
      <c r="Z21" s="542"/>
    </row>
    <row r="22" spans="2:26" ht="21.75" customHeight="1" x14ac:dyDescent="0.15">
      <c r="B22" s="295"/>
      <c r="C22" s="540"/>
      <c r="D22" s="541"/>
      <c r="E22" s="541"/>
      <c r="F22" s="541"/>
      <c r="G22" s="541"/>
      <c r="H22" s="541"/>
      <c r="I22" s="541"/>
      <c r="J22" s="541"/>
      <c r="K22" s="541"/>
      <c r="L22" s="541"/>
      <c r="M22" s="541"/>
      <c r="N22" s="541"/>
      <c r="O22" s="541"/>
      <c r="P22" s="541"/>
      <c r="Q22" s="541"/>
      <c r="R22" s="541"/>
      <c r="S22" s="541"/>
      <c r="T22" s="541"/>
      <c r="U22" s="541"/>
      <c r="V22" s="541"/>
      <c r="W22" s="541"/>
      <c r="X22" s="541"/>
      <c r="Y22" s="541"/>
      <c r="Z22" s="542"/>
    </row>
    <row r="23" spans="2:26" ht="21.75" customHeight="1" x14ac:dyDescent="0.15">
      <c r="B23" s="295"/>
      <c r="C23" s="540"/>
      <c r="D23" s="541"/>
      <c r="E23" s="541"/>
      <c r="F23" s="541"/>
      <c r="G23" s="541"/>
      <c r="H23" s="541"/>
      <c r="I23" s="541"/>
      <c r="J23" s="541"/>
      <c r="K23" s="541"/>
      <c r="L23" s="541"/>
      <c r="M23" s="541"/>
      <c r="N23" s="541"/>
      <c r="O23" s="541"/>
      <c r="P23" s="541"/>
      <c r="Q23" s="541"/>
      <c r="R23" s="541"/>
      <c r="S23" s="541"/>
      <c r="T23" s="541"/>
      <c r="U23" s="541"/>
      <c r="V23" s="541"/>
      <c r="W23" s="541"/>
      <c r="X23" s="541"/>
      <c r="Y23" s="541"/>
      <c r="Z23" s="542"/>
    </row>
    <row r="24" spans="2:26" ht="21.75" customHeight="1" x14ac:dyDescent="0.15">
      <c r="B24" s="295"/>
      <c r="C24" s="540"/>
      <c r="D24" s="541"/>
      <c r="E24" s="541"/>
      <c r="F24" s="541"/>
      <c r="G24" s="541"/>
      <c r="H24" s="541"/>
      <c r="I24" s="541"/>
      <c r="J24" s="541"/>
      <c r="K24" s="541"/>
      <c r="L24" s="541"/>
      <c r="M24" s="541"/>
      <c r="N24" s="541"/>
      <c r="O24" s="541"/>
      <c r="P24" s="541"/>
      <c r="Q24" s="541"/>
      <c r="R24" s="541"/>
      <c r="S24" s="541"/>
      <c r="T24" s="541"/>
      <c r="U24" s="541"/>
      <c r="V24" s="541"/>
      <c r="W24" s="541"/>
      <c r="X24" s="541"/>
      <c r="Y24" s="541"/>
      <c r="Z24" s="542"/>
    </row>
    <row r="25" spans="2:26" ht="21.75" customHeight="1" x14ac:dyDescent="0.15">
      <c r="B25" s="295"/>
      <c r="C25" s="540"/>
      <c r="D25" s="541"/>
      <c r="E25" s="541"/>
      <c r="F25" s="541"/>
      <c r="G25" s="541"/>
      <c r="H25" s="541"/>
      <c r="I25" s="541"/>
      <c r="J25" s="541"/>
      <c r="K25" s="541"/>
      <c r="L25" s="541"/>
      <c r="M25" s="541"/>
      <c r="N25" s="541"/>
      <c r="O25" s="541"/>
      <c r="P25" s="541"/>
      <c r="Q25" s="541"/>
      <c r="R25" s="541"/>
      <c r="S25" s="541"/>
      <c r="T25" s="541"/>
      <c r="U25" s="541"/>
      <c r="V25" s="541"/>
      <c r="W25" s="541"/>
      <c r="X25" s="541"/>
      <c r="Y25" s="541"/>
      <c r="Z25" s="542"/>
    </row>
    <row r="26" spans="2:26" ht="21.75" customHeight="1" x14ac:dyDescent="0.15">
      <c r="B26" s="295"/>
      <c r="C26" s="540"/>
      <c r="D26" s="541"/>
      <c r="E26" s="541"/>
      <c r="F26" s="541"/>
      <c r="G26" s="541"/>
      <c r="H26" s="541"/>
      <c r="I26" s="541"/>
      <c r="J26" s="541"/>
      <c r="K26" s="541"/>
      <c r="L26" s="541"/>
      <c r="M26" s="541"/>
      <c r="N26" s="541"/>
      <c r="O26" s="541"/>
      <c r="P26" s="541"/>
      <c r="Q26" s="541"/>
      <c r="R26" s="541"/>
      <c r="S26" s="541"/>
      <c r="T26" s="541"/>
      <c r="U26" s="541"/>
      <c r="V26" s="541"/>
      <c r="W26" s="541"/>
      <c r="X26" s="541"/>
      <c r="Y26" s="541"/>
      <c r="Z26" s="542"/>
    </row>
    <row r="27" spans="2:26" ht="21.75" customHeight="1" x14ac:dyDescent="0.15">
      <c r="B27" s="295"/>
      <c r="C27" s="540"/>
      <c r="D27" s="541"/>
      <c r="E27" s="541"/>
      <c r="F27" s="541"/>
      <c r="G27" s="541"/>
      <c r="H27" s="541"/>
      <c r="I27" s="541"/>
      <c r="J27" s="541"/>
      <c r="K27" s="541"/>
      <c r="L27" s="541"/>
      <c r="M27" s="541"/>
      <c r="N27" s="541"/>
      <c r="O27" s="541"/>
      <c r="P27" s="541"/>
      <c r="Q27" s="541"/>
      <c r="R27" s="541"/>
      <c r="S27" s="541"/>
      <c r="T27" s="541"/>
      <c r="U27" s="541"/>
      <c r="V27" s="541"/>
      <c r="W27" s="541"/>
      <c r="X27" s="541"/>
      <c r="Y27" s="541"/>
      <c r="Z27" s="542"/>
    </row>
    <row r="28" spans="2:26" ht="21.75" customHeight="1" x14ac:dyDescent="0.15">
      <c r="B28" s="295"/>
      <c r="C28" s="540"/>
      <c r="D28" s="541"/>
      <c r="E28" s="541"/>
      <c r="F28" s="541"/>
      <c r="G28" s="541"/>
      <c r="H28" s="541"/>
      <c r="I28" s="541"/>
      <c r="J28" s="541"/>
      <c r="K28" s="541"/>
      <c r="L28" s="541"/>
      <c r="M28" s="541"/>
      <c r="N28" s="541"/>
      <c r="O28" s="541"/>
      <c r="P28" s="541"/>
      <c r="Q28" s="541"/>
      <c r="R28" s="541"/>
      <c r="S28" s="541"/>
      <c r="T28" s="541"/>
      <c r="U28" s="541"/>
      <c r="V28" s="541"/>
      <c r="W28" s="541"/>
      <c r="X28" s="541"/>
      <c r="Y28" s="541"/>
      <c r="Z28" s="542"/>
    </row>
    <row r="29" spans="2:26" ht="47.25" customHeight="1" x14ac:dyDescent="0.15">
      <c r="B29" s="347"/>
      <c r="C29" s="162"/>
      <c r="D29" s="162"/>
      <c r="E29" s="163"/>
      <c r="F29" s="164"/>
      <c r="G29" s="162"/>
      <c r="H29" s="162"/>
      <c r="I29" s="162"/>
      <c r="J29" s="539" t="s">
        <v>217</v>
      </c>
      <c r="K29" s="539"/>
      <c r="L29" s="539"/>
      <c r="M29" s="539"/>
      <c r="N29" s="539"/>
      <c r="O29" s="539"/>
      <c r="P29" s="539"/>
      <c r="Q29" s="539" t="s">
        <v>218</v>
      </c>
      <c r="R29" s="539"/>
      <c r="S29" s="539"/>
      <c r="T29" s="539"/>
      <c r="U29" s="539"/>
      <c r="V29" s="539"/>
      <c r="W29" s="539"/>
      <c r="X29" s="539"/>
      <c r="Y29" s="539"/>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J29:P29"/>
    <mergeCell ref="Q29:Y29"/>
    <mergeCell ref="C12:Z28"/>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BDBBCA34-5B3E-429A-896B-AC8BBECD2C44}"/>
    <dataValidation allowBlank="1" showInputMessage="1" showErrorMessage="1" prompt="緯度を小数点以下５桁まで入力する。" sqref="X3:Z3 X5:Z5" xr:uid="{B53F2853-96B4-4891-9ACA-C524B14FCB0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CA10F9-1853-4D09-9F2F-4609AB9D9AD4}">
          <x14:formula1>
            <xm:f>'(参考)リスト'!$G$16:$G$19</xm:f>
          </x14:formula1>
          <xm:sqref>D7:E11</xm:sqref>
        </x14:dataValidation>
        <x14:dataValidation type="list" allowBlank="1" showInputMessage="1" showErrorMessage="1" xr:uid="{32AB079F-2573-495F-B80D-EB5654DC37EB}">
          <x14:formula1>
            <xm:f>'(参考)リスト'!$E$6:$E$10</xm:f>
          </x14:formula1>
          <xm:sqref>U6</xm:sqref>
        </x14:dataValidation>
        <x14:dataValidation type="list" allowBlank="1" showInputMessage="1" showErrorMessage="1" xr:uid="{BA87C761-191D-4D3E-B448-86301CB6A370}">
          <x14:formula1>
            <xm:f>'(参考)リスト'!$F$6:$F$7</xm:f>
          </x14:formula1>
          <xm:sqref>U5</xm:sqref>
        </x14:dataValidation>
        <x14:dataValidation type="list" allowBlank="1" showInputMessage="1" showErrorMessage="1" xr:uid="{116F4AC9-732E-4CF9-A210-885D96A54CE1}">
          <x14:formula1>
            <xm:f>'(参考)リスト'!$D$6:$D$7</xm:f>
          </x14:formula1>
          <xm:sqref>R5:R6</xm:sqref>
        </x14:dataValidation>
        <x14:dataValidation type="list" allowBlank="1" showInputMessage="1" showErrorMessage="1" xr:uid="{D91BCE46-126C-4504-9E3C-14A18C5F00B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5D23-7A95-411F-AE56-E2C437FCEC9B}">
  <sheetPr codeName="Sheet35">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8" t="s">
        <v>540</v>
      </c>
      <c r="O2" s="298"/>
      <c r="P2" s="506">
        <v>45862</v>
      </c>
      <c r="Q2" s="507"/>
      <c r="R2" s="508"/>
      <c r="S2" s="298" t="s">
        <v>565</v>
      </c>
      <c r="T2" s="298"/>
      <c r="U2" s="298"/>
      <c r="V2" s="509" t="str">
        <f>+'様式A-1'!$W$2</f>
        <v>34.13086,132.18247</v>
      </c>
      <c r="W2" s="509"/>
      <c r="X2" s="509"/>
      <c r="Y2" s="509"/>
      <c r="Z2" s="509"/>
    </row>
    <row r="3" spans="2:27" ht="20.100000000000001" customHeight="1" x14ac:dyDescent="0.15">
      <c r="B3" s="186" t="s">
        <v>532</v>
      </c>
      <c r="C3" s="299" t="str">
        <f>+'様式A-1'!$D$3</f>
        <v>アソウダトンネル</v>
      </c>
      <c r="D3" s="300"/>
      <c r="E3" s="300"/>
      <c r="F3" s="301"/>
      <c r="G3" s="296" t="s">
        <v>533</v>
      </c>
      <c r="H3" s="299" t="str">
        <f>+'様式A-1'!$J$3</f>
        <v>一般県道藤生停車場錦帯橋線</v>
      </c>
      <c r="I3" s="300"/>
      <c r="J3" s="301"/>
      <c r="K3" s="296" t="s">
        <v>537</v>
      </c>
      <c r="L3" s="510" t="str">
        <f>+'様式A-1'!$R$3</f>
        <v>山口県岩国土木建築事務所</v>
      </c>
      <c r="M3" s="510"/>
      <c r="N3" s="510"/>
      <c r="O3" s="510"/>
      <c r="P3" s="510"/>
      <c r="Q3" s="273" t="s">
        <v>538</v>
      </c>
      <c r="R3" s="275"/>
      <c r="S3" s="299" t="str">
        <f>'様式B (1)'!$S$3</f>
        <v>復建調査設計株式会社</v>
      </c>
      <c r="T3" s="300"/>
      <c r="U3" s="301"/>
      <c r="V3" s="512" t="s">
        <v>543</v>
      </c>
      <c r="W3" s="151" t="s">
        <v>544</v>
      </c>
      <c r="X3" s="514">
        <f>+'様式A-1'!$E$7</f>
        <v>34.131</v>
      </c>
      <c r="Y3" s="515"/>
      <c r="Z3" s="516"/>
    </row>
    <row r="4" spans="2:27" ht="20.100000000000001" customHeight="1" x14ac:dyDescent="0.15">
      <c r="B4" s="183" t="s">
        <v>545</v>
      </c>
      <c r="C4" s="302" t="str">
        <f>+'様式A-1'!$D$4</f>
        <v>麻生田トンネル</v>
      </c>
      <c r="D4" s="303"/>
      <c r="E4" s="303"/>
      <c r="F4" s="304"/>
      <c r="G4" s="290"/>
      <c r="H4" s="302"/>
      <c r="I4" s="303"/>
      <c r="J4" s="304"/>
      <c r="K4" s="290"/>
      <c r="L4" s="511"/>
      <c r="M4" s="511"/>
      <c r="N4" s="511"/>
      <c r="O4" s="511"/>
      <c r="P4" s="511"/>
      <c r="Q4" s="276"/>
      <c r="R4" s="278"/>
      <c r="S4" s="302" t="str">
        <f>'様式B (1)'!$S$4</f>
        <v>小笠原洋</v>
      </c>
      <c r="T4" s="303"/>
      <c r="U4" s="304"/>
      <c r="V4" s="513"/>
      <c r="W4" s="195" t="s">
        <v>546</v>
      </c>
      <c r="X4" s="514">
        <f>+'様式A-1'!$E$8</f>
        <v>132.18235999999999</v>
      </c>
      <c r="Y4" s="515"/>
      <c r="Z4" s="516"/>
    </row>
    <row r="5" spans="2:27" ht="20.100000000000001" customHeight="1" x14ac:dyDescent="0.15">
      <c r="B5" s="517" t="s">
        <v>547</v>
      </c>
      <c r="C5" s="190" t="s">
        <v>548</v>
      </c>
      <c r="D5" s="291" t="str">
        <f>+'様式A-1'!$E$5</f>
        <v>岩国市海土路町</v>
      </c>
      <c r="E5" s="292"/>
      <c r="F5" s="292"/>
      <c r="G5" s="263" t="s">
        <v>395</v>
      </c>
      <c r="H5" s="264"/>
      <c r="I5" s="291" t="str">
        <f>'様式B (1)'!$I$5</f>
        <v>山岳トンネル工法（NATM）</v>
      </c>
      <c r="J5" s="292"/>
      <c r="K5" s="293"/>
      <c r="L5" s="298" t="s">
        <v>549</v>
      </c>
      <c r="M5" s="298"/>
      <c r="N5" s="184" t="s">
        <v>550</v>
      </c>
      <c r="O5" s="152">
        <f>+'様式A-1'!$Z$5</f>
        <v>240.6</v>
      </c>
      <c r="P5" s="185" t="s">
        <v>551</v>
      </c>
      <c r="Q5" s="522" t="s">
        <v>552</v>
      </c>
      <c r="R5" s="519" t="str">
        <f>'様式B (1)'!$R$5</f>
        <v>一般道</v>
      </c>
      <c r="S5" s="296" t="s">
        <v>65</v>
      </c>
      <c r="T5" s="296"/>
      <c r="U5" s="153" t="str">
        <f>'様式B (1)'!$U$5</f>
        <v>無</v>
      </c>
      <c r="V5" s="273" t="s">
        <v>553</v>
      </c>
      <c r="W5" s="151" t="s">
        <v>544</v>
      </c>
      <c r="X5" s="514">
        <f>+'様式A-1'!$E$9</f>
        <v>34.132595999999999</v>
      </c>
      <c r="Y5" s="515"/>
      <c r="Z5" s="516"/>
    </row>
    <row r="6" spans="2:27" ht="20.100000000000001" customHeight="1" x14ac:dyDescent="0.15">
      <c r="B6" s="518"/>
      <c r="C6" s="190" t="s">
        <v>554</v>
      </c>
      <c r="D6" s="521" t="str">
        <f>+'様式A-1'!$E$6</f>
        <v>岩国市海土路町</v>
      </c>
      <c r="E6" s="292"/>
      <c r="F6" s="292"/>
      <c r="G6" s="298" t="s">
        <v>555</v>
      </c>
      <c r="H6" s="298"/>
      <c r="I6" s="291" t="str">
        <f>'様式B (1)'!$I$6</f>
        <v>2004年</v>
      </c>
      <c r="J6" s="292"/>
      <c r="K6" s="293"/>
      <c r="L6" s="298" t="s">
        <v>556</v>
      </c>
      <c r="M6" s="298"/>
      <c r="N6" s="184" t="s">
        <v>550</v>
      </c>
      <c r="O6" s="181">
        <f>+'様式A-1'!$E$15</f>
        <v>10.75</v>
      </c>
      <c r="P6" s="185" t="s">
        <v>551</v>
      </c>
      <c r="Q6" s="278"/>
      <c r="R6" s="520"/>
      <c r="S6" s="298" t="s">
        <v>63</v>
      </c>
      <c r="T6" s="298"/>
      <c r="U6" s="154" t="str">
        <f>'様式B (1)'!$U$6</f>
        <v>指定なし</v>
      </c>
      <c r="V6" s="276"/>
      <c r="W6" s="151" t="s">
        <v>546</v>
      </c>
      <c r="X6" s="514">
        <f>+'様式A-1'!$E$10</f>
        <v>132.18059600000001</v>
      </c>
      <c r="Y6" s="515"/>
      <c r="Z6" s="516"/>
    </row>
    <row r="7" spans="2:27" ht="7.5" customHeight="1" x14ac:dyDescent="0.15">
      <c r="B7" s="550" t="s">
        <v>557</v>
      </c>
      <c r="C7" s="550"/>
      <c r="D7" s="551" t="str">
        <f>'様式B (1)'!$D$7</f>
        <v>Ⅲ</v>
      </c>
      <c r="E7" s="551"/>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50"/>
      <c r="C8" s="550"/>
      <c r="D8" s="551"/>
      <c r="E8" s="551"/>
      <c r="F8" s="158"/>
      <c r="G8" s="523" t="s">
        <v>558</v>
      </c>
      <c r="H8" s="522"/>
      <c r="I8" s="554" t="s">
        <v>559</v>
      </c>
      <c r="J8" s="159" t="s">
        <v>541</v>
      </c>
      <c r="K8" s="160" t="s">
        <v>523</v>
      </c>
      <c r="L8" s="536">
        <f>'様式B (1)'!$L$8</f>
        <v>8</v>
      </c>
      <c r="M8" s="537"/>
      <c r="N8" s="190" t="s">
        <v>542</v>
      </c>
      <c r="O8" s="538">
        <f>'様式B (1)'!$O$8</f>
        <v>1</v>
      </c>
      <c r="P8" s="538"/>
      <c r="Q8" s="190" t="s">
        <v>560</v>
      </c>
      <c r="R8" s="536">
        <f>'様式B (1)'!$R$8</f>
        <v>0</v>
      </c>
      <c r="S8" s="537"/>
      <c r="T8" s="523" t="s">
        <v>561</v>
      </c>
      <c r="U8" s="522"/>
      <c r="V8" s="523" t="s">
        <v>562</v>
      </c>
      <c r="W8" s="522"/>
      <c r="X8" s="526">
        <f>'様式B (1)'!$X$8</f>
        <v>1</v>
      </c>
      <c r="Y8" s="527"/>
      <c r="Z8" s="158"/>
      <c r="AA8" s="84"/>
    </row>
    <row r="9" spans="2:27" ht="10.9" customHeight="1" x14ac:dyDescent="0.15">
      <c r="B9" s="550"/>
      <c r="C9" s="550"/>
      <c r="D9" s="551"/>
      <c r="E9" s="551"/>
      <c r="F9" s="158"/>
      <c r="G9" s="552"/>
      <c r="H9" s="553"/>
      <c r="I9" s="555"/>
      <c r="J9" s="530" t="s">
        <v>470</v>
      </c>
      <c r="K9" s="532" t="s">
        <v>523</v>
      </c>
      <c r="L9" s="526">
        <f>'様式B (1)'!$L$9</f>
        <v>0</v>
      </c>
      <c r="M9" s="527"/>
      <c r="N9" s="530" t="s">
        <v>542</v>
      </c>
      <c r="O9" s="526">
        <f>'様式B (1)'!$O$9</f>
        <v>0</v>
      </c>
      <c r="P9" s="527"/>
      <c r="Q9" s="530" t="s">
        <v>560</v>
      </c>
      <c r="R9" s="526">
        <f>'様式B (1)'!$R$9</f>
        <v>0</v>
      </c>
      <c r="S9" s="527"/>
      <c r="T9" s="552"/>
      <c r="U9" s="553"/>
      <c r="V9" s="524"/>
      <c r="W9" s="525"/>
      <c r="X9" s="528"/>
      <c r="Y9" s="529"/>
      <c r="Z9" s="158"/>
      <c r="AA9" s="84"/>
    </row>
    <row r="10" spans="2:27" ht="10.9" customHeight="1" x14ac:dyDescent="0.15">
      <c r="B10" s="550"/>
      <c r="C10" s="550"/>
      <c r="D10" s="551"/>
      <c r="E10" s="551"/>
      <c r="F10" s="158"/>
      <c r="G10" s="552"/>
      <c r="H10" s="553"/>
      <c r="I10" s="555"/>
      <c r="J10" s="531"/>
      <c r="K10" s="533"/>
      <c r="L10" s="534"/>
      <c r="M10" s="535"/>
      <c r="N10" s="531"/>
      <c r="O10" s="534"/>
      <c r="P10" s="535"/>
      <c r="Q10" s="531"/>
      <c r="R10" s="534"/>
      <c r="S10" s="535"/>
      <c r="T10" s="552"/>
      <c r="U10" s="553"/>
      <c r="V10" s="543" t="s">
        <v>563</v>
      </c>
      <c r="W10" s="544"/>
      <c r="X10" s="526">
        <f>'様式B (1)'!$X$10</f>
        <v>2</v>
      </c>
      <c r="Y10" s="527"/>
      <c r="Z10" s="158"/>
      <c r="AA10" s="84"/>
    </row>
    <row r="11" spans="2:27" ht="21.75" customHeight="1" x14ac:dyDescent="0.15">
      <c r="B11" s="550"/>
      <c r="C11" s="550"/>
      <c r="D11" s="551"/>
      <c r="E11" s="551"/>
      <c r="F11" s="158"/>
      <c r="G11" s="524"/>
      <c r="H11" s="525"/>
      <c r="I11" s="556"/>
      <c r="J11" s="190" t="s">
        <v>564</v>
      </c>
      <c r="K11" s="160" t="s">
        <v>523</v>
      </c>
      <c r="L11" s="547">
        <f>'様式B (1)'!$L$11</f>
        <v>0</v>
      </c>
      <c r="M11" s="548"/>
      <c r="N11" s="190" t="s">
        <v>542</v>
      </c>
      <c r="O11" s="549">
        <f>'様式B (1)'!$O$11</f>
        <v>0</v>
      </c>
      <c r="P11" s="549"/>
      <c r="Q11" s="190" t="s">
        <v>560</v>
      </c>
      <c r="R11" s="547">
        <f>'様式B (1)'!$R$11</f>
        <v>0</v>
      </c>
      <c r="S11" s="548"/>
      <c r="T11" s="524"/>
      <c r="U11" s="525"/>
      <c r="V11" s="545"/>
      <c r="W11" s="546"/>
      <c r="X11" s="534"/>
      <c r="Y11" s="535"/>
      <c r="Z11" s="158"/>
      <c r="AA11" s="84"/>
    </row>
    <row r="12" spans="2:27" ht="21.75" customHeight="1" x14ac:dyDescent="0.15">
      <c r="B12" s="294" t="s">
        <v>216</v>
      </c>
      <c r="C12" s="540"/>
      <c r="D12" s="541"/>
      <c r="E12" s="541"/>
      <c r="F12" s="541"/>
      <c r="G12" s="541"/>
      <c r="H12" s="541"/>
      <c r="I12" s="541"/>
      <c r="J12" s="541"/>
      <c r="K12" s="541"/>
      <c r="L12" s="541"/>
      <c r="M12" s="541"/>
      <c r="N12" s="541"/>
      <c r="O12" s="541"/>
      <c r="P12" s="541"/>
      <c r="Q12" s="541"/>
      <c r="R12" s="541"/>
      <c r="S12" s="541"/>
      <c r="T12" s="541"/>
      <c r="U12" s="541"/>
      <c r="V12" s="541"/>
      <c r="W12" s="541"/>
      <c r="X12" s="541"/>
      <c r="Y12" s="541"/>
      <c r="Z12" s="542"/>
      <c r="AA12" s="84"/>
    </row>
    <row r="13" spans="2:27" ht="21.75" customHeight="1" x14ac:dyDescent="0.15">
      <c r="B13" s="295"/>
      <c r="C13" s="540"/>
      <c r="D13" s="541"/>
      <c r="E13" s="541"/>
      <c r="F13" s="541"/>
      <c r="G13" s="541"/>
      <c r="H13" s="541"/>
      <c r="I13" s="541"/>
      <c r="J13" s="541"/>
      <c r="K13" s="541"/>
      <c r="L13" s="541"/>
      <c r="M13" s="541"/>
      <c r="N13" s="541"/>
      <c r="O13" s="541"/>
      <c r="P13" s="541"/>
      <c r="Q13" s="541"/>
      <c r="R13" s="541"/>
      <c r="S13" s="541"/>
      <c r="T13" s="541"/>
      <c r="U13" s="541"/>
      <c r="V13" s="541"/>
      <c r="W13" s="541"/>
      <c r="X13" s="541"/>
      <c r="Y13" s="541"/>
      <c r="Z13" s="542"/>
      <c r="AA13" s="84"/>
    </row>
    <row r="14" spans="2:27" ht="21.75" customHeight="1" x14ac:dyDescent="0.15">
      <c r="B14" s="295"/>
      <c r="C14" s="540"/>
      <c r="D14" s="541"/>
      <c r="E14" s="541"/>
      <c r="F14" s="541"/>
      <c r="G14" s="541"/>
      <c r="H14" s="541"/>
      <c r="I14" s="541"/>
      <c r="J14" s="541"/>
      <c r="K14" s="541"/>
      <c r="L14" s="541"/>
      <c r="M14" s="541"/>
      <c r="N14" s="541"/>
      <c r="O14" s="541"/>
      <c r="P14" s="541"/>
      <c r="Q14" s="541"/>
      <c r="R14" s="541"/>
      <c r="S14" s="541"/>
      <c r="T14" s="541"/>
      <c r="U14" s="541"/>
      <c r="V14" s="541"/>
      <c r="W14" s="541"/>
      <c r="X14" s="541"/>
      <c r="Y14" s="541"/>
      <c r="Z14" s="542"/>
      <c r="AA14" s="84"/>
    </row>
    <row r="15" spans="2:27" ht="21.75" customHeight="1" x14ac:dyDescent="0.15">
      <c r="B15" s="295"/>
      <c r="C15" s="540"/>
      <c r="D15" s="541"/>
      <c r="E15" s="541"/>
      <c r="F15" s="541"/>
      <c r="G15" s="541"/>
      <c r="H15" s="541"/>
      <c r="I15" s="541"/>
      <c r="J15" s="541"/>
      <c r="K15" s="541"/>
      <c r="L15" s="541"/>
      <c r="M15" s="541"/>
      <c r="N15" s="541"/>
      <c r="O15" s="541"/>
      <c r="P15" s="541"/>
      <c r="Q15" s="541"/>
      <c r="R15" s="541"/>
      <c r="S15" s="541"/>
      <c r="T15" s="541"/>
      <c r="U15" s="541"/>
      <c r="V15" s="541"/>
      <c r="W15" s="541"/>
      <c r="X15" s="541"/>
      <c r="Y15" s="541"/>
      <c r="Z15" s="542"/>
    </row>
    <row r="16" spans="2:27" ht="21.75" customHeight="1" x14ac:dyDescent="0.15">
      <c r="B16" s="295"/>
      <c r="C16" s="540"/>
      <c r="D16" s="541"/>
      <c r="E16" s="541"/>
      <c r="F16" s="541"/>
      <c r="G16" s="541"/>
      <c r="H16" s="541"/>
      <c r="I16" s="541"/>
      <c r="J16" s="541"/>
      <c r="K16" s="541"/>
      <c r="L16" s="541"/>
      <c r="M16" s="541"/>
      <c r="N16" s="541"/>
      <c r="O16" s="541"/>
      <c r="P16" s="541"/>
      <c r="Q16" s="541"/>
      <c r="R16" s="541"/>
      <c r="S16" s="541"/>
      <c r="T16" s="541"/>
      <c r="U16" s="541"/>
      <c r="V16" s="541"/>
      <c r="W16" s="541"/>
      <c r="X16" s="541"/>
      <c r="Y16" s="541"/>
      <c r="Z16" s="542"/>
    </row>
    <row r="17" spans="2:26" ht="21.75" customHeight="1" x14ac:dyDescent="0.15">
      <c r="B17" s="295"/>
      <c r="C17" s="540"/>
      <c r="D17" s="541"/>
      <c r="E17" s="541"/>
      <c r="F17" s="541"/>
      <c r="G17" s="541"/>
      <c r="H17" s="541"/>
      <c r="I17" s="541"/>
      <c r="J17" s="541"/>
      <c r="K17" s="541"/>
      <c r="L17" s="541"/>
      <c r="M17" s="541"/>
      <c r="N17" s="541"/>
      <c r="O17" s="541"/>
      <c r="P17" s="541"/>
      <c r="Q17" s="541"/>
      <c r="R17" s="541"/>
      <c r="S17" s="541"/>
      <c r="T17" s="541"/>
      <c r="U17" s="541"/>
      <c r="V17" s="541"/>
      <c r="W17" s="541"/>
      <c r="X17" s="541"/>
      <c r="Y17" s="541"/>
      <c r="Z17" s="542"/>
    </row>
    <row r="18" spans="2:26" ht="21.75" customHeight="1" x14ac:dyDescent="0.15">
      <c r="B18" s="295"/>
      <c r="C18" s="540"/>
      <c r="D18" s="541"/>
      <c r="E18" s="541"/>
      <c r="F18" s="541"/>
      <c r="G18" s="541"/>
      <c r="H18" s="541"/>
      <c r="I18" s="541"/>
      <c r="J18" s="541"/>
      <c r="K18" s="541"/>
      <c r="L18" s="541"/>
      <c r="M18" s="541"/>
      <c r="N18" s="541"/>
      <c r="O18" s="541"/>
      <c r="P18" s="541"/>
      <c r="Q18" s="541"/>
      <c r="R18" s="541"/>
      <c r="S18" s="541"/>
      <c r="T18" s="541"/>
      <c r="U18" s="541"/>
      <c r="V18" s="541"/>
      <c r="W18" s="541"/>
      <c r="X18" s="541"/>
      <c r="Y18" s="541"/>
      <c r="Z18" s="542"/>
    </row>
    <row r="19" spans="2:26" ht="21.75" customHeight="1" x14ac:dyDescent="0.15">
      <c r="B19" s="295"/>
      <c r="C19" s="540"/>
      <c r="D19" s="541"/>
      <c r="E19" s="541"/>
      <c r="F19" s="541"/>
      <c r="G19" s="541"/>
      <c r="H19" s="541"/>
      <c r="I19" s="541"/>
      <c r="J19" s="541"/>
      <c r="K19" s="541"/>
      <c r="L19" s="541"/>
      <c r="M19" s="541"/>
      <c r="N19" s="541"/>
      <c r="O19" s="541"/>
      <c r="P19" s="541"/>
      <c r="Q19" s="541"/>
      <c r="R19" s="541"/>
      <c r="S19" s="541"/>
      <c r="T19" s="541"/>
      <c r="U19" s="541"/>
      <c r="V19" s="541"/>
      <c r="W19" s="541"/>
      <c r="X19" s="541"/>
      <c r="Y19" s="541"/>
      <c r="Z19" s="542"/>
    </row>
    <row r="20" spans="2:26" ht="21.75" customHeight="1" x14ac:dyDescent="0.15">
      <c r="B20" s="295"/>
      <c r="C20" s="540"/>
      <c r="D20" s="541"/>
      <c r="E20" s="541"/>
      <c r="F20" s="541"/>
      <c r="G20" s="541"/>
      <c r="H20" s="541"/>
      <c r="I20" s="541"/>
      <c r="J20" s="541"/>
      <c r="K20" s="541"/>
      <c r="L20" s="541"/>
      <c r="M20" s="541"/>
      <c r="N20" s="541"/>
      <c r="O20" s="541"/>
      <c r="P20" s="541"/>
      <c r="Q20" s="541"/>
      <c r="R20" s="541"/>
      <c r="S20" s="541"/>
      <c r="T20" s="541"/>
      <c r="U20" s="541"/>
      <c r="V20" s="541"/>
      <c r="W20" s="541"/>
      <c r="X20" s="541"/>
      <c r="Y20" s="541"/>
      <c r="Z20" s="542"/>
    </row>
    <row r="21" spans="2:26" ht="21.75" customHeight="1" x14ac:dyDescent="0.15">
      <c r="B21" s="295"/>
      <c r="C21" s="540"/>
      <c r="D21" s="541"/>
      <c r="E21" s="541"/>
      <c r="F21" s="541"/>
      <c r="G21" s="541"/>
      <c r="H21" s="541"/>
      <c r="I21" s="541"/>
      <c r="J21" s="541"/>
      <c r="K21" s="541"/>
      <c r="L21" s="541"/>
      <c r="M21" s="541"/>
      <c r="N21" s="541"/>
      <c r="O21" s="541"/>
      <c r="P21" s="541"/>
      <c r="Q21" s="541"/>
      <c r="R21" s="541"/>
      <c r="S21" s="541"/>
      <c r="T21" s="541"/>
      <c r="U21" s="541"/>
      <c r="V21" s="541"/>
      <c r="W21" s="541"/>
      <c r="X21" s="541"/>
      <c r="Y21" s="541"/>
      <c r="Z21" s="542"/>
    </row>
    <row r="22" spans="2:26" ht="21.75" customHeight="1" x14ac:dyDescent="0.15">
      <c r="B22" s="295"/>
      <c r="C22" s="540"/>
      <c r="D22" s="541"/>
      <c r="E22" s="541"/>
      <c r="F22" s="541"/>
      <c r="G22" s="541"/>
      <c r="H22" s="541"/>
      <c r="I22" s="541"/>
      <c r="J22" s="541"/>
      <c r="K22" s="541"/>
      <c r="L22" s="541"/>
      <c r="M22" s="541"/>
      <c r="N22" s="541"/>
      <c r="O22" s="541"/>
      <c r="P22" s="541"/>
      <c r="Q22" s="541"/>
      <c r="R22" s="541"/>
      <c r="S22" s="541"/>
      <c r="T22" s="541"/>
      <c r="U22" s="541"/>
      <c r="V22" s="541"/>
      <c r="W22" s="541"/>
      <c r="X22" s="541"/>
      <c r="Y22" s="541"/>
      <c r="Z22" s="542"/>
    </row>
    <row r="23" spans="2:26" ht="21.75" customHeight="1" x14ac:dyDescent="0.15">
      <c r="B23" s="295"/>
      <c r="C23" s="540"/>
      <c r="D23" s="541"/>
      <c r="E23" s="541"/>
      <c r="F23" s="541"/>
      <c r="G23" s="541"/>
      <c r="H23" s="541"/>
      <c r="I23" s="541"/>
      <c r="J23" s="541"/>
      <c r="K23" s="541"/>
      <c r="L23" s="541"/>
      <c r="M23" s="541"/>
      <c r="N23" s="541"/>
      <c r="O23" s="541"/>
      <c r="P23" s="541"/>
      <c r="Q23" s="541"/>
      <c r="R23" s="541"/>
      <c r="S23" s="541"/>
      <c r="T23" s="541"/>
      <c r="U23" s="541"/>
      <c r="V23" s="541"/>
      <c r="W23" s="541"/>
      <c r="X23" s="541"/>
      <c r="Y23" s="541"/>
      <c r="Z23" s="542"/>
    </row>
    <row r="24" spans="2:26" ht="21.75" customHeight="1" x14ac:dyDescent="0.15">
      <c r="B24" s="295"/>
      <c r="C24" s="540"/>
      <c r="D24" s="541"/>
      <c r="E24" s="541"/>
      <c r="F24" s="541"/>
      <c r="G24" s="541"/>
      <c r="H24" s="541"/>
      <c r="I24" s="541"/>
      <c r="J24" s="541"/>
      <c r="K24" s="541"/>
      <c r="L24" s="541"/>
      <c r="M24" s="541"/>
      <c r="N24" s="541"/>
      <c r="O24" s="541"/>
      <c r="P24" s="541"/>
      <c r="Q24" s="541"/>
      <c r="R24" s="541"/>
      <c r="S24" s="541"/>
      <c r="T24" s="541"/>
      <c r="U24" s="541"/>
      <c r="V24" s="541"/>
      <c r="W24" s="541"/>
      <c r="X24" s="541"/>
      <c r="Y24" s="541"/>
      <c r="Z24" s="542"/>
    </row>
    <row r="25" spans="2:26" ht="21.75" customHeight="1" x14ac:dyDescent="0.15">
      <c r="B25" s="295"/>
      <c r="C25" s="540"/>
      <c r="D25" s="541"/>
      <c r="E25" s="541"/>
      <c r="F25" s="541"/>
      <c r="G25" s="541"/>
      <c r="H25" s="541"/>
      <c r="I25" s="541"/>
      <c r="J25" s="541"/>
      <c r="K25" s="541"/>
      <c r="L25" s="541"/>
      <c r="M25" s="541"/>
      <c r="N25" s="541"/>
      <c r="O25" s="541"/>
      <c r="P25" s="541"/>
      <c r="Q25" s="541"/>
      <c r="R25" s="541"/>
      <c r="S25" s="541"/>
      <c r="T25" s="541"/>
      <c r="U25" s="541"/>
      <c r="V25" s="541"/>
      <c r="W25" s="541"/>
      <c r="X25" s="541"/>
      <c r="Y25" s="541"/>
      <c r="Z25" s="542"/>
    </row>
    <row r="26" spans="2:26" ht="21.75" customHeight="1" x14ac:dyDescent="0.15">
      <c r="B26" s="295"/>
      <c r="C26" s="540"/>
      <c r="D26" s="541"/>
      <c r="E26" s="541"/>
      <c r="F26" s="541"/>
      <c r="G26" s="541"/>
      <c r="H26" s="541"/>
      <c r="I26" s="541"/>
      <c r="J26" s="541"/>
      <c r="K26" s="541"/>
      <c r="L26" s="541"/>
      <c r="M26" s="541"/>
      <c r="N26" s="541"/>
      <c r="O26" s="541"/>
      <c r="P26" s="541"/>
      <c r="Q26" s="541"/>
      <c r="R26" s="541"/>
      <c r="S26" s="541"/>
      <c r="T26" s="541"/>
      <c r="U26" s="541"/>
      <c r="V26" s="541"/>
      <c r="W26" s="541"/>
      <c r="X26" s="541"/>
      <c r="Y26" s="541"/>
      <c r="Z26" s="542"/>
    </row>
    <row r="27" spans="2:26" ht="21.75" customHeight="1" x14ac:dyDescent="0.15">
      <c r="B27" s="295"/>
      <c r="C27" s="540"/>
      <c r="D27" s="541"/>
      <c r="E27" s="541"/>
      <c r="F27" s="541"/>
      <c r="G27" s="541"/>
      <c r="H27" s="541"/>
      <c r="I27" s="541"/>
      <c r="J27" s="541"/>
      <c r="K27" s="541"/>
      <c r="L27" s="541"/>
      <c r="M27" s="541"/>
      <c r="N27" s="541"/>
      <c r="O27" s="541"/>
      <c r="P27" s="541"/>
      <c r="Q27" s="541"/>
      <c r="R27" s="541"/>
      <c r="S27" s="541"/>
      <c r="T27" s="541"/>
      <c r="U27" s="541"/>
      <c r="V27" s="541"/>
      <c r="W27" s="541"/>
      <c r="X27" s="541"/>
      <c r="Y27" s="541"/>
      <c r="Z27" s="542"/>
    </row>
    <row r="28" spans="2:26" ht="21.75" customHeight="1" x14ac:dyDescent="0.15">
      <c r="B28" s="295"/>
      <c r="C28" s="540"/>
      <c r="D28" s="541"/>
      <c r="E28" s="541"/>
      <c r="F28" s="541"/>
      <c r="G28" s="541"/>
      <c r="H28" s="541"/>
      <c r="I28" s="541"/>
      <c r="J28" s="541"/>
      <c r="K28" s="541"/>
      <c r="L28" s="541"/>
      <c r="M28" s="541"/>
      <c r="N28" s="541"/>
      <c r="O28" s="541"/>
      <c r="P28" s="541"/>
      <c r="Q28" s="541"/>
      <c r="R28" s="541"/>
      <c r="S28" s="541"/>
      <c r="T28" s="541"/>
      <c r="U28" s="541"/>
      <c r="V28" s="541"/>
      <c r="W28" s="541"/>
      <c r="X28" s="541"/>
      <c r="Y28" s="541"/>
      <c r="Z28" s="542"/>
    </row>
    <row r="29" spans="2:26" ht="47.25" customHeight="1" x14ac:dyDescent="0.15">
      <c r="B29" s="347"/>
      <c r="C29" s="162"/>
      <c r="D29" s="162"/>
      <c r="E29" s="163"/>
      <c r="F29" s="164"/>
      <c r="G29" s="162"/>
      <c r="H29" s="162"/>
      <c r="I29" s="162"/>
      <c r="J29" s="539" t="s">
        <v>217</v>
      </c>
      <c r="K29" s="539"/>
      <c r="L29" s="539"/>
      <c r="M29" s="539"/>
      <c r="N29" s="539"/>
      <c r="O29" s="539"/>
      <c r="P29" s="539"/>
      <c r="Q29" s="539" t="s">
        <v>218</v>
      </c>
      <c r="R29" s="539"/>
      <c r="S29" s="539"/>
      <c r="T29" s="539"/>
      <c r="U29" s="539"/>
      <c r="V29" s="539"/>
      <c r="W29" s="539"/>
      <c r="X29" s="539"/>
      <c r="Y29" s="539"/>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0E5817A7-78F9-493A-8442-006B78CC2266}"/>
    <dataValidation allowBlank="1" showInputMessage="1" showErrorMessage="1" prompt="経度を小数点以下５桁まで入力する。" sqref="X4:Z4 X6:Z6" xr:uid="{4C500FB4-04A9-40B8-9591-3ED8C7208D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FB63AF-D894-4B08-8B89-53B26BCF7A18}">
          <x14:formula1>
            <xm:f>'(参考)リスト'!$C$6:$C$11</xm:f>
          </x14:formula1>
          <xm:sqref>I5:K5</xm:sqref>
        </x14:dataValidation>
        <x14:dataValidation type="list" allowBlank="1" showInputMessage="1" showErrorMessage="1" xr:uid="{58A57209-DD32-473D-AAF0-01823670879B}">
          <x14:formula1>
            <xm:f>'(参考)リスト'!$D$6:$D$7</xm:f>
          </x14:formula1>
          <xm:sqref>R5:R6</xm:sqref>
        </x14:dataValidation>
        <x14:dataValidation type="list" allowBlank="1" showInputMessage="1" showErrorMessage="1" xr:uid="{3CF569BF-2D54-447B-99F4-8D2258A03CE5}">
          <x14:formula1>
            <xm:f>'(参考)リスト'!$F$6:$F$7</xm:f>
          </x14:formula1>
          <xm:sqref>U5</xm:sqref>
        </x14:dataValidation>
        <x14:dataValidation type="list" allowBlank="1" showInputMessage="1" showErrorMessage="1" xr:uid="{C7611C9D-4833-467E-B0C9-501C1AEA1701}">
          <x14:formula1>
            <xm:f>'(参考)リスト'!$E$6:$E$10</xm:f>
          </x14:formula1>
          <xm:sqref>U6</xm:sqref>
        </x14:dataValidation>
        <x14:dataValidation type="list" allowBlank="1" showInputMessage="1" showErrorMessage="1" xr:uid="{905C8F01-A243-466E-A6C2-673E819E413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C834-68CE-4F3A-BFB0-042DCE812589}">
  <sheetPr codeName="Sheet3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8" t="s">
        <v>540</v>
      </c>
      <c r="O2" s="298"/>
      <c r="P2" s="506">
        <v>45862</v>
      </c>
      <c r="Q2" s="507"/>
      <c r="R2" s="508"/>
      <c r="S2" s="298" t="s">
        <v>565</v>
      </c>
      <c r="T2" s="298"/>
      <c r="U2" s="298"/>
      <c r="V2" s="509" t="str">
        <f>+'様式A-1'!$W$2</f>
        <v>34.13086,132.18247</v>
      </c>
      <c r="W2" s="509"/>
      <c r="X2" s="509"/>
      <c r="Y2" s="509"/>
      <c r="Z2" s="509"/>
    </row>
    <row r="3" spans="2:27" ht="20.100000000000001" customHeight="1" x14ac:dyDescent="0.15">
      <c r="B3" s="186" t="s">
        <v>532</v>
      </c>
      <c r="C3" s="299" t="str">
        <f>+'様式A-1'!$D$3</f>
        <v>アソウダトンネル</v>
      </c>
      <c r="D3" s="300"/>
      <c r="E3" s="300"/>
      <c r="F3" s="301"/>
      <c r="G3" s="296" t="s">
        <v>533</v>
      </c>
      <c r="H3" s="299" t="str">
        <f>+'様式A-1'!$J$3</f>
        <v>一般県道藤生停車場錦帯橋線</v>
      </c>
      <c r="I3" s="300"/>
      <c r="J3" s="301"/>
      <c r="K3" s="296" t="s">
        <v>537</v>
      </c>
      <c r="L3" s="510" t="str">
        <f>+'様式A-1'!$R$3</f>
        <v>山口県岩国土木建築事務所</v>
      </c>
      <c r="M3" s="510"/>
      <c r="N3" s="510"/>
      <c r="O3" s="510"/>
      <c r="P3" s="510"/>
      <c r="Q3" s="273" t="s">
        <v>538</v>
      </c>
      <c r="R3" s="275"/>
      <c r="S3" s="299" t="str">
        <f>'様式B (1)'!$S$3</f>
        <v>復建調査設計株式会社</v>
      </c>
      <c r="T3" s="300"/>
      <c r="U3" s="301"/>
      <c r="V3" s="512" t="s">
        <v>543</v>
      </c>
      <c r="W3" s="151" t="s">
        <v>544</v>
      </c>
      <c r="X3" s="514">
        <f>+'様式A-1'!$E$7</f>
        <v>34.131</v>
      </c>
      <c r="Y3" s="515"/>
      <c r="Z3" s="516"/>
    </row>
    <row r="4" spans="2:27" ht="20.100000000000001" customHeight="1" x14ac:dyDescent="0.15">
      <c r="B4" s="183" t="s">
        <v>545</v>
      </c>
      <c r="C4" s="302" t="str">
        <f>+'様式A-1'!$D$4</f>
        <v>麻生田トンネル</v>
      </c>
      <c r="D4" s="303"/>
      <c r="E4" s="303"/>
      <c r="F4" s="304"/>
      <c r="G4" s="290"/>
      <c r="H4" s="302"/>
      <c r="I4" s="303"/>
      <c r="J4" s="304"/>
      <c r="K4" s="290"/>
      <c r="L4" s="511"/>
      <c r="M4" s="511"/>
      <c r="N4" s="511"/>
      <c r="O4" s="511"/>
      <c r="P4" s="511"/>
      <c r="Q4" s="276"/>
      <c r="R4" s="278"/>
      <c r="S4" s="302" t="str">
        <f>'様式B (1)'!$S$4</f>
        <v>小笠原洋</v>
      </c>
      <c r="T4" s="303"/>
      <c r="U4" s="304"/>
      <c r="V4" s="513"/>
      <c r="W4" s="195" t="s">
        <v>546</v>
      </c>
      <c r="X4" s="514">
        <f>+'様式A-1'!$E$8</f>
        <v>132.18235999999999</v>
      </c>
      <c r="Y4" s="515"/>
      <c r="Z4" s="516"/>
    </row>
    <row r="5" spans="2:27" ht="20.100000000000001" customHeight="1" x14ac:dyDescent="0.15">
      <c r="B5" s="517" t="s">
        <v>547</v>
      </c>
      <c r="C5" s="190" t="s">
        <v>548</v>
      </c>
      <c r="D5" s="291" t="str">
        <f>+'様式A-1'!$E$5</f>
        <v>岩国市海土路町</v>
      </c>
      <c r="E5" s="292"/>
      <c r="F5" s="292"/>
      <c r="G5" s="263" t="s">
        <v>395</v>
      </c>
      <c r="H5" s="264"/>
      <c r="I5" s="291" t="str">
        <f>'様式B (1)'!$I$5</f>
        <v>山岳トンネル工法（NATM）</v>
      </c>
      <c r="J5" s="292"/>
      <c r="K5" s="293"/>
      <c r="L5" s="298" t="s">
        <v>549</v>
      </c>
      <c r="M5" s="298"/>
      <c r="N5" s="184" t="s">
        <v>550</v>
      </c>
      <c r="O5" s="152">
        <f>+'様式A-1'!$Z$5</f>
        <v>240.6</v>
      </c>
      <c r="P5" s="185" t="s">
        <v>551</v>
      </c>
      <c r="Q5" s="522" t="s">
        <v>552</v>
      </c>
      <c r="R5" s="519" t="str">
        <f>'様式B (1)'!$R$5</f>
        <v>一般道</v>
      </c>
      <c r="S5" s="296" t="s">
        <v>65</v>
      </c>
      <c r="T5" s="296"/>
      <c r="U5" s="153" t="str">
        <f>'様式B (1)'!$U$5</f>
        <v>無</v>
      </c>
      <c r="V5" s="273" t="s">
        <v>553</v>
      </c>
      <c r="W5" s="151" t="s">
        <v>544</v>
      </c>
      <c r="X5" s="514">
        <f>+'様式A-1'!$E$9</f>
        <v>34.132595999999999</v>
      </c>
      <c r="Y5" s="515"/>
      <c r="Z5" s="516"/>
    </row>
    <row r="6" spans="2:27" ht="20.100000000000001" customHeight="1" x14ac:dyDescent="0.15">
      <c r="B6" s="518"/>
      <c r="C6" s="190" t="s">
        <v>554</v>
      </c>
      <c r="D6" s="521" t="str">
        <f>+'様式A-1'!$E$6</f>
        <v>岩国市海土路町</v>
      </c>
      <c r="E6" s="292"/>
      <c r="F6" s="292"/>
      <c r="G6" s="298" t="s">
        <v>555</v>
      </c>
      <c r="H6" s="298"/>
      <c r="I6" s="291" t="str">
        <f>'様式B (1)'!$I$6</f>
        <v>2004年</v>
      </c>
      <c r="J6" s="292"/>
      <c r="K6" s="293"/>
      <c r="L6" s="298" t="s">
        <v>556</v>
      </c>
      <c r="M6" s="298"/>
      <c r="N6" s="184" t="s">
        <v>550</v>
      </c>
      <c r="O6" s="181">
        <f>+'様式A-1'!$E$15</f>
        <v>10.75</v>
      </c>
      <c r="P6" s="185" t="s">
        <v>551</v>
      </c>
      <c r="Q6" s="278"/>
      <c r="R6" s="520"/>
      <c r="S6" s="298" t="s">
        <v>63</v>
      </c>
      <c r="T6" s="298"/>
      <c r="U6" s="154" t="str">
        <f>'様式B (1)'!$U$6</f>
        <v>指定なし</v>
      </c>
      <c r="V6" s="276"/>
      <c r="W6" s="151" t="s">
        <v>546</v>
      </c>
      <c r="X6" s="514">
        <f>+'様式A-1'!$E$10</f>
        <v>132.18059600000001</v>
      </c>
      <c r="Y6" s="515"/>
      <c r="Z6" s="516"/>
    </row>
    <row r="7" spans="2:27" ht="7.5" customHeight="1" x14ac:dyDescent="0.15">
      <c r="B7" s="550" t="s">
        <v>557</v>
      </c>
      <c r="C7" s="550"/>
      <c r="D7" s="551" t="str">
        <f>'様式B (1)'!$D$7</f>
        <v>Ⅲ</v>
      </c>
      <c r="E7" s="551"/>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50"/>
      <c r="C8" s="550"/>
      <c r="D8" s="551"/>
      <c r="E8" s="551"/>
      <c r="F8" s="158"/>
      <c r="G8" s="523" t="s">
        <v>558</v>
      </c>
      <c r="H8" s="522"/>
      <c r="I8" s="554" t="s">
        <v>559</v>
      </c>
      <c r="J8" s="159" t="s">
        <v>541</v>
      </c>
      <c r="K8" s="160" t="s">
        <v>523</v>
      </c>
      <c r="L8" s="536">
        <f>'様式B (1)'!$L$8</f>
        <v>8</v>
      </c>
      <c r="M8" s="537"/>
      <c r="N8" s="190" t="s">
        <v>542</v>
      </c>
      <c r="O8" s="538">
        <f>'様式B (1)'!$O$8</f>
        <v>1</v>
      </c>
      <c r="P8" s="538"/>
      <c r="Q8" s="190" t="s">
        <v>560</v>
      </c>
      <c r="R8" s="536">
        <f>'様式B (1)'!$R$8</f>
        <v>0</v>
      </c>
      <c r="S8" s="537"/>
      <c r="T8" s="523" t="s">
        <v>561</v>
      </c>
      <c r="U8" s="522"/>
      <c r="V8" s="523" t="s">
        <v>562</v>
      </c>
      <c r="W8" s="522"/>
      <c r="X8" s="526">
        <f>'様式B (1)'!$X$8</f>
        <v>1</v>
      </c>
      <c r="Y8" s="527"/>
      <c r="Z8" s="158"/>
      <c r="AA8" s="84"/>
    </row>
    <row r="9" spans="2:27" ht="10.9" customHeight="1" x14ac:dyDescent="0.15">
      <c r="B9" s="550"/>
      <c r="C9" s="550"/>
      <c r="D9" s="551"/>
      <c r="E9" s="551"/>
      <c r="F9" s="158"/>
      <c r="G9" s="552"/>
      <c r="H9" s="553"/>
      <c r="I9" s="555"/>
      <c r="J9" s="530" t="s">
        <v>470</v>
      </c>
      <c r="K9" s="532" t="s">
        <v>523</v>
      </c>
      <c r="L9" s="526">
        <f>'様式B (1)'!$L$9</f>
        <v>0</v>
      </c>
      <c r="M9" s="527"/>
      <c r="N9" s="530" t="s">
        <v>542</v>
      </c>
      <c r="O9" s="526">
        <f>'様式B (1)'!$O$9</f>
        <v>0</v>
      </c>
      <c r="P9" s="527"/>
      <c r="Q9" s="530" t="s">
        <v>560</v>
      </c>
      <c r="R9" s="526">
        <f>'様式B (1)'!$R$9</f>
        <v>0</v>
      </c>
      <c r="S9" s="527"/>
      <c r="T9" s="552"/>
      <c r="U9" s="553"/>
      <c r="V9" s="524"/>
      <c r="W9" s="525"/>
      <c r="X9" s="528"/>
      <c r="Y9" s="529"/>
      <c r="Z9" s="158"/>
      <c r="AA9" s="84"/>
    </row>
    <row r="10" spans="2:27" ht="10.9" customHeight="1" x14ac:dyDescent="0.15">
      <c r="B10" s="550"/>
      <c r="C10" s="550"/>
      <c r="D10" s="551"/>
      <c r="E10" s="551"/>
      <c r="F10" s="158"/>
      <c r="G10" s="552"/>
      <c r="H10" s="553"/>
      <c r="I10" s="555"/>
      <c r="J10" s="531"/>
      <c r="K10" s="533"/>
      <c r="L10" s="534"/>
      <c r="M10" s="535"/>
      <c r="N10" s="531"/>
      <c r="O10" s="534"/>
      <c r="P10" s="535"/>
      <c r="Q10" s="531"/>
      <c r="R10" s="534"/>
      <c r="S10" s="535"/>
      <c r="T10" s="552"/>
      <c r="U10" s="553"/>
      <c r="V10" s="543" t="s">
        <v>563</v>
      </c>
      <c r="W10" s="544"/>
      <c r="X10" s="526">
        <f>'様式B (1)'!$X$10</f>
        <v>2</v>
      </c>
      <c r="Y10" s="527"/>
      <c r="Z10" s="158"/>
      <c r="AA10" s="84"/>
    </row>
    <row r="11" spans="2:27" ht="21.75" customHeight="1" x14ac:dyDescent="0.15">
      <c r="B11" s="550"/>
      <c r="C11" s="550"/>
      <c r="D11" s="551"/>
      <c r="E11" s="551"/>
      <c r="F11" s="158"/>
      <c r="G11" s="524"/>
      <c r="H11" s="525"/>
      <c r="I11" s="556"/>
      <c r="J11" s="190" t="s">
        <v>564</v>
      </c>
      <c r="K11" s="160" t="s">
        <v>523</v>
      </c>
      <c r="L11" s="547">
        <f>'様式B (1)'!$L$11</f>
        <v>0</v>
      </c>
      <c r="M11" s="548"/>
      <c r="N11" s="190" t="s">
        <v>542</v>
      </c>
      <c r="O11" s="549">
        <f>'様式B (1)'!$O$11</f>
        <v>0</v>
      </c>
      <c r="P11" s="549"/>
      <c r="Q11" s="190" t="s">
        <v>560</v>
      </c>
      <c r="R11" s="547">
        <f>'様式B (1)'!$R$11</f>
        <v>0</v>
      </c>
      <c r="S11" s="548"/>
      <c r="T11" s="524"/>
      <c r="U11" s="525"/>
      <c r="V11" s="545"/>
      <c r="W11" s="546"/>
      <c r="X11" s="534"/>
      <c r="Y11" s="535"/>
      <c r="Z11" s="158"/>
      <c r="AA11" s="84"/>
    </row>
    <row r="12" spans="2:27" ht="21.75" customHeight="1" x14ac:dyDescent="0.15">
      <c r="B12" s="294" t="s">
        <v>216</v>
      </c>
      <c r="C12" s="540"/>
      <c r="D12" s="541"/>
      <c r="E12" s="541"/>
      <c r="F12" s="541"/>
      <c r="G12" s="541"/>
      <c r="H12" s="541"/>
      <c r="I12" s="541"/>
      <c r="J12" s="541"/>
      <c r="K12" s="541"/>
      <c r="L12" s="541"/>
      <c r="M12" s="541"/>
      <c r="N12" s="541"/>
      <c r="O12" s="541"/>
      <c r="P12" s="541"/>
      <c r="Q12" s="541"/>
      <c r="R12" s="541"/>
      <c r="S12" s="541"/>
      <c r="T12" s="541"/>
      <c r="U12" s="541"/>
      <c r="V12" s="541"/>
      <c r="W12" s="541"/>
      <c r="X12" s="541"/>
      <c r="Y12" s="541"/>
      <c r="Z12" s="542"/>
      <c r="AA12" s="84"/>
    </row>
    <row r="13" spans="2:27" ht="21.75" customHeight="1" x14ac:dyDescent="0.15">
      <c r="B13" s="295"/>
      <c r="C13" s="540"/>
      <c r="D13" s="541"/>
      <c r="E13" s="541"/>
      <c r="F13" s="541"/>
      <c r="G13" s="541"/>
      <c r="H13" s="541"/>
      <c r="I13" s="541"/>
      <c r="J13" s="541"/>
      <c r="K13" s="541"/>
      <c r="L13" s="541"/>
      <c r="M13" s="541"/>
      <c r="N13" s="541"/>
      <c r="O13" s="541"/>
      <c r="P13" s="541"/>
      <c r="Q13" s="541"/>
      <c r="R13" s="541"/>
      <c r="S13" s="541"/>
      <c r="T13" s="541"/>
      <c r="U13" s="541"/>
      <c r="V13" s="541"/>
      <c r="W13" s="541"/>
      <c r="X13" s="541"/>
      <c r="Y13" s="541"/>
      <c r="Z13" s="542"/>
      <c r="AA13" s="84"/>
    </row>
    <row r="14" spans="2:27" ht="21.75" customHeight="1" x14ac:dyDescent="0.15">
      <c r="B14" s="295"/>
      <c r="C14" s="540"/>
      <c r="D14" s="541"/>
      <c r="E14" s="541"/>
      <c r="F14" s="541"/>
      <c r="G14" s="541"/>
      <c r="H14" s="541"/>
      <c r="I14" s="541"/>
      <c r="J14" s="541"/>
      <c r="K14" s="541"/>
      <c r="L14" s="541"/>
      <c r="M14" s="541"/>
      <c r="N14" s="541"/>
      <c r="O14" s="541"/>
      <c r="P14" s="541"/>
      <c r="Q14" s="541"/>
      <c r="R14" s="541"/>
      <c r="S14" s="541"/>
      <c r="T14" s="541"/>
      <c r="U14" s="541"/>
      <c r="V14" s="541"/>
      <c r="W14" s="541"/>
      <c r="X14" s="541"/>
      <c r="Y14" s="541"/>
      <c r="Z14" s="542"/>
      <c r="AA14" s="84"/>
    </row>
    <row r="15" spans="2:27" ht="21.75" customHeight="1" x14ac:dyDescent="0.15">
      <c r="B15" s="295"/>
      <c r="C15" s="540"/>
      <c r="D15" s="541"/>
      <c r="E15" s="541"/>
      <c r="F15" s="541"/>
      <c r="G15" s="541"/>
      <c r="H15" s="541"/>
      <c r="I15" s="541"/>
      <c r="J15" s="541"/>
      <c r="K15" s="541"/>
      <c r="L15" s="541"/>
      <c r="M15" s="541"/>
      <c r="N15" s="541"/>
      <c r="O15" s="541"/>
      <c r="P15" s="541"/>
      <c r="Q15" s="541"/>
      <c r="R15" s="541"/>
      <c r="S15" s="541"/>
      <c r="T15" s="541"/>
      <c r="U15" s="541"/>
      <c r="V15" s="541"/>
      <c r="W15" s="541"/>
      <c r="X15" s="541"/>
      <c r="Y15" s="541"/>
      <c r="Z15" s="542"/>
    </row>
    <row r="16" spans="2:27" ht="21.75" customHeight="1" x14ac:dyDescent="0.15">
      <c r="B16" s="295"/>
      <c r="C16" s="540"/>
      <c r="D16" s="541"/>
      <c r="E16" s="541"/>
      <c r="F16" s="541"/>
      <c r="G16" s="541"/>
      <c r="H16" s="541"/>
      <c r="I16" s="541"/>
      <c r="J16" s="541"/>
      <c r="K16" s="541"/>
      <c r="L16" s="541"/>
      <c r="M16" s="541"/>
      <c r="N16" s="541"/>
      <c r="O16" s="541"/>
      <c r="P16" s="541"/>
      <c r="Q16" s="541"/>
      <c r="R16" s="541"/>
      <c r="S16" s="541"/>
      <c r="T16" s="541"/>
      <c r="U16" s="541"/>
      <c r="V16" s="541"/>
      <c r="W16" s="541"/>
      <c r="X16" s="541"/>
      <c r="Y16" s="541"/>
      <c r="Z16" s="542"/>
    </row>
    <row r="17" spans="2:26" ht="21.75" customHeight="1" x14ac:dyDescent="0.15">
      <c r="B17" s="295"/>
      <c r="C17" s="540"/>
      <c r="D17" s="541"/>
      <c r="E17" s="541"/>
      <c r="F17" s="541"/>
      <c r="G17" s="541"/>
      <c r="H17" s="541"/>
      <c r="I17" s="541"/>
      <c r="J17" s="541"/>
      <c r="K17" s="541"/>
      <c r="L17" s="541"/>
      <c r="M17" s="541"/>
      <c r="N17" s="541"/>
      <c r="O17" s="541"/>
      <c r="P17" s="541"/>
      <c r="Q17" s="541"/>
      <c r="R17" s="541"/>
      <c r="S17" s="541"/>
      <c r="T17" s="541"/>
      <c r="U17" s="541"/>
      <c r="V17" s="541"/>
      <c r="W17" s="541"/>
      <c r="X17" s="541"/>
      <c r="Y17" s="541"/>
      <c r="Z17" s="542"/>
    </row>
    <row r="18" spans="2:26" ht="21.75" customHeight="1" x14ac:dyDescent="0.15">
      <c r="B18" s="295"/>
      <c r="C18" s="540"/>
      <c r="D18" s="541"/>
      <c r="E18" s="541"/>
      <c r="F18" s="541"/>
      <c r="G18" s="541"/>
      <c r="H18" s="541"/>
      <c r="I18" s="541"/>
      <c r="J18" s="541"/>
      <c r="K18" s="541"/>
      <c r="L18" s="541"/>
      <c r="M18" s="541"/>
      <c r="N18" s="541"/>
      <c r="O18" s="541"/>
      <c r="P18" s="541"/>
      <c r="Q18" s="541"/>
      <c r="R18" s="541"/>
      <c r="S18" s="541"/>
      <c r="T18" s="541"/>
      <c r="U18" s="541"/>
      <c r="V18" s="541"/>
      <c r="W18" s="541"/>
      <c r="X18" s="541"/>
      <c r="Y18" s="541"/>
      <c r="Z18" s="542"/>
    </row>
    <row r="19" spans="2:26" ht="21.75" customHeight="1" x14ac:dyDescent="0.15">
      <c r="B19" s="295"/>
      <c r="C19" s="540"/>
      <c r="D19" s="541"/>
      <c r="E19" s="541"/>
      <c r="F19" s="541"/>
      <c r="G19" s="541"/>
      <c r="H19" s="541"/>
      <c r="I19" s="541"/>
      <c r="J19" s="541"/>
      <c r="K19" s="541"/>
      <c r="L19" s="541"/>
      <c r="M19" s="541"/>
      <c r="N19" s="541"/>
      <c r="O19" s="541"/>
      <c r="P19" s="541"/>
      <c r="Q19" s="541"/>
      <c r="R19" s="541"/>
      <c r="S19" s="541"/>
      <c r="T19" s="541"/>
      <c r="U19" s="541"/>
      <c r="V19" s="541"/>
      <c r="W19" s="541"/>
      <c r="X19" s="541"/>
      <c r="Y19" s="541"/>
      <c r="Z19" s="542"/>
    </row>
    <row r="20" spans="2:26" ht="21.75" customHeight="1" x14ac:dyDescent="0.15">
      <c r="B20" s="295"/>
      <c r="C20" s="540"/>
      <c r="D20" s="541"/>
      <c r="E20" s="541"/>
      <c r="F20" s="541"/>
      <c r="G20" s="541"/>
      <c r="H20" s="541"/>
      <c r="I20" s="541"/>
      <c r="J20" s="541"/>
      <c r="K20" s="541"/>
      <c r="L20" s="541"/>
      <c r="M20" s="541"/>
      <c r="N20" s="541"/>
      <c r="O20" s="541"/>
      <c r="P20" s="541"/>
      <c r="Q20" s="541"/>
      <c r="R20" s="541"/>
      <c r="S20" s="541"/>
      <c r="T20" s="541"/>
      <c r="U20" s="541"/>
      <c r="V20" s="541"/>
      <c r="W20" s="541"/>
      <c r="X20" s="541"/>
      <c r="Y20" s="541"/>
      <c r="Z20" s="542"/>
    </row>
    <row r="21" spans="2:26" ht="21.75" customHeight="1" x14ac:dyDescent="0.15">
      <c r="B21" s="295"/>
      <c r="C21" s="540"/>
      <c r="D21" s="541"/>
      <c r="E21" s="541"/>
      <c r="F21" s="541"/>
      <c r="G21" s="541"/>
      <c r="H21" s="541"/>
      <c r="I21" s="541"/>
      <c r="J21" s="541"/>
      <c r="K21" s="541"/>
      <c r="L21" s="541"/>
      <c r="M21" s="541"/>
      <c r="N21" s="541"/>
      <c r="O21" s="541"/>
      <c r="P21" s="541"/>
      <c r="Q21" s="541"/>
      <c r="R21" s="541"/>
      <c r="S21" s="541"/>
      <c r="T21" s="541"/>
      <c r="U21" s="541"/>
      <c r="V21" s="541"/>
      <c r="W21" s="541"/>
      <c r="X21" s="541"/>
      <c r="Y21" s="541"/>
      <c r="Z21" s="542"/>
    </row>
    <row r="22" spans="2:26" ht="21.75" customHeight="1" x14ac:dyDescent="0.15">
      <c r="B22" s="295"/>
      <c r="C22" s="540"/>
      <c r="D22" s="541"/>
      <c r="E22" s="541"/>
      <c r="F22" s="541"/>
      <c r="G22" s="541"/>
      <c r="H22" s="541"/>
      <c r="I22" s="541"/>
      <c r="J22" s="541"/>
      <c r="K22" s="541"/>
      <c r="L22" s="541"/>
      <c r="M22" s="541"/>
      <c r="N22" s="541"/>
      <c r="O22" s="541"/>
      <c r="P22" s="541"/>
      <c r="Q22" s="541"/>
      <c r="R22" s="541"/>
      <c r="S22" s="541"/>
      <c r="T22" s="541"/>
      <c r="U22" s="541"/>
      <c r="V22" s="541"/>
      <c r="W22" s="541"/>
      <c r="X22" s="541"/>
      <c r="Y22" s="541"/>
      <c r="Z22" s="542"/>
    </row>
    <row r="23" spans="2:26" ht="21.75" customHeight="1" x14ac:dyDescent="0.15">
      <c r="B23" s="295"/>
      <c r="C23" s="540"/>
      <c r="D23" s="541"/>
      <c r="E23" s="541"/>
      <c r="F23" s="541"/>
      <c r="G23" s="541"/>
      <c r="H23" s="541"/>
      <c r="I23" s="541"/>
      <c r="J23" s="541"/>
      <c r="K23" s="541"/>
      <c r="L23" s="541"/>
      <c r="M23" s="541"/>
      <c r="N23" s="541"/>
      <c r="O23" s="541"/>
      <c r="P23" s="541"/>
      <c r="Q23" s="541"/>
      <c r="R23" s="541"/>
      <c r="S23" s="541"/>
      <c r="T23" s="541"/>
      <c r="U23" s="541"/>
      <c r="V23" s="541"/>
      <c r="W23" s="541"/>
      <c r="X23" s="541"/>
      <c r="Y23" s="541"/>
      <c r="Z23" s="542"/>
    </row>
    <row r="24" spans="2:26" ht="21.75" customHeight="1" x14ac:dyDescent="0.15">
      <c r="B24" s="295"/>
      <c r="C24" s="540"/>
      <c r="D24" s="541"/>
      <c r="E24" s="541"/>
      <c r="F24" s="541"/>
      <c r="G24" s="541"/>
      <c r="H24" s="541"/>
      <c r="I24" s="541"/>
      <c r="J24" s="541"/>
      <c r="K24" s="541"/>
      <c r="L24" s="541"/>
      <c r="M24" s="541"/>
      <c r="N24" s="541"/>
      <c r="O24" s="541"/>
      <c r="P24" s="541"/>
      <c r="Q24" s="541"/>
      <c r="R24" s="541"/>
      <c r="S24" s="541"/>
      <c r="T24" s="541"/>
      <c r="U24" s="541"/>
      <c r="V24" s="541"/>
      <c r="W24" s="541"/>
      <c r="X24" s="541"/>
      <c r="Y24" s="541"/>
      <c r="Z24" s="542"/>
    </row>
    <row r="25" spans="2:26" ht="21.75" customHeight="1" x14ac:dyDescent="0.15">
      <c r="B25" s="295"/>
      <c r="C25" s="540"/>
      <c r="D25" s="541"/>
      <c r="E25" s="541"/>
      <c r="F25" s="541"/>
      <c r="G25" s="541"/>
      <c r="H25" s="541"/>
      <c r="I25" s="541"/>
      <c r="J25" s="541"/>
      <c r="K25" s="541"/>
      <c r="L25" s="541"/>
      <c r="M25" s="541"/>
      <c r="N25" s="541"/>
      <c r="O25" s="541"/>
      <c r="P25" s="541"/>
      <c r="Q25" s="541"/>
      <c r="R25" s="541"/>
      <c r="S25" s="541"/>
      <c r="T25" s="541"/>
      <c r="U25" s="541"/>
      <c r="V25" s="541"/>
      <c r="W25" s="541"/>
      <c r="X25" s="541"/>
      <c r="Y25" s="541"/>
      <c r="Z25" s="542"/>
    </row>
    <row r="26" spans="2:26" ht="21.75" customHeight="1" x14ac:dyDescent="0.15">
      <c r="B26" s="295"/>
      <c r="C26" s="540"/>
      <c r="D26" s="541"/>
      <c r="E26" s="541"/>
      <c r="F26" s="541"/>
      <c r="G26" s="541"/>
      <c r="H26" s="541"/>
      <c r="I26" s="541"/>
      <c r="J26" s="541"/>
      <c r="K26" s="541"/>
      <c r="L26" s="541"/>
      <c r="M26" s="541"/>
      <c r="N26" s="541"/>
      <c r="O26" s="541"/>
      <c r="P26" s="541"/>
      <c r="Q26" s="541"/>
      <c r="R26" s="541"/>
      <c r="S26" s="541"/>
      <c r="T26" s="541"/>
      <c r="U26" s="541"/>
      <c r="V26" s="541"/>
      <c r="W26" s="541"/>
      <c r="X26" s="541"/>
      <c r="Y26" s="541"/>
      <c r="Z26" s="542"/>
    </row>
    <row r="27" spans="2:26" ht="21.75" customHeight="1" x14ac:dyDescent="0.15">
      <c r="B27" s="295"/>
      <c r="C27" s="540"/>
      <c r="D27" s="541"/>
      <c r="E27" s="541"/>
      <c r="F27" s="541"/>
      <c r="G27" s="541"/>
      <c r="H27" s="541"/>
      <c r="I27" s="541"/>
      <c r="J27" s="541"/>
      <c r="K27" s="541"/>
      <c r="L27" s="541"/>
      <c r="M27" s="541"/>
      <c r="N27" s="541"/>
      <c r="O27" s="541"/>
      <c r="P27" s="541"/>
      <c r="Q27" s="541"/>
      <c r="R27" s="541"/>
      <c r="S27" s="541"/>
      <c r="T27" s="541"/>
      <c r="U27" s="541"/>
      <c r="V27" s="541"/>
      <c r="W27" s="541"/>
      <c r="X27" s="541"/>
      <c r="Y27" s="541"/>
      <c r="Z27" s="542"/>
    </row>
    <row r="28" spans="2:26" ht="21.75" customHeight="1" x14ac:dyDescent="0.15">
      <c r="B28" s="295"/>
      <c r="C28" s="540"/>
      <c r="D28" s="541"/>
      <c r="E28" s="541"/>
      <c r="F28" s="541"/>
      <c r="G28" s="541"/>
      <c r="H28" s="541"/>
      <c r="I28" s="541"/>
      <c r="J28" s="541"/>
      <c r="K28" s="541"/>
      <c r="L28" s="541"/>
      <c r="M28" s="541"/>
      <c r="N28" s="541"/>
      <c r="O28" s="541"/>
      <c r="P28" s="541"/>
      <c r="Q28" s="541"/>
      <c r="R28" s="541"/>
      <c r="S28" s="541"/>
      <c r="T28" s="541"/>
      <c r="U28" s="541"/>
      <c r="V28" s="541"/>
      <c r="W28" s="541"/>
      <c r="X28" s="541"/>
      <c r="Y28" s="541"/>
      <c r="Z28" s="542"/>
    </row>
    <row r="29" spans="2:26" ht="47.25" customHeight="1" x14ac:dyDescent="0.15">
      <c r="B29" s="347"/>
      <c r="C29" s="162"/>
      <c r="D29" s="162"/>
      <c r="E29" s="163"/>
      <c r="F29" s="164"/>
      <c r="G29" s="162"/>
      <c r="H29" s="162"/>
      <c r="I29" s="162"/>
      <c r="J29" s="539" t="s">
        <v>217</v>
      </c>
      <c r="K29" s="539"/>
      <c r="L29" s="539"/>
      <c r="M29" s="539"/>
      <c r="N29" s="539"/>
      <c r="O29" s="539"/>
      <c r="P29" s="539"/>
      <c r="Q29" s="539" t="s">
        <v>218</v>
      </c>
      <c r="R29" s="539"/>
      <c r="S29" s="539"/>
      <c r="T29" s="539"/>
      <c r="U29" s="539"/>
      <c r="V29" s="539"/>
      <c r="W29" s="539"/>
      <c r="X29" s="539"/>
      <c r="Y29" s="539"/>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111412F5-EA60-4AB6-ACCC-8955704812A0}"/>
    <dataValidation allowBlank="1" showInputMessage="1" showErrorMessage="1" prompt="経度を小数点以下５桁まで入力する。" sqref="X4:Z4 X6:Z6" xr:uid="{1AD5D4B2-1DD5-408A-B2AB-539A503FFC5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6F6259-590C-4B9F-9CF8-CB3ECD3C2DC5}">
          <x14:formula1>
            <xm:f>'(参考)リスト'!$C$6:$C$11</xm:f>
          </x14:formula1>
          <xm:sqref>I5:K5</xm:sqref>
        </x14:dataValidation>
        <x14:dataValidation type="list" allowBlank="1" showInputMessage="1" showErrorMessage="1" xr:uid="{6A168D4D-C383-4504-B530-FEE806F59664}">
          <x14:formula1>
            <xm:f>'(参考)リスト'!$D$6:$D$7</xm:f>
          </x14:formula1>
          <xm:sqref>R5:R6</xm:sqref>
        </x14:dataValidation>
        <x14:dataValidation type="list" allowBlank="1" showInputMessage="1" showErrorMessage="1" xr:uid="{C8DF6F65-6C68-4A51-948A-9E7C1062F38E}">
          <x14:formula1>
            <xm:f>'(参考)リスト'!$F$6:$F$7</xm:f>
          </x14:formula1>
          <xm:sqref>U5</xm:sqref>
        </x14:dataValidation>
        <x14:dataValidation type="list" allowBlank="1" showInputMessage="1" showErrorMessage="1" xr:uid="{7F5BE95E-4983-43E9-85D1-B8DF20E3A1F3}">
          <x14:formula1>
            <xm:f>'(参考)リスト'!$E$6:$E$10</xm:f>
          </x14:formula1>
          <xm:sqref>U6</xm:sqref>
        </x14:dataValidation>
        <x14:dataValidation type="list" allowBlank="1" showInputMessage="1" showErrorMessage="1" xr:uid="{FEA2FF38-87E9-40B2-9A86-140399BF429C}">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8B71-86D8-40D4-9AED-E6172551C191}">
  <sheetPr codeName="Sheet37">
    <pageSetUpPr fitToPage="1"/>
  </sheetPr>
  <dimension ref="B1:AA37"/>
  <sheetViews>
    <sheetView showGridLines="0" showZeros="0" view="pageBreakPreview" zoomScaleNormal="70" zoomScaleSheetLayoutView="100" workbookViewId="0">
      <selection activeCell="R5" sqref="R5:R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8" t="s">
        <v>540</v>
      </c>
      <c r="O2" s="298"/>
      <c r="P2" s="506">
        <v>45862</v>
      </c>
      <c r="Q2" s="507"/>
      <c r="R2" s="508"/>
      <c r="S2" s="298" t="s">
        <v>565</v>
      </c>
      <c r="T2" s="298"/>
      <c r="U2" s="298"/>
      <c r="V2" s="509" t="str">
        <f>+'様式A-1'!$W$2</f>
        <v>34.13086,132.18247</v>
      </c>
      <c r="W2" s="509"/>
      <c r="X2" s="509"/>
      <c r="Y2" s="509"/>
      <c r="Z2" s="509"/>
    </row>
    <row r="3" spans="2:27" ht="20.100000000000001" customHeight="1" x14ac:dyDescent="0.15">
      <c r="B3" s="186" t="s">
        <v>532</v>
      </c>
      <c r="C3" s="299" t="str">
        <f>+'様式A-1'!$D$3</f>
        <v>アソウダトンネル</v>
      </c>
      <c r="D3" s="300"/>
      <c r="E3" s="300"/>
      <c r="F3" s="301"/>
      <c r="G3" s="296" t="s">
        <v>533</v>
      </c>
      <c r="H3" s="299" t="str">
        <f>+'様式A-1'!$J$3</f>
        <v>一般県道藤生停車場錦帯橋線</v>
      </c>
      <c r="I3" s="300"/>
      <c r="J3" s="301"/>
      <c r="K3" s="296" t="s">
        <v>537</v>
      </c>
      <c r="L3" s="510" t="str">
        <f>+'様式A-1'!$R$3</f>
        <v>山口県岩国土木建築事務所</v>
      </c>
      <c r="M3" s="510"/>
      <c r="N3" s="510"/>
      <c r="O3" s="510"/>
      <c r="P3" s="510"/>
      <c r="Q3" s="273" t="s">
        <v>538</v>
      </c>
      <c r="R3" s="275"/>
      <c r="S3" s="299" t="str">
        <f>'様式B (1)'!$S$3</f>
        <v>復建調査設計株式会社</v>
      </c>
      <c r="T3" s="300"/>
      <c r="U3" s="301"/>
      <c r="V3" s="512" t="s">
        <v>543</v>
      </c>
      <c r="W3" s="151" t="s">
        <v>544</v>
      </c>
      <c r="X3" s="514">
        <f>+'様式A-1'!$E$7</f>
        <v>34.131</v>
      </c>
      <c r="Y3" s="515"/>
      <c r="Z3" s="516"/>
    </row>
    <row r="4" spans="2:27" ht="20.100000000000001" customHeight="1" x14ac:dyDescent="0.15">
      <c r="B4" s="183" t="s">
        <v>545</v>
      </c>
      <c r="C4" s="302" t="str">
        <f>+'様式A-1'!$D$4</f>
        <v>麻生田トンネル</v>
      </c>
      <c r="D4" s="303"/>
      <c r="E4" s="303"/>
      <c r="F4" s="304"/>
      <c r="G4" s="290"/>
      <c r="H4" s="302"/>
      <c r="I4" s="303"/>
      <c r="J4" s="304"/>
      <c r="K4" s="290"/>
      <c r="L4" s="511"/>
      <c r="M4" s="511"/>
      <c r="N4" s="511"/>
      <c r="O4" s="511"/>
      <c r="P4" s="511"/>
      <c r="Q4" s="276"/>
      <c r="R4" s="278"/>
      <c r="S4" s="302" t="str">
        <f>'様式B (1)'!$S$4</f>
        <v>小笠原洋</v>
      </c>
      <c r="T4" s="303"/>
      <c r="U4" s="304"/>
      <c r="V4" s="513"/>
      <c r="W4" s="195" t="s">
        <v>546</v>
      </c>
      <c r="X4" s="514">
        <f>+'様式A-1'!$E$8</f>
        <v>132.18235999999999</v>
      </c>
      <c r="Y4" s="515"/>
      <c r="Z4" s="516"/>
    </row>
    <row r="5" spans="2:27" ht="20.100000000000001" customHeight="1" x14ac:dyDescent="0.15">
      <c r="B5" s="517" t="s">
        <v>547</v>
      </c>
      <c r="C5" s="190" t="s">
        <v>548</v>
      </c>
      <c r="D5" s="291" t="str">
        <f>+'様式A-1'!$E$5</f>
        <v>岩国市海土路町</v>
      </c>
      <c r="E5" s="292"/>
      <c r="F5" s="292"/>
      <c r="G5" s="263" t="s">
        <v>395</v>
      </c>
      <c r="H5" s="264"/>
      <c r="I5" s="291" t="str">
        <f>'様式B (1)'!$I$5</f>
        <v>山岳トンネル工法（NATM）</v>
      </c>
      <c r="J5" s="292"/>
      <c r="K5" s="293"/>
      <c r="L5" s="298" t="s">
        <v>549</v>
      </c>
      <c r="M5" s="298"/>
      <c r="N5" s="184" t="s">
        <v>550</v>
      </c>
      <c r="O5" s="152">
        <f>+'様式A-1'!$Z$5</f>
        <v>240.6</v>
      </c>
      <c r="P5" s="185" t="s">
        <v>551</v>
      </c>
      <c r="Q5" s="522" t="s">
        <v>552</v>
      </c>
      <c r="R5" s="519" t="str">
        <f>'様式B (1)'!$R$5</f>
        <v>一般道</v>
      </c>
      <c r="S5" s="296" t="s">
        <v>65</v>
      </c>
      <c r="T5" s="296"/>
      <c r="U5" s="153" t="str">
        <f>'様式B (1)'!$U$5</f>
        <v>無</v>
      </c>
      <c r="V5" s="273" t="s">
        <v>553</v>
      </c>
      <c r="W5" s="151" t="s">
        <v>544</v>
      </c>
      <c r="X5" s="514">
        <f>+'様式A-1'!$E$9</f>
        <v>34.132595999999999</v>
      </c>
      <c r="Y5" s="515"/>
      <c r="Z5" s="516"/>
    </row>
    <row r="6" spans="2:27" ht="20.100000000000001" customHeight="1" x14ac:dyDescent="0.15">
      <c r="B6" s="518"/>
      <c r="C6" s="190" t="s">
        <v>554</v>
      </c>
      <c r="D6" s="521" t="str">
        <f>+'様式A-1'!$E$6</f>
        <v>岩国市海土路町</v>
      </c>
      <c r="E6" s="292"/>
      <c r="F6" s="292"/>
      <c r="G6" s="298" t="s">
        <v>555</v>
      </c>
      <c r="H6" s="298"/>
      <c r="I6" s="291" t="str">
        <f>'様式B (1)'!$I$6</f>
        <v>2004年</v>
      </c>
      <c r="J6" s="292"/>
      <c r="K6" s="293"/>
      <c r="L6" s="298" t="s">
        <v>556</v>
      </c>
      <c r="M6" s="298"/>
      <c r="N6" s="184" t="s">
        <v>550</v>
      </c>
      <c r="O6" s="181">
        <f>+'様式A-1'!$E$15</f>
        <v>10.75</v>
      </c>
      <c r="P6" s="185" t="s">
        <v>551</v>
      </c>
      <c r="Q6" s="278"/>
      <c r="R6" s="520"/>
      <c r="S6" s="298" t="s">
        <v>63</v>
      </c>
      <c r="T6" s="298"/>
      <c r="U6" s="154" t="str">
        <f>'様式B (1)'!$U$6</f>
        <v>指定なし</v>
      </c>
      <c r="V6" s="276"/>
      <c r="W6" s="151" t="s">
        <v>546</v>
      </c>
      <c r="X6" s="514">
        <f>+'様式A-1'!$E$10</f>
        <v>132.18059600000001</v>
      </c>
      <c r="Y6" s="515"/>
      <c r="Z6" s="516"/>
    </row>
    <row r="7" spans="2:27" ht="7.5" customHeight="1" x14ac:dyDescent="0.15">
      <c r="B7" s="550" t="s">
        <v>557</v>
      </c>
      <c r="C7" s="550"/>
      <c r="D7" s="551" t="str">
        <f>'様式B (1)'!$D$7</f>
        <v>Ⅲ</v>
      </c>
      <c r="E7" s="551"/>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50"/>
      <c r="C8" s="550"/>
      <c r="D8" s="551"/>
      <c r="E8" s="551"/>
      <c r="F8" s="158"/>
      <c r="G8" s="523" t="s">
        <v>558</v>
      </c>
      <c r="H8" s="522"/>
      <c r="I8" s="554" t="s">
        <v>559</v>
      </c>
      <c r="J8" s="159" t="s">
        <v>541</v>
      </c>
      <c r="K8" s="160" t="s">
        <v>523</v>
      </c>
      <c r="L8" s="536">
        <f>'様式B (1)'!$L$8</f>
        <v>8</v>
      </c>
      <c r="M8" s="537"/>
      <c r="N8" s="190" t="s">
        <v>542</v>
      </c>
      <c r="O8" s="538">
        <f>'様式B (1)'!$O$8</f>
        <v>1</v>
      </c>
      <c r="P8" s="538"/>
      <c r="Q8" s="190" t="s">
        <v>560</v>
      </c>
      <c r="R8" s="536">
        <f>'様式B (1)'!$R$8</f>
        <v>0</v>
      </c>
      <c r="S8" s="537"/>
      <c r="T8" s="523" t="s">
        <v>561</v>
      </c>
      <c r="U8" s="522"/>
      <c r="V8" s="523" t="s">
        <v>562</v>
      </c>
      <c r="W8" s="522"/>
      <c r="X8" s="526">
        <f>'様式B (1)'!$X$8</f>
        <v>1</v>
      </c>
      <c r="Y8" s="527"/>
      <c r="Z8" s="158"/>
      <c r="AA8" s="84"/>
    </row>
    <row r="9" spans="2:27" ht="10.9" customHeight="1" x14ac:dyDescent="0.15">
      <c r="B9" s="550"/>
      <c r="C9" s="550"/>
      <c r="D9" s="551"/>
      <c r="E9" s="551"/>
      <c r="F9" s="158"/>
      <c r="G9" s="552"/>
      <c r="H9" s="553"/>
      <c r="I9" s="555"/>
      <c r="J9" s="530" t="s">
        <v>470</v>
      </c>
      <c r="K9" s="532" t="s">
        <v>523</v>
      </c>
      <c r="L9" s="526">
        <f>'様式B (1)'!$L$9</f>
        <v>0</v>
      </c>
      <c r="M9" s="527"/>
      <c r="N9" s="530" t="s">
        <v>542</v>
      </c>
      <c r="O9" s="526">
        <f>'様式B (1)'!$O$9</f>
        <v>0</v>
      </c>
      <c r="P9" s="527"/>
      <c r="Q9" s="530" t="s">
        <v>560</v>
      </c>
      <c r="R9" s="526">
        <f>'様式B (1)'!$R$9</f>
        <v>0</v>
      </c>
      <c r="S9" s="527"/>
      <c r="T9" s="552"/>
      <c r="U9" s="553"/>
      <c r="V9" s="524"/>
      <c r="W9" s="525"/>
      <c r="X9" s="528"/>
      <c r="Y9" s="529"/>
      <c r="Z9" s="158"/>
      <c r="AA9" s="84"/>
    </row>
    <row r="10" spans="2:27" ht="10.9" customHeight="1" x14ac:dyDescent="0.15">
      <c r="B10" s="550"/>
      <c r="C10" s="550"/>
      <c r="D10" s="551"/>
      <c r="E10" s="551"/>
      <c r="F10" s="158"/>
      <c r="G10" s="552"/>
      <c r="H10" s="553"/>
      <c r="I10" s="555"/>
      <c r="J10" s="531"/>
      <c r="K10" s="533"/>
      <c r="L10" s="534"/>
      <c r="M10" s="535"/>
      <c r="N10" s="531"/>
      <c r="O10" s="534"/>
      <c r="P10" s="535"/>
      <c r="Q10" s="531"/>
      <c r="R10" s="534"/>
      <c r="S10" s="535"/>
      <c r="T10" s="552"/>
      <c r="U10" s="553"/>
      <c r="V10" s="543" t="s">
        <v>563</v>
      </c>
      <c r="W10" s="544"/>
      <c r="X10" s="526">
        <f>'様式B (1)'!$X$10</f>
        <v>2</v>
      </c>
      <c r="Y10" s="527"/>
      <c r="Z10" s="158"/>
      <c r="AA10" s="84"/>
    </row>
    <row r="11" spans="2:27" ht="21.75" customHeight="1" x14ac:dyDescent="0.15">
      <c r="B11" s="550"/>
      <c r="C11" s="550"/>
      <c r="D11" s="551"/>
      <c r="E11" s="551"/>
      <c r="F11" s="158"/>
      <c r="G11" s="524"/>
      <c r="H11" s="525"/>
      <c r="I11" s="556"/>
      <c r="J11" s="190" t="s">
        <v>564</v>
      </c>
      <c r="K11" s="160" t="s">
        <v>523</v>
      </c>
      <c r="L11" s="547">
        <f>'様式B (1)'!$L$11</f>
        <v>0</v>
      </c>
      <c r="M11" s="548"/>
      <c r="N11" s="190" t="s">
        <v>542</v>
      </c>
      <c r="O11" s="549">
        <f>'様式B (1)'!$O$11</f>
        <v>0</v>
      </c>
      <c r="P11" s="549"/>
      <c r="Q11" s="190" t="s">
        <v>560</v>
      </c>
      <c r="R11" s="547">
        <f>'様式B (1)'!$R$11</f>
        <v>0</v>
      </c>
      <c r="S11" s="548"/>
      <c r="T11" s="524"/>
      <c r="U11" s="525"/>
      <c r="V11" s="545"/>
      <c r="W11" s="546"/>
      <c r="X11" s="534"/>
      <c r="Y11" s="535"/>
      <c r="Z11" s="158"/>
      <c r="AA11" s="84"/>
    </row>
    <row r="12" spans="2:27" ht="21.75" customHeight="1" x14ac:dyDescent="0.15">
      <c r="B12" s="294" t="s">
        <v>216</v>
      </c>
      <c r="C12" s="540"/>
      <c r="D12" s="541"/>
      <c r="E12" s="541"/>
      <c r="F12" s="541"/>
      <c r="G12" s="541"/>
      <c r="H12" s="541"/>
      <c r="I12" s="541"/>
      <c r="J12" s="541"/>
      <c r="K12" s="541"/>
      <c r="L12" s="541"/>
      <c r="M12" s="541"/>
      <c r="N12" s="541"/>
      <c r="O12" s="541"/>
      <c r="P12" s="541"/>
      <c r="Q12" s="541"/>
      <c r="R12" s="541"/>
      <c r="S12" s="541"/>
      <c r="T12" s="541"/>
      <c r="U12" s="541"/>
      <c r="V12" s="541"/>
      <c r="W12" s="541"/>
      <c r="X12" s="541"/>
      <c r="Y12" s="541"/>
      <c r="Z12" s="542"/>
      <c r="AA12" s="84"/>
    </row>
    <row r="13" spans="2:27" ht="21.75" customHeight="1" x14ac:dyDescent="0.15">
      <c r="B13" s="295"/>
      <c r="C13" s="540"/>
      <c r="D13" s="541"/>
      <c r="E13" s="541"/>
      <c r="F13" s="541"/>
      <c r="G13" s="541"/>
      <c r="H13" s="541"/>
      <c r="I13" s="541"/>
      <c r="J13" s="541"/>
      <c r="K13" s="541"/>
      <c r="L13" s="541"/>
      <c r="M13" s="541"/>
      <c r="N13" s="541"/>
      <c r="O13" s="541"/>
      <c r="P13" s="541"/>
      <c r="Q13" s="541"/>
      <c r="R13" s="541"/>
      <c r="S13" s="541"/>
      <c r="T13" s="541"/>
      <c r="U13" s="541"/>
      <c r="V13" s="541"/>
      <c r="W13" s="541"/>
      <c r="X13" s="541"/>
      <c r="Y13" s="541"/>
      <c r="Z13" s="542"/>
      <c r="AA13" s="84"/>
    </row>
    <row r="14" spans="2:27" ht="21.75" customHeight="1" x14ac:dyDescent="0.15">
      <c r="B14" s="295"/>
      <c r="C14" s="540"/>
      <c r="D14" s="541"/>
      <c r="E14" s="541"/>
      <c r="F14" s="541"/>
      <c r="G14" s="541"/>
      <c r="H14" s="541"/>
      <c r="I14" s="541"/>
      <c r="J14" s="541"/>
      <c r="K14" s="541"/>
      <c r="L14" s="541"/>
      <c r="M14" s="541"/>
      <c r="N14" s="541"/>
      <c r="O14" s="541"/>
      <c r="P14" s="541"/>
      <c r="Q14" s="541"/>
      <c r="R14" s="541"/>
      <c r="S14" s="541"/>
      <c r="T14" s="541"/>
      <c r="U14" s="541"/>
      <c r="V14" s="541"/>
      <c r="W14" s="541"/>
      <c r="X14" s="541"/>
      <c r="Y14" s="541"/>
      <c r="Z14" s="542"/>
      <c r="AA14" s="84"/>
    </row>
    <row r="15" spans="2:27" ht="21.75" customHeight="1" x14ac:dyDescent="0.15">
      <c r="B15" s="295"/>
      <c r="C15" s="540"/>
      <c r="D15" s="541"/>
      <c r="E15" s="541"/>
      <c r="F15" s="541"/>
      <c r="G15" s="541"/>
      <c r="H15" s="541"/>
      <c r="I15" s="541"/>
      <c r="J15" s="541"/>
      <c r="K15" s="541"/>
      <c r="L15" s="541"/>
      <c r="M15" s="541"/>
      <c r="N15" s="541"/>
      <c r="O15" s="541"/>
      <c r="P15" s="541"/>
      <c r="Q15" s="541"/>
      <c r="R15" s="541"/>
      <c r="S15" s="541"/>
      <c r="T15" s="541"/>
      <c r="U15" s="541"/>
      <c r="V15" s="541"/>
      <c r="W15" s="541"/>
      <c r="X15" s="541"/>
      <c r="Y15" s="541"/>
      <c r="Z15" s="542"/>
    </row>
    <row r="16" spans="2:27" ht="21.75" customHeight="1" x14ac:dyDescent="0.15">
      <c r="B16" s="295"/>
      <c r="C16" s="540"/>
      <c r="D16" s="541"/>
      <c r="E16" s="541"/>
      <c r="F16" s="541"/>
      <c r="G16" s="541"/>
      <c r="H16" s="541"/>
      <c r="I16" s="541"/>
      <c r="J16" s="541"/>
      <c r="K16" s="541"/>
      <c r="L16" s="541"/>
      <c r="M16" s="541"/>
      <c r="N16" s="541"/>
      <c r="O16" s="541"/>
      <c r="P16" s="541"/>
      <c r="Q16" s="541"/>
      <c r="R16" s="541"/>
      <c r="S16" s="541"/>
      <c r="T16" s="541"/>
      <c r="U16" s="541"/>
      <c r="V16" s="541"/>
      <c r="W16" s="541"/>
      <c r="X16" s="541"/>
      <c r="Y16" s="541"/>
      <c r="Z16" s="542"/>
    </row>
    <row r="17" spans="2:26" ht="21.75" customHeight="1" x14ac:dyDescent="0.15">
      <c r="B17" s="295"/>
      <c r="C17" s="540"/>
      <c r="D17" s="541"/>
      <c r="E17" s="541"/>
      <c r="F17" s="541"/>
      <c r="G17" s="541"/>
      <c r="H17" s="541"/>
      <c r="I17" s="541"/>
      <c r="J17" s="541"/>
      <c r="K17" s="541"/>
      <c r="L17" s="541"/>
      <c r="M17" s="541"/>
      <c r="N17" s="541"/>
      <c r="O17" s="541"/>
      <c r="P17" s="541"/>
      <c r="Q17" s="541"/>
      <c r="R17" s="541"/>
      <c r="S17" s="541"/>
      <c r="T17" s="541"/>
      <c r="U17" s="541"/>
      <c r="V17" s="541"/>
      <c r="W17" s="541"/>
      <c r="X17" s="541"/>
      <c r="Y17" s="541"/>
      <c r="Z17" s="542"/>
    </row>
    <row r="18" spans="2:26" ht="21.75" customHeight="1" x14ac:dyDescent="0.15">
      <c r="B18" s="295"/>
      <c r="C18" s="540"/>
      <c r="D18" s="541"/>
      <c r="E18" s="541"/>
      <c r="F18" s="541"/>
      <c r="G18" s="541"/>
      <c r="H18" s="541"/>
      <c r="I18" s="541"/>
      <c r="J18" s="541"/>
      <c r="K18" s="541"/>
      <c r="L18" s="541"/>
      <c r="M18" s="541"/>
      <c r="N18" s="541"/>
      <c r="O18" s="541"/>
      <c r="P18" s="541"/>
      <c r="Q18" s="541"/>
      <c r="R18" s="541"/>
      <c r="S18" s="541"/>
      <c r="T18" s="541"/>
      <c r="U18" s="541"/>
      <c r="V18" s="541"/>
      <c r="W18" s="541"/>
      <c r="X18" s="541"/>
      <c r="Y18" s="541"/>
      <c r="Z18" s="542"/>
    </row>
    <row r="19" spans="2:26" ht="21.75" customHeight="1" x14ac:dyDescent="0.15">
      <c r="B19" s="295"/>
      <c r="C19" s="540"/>
      <c r="D19" s="541"/>
      <c r="E19" s="541"/>
      <c r="F19" s="541"/>
      <c r="G19" s="541"/>
      <c r="H19" s="541"/>
      <c r="I19" s="541"/>
      <c r="J19" s="541"/>
      <c r="K19" s="541"/>
      <c r="L19" s="541"/>
      <c r="M19" s="541"/>
      <c r="N19" s="541"/>
      <c r="O19" s="541"/>
      <c r="P19" s="541"/>
      <c r="Q19" s="541"/>
      <c r="R19" s="541"/>
      <c r="S19" s="541"/>
      <c r="T19" s="541"/>
      <c r="U19" s="541"/>
      <c r="V19" s="541"/>
      <c r="W19" s="541"/>
      <c r="X19" s="541"/>
      <c r="Y19" s="541"/>
      <c r="Z19" s="542"/>
    </row>
    <row r="20" spans="2:26" ht="21.75" customHeight="1" x14ac:dyDescent="0.15">
      <c r="B20" s="295"/>
      <c r="C20" s="540"/>
      <c r="D20" s="541"/>
      <c r="E20" s="541"/>
      <c r="F20" s="541"/>
      <c r="G20" s="541"/>
      <c r="H20" s="541"/>
      <c r="I20" s="541"/>
      <c r="J20" s="541"/>
      <c r="K20" s="541"/>
      <c r="L20" s="541"/>
      <c r="M20" s="541"/>
      <c r="N20" s="541"/>
      <c r="O20" s="541"/>
      <c r="P20" s="541"/>
      <c r="Q20" s="541"/>
      <c r="R20" s="541"/>
      <c r="S20" s="541"/>
      <c r="T20" s="541"/>
      <c r="U20" s="541"/>
      <c r="V20" s="541"/>
      <c r="W20" s="541"/>
      <c r="X20" s="541"/>
      <c r="Y20" s="541"/>
      <c r="Z20" s="542"/>
    </row>
    <row r="21" spans="2:26" ht="21.75" customHeight="1" x14ac:dyDescent="0.15">
      <c r="B21" s="295"/>
      <c r="C21" s="540"/>
      <c r="D21" s="541"/>
      <c r="E21" s="541"/>
      <c r="F21" s="541"/>
      <c r="G21" s="541"/>
      <c r="H21" s="541"/>
      <c r="I21" s="541"/>
      <c r="J21" s="541"/>
      <c r="K21" s="541"/>
      <c r="L21" s="541"/>
      <c r="M21" s="541"/>
      <c r="N21" s="541"/>
      <c r="O21" s="541"/>
      <c r="P21" s="541"/>
      <c r="Q21" s="541"/>
      <c r="R21" s="541"/>
      <c r="S21" s="541"/>
      <c r="T21" s="541"/>
      <c r="U21" s="541"/>
      <c r="V21" s="541"/>
      <c r="W21" s="541"/>
      <c r="X21" s="541"/>
      <c r="Y21" s="541"/>
      <c r="Z21" s="542"/>
    </row>
    <row r="22" spans="2:26" ht="21.75" customHeight="1" x14ac:dyDescent="0.15">
      <c r="B22" s="295"/>
      <c r="C22" s="540"/>
      <c r="D22" s="541"/>
      <c r="E22" s="541"/>
      <c r="F22" s="541"/>
      <c r="G22" s="541"/>
      <c r="H22" s="541"/>
      <c r="I22" s="541"/>
      <c r="J22" s="541"/>
      <c r="K22" s="541"/>
      <c r="L22" s="541"/>
      <c r="M22" s="541"/>
      <c r="N22" s="541"/>
      <c r="O22" s="541"/>
      <c r="P22" s="541"/>
      <c r="Q22" s="541"/>
      <c r="R22" s="541"/>
      <c r="S22" s="541"/>
      <c r="T22" s="541"/>
      <c r="U22" s="541"/>
      <c r="V22" s="541"/>
      <c r="W22" s="541"/>
      <c r="X22" s="541"/>
      <c r="Y22" s="541"/>
      <c r="Z22" s="542"/>
    </row>
    <row r="23" spans="2:26" ht="21.75" customHeight="1" x14ac:dyDescent="0.15">
      <c r="B23" s="295"/>
      <c r="C23" s="540"/>
      <c r="D23" s="541"/>
      <c r="E23" s="541"/>
      <c r="F23" s="541"/>
      <c r="G23" s="541"/>
      <c r="H23" s="541"/>
      <c r="I23" s="541"/>
      <c r="J23" s="541"/>
      <c r="K23" s="541"/>
      <c r="L23" s="541"/>
      <c r="M23" s="541"/>
      <c r="N23" s="541"/>
      <c r="O23" s="541"/>
      <c r="P23" s="541"/>
      <c r="Q23" s="541"/>
      <c r="R23" s="541"/>
      <c r="S23" s="541"/>
      <c r="T23" s="541"/>
      <c r="U23" s="541"/>
      <c r="V23" s="541"/>
      <c r="W23" s="541"/>
      <c r="X23" s="541"/>
      <c r="Y23" s="541"/>
      <c r="Z23" s="542"/>
    </row>
    <row r="24" spans="2:26" ht="21.75" customHeight="1" x14ac:dyDescent="0.15">
      <c r="B24" s="295"/>
      <c r="C24" s="540"/>
      <c r="D24" s="541"/>
      <c r="E24" s="541"/>
      <c r="F24" s="541"/>
      <c r="G24" s="541"/>
      <c r="H24" s="541"/>
      <c r="I24" s="541"/>
      <c r="J24" s="541"/>
      <c r="K24" s="541"/>
      <c r="L24" s="541"/>
      <c r="M24" s="541"/>
      <c r="N24" s="541"/>
      <c r="O24" s="541"/>
      <c r="P24" s="541"/>
      <c r="Q24" s="541"/>
      <c r="R24" s="541"/>
      <c r="S24" s="541"/>
      <c r="T24" s="541"/>
      <c r="U24" s="541"/>
      <c r="V24" s="541"/>
      <c r="W24" s="541"/>
      <c r="X24" s="541"/>
      <c r="Y24" s="541"/>
      <c r="Z24" s="542"/>
    </row>
    <row r="25" spans="2:26" ht="21.75" customHeight="1" x14ac:dyDescent="0.15">
      <c r="B25" s="295"/>
      <c r="C25" s="540"/>
      <c r="D25" s="541"/>
      <c r="E25" s="541"/>
      <c r="F25" s="541"/>
      <c r="G25" s="541"/>
      <c r="H25" s="541"/>
      <c r="I25" s="541"/>
      <c r="J25" s="541"/>
      <c r="K25" s="541"/>
      <c r="L25" s="541"/>
      <c r="M25" s="541"/>
      <c r="N25" s="541"/>
      <c r="O25" s="541"/>
      <c r="P25" s="541"/>
      <c r="Q25" s="541"/>
      <c r="R25" s="541"/>
      <c r="S25" s="541"/>
      <c r="T25" s="541"/>
      <c r="U25" s="541"/>
      <c r="V25" s="541"/>
      <c r="W25" s="541"/>
      <c r="X25" s="541"/>
      <c r="Y25" s="541"/>
      <c r="Z25" s="542"/>
    </row>
    <row r="26" spans="2:26" ht="21.75" customHeight="1" x14ac:dyDescent="0.15">
      <c r="B26" s="295"/>
      <c r="C26" s="540"/>
      <c r="D26" s="541"/>
      <c r="E26" s="541"/>
      <c r="F26" s="541"/>
      <c r="G26" s="541"/>
      <c r="H26" s="541"/>
      <c r="I26" s="541"/>
      <c r="J26" s="541"/>
      <c r="K26" s="541"/>
      <c r="L26" s="541"/>
      <c r="M26" s="541"/>
      <c r="N26" s="541"/>
      <c r="O26" s="541"/>
      <c r="P26" s="541"/>
      <c r="Q26" s="541"/>
      <c r="R26" s="541"/>
      <c r="S26" s="541"/>
      <c r="T26" s="541"/>
      <c r="U26" s="541"/>
      <c r="V26" s="541"/>
      <c r="W26" s="541"/>
      <c r="X26" s="541"/>
      <c r="Y26" s="541"/>
      <c r="Z26" s="542"/>
    </row>
    <row r="27" spans="2:26" ht="21.75" customHeight="1" x14ac:dyDescent="0.15">
      <c r="B27" s="295"/>
      <c r="C27" s="540"/>
      <c r="D27" s="541"/>
      <c r="E27" s="541"/>
      <c r="F27" s="541"/>
      <c r="G27" s="541"/>
      <c r="H27" s="541"/>
      <c r="I27" s="541"/>
      <c r="J27" s="541"/>
      <c r="K27" s="541"/>
      <c r="L27" s="541"/>
      <c r="M27" s="541"/>
      <c r="N27" s="541"/>
      <c r="O27" s="541"/>
      <c r="P27" s="541"/>
      <c r="Q27" s="541"/>
      <c r="R27" s="541"/>
      <c r="S27" s="541"/>
      <c r="T27" s="541"/>
      <c r="U27" s="541"/>
      <c r="V27" s="541"/>
      <c r="W27" s="541"/>
      <c r="X27" s="541"/>
      <c r="Y27" s="541"/>
      <c r="Z27" s="542"/>
    </row>
    <row r="28" spans="2:26" ht="21.75" customHeight="1" x14ac:dyDescent="0.15">
      <c r="B28" s="295"/>
      <c r="C28" s="540"/>
      <c r="D28" s="541"/>
      <c r="E28" s="541"/>
      <c r="F28" s="541"/>
      <c r="G28" s="541"/>
      <c r="H28" s="541"/>
      <c r="I28" s="541"/>
      <c r="J28" s="541"/>
      <c r="K28" s="541"/>
      <c r="L28" s="541"/>
      <c r="M28" s="541"/>
      <c r="N28" s="541"/>
      <c r="O28" s="541"/>
      <c r="P28" s="541"/>
      <c r="Q28" s="541"/>
      <c r="R28" s="541"/>
      <c r="S28" s="541"/>
      <c r="T28" s="541"/>
      <c r="U28" s="541"/>
      <c r="V28" s="541"/>
      <c r="W28" s="541"/>
      <c r="X28" s="541"/>
      <c r="Y28" s="541"/>
      <c r="Z28" s="542"/>
    </row>
    <row r="29" spans="2:26" ht="47.25" customHeight="1" x14ac:dyDescent="0.15">
      <c r="B29" s="347"/>
      <c r="C29" s="162"/>
      <c r="D29" s="162"/>
      <c r="E29" s="163"/>
      <c r="F29" s="164"/>
      <c r="G29" s="162"/>
      <c r="H29" s="162"/>
      <c r="I29" s="162"/>
      <c r="J29" s="539" t="s">
        <v>217</v>
      </c>
      <c r="K29" s="539"/>
      <c r="L29" s="539"/>
      <c r="M29" s="539"/>
      <c r="N29" s="539"/>
      <c r="O29" s="539"/>
      <c r="P29" s="539"/>
      <c r="Q29" s="539" t="s">
        <v>218</v>
      </c>
      <c r="R29" s="539"/>
      <c r="S29" s="539"/>
      <c r="T29" s="539"/>
      <c r="U29" s="539"/>
      <c r="V29" s="539"/>
      <c r="W29" s="539"/>
      <c r="X29" s="539"/>
      <c r="Y29" s="539"/>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F8CC582F-6EC6-40EF-AFFB-A9FFD9586852}"/>
    <dataValidation allowBlank="1" showInputMessage="1" showErrorMessage="1" prompt="経度を小数点以下５桁まで入力する。" sqref="X4:Z4 X6:Z6" xr:uid="{4C1C3CA8-456D-4C85-9699-82529F4434E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9EF319-7DF4-47B0-B8F0-C74D6DACEE14}">
          <x14:formula1>
            <xm:f>'(参考)リスト'!$C$6:$C$11</xm:f>
          </x14:formula1>
          <xm:sqref>I5:K5</xm:sqref>
        </x14:dataValidation>
        <x14:dataValidation type="list" allowBlank="1" showInputMessage="1" showErrorMessage="1" xr:uid="{F00D8F97-DB6E-4A03-AD3B-C3CC1076B70B}">
          <x14:formula1>
            <xm:f>'(参考)リスト'!$D$6:$D$7</xm:f>
          </x14:formula1>
          <xm:sqref>R5:R6</xm:sqref>
        </x14:dataValidation>
        <x14:dataValidation type="list" allowBlank="1" showInputMessage="1" showErrorMessage="1" xr:uid="{278562CA-1F0D-4A89-AC57-1F412472AD84}">
          <x14:formula1>
            <xm:f>'(参考)リスト'!$F$6:$F$7</xm:f>
          </x14:formula1>
          <xm:sqref>U5</xm:sqref>
        </x14:dataValidation>
        <x14:dataValidation type="list" allowBlank="1" showInputMessage="1" showErrorMessage="1" xr:uid="{B743A3CF-8DB1-4F97-AB85-994684BD47E8}">
          <x14:formula1>
            <xm:f>'(参考)リスト'!$E$6:$E$10</xm:f>
          </x14:formula1>
          <xm:sqref>U6</xm:sqref>
        </x14:dataValidation>
        <x14:dataValidation type="list" allowBlank="1" showInputMessage="1" showErrorMessage="1" xr:uid="{9655088B-1E29-4B9F-B82D-DE70115A8230}">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Y48"/>
  <sheetViews>
    <sheetView showGridLines="0" showZeros="0" view="pageBreakPreview" zoomScaleNormal="55" zoomScaleSheetLayoutView="100" workbookViewId="0">
      <selection activeCell="R18" sqref="R18:X1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74" t="s">
        <v>223</v>
      </c>
      <c r="C2" s="574"/>
      <c r="D2" s="574"/>
      <c r="E2" s="574"/>
      <c r="F2" s="575"/>
      <c r="G2" s="575"/>
      <c r="H2" s="575"/>
      <c r="I2" s="574"/>
      <c r="J2" s="574"/>
      <c r="K2" s="574"/>
      <c r="L2" s="574"/>
      <c r="M2" s="574"/>
      <c r="N2" s="574"/>
      <c r="O2" s="574"/>
      <c r="P2" s="574"/>
      <c r="Q2" s="574"/>
      <c r="R2" s="574"/>
      <c r="S2" s="574"/>
      <c r="T2" s="574"/>
      <c r="U2" s="574"/>
      <c r="V2" s="574"/>
      <c r="W2" s="574"/>
      <c r="X2" s="574"/>
      <c r="Y2" s="161"/>
    </row>
    <row r="3" spans="2:25" ht="20.100000000000001" customHeight="1" x14ac:dyDescent="0.15">
      <c r="B3" s="338" t="s">
        <v>60</v>
      </c>
      <c r="C3" s="349"/>
      <c r="D3" s="349"/>
      <c r="E3" s="349"/>
      <c r="F3" s="576" t="str">
        <f>+'様式A-1'!$D$3</f>
        <v>アソウダトンネル</v>
      </c>
      <c r="G3" s="576"/>
      <c r="H3" s="576"/>
      <c r="I3" s="261" t="s">
        <v>61</v>
      </c>
      <c r="J3" s="262"/>
      <c r="K3" s="291" t="str">
        <f>+'様式A-1'!$J$3</f>
        <v>一般県道藤生停車場錦帯橋線</v>
      </c>
      <c r="L3" s="292"/>
      <c r="M3" s="292"/>
      <c r="N3" s="293"/>
      <c r="O3" s="296" t="s">
        <v>224</v>
      </c>
      <c r="P3" s="594" t="str">
        <f>+'様式B (1)'!$S$3</f>
        <v>復建調査設計株式会社</v>
      </c>
      <c r="Q3" s="510"/>
      <c r="R3" s="510"/>
      <c r="S3" s="595"/>
      <c r="T3" s="523" t="s">
        <v>225</v>
      </c>
      <c r="U3" s="586"/>
      <c r="V3" s="586"/>
      <c r="W3" s="522"/>
      <c r="X3" s="590">
        <f>+'様式B (1)'!$P$2</f>
        <v>45862</v>
      </c>
      <c r="Y3" s="591"/>
    </row>
    <row r="4" spans="2:25" ht="20.100000000000001" customHeight="1" x14ac:dyDescent="0.15">
      <c r="B4" s="287" t="s">
        <v>167</v>
      </c>
      <c r="C4" s="288"/>
      <c r="D4" s="288"/>
      <c r="E4" s="288"/>
      <c r="F4" s="583" t="str">
        <f>+'様式A-1'!$D$4</f>
        <v>麻生田トンネル</v>
      </c>
      <c r="G4" s="583"/>
      <c r="H4" s="583"/>
      <c r="I4" s="581" t="s">
        <v>168</v>
      </c>
      <c r="J4" s="582"/>
      <c r="K4" s="291" t="str">
        <f>+'様式A-1'!$R$3</f>
        <v>山口県岩国土木建築事務所</v>
      </c>
      <c r="L4" s="292"/>
      <c r="M4" s="292"/>
      <c r="N4" s="293"/>
      <c r="O4" s="290"/>
      <c r="P4" s="596" t="str">
        <f>+'様式B (1)'!$S$4</f>
        <v>小笠原洋</v>
      </c>
      <c r="Q4" s="511"/>
      <c r="R4" s="511"/>
      <c r="S4" s="589"/>
      <c r="T4" s="587"/>
      <c r="U4" s="588"/>
      <c r="V4" s="588"/>
      <c r="W4" s="589"/>
      <c r="X4" s="592"/>
      <c r="Y4" s="593"/>
    </row>
    <row r="5" spans="2:25" ht="15" customHeight="1" x14ac:dyDescent="0.15">
      <c r="B5" s="295" t="s">
        <v>226</v>
      </c>
      <c r="C5" s="579" t="s">
        <v>227</v>
      </c>
      <c r="D5" s="580"/>
      <c r="E5" s="577" t="s">
        <v>228</v>
      </c>
      <c r="F5" s="577" t="s">
        <v>229</v>
      </c>
      <c r="G5" s="558" t="s">
        <v>230</v>
      </c>
      <c r="H5" s="559"/>
      <c r="I5" s="338" t="s">
        <v>231</v>
      </c>
      <c r="J5" s="349"/>
      <c r="K5" s="349"/>
      <c r="L5" s="349"/>
      <c r="M5" s="349"/>
      <c r="N5" s="350"/>
      <c r="O5" s="598" t="s">
        <v>232</v>
      </c>
      <c r="P5" s="517" t="s">
        <v>233</v>
      </c>
      <c r="Q5" s="564"/>
      <c r="R5" s="564"/>
      <c r="S5" s="565"/>
      <c r="T5" s="558" t="s">
        <v>234</v>
      </c>
      <c r="U5" s="562"/>
      <c r="V5" s="562"/>
      <c r="W5" s="562"/>
      <c r="X5" s="559"/>
      <c r="Y5" s="584" t="s">
        <v>235</v>
      </c>
    </row>
    <row r="6" spans="2:25" ht="15" customHeight="1" x14ac:dyDescent="0.15">
      <c r="B6" s="295"/>
      <c r="C6" s="579"/>
      <c r="D6" s="580"/>
      <c r="E6" s="577"/>
      <c r="F6" s="577"/>
      <c r="G6" s="560"/>
      <c r="H6" s="561"/>
      <c r="I6" s="287"/>
      <c r="J6" s="288"/>
      <c r="K6" s="288"/>
      <c r="L6" s="288"/>
      <c r="M6" s="288"/>
      <c r="N6" s="289"/>
      <c r="O6" s="599"/>
      <c r="P6" s="518"/>
      <c r="Q6" s="566"/>
      <c r="R6" s="566"/>
      <c r="S6" s="567"/>
      <c r="T6" s="560"/>
      <c r="U6" s="563"/>
      <c r="V6" s="563"/>
      <c r="W6" s="563"/>
      <c r="X6" s="561"/>
      <c r="Y6" s="577"/>
    </row>
    <row r="7" spans="2:25" ht="16.149999999999999" customHeight="1" x14ac:dyDescent="0.15">
      <c r="B7" s="295"/>
      <c r="C7" s="579"/>
      <c r="D7" s="580"/>
      <c r="E7" s="577"/>
      <c r="F7" s="577"/>
      <c r="G7" s="550" t="s">
        <v>236</v>
      </c>
      <c r="H7" s="550" t="s">
        <v>237</v>
      </c>
      <c r="I7" s="568" t="s">
        <v>238</v>
      </c>
      <c r="J7" s="568" t="s">
        <v>239</v>
      </c>
      <c r="K7" s="569"/>
      <c r="L7" s="569"/>
      <c r="M7" s="571" t="s">
        <v>240</v>
      </c>
      <c r="N7" s="572" t="s">
        <v>241</v>
      </c>
      <c r="O7" s="568" t="s">
        <v>242</v>
      </c>
      <c r="P7" s="326" t="s">
        <v>243</v>
      </c>
      <c r="Q7" s="569"/>
      <c r="R7" s="550" t="s">
        <v>244</v>
      </c>
      <c r="S7" s="550" t="s">
        <v>245</v>
      </c>
      <c r="T7" s="597" t="s">
        <v>246</v>
      </c>
      <c r="U7" s="550" t="s">
        <v>247</v>
      </c>
      <c r="V7" s="569"/>
      <c r="W7" s="569"/>
      <c r="X7" s="569"/>
      <c r="Y7" s="577"/>
    </row>
    <row r="8" spans="2:25" ht="16.149999999999999" customHeight="1" x14ac:dyDescent="0.15">
      <c r="B8" s="295"/>
      <c r="C8" s="287"/>
      <c r="D8" s="289"/>
      <c r="E8" s="578"/>
      <c r="F8" s="578"/>
      <c r="G8" s="570"/>
      <c r="H8" s="570"/>
      <c r="I8" s="569"/>
      <c r="J8" s="569"/>
      <c r="K8" s="569"/>
      <c r="L8" s="569"/>
      <c r="M8" s="569"/>
      <c r="N8" s="569"/>
      <c r="O8" s="569"/>
      <c r="P8" s="166" t="s">
        <v>248</v>
      </c>
      <c r="Q8" s="166" t="s">
        <v>249</v>
      </c>
      <c r="R8" s="569"/>
      <c r="S8" s="569"/>
      <c r="T8" s="569"/>
      <c r="U8" s="569"/>
      <c r="V8" s="569"/>
      <c r="W8" s="569"/>
      <c r="X8" s="569"/>
      <c r="Y8" s="585"/>
    </row>
    <row r="9" spans="2:25" ht="15.75" customHeight="1" x14ac:dyDescent="0.15">
      <c r="B9" s="295"/>
      <c r="C9" s="343" t="s">
        <v>567</v>
      </c>
      <c r="D9" s="321"/>
      <c r="E9" s="133">
        <v>1</v>
      </c>
      <c r="F9" s="246">
        <v>1.5</v>
      </c>
      <c r="G9" s="180" t="s">
        <v>522</v>
      </c>
      <c r="H9" s="180" t="s">
        <v>633</v>
      </c>
      <c r="I9" s="180" t="s">
        <v>541</v>
      </c>
      <c r="J9" s="268" t="s">
        <v>442</v>
      </c>
      <c r="K9" s="268"/>
      <c r="L9" s="268"/>
      <c r="M9" s="180" t="s">
        <v>607</v>
      </c>
      <c r="N9" s="180" t="s">
        <v>530</v>
      </c>
      <c r="O9" s="180" t="s">
        <v>529</v>
      </c>
      <c r="P9" s="180"/>
      <c r="Q9" s="180" t="s">
        <v>592</v>
      </c>
      <c r="R9" s="180" t="s">
        <v>593</v>
      </c>
      <c r="S9" s="180" t="s">
        <v>593</v>
      </c>
      <c r="T9" s="180" t="s">
        <v>524</v>
      </c>
      <c r="U9" s="268" t="s">
        <v>525</v>
      </c>
      <c r="V9" s="557"/>
      <c r="W9" s="557"/>
      <c r="X9" s="557"/>
      <c r="Y9" s="180" t="s">
        <v>526</v>
      </c>
    </row>
    <row r="10" spans="2:25" ht="15.95" customHeight="1" x14ac:dyDescent="0.15">
      <c r="B10" s="295"/>
      <c r="C10" s="343" t="s">
        <v>567</v>
      </c>
      <c r="D10" s="321"/>
      <c r="E10" s="133">
        <v>2</v>
      </c>
      <c r="F10" s="246">
        <v>8.6</v>
      </c>
      <c r="G10" s="180" t="s">
        <v>522</v>
      </c>
      <c r="H10" s="180" t="s">
        <v>631</v>
      </c>
      <c r="I10" s="180" t="s">
        <v>541</v>
      </c>
      <c r="J10" s="268" t="s">
        <v>451</v>
      </c>
      <c r="K10" s="268"/>
      <c r="L10" s="268"/>
      <c r="M10" s="180" t="s">
        <v>608</v>
      </c>
      <c r="N10" s="180" t="s">
        <v>530</v>
      </c>
      <c r="O10" s="180" t="s">
        <v>530</v>
      </c>
      <c r="P10" s="180"/>
      <c r="Q10" s="180" t="s">
        <v>592</v>
      </c>
      <c r="R10" s="180" t="s">
        <v>593</v>
      </c>
      <c r="S10" s="180" t="s">
        <v>593</v>
      </c>
      <c r="T10" s="180" t="s">
        <v>524</v>
      </c>
      <c r="U10" s="268" t="s">
        <v>525</v>
      </c>
      <c r="V10" s="557"/>
      <c r="W10" s="557"/>
      <c r="X10" s="557"/>
      <c r="Y10" s="238"/>
    </row>
    <row r="11" spans="2:25" ht="15.95" customHeight="1" x14ac:dyDescent="0.15">
      <c r="B11" s="295"/>
      <c r="C11" s="343" t="s">
        <v>567</v>
      </c>
      <c r="D11" s="321"/>
      <c r="E11" s="133">
        <v>3</v>
      </c>
      <c r="F11" s="246">
        <v>8.6</v>
      </c>
      <c r="G11" s="180" t="s">
        <v>522</v>
      </c>
      <c r="H11" s="180" t="s">
        <v>632</v>
      </c>
      <c r="I11" s="180" t="s">
        <v>541</v>
      </c>
      <c r="J11" s="268" t="s">
        <v>451</v>
      </c>
      <c r="K11" s="268"/>
      <c r="L11" s="268"/>
      <c r="M11" s="180" t="s">
        <v>610</v>
      </c>
      <c r="N11" s="180" t="s">
        <v>530</v>
      </c>
      <c r="O11" s="180" t="s">
        <v>530</v>
      </c>
      <c r="P11" s="180"/>
      <c r="Q11" s="180" t="s">
        <v>592</v>
      </c>
      <c r="R11" s="180" t="s">
        <v>593</v>
      </c>
      <c r="S11" s="180" t="s">
        <v>593</v>
      </c>
      <c r="T11" s="180" t="s">
        <v>524</v>
      </c>
      <c r="U11" s="268" t="s">
        <v>525</v>
      </c>
      <c r="V11" s="557"/>
      <c r="W11" s="557"/>
      <c r="X11" s="557"/>
      <c r="Y11" s="180"/>
    </row>
    <row r="12" spans="2:25" ht="15.95" customHeight="1" x14ac:dyDescent="0.15">
      <c r="B12" s="295"/>
      <c r="C12" s="343" t="s">
        <v>573</v>
      </c>
      <c r="D12" s="321"/>
      <c r="E12" s="133">
        <v>1</v>
      </c>
      <c r="F12" s="246">
        <v>69</v>
      </c>
      <c r="G12" s="180" t="s">
        <v>522</v>
      </c>
      <c r="H12" s="180" t="s">
        <v>633</v>
      </c>
      <c r="I12" s="180"/>
      <c r="J12" s="268" t="s">
        <v>476</v>
      </c>
      <c r="K12" s="268"/>
      <c r="L12" s="268"/>
      <c r="M12" s="180" t="s">
        <v>530</v>
      </c>
      <c r="N12" s="180" t="s">
        <v>530</v>
      </c>
      <c r="O12" s="180" t="s">
        <v>592</v>
      </c>
      <c r="P12" s="180"/>
      <c r="Q12" s="180"/>
      <c r="R12" s="180" t="s">
        <v>593</v>
      </c>
      <c r="S12" s="180" t="s">
        <v>593</v>
      </c>
      <c r="T12" s="180"/>
      <c r="U12" s="268" t="s">
        <v>530</v>
      </c>
      <c r="V12" s="557"/>
      <c r="W12" s="557"/>
      <c r="X12" s="557"/>
      <c r="Y12" s="180" t="s">
        <v>682</v>
      </c>
    </row>
    <row r="13" spans="2:25" ht="15.95" customHeight="1" x14ac:dyDescent="0.15">
      <c r="B13" s="295"/>
      <c r="C13" s="343" t="s">
        <v>574</v>
      </c>
      <c r="D13" s="321"/>
      <c r="E13" s="133">
        <v>1</v>
      </c>
      <c r="F13" s="246">
        <v>71.5</v>
      </c>
      <c r="G13" s="180" t="s">
        <v>522</v>
      </c>
      <c r="H13" s="180" t="s">
        <v>634</v>
      </c>
      <c r="I13" s="180"/>
      <c r="J13" s="268" t="s">
        <v>476</v>
      </c>
      <c r="K13" s="268"/>
      <c r="L13" s="268"/>
      <c r="M13" s="180" t="s">
        <v>530</v>
      </c>
      <c r="N13" s="180" t="s">
        <v>530</v>
      </c>
      <c r="O13" s="180" t="s">
        <v>592</v>
      </c>
      <c r="P13" s="180"/>
      <c r="Q13" s="180"/>
      <c r="R13" s="180" t="s">
        <v>593</v>
      </c>
      <c r="S13" s="180" t="s">
        <v>593</v>
      </c>
      <c r="T13" s="180"/>
      <c r="U13" s="268" t="s">
        <v>530</v>
      </c>
      <c r="V13" s="557"/>
      <c r="W13" s="557"/>
      <c r="X13" s="557"/>
      <c r="Y13" s="180" t="s">
        <v>682</v>
      </c>
    </row>
    <row r="14" spans="2:25" ht="15.95" customHeight="1" x14ac:dyDescent="0.15">
      <c r="B14" s="295"/>
      <c r="C14" s="343" t="s">
        <v>574</v>
      </c>
      <c r="D14" s="321"/>
      <c r="E14" s="133">
        <v>2</v>
      </c>
      <c r="F14" s="246">
        <v>81</v>
      </c>
      <c r="G14" s="180" t="s">
        <v>522</v>
      </c>
      <c r="H14" s="180" t="s">
        <v>635</v>
      </c>
      <c r="I14" s="180" t="s">
        <v>541</v>
      </c>
      <c r="J14" s="268" t="s">
        <v>442</v>
      </c>
      <c r="K14" s="268"/>
      <c r="L14" s="268"/>
      <c r="M14" s="180" t="s">
        <v>613</v>
      </c>
      <c r="N14" s="180" t="s">
        <v>530</v>
      </c>
      <c r="O14" s="180" t="s">
        <v>592</v>
      </c>
      <c r="P14" s="180"/>
      <c r="Q14" s="180" t="s">
        <v>592</v>
      </c>
      <c r="R14" s="180" t="s">
        <v>593</v>
      </c>
      <c r="S14" s="180" t="s">
        <v>593</v>
      </c>
      <c r="T14" s="180" t="s">
        <v>524</v>
      </c>
      <c r="U14" s="268" t="s">
        <v>525</v>
      </c>
      <c r="V14" s="557"/>
      <c r="W14" s="557"/>
      <c r="X14" s="557"/>
      <c r="Y14" s="180" t="s">
        <v>526</v>
      </c>
    </row>
    <row r="15" spans="2:25" ht="15.95" customHeight="1" x14ac:dyDescent="0.15">
      <c r="B15" s="295"/>
      <c r="C15" s="343" t="s">
        <v>574</v>
      </c>
      <c r="D15" s="321"/>
      <c r="E15" s="133">
        <v>3</v>
      </c>
      <c r="F15" s="246">
        <v>81.099999999999994</v>
      </c>
      <c r="G15" s="180" t="s">
        <v>522</v>
      </c>
      <c r="H15" s="180" t="s">
        <v>632</v>
      </c>
      <c r="I15" s="180" t="s">
        <v>541</v>
      </c>
      <c r="J15" s="268" t="s">
        <v>442</v>
      </c>
      <c r="K15" s="268"/>
      <c r="L15" s="268"/>
      <c r="M15" s="180" t="s">
        <v>616</v>
      </c>
      <c r="N15" s="180" t="s">
        <v>619</v>
      </c>
      <c r="O15" s="180" t="s">
        <v>542</v>
      </c>
      <c r="P15" s="180" t="s">
        <v>542</v>
      </c>
      <c r="Q15" s="180" t="s">
        <v>529</v>
      </c>
      <c r="R15" s="180" t="s">
        <v>593</v>
      </c>
      <c r="S15" s="180" t="s">
        <v>593</v>
      </c>
      <c r="T15" s="180" t="s">
        <v>527</v>
      </c>
      <c r="U15" s="268" t="s">
        <v>528</v>
      </c>
      <c r="V15" s="557"/>
      <c r="W15" s="557"/>
      <c r="X15" s="557"/>
      <c r="Y15" s="180"/>
    </row>
    <row r="16" spans="2:25" ht="15.95" customHeight="1" x14ac:dyDescent="0.15">
      <c r="B16" s="295"/>
      <c r="C16" s="343" t="s">
        <v>574</v>
      </c>
      <c r="D16" s="321"/>
      <c r="E16" s="133">
        <v>4</v>
      </c>
      <c r="F16" s="246">
        <v>81.099999999999994</v>
      </c>
      <c r="G16" s="180" t="s">
        <v>522</v>
      </c>
      <c r="H16" s="180" t="s">
        <v>632</v>
      </c>
      <c r="I16" s="180" t="s">
        <v>541</v>
      </c>
      <c r="J16" s="268" t="s">
        <v>442</v>
      </c>
      <c r="K16" s="268"/>
      <c r="L16" s="268"/>
      <c r="M16" s="180" t="s">
        <v>687</v>
      </c>
      <c r="N16" s="180" t="s">
        <v>619</v>
      </c>
      <c r="O16" s="180" t="s">
        <v>542</v>
      </c>
      <c r="P16" s="180"/>
      <c r="Q16" s="180" t="s">
        <v>542</v>
      </c>
      <c r="R16" s="180" t="s">
        <v>685</v>
      </c>
      <c r="S16" s="180" t="s">
        <v>686</v>
      </c>
      <c r="T16" s="180" t="s">
        <v>531</v>
      </c>
      <c r="U16" s="268" t="s">
        <v>618</v>
      </c>
      <c r="V16" s="557"/>
      <c r="W16" s="557"/>
      <c r="X16" s="557"/>
      <c r="Y16" s="180"/>
    </row>
    <row r="17" spans="2:25" ht="15.95" customHeight="1" x14ac:dyDescent="0.15">
      <c r="B17" s="295"/>
      <c r="C17" s="343" t="s">
        <v>584</v>
      </c>
      <c r="D17" s="321"/>
      <c r="E17" s="133">
        <v>1</v>
      </c>
      <c r="F17" s="246">
        <v>184.2</v>
      </c>
      <c r="G17" s="180" t="s">
        <v>522</v>
      </c>
      <c r="H17" s="180" t="s">
        <v>631</v>
      </c>
      <c r="I17" s="180" t="s">
        <v>541</v>
      </c>
      <c r="J17" s="343" t="s">
        <v>442</v>
      </c>
      <c r="K17" s="573"/>
      <c r="L17" s="321"/>
      <c r="M17" s="180" t="s">
        <v>619</v>
      </c>
      <c r="N17" s="180" t="s">
        <v>530</v>
      </c>
      <c r="O17" s="180" t="s">
        <v>530</v>
      </c>
      <c r="P17" s="180" t="s">
        <v>594</v>
      </c>
      <c r="Q17" s="180" t="s">
        <v>529</v>
      </c>
      <c r="R17" s="180" t="s">
        <v>593</v>
      </c>
      <c r="S17" s="180" t="s">
        <v>593</v>
      </c>
      <c r="T17" s="180" t="s">
        <v>527</v>
      </c>
      <c r="U17" s="343" t="s">
        <v>528</v>
      </c>
      <c r="V17" s="573"/>
      <c r="W17" s="573"/>
      <c r="X17" s="321"/>
      <c r="Y17" s="180"/>
    </row>
    <row r="18" spans="2:25" ht="15.95" customHeight="1" x14ac:dyDescent="0.15">
      <c r="B18" s="295"/>
      <c r="C18" s="343" t="s">
        <v>586</v>
      </c>
      <c r="D18" s="321"/>
      <c r="E18" s="133">
        <v>1</v>
      </c>
      <c r="F18" s="246">
        <v>201.5</v>
      </c>
      <c r="G18" s="180" t="s">
        <v>522</v>
      </c>
      <c r="H18" s="180" t="s">
        <v>633</v>
      </c>
      <c r="I18" s="180" t="s">
        <v>541</v>
      </c>
      <c r="J18" s="343" t="s">
        <v>442</v>
      </c>
      <c r="K18" s="573"/>
      <c r="L18" s="321"/>
      <c r="M18" s="180" t="s">
        <v>621</v>
      </c>
      <c r="N18" s="180" t="s">
        <v>621</v>
      </c>
      <c r="O18" s="180" t="s">
        <v>542</v>
      </c>
      <c r="P18" s="180"/>
      <c r="Q18" s="180" t="s">
        <v>592</v>
      </c>
      <c r="R18" s="180" t="s">
        <v>593</v>
      </c>
      <c r="S18" s="180" t="s">
        <v>593</v>
      </c>
      <c r="T18" s="180" t="s">
        <v>524</v>
      </c>
      <c r="U18" s="268" t="s">
        <v>525</v>
      </c>
      <c r="V18" s="557"/>
      <c r="W18" s="557"/>
      <c r="X18" s="557"/>
      <c r="Y18" s="180" t="s">
        <v>684</v>
      </c>
    </row>
    <row r="19" spans="2:25" ht="15.95" customHeight="1" x14ac:dyDescent="0.15">
      <c r="B19" s="295"/>
      <c r="C19" s="343" t="s">
        <v>586</v>
      </c>
      <c r="D19" s="321"/>
      <c r="E19" s="133">
        <v>2</v>
      </c>
      <c r="F19" s="246">
        <v>201.5</v>
      </c>
      <c r="G19" s="180" t="s">
        <v>522</v>
      </c>
      <c r="H19" s="180" t="s">
        <v>635</v>
      </c>
      <c r="I19" s="180"/>
      <c r="J19" s="343" t="s">
        <v>476</v>
      </c>
      <c r="K19" s="573"/>
      <c r="L19" s="321"/>
      <c r="M19" s="180" t="s">
        <v>530</v>
      </c>
      <c r="N19" s="180" t="s">
        <v>530</v>
      </c>
      <c r="O19" s="180" t="s">
        <v>542</v>
      </c>
      <c r="P19" s="180"/>
      <c r="Q19" s="180"/>
      <c r="R19" s="180" t="s">
        <v>593</v>
      </c>
      <c r="S19" s="180" t="s">
        <v>593</v>
      </c>
      <c r="T19" s="180"/>
      <c r="U19" s="343" t="s">
        <v>530</v>
      </c>
      <c r="V19" s="573"/>
      <c r="W19" s="573"/>
      <c r="X19" s="321"/>
      <c r="Y19" s="180" t="s">
        <v>682</v>
      </c>
    </row>
    <row r="20" spans="2:25" ht="15.95" customHeight="1" x14ac:dyDescent="0.15">
      <c r="B20" s="295"/>
      <c r="C20" s="343" t="s">
        <v>586</v>
      </c>
      <c r="D20" s="321"/>
      <c r="E20" s="133">
        <v>3</v>
      </c>
      <c r="F20" s="246">
        <v>202</v>
      </c>
      <c r="G20" s="180" t="s">
        <v>522</v>
      </c>
      <c r="H20" s="180" t="s">
        <v>633</v>
      </c>
      <c r="I20" s="180"/>
      <c r="J20" s="343" t="s">
        <v>476</v>
      </c>
      <c r="K20" s="573"/>
      <c r="L20" s="321"/>
      <c r="M20" s="180" t="s">
        <v>530</v>
      </c>
      <c r="N20" s="180" t="s">
        <v>530</v>
      </c>
      <c r="O20" s="180" t="s">
        <v>592</v>
      </c>
      <c r="P20" s="180"/>
      <c r="Q20" s="180"/>
      <c r="R20" s="180" t="s">
        <v>593</v>
      </c>
      <c r="S20" s="180" t="s">
        <v>593</v>
      </c>
      <c r="T20" s="180"/>
      <c r="U20" s="268" t="s">
        <v>530</v>
      </c>
      <c r="V20" s="557"/>
      <c r="W20" s="557"/>
      <c r="X20" s="557"/>
      <c r="Y20" s="180" t="s">
        <v>682</v>
      </c>
    </row>
    <row r="21" spans="2:25" ht="15.95" customHeight="1" x14ac:dyDescent="0.15">
      <c r="B21" s="295"/>
      <c r="C21" s="343" t="s">
        <v>587</v>
      </c>
      <c r="D21" s="321"/>
      <c r="E21" s="133">
        <v>1</v>
      </c>
      <c r="F21" s="246">
        <v>206</v>
      </c>
      <c r="G21" s="180" t="s">
        <v>522</v>
      </c>
      <c r="H21" s="180" t="s">
        <v>633</v>
      </c>
      <c r="I21" s="180"/>
      <c r="J21" s="268" t="s">
        <v>476</v>
      </c>
      <c r="K21" s="268"/>
      <c r="L21" s="268"/>
      <c r="M21" s="180" t="s">
        <v>530</v>
      </c>
      <c r="N21" s="180" t="s">
        <v>530</v>
      </c>
      <c r="O21" s="180" t="s">
        <v>592</v>
      </c>
      <c r="P21" s="180"/>
      <c r="Q21" s="180"/>
      <c r="R21" s="180" t="s">
        <v>593</v>
      </c>
      <c r="S21" s="180" t="s">
        <v>593</v>
      </c>
      <c r="T21" s="180"/>
      <c r="U21" s="268" t="s">
        <v>530</v>
      </c>
      <c r="V21" s="557"/>
      <c r="W21" s="557"/>
      <c r="X21" s="557"/>
      <c r="Y21" s="180" t="s">
        <v>682</v>
      </c>
    </row>
    <row r="22" spans="2:25" ht="15.95" customHeight="1" x14ac:dyDescent="0.15">
      <c r="B22" s="295"/>
      <c r="C22" s="343" t="s">
        <v>588</v>
      </c>
      <c r="D22" s="321"/>
      <c r="E22" s="133">
        <v>1</v>
      </c>
      <c r="F22" s="246">
        <v>223.7</v>
      </c>
      <c r="G22" s="180" t="s">
        <v>522</v>
      </c>
      <c r="H22" s="180" t="s">
        <v>631</v>
      </c>
      <c r="I22" s="180" t="s">
        <v>541</v>
      </c>
      <c r="J22" s="268" t="s">
        <v>451</v>
      </c>
      <c r="K22" s="268"/>
      <c r="L22" s="268"/>
      <c r="M22" s="180" t="s">
        <v>625</v>
      </c>
      <c r="N22" s="180" t="s">
        <v>636</v>
      </c>
      <c r="O22" s="180" t="s">
        <v>529</v>
      </c>
      <c r="P22" s="180"/>
      <c r="Q22" s="180" t="s">
        <v>592</v>
      </c>
      <c r="R22" s="180" t="s">
        <v>593</v>
      </c>
      <c r="S22" s="180" t="s">
        <v>593</v>
      </c>
      <c r="T22" s="180" t="s">
        <v>524</v>
      </c>
      <c r="U22" s="268" t="s">
        <v>525</v>
      </c>
      <c r="V22" s="557"/>
      <c r="W22" s="557"/>
      <c r="X22" s="557"/>
      <c r="Y22" s="180"/>
    </row>
    <row r="23" spans="2:25" ht="15.95" customHeight="1" x14ac:dyDescent="0.15">
      <c r="B23" s="295"/>
      <c r="C23" s="343" t="s">
        <v>588</v>
      </c>
      <c r="D23" s="321"/>
      <c r="E23" s="133">
        <v>2</v>
      </c>
      <c r="F23" s="246">
        <v>215.1</v>
      </c>
      <c r="G23" s="180" t="s">
        <v>522</v>
      </c>
      <c r="H23" s="180" t="s">
        <v>632</v>
      </c>
      <c r="I23" s="180" t="s">
        <v>541</v>
      </c>
      <c r="J23" s="268" t="s">
        <v>442</v>
      </c>
      <c r="K23" s="268"/>
      <c r="L23" s="268"/>
      <c r="M23" s="180" t="s">
        <v>608</v>
      </c>
      <c r="N23" s="180" t="s">
        <v>530</v>
      </c>
      <c r="O23" s="180" t="s">
        <v>530</v>
      </c>
      <c r="P23" s="180" t="s">
        <v>594</v>
      </c>
      <c r="Q23" s="180" t="s">
        <v>529</v>
      </c>
      <c r="R23" s="180" t="s">
        <v>593</v>
      </c>
      <c r="S23" s="180" t="s">
        <v>593</v>
      </c>
      <c r="T23" s="180" t="s">
        <v>527</v>
      </c>
      <c r="U23" s="268" t="s">
        <v>528</v>
      </c>
      <c r="V23" s="557"/>
      <c r="W23" s="557"/>
      <c r="X23" s="557"/>
      <c r="Y23" s="180"/>
    </row>
    <row r="24" spans="2:25" ht="15.95" customHeight="1" x14ac:dyDescent="0.15">
      <c r="B24" s="295"/>
      <c r="C24" s="343" t="s">
        <v>588</v>
      </c>
      <c r="D24" s="321"/>
      <c r="E24" s="133">
        <v>3</v>
      </c>
      <c r="F24" s="246">
        <v>223.7</v>
      </c>
      <c r="G24" s="180" t="s">
        <v>522</v>
      </c>
      <c r="H24" s="180" t="s">
        <v>632</v>
      </c>
      <c r="I24" s="180" t="s">
        <v>541</v>
      </c>
      <c r="J24" s="268" t="s">
        <v>451</v>
      </c>
      <c r="K24" s="268"/>
      <c r="L24" s="268"/>
      <c r="M24" s="180" t="s">
        <v>628</v>
      </c>
      <c r="N24" s="180" t="s">
        <v>637</v>
      </c>
      <c r="O24" s="180" t="s">
        <v>529</v>
      </c>
      <c r="P24" s="180"/>
      <c r="Q24" s="180" t="s">
        <v>592</v>
      </c>
      <c r="R24" s="180" t="s">
        <v>593</v>
      </c>
      <c r="S24" s="180" t="s">
        <v>593</v>
      </c>
      <c r="T24" s="180" t="s">
        <v>524</v>
      </c>
      <c r="U24" s="268" t="s">
        <v>525</v>
      </c>
      <c r="V24" s="557"/>
      <c r="W24" s="557"/>
      <c r="X24" s="557"/>
      <c r="Y24" s="180"/>
    </row>
    <row r="25" spans="2:25" ht="15.95" customHeight="1" x14ac:dyDescent="0.15">
      <c r="B25" s="295"/>
      <c r="C25" s="343" t="s">
        <v>589</v>
      </c>
      <c r="D25" s="321"/>
      <c r="E25" s="133">
        <v>1</v>
      </c>
      <c r="F25" s="246">
        <v>232.2</v>
      </c>
      <c r="G25" s="180" t="s">
        <v>522</v>
      </c>
      <c r="H25" s="180" t="s">
        <v>632</v>
      </c>
      <c r="I25" s="180" t="s">
        <v>541</v>
      </c>
      <c r="J25" s="268" t="s">
        <v>451</v>
      </c>
      <c r="K25" s="268"/>
      <c r="L25" s="268"/>
      <c r="M25" s="180" t="s">
        <v>628</v>
      </c>
      <c r="N25" s="180" t="s">
        <v>628</v>
      </c>
      <c r="O25" s="180" t="s">
        <v>529</v>
      </c>
      <c r="P25" s="180"/>
      <c r="Q25" s="180" t="s">
        <v>592</v>
      </c>
      <c r="R25" s="180" t="s">
        <v>593</v>
      </c>
      <c r="S25" s="180" t="s">
        <v>593</v>
      </c>
      <c r="T25" s="180" t="s">
        <v>524</v>
      </c>
      <c r="U25" s="268" t="s">
        <v>525</v>
      </c>
      <c r="V25" s="557"/>
      <c r="W25" s="557"/>
      <c r="X25" s="557"/>
      <c r="Y25" s="180"/>
    </row>
    <row r="26" spans="2:25" ht="15.95" customHeight="1" x14ac:dyDescent="0.15">
      <c r="B26" s="295"/>
      <c r="C26" s="343"/>
      <c r="D26" s="321"/>
      <c r="E26" s="133"/>
      <c r="F26" s="246"/>
      <c r="G26" s="180"/>
      <c r="H26" s="180"/>
      <c r="I26" s="180"/>
      <c r="J26" s="268"/>
      <c r="K26" s="268"/>
      <c r="L26" s="268"/>
      <c r="M26" s="180"/>
      <c r="N26" s="180"/>
      <c r="O26" s="180"/>
      <c r="P26" s="180"/>
      <c r="Q26" s="180"/>
      <c r="R26" s="180"/>
      <c r="S26" s="180"/>
      <c r="T26" s="180"/>
      <c r="U26" s="268"/>
      <c r="V26" s="557"/>
      <c r="W26" s="557"/>
      <c r="X26" s="557"/>
      <c r="Y26" s="180"/>
    </row>
    <row r="27" spans="2:25" ht="15.95" customHeight="1" x14ac:dyDescent="0.15">
      <c r="B27" s="295"/>
      <c r="C27" s="343"/>
      <c r="D27" s="321"/>
      <c r="E27" s="133"/>
      <c r="F27" s="246"/>
      <c r="G27" s="180"/>
      <c r="H27" s="180"/>
      <c r="I27" s="180"/>
      <c r="J27" s="268"/>
      <c r="K27" s="268"/>
      <c r="L27" s="268"/>
      <c r="M27" s="180"/>
      <c r="N27" s="180"/>
      <c r="O27" s="180"/>
      <c r="P27" s="180"/>
      <c r="Q27" s="180"/>
      <c r="R27" s="180"/>
      <c r="S27" s="180"/>
      <c r="T27" s="180"/>
      <c r="U27" s="268"/>
      <c r="V27" s="557"/>
      <c r="W27" s="557"/>
      <c r="X27" s="557"/>
      <c r="Y27" s="180"/>
    </row>
    <row r="28" spans="2:25" ht="15.95" customHeight="1" x14ac:dyDescent="0.15">
      <c r="B28" s="295"/>
      <c r="C28" s="343"/>
      <c r="D28" s="321"/>
      <c r="E28" s="133"/>
      <c r="F28" s="246"/>
      <c r="G28" s="180"/>
      <c r="H28" s="180"/>
      <c r="I28" s="180"/>
      <c r="J28" s="268"/>
      <c r="K28" s="268"/>
      <c r="L28" s="268"/>
      <c r="M28" s="180"/>
      <c r="N28" s="180"/>
      <c r="O28" s="180"/>
      <c r="P28" s="180"/>
      <c r="Q28" s="180"/>
      <c r="R28" s="180"/>
      <c r="S28" s="180"/>
      <c r="T28" s="180"/>
      <c r="U28" s="268"/>
      <c r="V28" s="557"/>
      <c r="W28" s="557"/>
      <c r="X28" s="557"/>
      <c r="Y28" s="180"/>
    </row>
    <row r="29" spans="2:25" ht="15.95" customHeight="1" x14ac:dyDescent="0.15">
      <c r="B29" s="295"/>
      <c r="C29" s="343"/>
      <c r="D29" s="321"/>
      <c r="E29" s="133"/>
      <c r="F29" s="246"/>
      <c r="G29" s="180"/>
      <c r="H29" s="180"/>
      <c r="I29" s="180"/>
      <c r="J29" s="268"/>
      <c r="K29" s="268"/>
      <c r="L29" s="268"/>
      <c r="M29" s="180"/>
      <c r="N29" s="180"/>
      <c r="O29" s="180"/>
      <c r="P29" s="180"/>
      <c r="Q29" s="180"/>
      <c r="R29" s="180"/>
      <c r="S29" s="180"/>
      <c r="T29" s="180"/>
      <c r="U29" s="268"/>
      <c r="V29" s="557"/>
      <c r="W29" s="557"/>
      <c r="X29" s="557"/>
      <c r="Y29" s="180"/>
    </row>
    <row r="30" spans="2:25" ht="15.95" customHeight="1" x14ac:dyDescent="0.15">
      <c r="B30" s="295"/>
      <c r="C30" s="343"/>
      <c r="D30" s="321"/>
      <c r="E30" s="133"/>
      <c r="F30" s="246"/>
      <c r="G30" s="180"/>
      <c r="H30" s="180"/>
      <c r="I30" s="180"/>
      <c r="J30" s="268"/>
      <c r="K30" s="268"/>
      <c r="L30" s="268"/>
      <c r="M30" s="180"/>
      <c r="N30" s="180"/>
      <c r="O30" s="180"/>
      <c r="P30" s="180"/>
      <c r="Q30" s="180"/>
      <c r="R30" s="180"/>
      <c r="S30" s="180"/>
      <c r="T30" s="180"/>
      <c r="U30" s="268"/>
      <c r="V30" s="557"/>
      <c r="W30" s="557"/>
      <c r="X30" s="557"/>
      <c r="Y30" s="180"/>
    </row>
    <row r="31" spans="2:25" ht="15.95" customHeight="1" x14ac:dyDescent="0.15">
      <c r="B31" s="295"/>
      <c r="C31" s="343"/>
      <c r="D31" s="321"/>
      <c r="E31" s="133"/>
      <c r="F31" s="246"/>
      <c r="G31" s="180"/>
      <c r="H31" s="180"/>
      <c r="I31" s="180"/>
      <c r="J31" s="268"/>
      <c r="K31" s="268"/>
      <c r="L31" s="268"/>
      <c r="M31" s="180"/>
      <c r="N31" s="180"/>
      <c r="O31" s="180"/>
      <c r="P31" s="180"/>
      <c r="Q31" s="180"/>
      <c r="R31" s="180"/>
      <c r="S31" s="180"/>
      <c r="T31" s="180"/>
      <c r="U31" s="268"/>
      <c r="V31" s="557"/>
      <c r="W31" s="557"/>
      <c r="X31" s="557"/>
      <c r="Y31" s="180"/>
    </row>
    <row r="32" spans="2:25" ht="15.95" customHeight="1" x14ac:dyDescent="0.15">
      <c r="B32" s="295"/>
      <c r="C32" s="343"/>
      <c r="D32" s="321"/>
      <c r="E32" s="133"/>
      <c r="F32" s="246"/>
      <c r="G32" s="180"/>
      <c r="H32" s="180"/>
      <c r="I32" s="180"/>
      <c r="J32" s="268"/>
      <c r="K32" s="268"/>
      <c r="L32" s="268"/>
      <c r="M32" s="180"/>
      <c r="N32" s="180"/>
      <c r="O32" s="180"/>
      <c r="P32" s="180"/>
      <c r="Q32" s="180"/>
      <c r="R32" s="180"/>
      <c r="S32" s="180"/>
      <c r="T32" s="180"/>
      <c r="U32" s="268"/>
      <c r="V32" s="557"/>
      <c r="W32" s="557"/>
      <c r="X32" s="557"/>
      <c r="Y32" s="180"/>
    </row>
    <row r="33" spans="2:25" ht="15.95" customHeight="1" x14ac:dyDescent="0.15">
      <c r="B33" s="295"/>
      <c r="C33" s="343"/>
      <c r="D33" s="321"/>
      <c r="E33" s="133"/>
      <c r="F33" s="246"/>
      <c r="G33" s="180"/>
      <c r="H33" s="180"/>
      <c r="I33" s="180"/>
      <c r="J33" s="268"/>
      <c r="K33" s="268"/>
      <c r="L33" s="268"/>
      <c r="M33" s="180"/>
      <c r="N33" s="180"/>
      <c r="O33" s="180"/>
      <c r="P33" s="180"/>
      <c r="Q33" s="180"/>
      <c r="R33" s="180"/>
      <c r="S33" s="180"/>
      <c r="T33" s="180"/>
      <c r="U33" s="268"/>
      <c r="V33" s="557"/>
      <c r="W33" s="557"/>
      <c r="X33" s="557"/>
      <c r="Y33" s="180"/>
    </row>
    <row r="34" spans="2:25" ht="15.95" customHeight="1" x14ac:dyDescent="0.15">
      <c r="B34" s="295"/>
      <c r="C34" s="343"/>
      <c r="D34" s="321"/>
      <c r="E34" s="133"/>
      <c r="F34" s="246"/>
      <c r="G34" s="180"/>
      <c r="H34" s="180"/>
      <c r="I34" s="180"/>
      <c r="J34" s="268"/>
      <c r="K34" s="268"/>
      <c r="L34" s="268"/>
      <c r="M34" s="180"/>
      <c r="N34" s="180"/>
      <c r="O34" s="180"/>
      <c r="P34" s="180"/>
      <c r="Q34" s="180"/>
      <c r="R34" s="180"/>
      <c r="S34" s="180"/>
      <c r="T34" s="180"/>
      <c r="U34" s="268"/>
      <c r="V34" s="557"/>
      <c r="W34" s="557"/>
      <c r="X34" s="557"/>
      <c r="Y34" s="180"/>
    </row>
    <row r="35" spans="2:25" ht="15.95" customHeight="1" x14ac:dyDescent="0.15">
      <c r="B35" s="295"/>
      <c r="C35" s="343"/>
      <c r="D35" s="321"/>
      <c r="E35" s="133"/>
      <c r="F35" s="246"/>
      <c r="G35" s="180"/>
      <c r="H35" s="180"/>
      <c r="I35" s="180"/>
      <c r="J35" s="268"/>
      <c r="K35" s="268"/>
      <c r="L35" s="268"/>
      <c r="M35" s="180"/>
      <c r="N35" s="180"/>
      <c r="O35" s="180"/>
      <c r="P35" s="180"/>
      <c r="Q35" s="180"/>
      <c r="R35" s="180"/>
      <c r="S35" s="180"/>
      <c r="T35" s="180"/>
      <c r="U35" s="268"/>
      <c r="V35" s="557"/>
      <c r="W35" s="557"/>
      <c r="X35" s="557"/>
      <c r="Y35" s="180"/>
    </row>
    <row r="36" spans="2:25" ht="15.95" customHeight="1" x14ac:dyDescent="0.15">
      <c r="B36" s="295"/>
      <c r="C36" s="343"/>
      <c r="D36" s="321"/>
      <c r="E36" s="133"/>
      <c r="F36" s="246"/>
      <c r="G36" s="180"/>
      <c r="H36" s="180"/>
      <c r="I36" s="180"/>
      <c r="J36" s="268"/>
      <c r="K36" s="268"/>
      <c r="L36" s="268"/>
      <c r="M36" s="180"/>
      <c r="N36" s="180"/>
      <c r="O36" s="180"/>
      <c r="P36" s="180"/>
      <c r="Q36" s="180"/>
      <c r="R36" s="180"/>
      <c r="S36" s="180"/>
      <c r="T36" s="180"/>
      <c r="U36" s="268"/>
      <c r="V36" s="557"/>
      <c r="W36" s="557"/>
      <c r="X36" s="557"/>
      <c r="Y36" s="180"/>
    </row>
    <row r="37" spans="2:25" ht="15.95" customHeight="1" x14ac:dyDescent="0.15">
      <c r="B37" s="295"/>
      <c r="C37" s="343"/>
      <c r="D37" s="321"/>
      <c r="E37" s="133"/>
      <c r="F37" s="246"/>
      <c r="G37" s="180"/>
      <c r="H37" s="180"/>
      <c r="I37" s="180"/>
      <c r="J37" s="268"/>
      <c r="K37" s="268"/>
      <c r="L37" s="268"/>
      <c r="M37" s="180"/>
      <c r="N37" s="180"/>
      <c r="O37" s="180"/>
      <c r="P37" s="180"/>
      <c r="Q37" s="180"/>
      <c r="R37" s="180"/>
      <c r="S37" s="180"/>
      <c r="T37" s="180"/>
      <c r="U37" s="268"/>
      <c r="V37" s="557"/>
      <c r="W37" s="557"/>
      <c r="X37" s="557"/>
      <c r="Y37" s="180"/>
    </row>
    <row r="38" spans="2:25" ht="15.95" customHeight="1" x14ac:dyDescent="0.15">
      <c r="B38" s="295"/>
      <c r="C38" s="343"/>
      <c r="D38" s="321"/>
      <c r="E38" s="133"/>
      <c r="F38" s="246"/>
      <c r="G38" s="180"/>
      <c r="H38" s="180"/>
      <c r="I38" s="180"/>
      <c r="J38" s="268"/>
      <c r="K38" s="268"/>
      <c r="L38" s="268"/>
      <c r="M38" s="180"/>
      <c r="N38" s="180"/>
      <c r="O38" s="180"/>
      <c r="P38" s="180"/>
      <c r="Q38" s="180"/>
      <c r="R38" s="180"/>
      <c r="S38" s="180"/>
      <c r="T38" s="180"/>
      <c r="U38" s="268"/>
      <c r="V38" s="557"/>
      <c r="W38" s="557"/>
      <c r="X38" s="557"/>
      <c r="Y38" s="180"/>
    </row>
    <row r="39" spans="2:25" ht="15.95" customHeight="1" x14ac:dyDescent="0.15">
      <c r="B39" s="295"/>
      <c r="C39" s="343"/>
      <c r="D39" s="321"/>
      <c r="E39" s="133"/>
      <c r="F39" s="246"/>
      <c r="G39" s="180"/>
      <c r="H39" s="180"/>
      <c r="I39" s="180"/>
      <c r="J39" s="268"/>
      <c r="K39" s="268"/>
      <c r="L39" s="268"/>
      <c r="M39" s="180"/>
      <c r="N39" s="180"/>
      <c r="O39" s="180"/>
      <c r="P39" s="180"/>
      <c r="Q39" s="180"/>
      <c r="R39" s="180"/>
      <c r="S39" s="180"/>
      <c r="T39" s="180"/>
      <c r="U39" s="268"/>
      <c r="V39" s="557"/>
      <c r="W39" s="557"/>
      <c r="X39" s="557"/>
      <c r="Y39" s="180"/>
    </row>
    <row r="40" spans="2:25" ht="15.95" customHeight="1" x14ac:dyDescent="0.15">
      <c r="B40" s="295"/>
      <c r="C40" s="343"/>
      <c r="D40" s="321"/>
      <c r="E40" s="133"/>
      <c r="F40" s="246"/>
      <c r="G40" s="180"/>
      <c r="H40" s="180"/>
      <c r="I40" s="180"/>
      <c r="J40" s="268"/>
      <c r="K40" s="268"/>
      <c r="L40" s="268"/>
      <c r="M40" s="180"/>
      <c r="N40" s="180"/>
      <c r="O40" s="180"/>
      <c r="P40" s="180"/>
      <c r="Q40" s="180"/>
      <c r="R40" s="180"/>
      <c r="S40" s="180"/>
      <c r="T40" s="180"/>
      <c r="U40" s="268"/>
      <c r="V40" s="557"/>
      <c r="W40" s="557"/>
      <c r="X40" s="557"/>
      <c r="Y40" s="180"/>
    </row>
    <row r="41" spans="2:25" ht="15.95" customHeight="1" x14ac:dyDescent="0.15">
      <c r="B41" s="295"/>
      <c r="C41" s="343"/>
      <c r="D41" s="321"/>
      <c r="E41" s="133"/>
      <c r="F41" s="246"/>
      <c r="G41" s="180"/>
      <c r="H41" s="180"/>
      <c r="I41" s="180"/>
      <c r="J41" s="268"/>
      <c r="K41" s="268"/>
      <c r="L41" s="268"/>
      <c r="M41" s="180"/>
      <c r="N41" s="180"/>
      <c r="O41" s="180"/>
      <c r="P41" s="180"/>
      <c r="Q41" s="180"/>
      <c r="R41" s="180"/>
      <c r="S41" s="180"/>
      <c r="T41" s="180"/>
      <c r="U41" s="268"/>
      <c r="V41" s="557"/>
      <c r="W41" s="557"/>
      <c r="X41" s="557"/>
      <c r="Y41" s="180"/>
    </row>
    <row r="42" spans="2:25" ht="15.95" customHeight="1" x14ac:dyDescent="0.15">
      <c r="B42" s="347"/>
      <c r="C42" s="343"/>
      <c r="D42" s="321"/>
      <c r="E42" s="133"/>
      <c r="F42" s="246"/>
      <c r="G42" s="180"/>
      <c r="H42" s="180"/>
      <c r="I42" s="180"/>
      <c r="J42" s="268"/>
      <c r="K42" s="268"/>
      <c r="L42" s="268"/>
      <c r="M42" s="180"/>
      <c r="N42" s="180"/>
      <c r="O42" s="180"/>
      <c r="P42" s="180"/>
      <c r="Q42" s="180"/>
      <c r="R42" s="180"/>
      <c r="S42" s="180"/>
      <c r="T42" s="180"/>
      <c r="U42" s="268"/>
      <c r="V42" s="557"/>
      <c r="W42" s="557"/>
      <c r="X42" s="557"/>
      <c r="Y42" s="180"/>
    </row>
    <row r="43" spans="2:25" ht="15.95" customHeight="1" x14ac:dyDescent="0.15">
      <c r="B43" s="20"/>
      <c r="C43" s="1" t="s">
        <v>250</v>
      </c>
      <c r="D43" s="5"/>
      <c r="F43" s="5"/>
      <c r="G43" s="18"/>
      <c r="H43" s="18"/>
      <c r="I43" s="18"/>
      <c r="J43" s="18"/>
      <c r="K43" s="18"/>
      <c r="L43" s="18"/>
      <c r="M43" s="18"/>
      <c r="N43" s="18"/>
      <c r="O43" s="18"/>
      <c r="P43" s="19"/>
      <c r="Q43" s="29"/>
      <c r="R43" s="5"/>
      <c r="S43" s="5"/>
      <c r="T43" s="18"/>
      <c r="U43" s="30"/>
      <c r="V43" s="30"/>
      <c r="W43" s="30"/>
      <c r="X43" s="30"/>
      <c r="Y43" s="5"/>
    </row>
    <row r="44" spans="2:25" ht="15.95" customHeight="1" x14ac:dyDescent="0.15">
      <c r="B44" s="20"/>
      <c r="C44" s="24" t="s">
        <v>251</v>
      </c>
      <c r="D44" s="5"/>
      <c r="F44" s="5"/>
      <c r="G44" s="18"/>
      <c r="H44" s="18"/>
      <c r="I44" s="18"/>
      <c r="J44" s="18"/>
      <c r="K44" s="18"/>
      <c r="L44" s="18"/>
      <c r="M44" s="18"/>
      <c r="N44" s="18"/>
      <c r="O44" s="18"/>
      <c r="P44" s="19"/>
      <c r="Q44" s="29"/>
      <c r="R44" s="5"/>
      <c r="S44" s="5"/>
      <c r="T44" s="18"/>
      <c r="U44" s="30"/>
      <c r="V44" s="30"/>
      <c r="W44" s="30"/>
      <c r="X44" s="30"/>
      <c r="Y44" s="5"/>
    </row>
    <row r="45" spans="2:25" ht="15.95" customHeight="1" x14ac:dyDescent="0.15">
      <c r="B45" s="21"/>
      <c r="C45" s="215" t="s">
        <v>252</v>
      </c>
      <c r="D45" s="215"/>
      <c r="E45" s="215"/>
      <c r="F45" s="215"/>
      <c r="G45" s="215"/>
      <c r="H45" s="215"/>
      <c r="I45" s="215"/>
      <c r="J45" s="215"/>
      <c r="K45" s="215"/>
      <c r="L45" s="215"/>
      <c r="M45" s="215"/>
      <c r="N45" s="215"/>
      <c r="O45" s="215"/>
      <c r="P45" s="215"/>
      <c r="Q45" s="215"/>
      <c r="R45" s="215"/>
      <c r="S45" s="215"/>
      <c r="T45" s="215"/>
      <c r="U45" s="215"/>
      <c r="V45" s="215"/>
      <c r="W45" s="215"/>
      <c r="X45" s="215"/>
    </row>
    <row r="46" spans="2:25" ht="15.95" customHeight="1" x14ac:dyDescent="0.15">
      <c r="B46" s="215"/>
      <c r="C46" s="215" t="s">
        <v>253</v>
      </c>
      <c r="D46" s="215"/>
      <c r="E46" s="215"/>
      <c r="F46" s="215"/>
      <c r="G46" s="215"/>
      <c r="H46" s="215"/>
      <c r="I46" s="215"/>
      <c r="J46" s="215"/>
      <c r="K46" s="215"/>
      <c r="L46" s="215"/>
      <c r="M46" s="215"/>
      <c r="N46" s="215"/>
      <c r="O46" s="215"/>
      <c r="P46" s="215"/>
      <c r="Q46" s="215"/>
      <c r="R46" s="215"/>
      <c r="S46" s="215"/>
      <c r="T46" s="215"/>
      <c r="U46" s="215"/>
      <c r="V46" s="215"/>
      <c r="W46" s="215"/>
      <c r="X46" s="215"/>
    </row>
    <row r="47" spans="2:25" ht="15.95" customHeight="1" x14ac:dyDescent="0.15">
      <c r="B47" s="215"/>
      <c r="C47" s="215" t="s">
        <v>254</v>
      </c>
      <c r="D47" s="215"/>
      <c r="E47" s="215"/>
      <c r="F47" s="215"/>
      <c r="G47" s="215"/>
      <c r="H47" s="215"/>
      <c r="I47" s="215"/>
      <c r="J47" s="215"/>
      <c r="K47" s="215"/>
      <c r="L47" s="215"/>
      <c r="M47" s="215"/>
      <c r="N47" s="215"/>
      <c r="O47" s="215"/>
      <c r="P47" s="215"/>
      <c r="Q47" s="215"/>
      <c r="R47" s="215"/>
      <c r="S47" s="215"/>
      <c r="T47" s="215"/>
      <c r="U47" s="215"/>
      <c r="V47" s="215"/>
      <c r="W47" s="215"/>
      <c r="X47" s="215"/>
    </row>
    <row r="48" spans="2:25" ht="15.95" customHeight="1" x14ac:dyDescent="0.15">
      <c r="C48" s="3" t="s">
        <v>209</v>
      </c>
    </row>
  </sheetData>
  <dataConsolidate/>
  <mergeCells count="138">
    <mergeCell ref="Y5:Y8"/>
    <mergeCell ref="T3:W4"/>
    <mergeCell ref="X3:Y4"/>
    <mergeCell ref="P3:S3"/>
    <mergeCell ref="P4:S4"/>
    <mergeCell ref="S7:S8"/>
    <mergeCell ref="T7:T8"/>
    <mergeCell ref="U7:X8"/>
    <mergeCell ref="O3:O4"/>
    <mergeCell ref="O5:O6"/>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C22:D22"/>
    <mergeCell ref="J20:L20"/>
    <mergeCell ref="J11:L11"/>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20:D20"/>
    <mergeCell ref="C32:D32"/>
    <mergeCell ref="C17:D17"/>
    <mergeCell ref="C31:D31"/>
    <mergeCell ref="J28:L28"/>
    <mergeCell ref="J29:L29"/>
    <mergeCell ref="J31:L31"/>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34:X34"/>
    <mergeCell ref="U35:X35"/>
    <mergeCell ref="U37:X37"/>
    <mergeCell ref="G5:H6"/>
    <mergeCell ref="I5:N6"/>
    <mergeCell ref="T5:X6"/>
    <mergeCell ref="P5:S6"/>
    <mergeCell ref="U38:X38"/>
    <mergeCell ref="U39:X39"/>
    <mergeCell ref="U40:X40"/>
    <mergeCell ref="U36:X36"/>
    <mergeCell ref="J26:L26"/>
    <mergeCell ref="O7:O8"/>
    <mergeCell ref="R7:R8"/>
    <mergeCell ref="P7:Q7"/>
    <mergeCell ref="G7:G8"/>
    <mergeCell ref="H7:H8"/>
    <mergeCell ref="J7:L8"/>
    <mergeCell ref="I7:I8"/>
    <mergeCell ref="M7:M8"/>
    <mergeCell ref="N7:N8"/>
    <mergeCell ref="U14:X14"/>
    <mergeCell ref="U15:X15"/>
    <mergeCell ref="U16:X16"/>
    <mergeCell ref="J25:L25"/>
    <mergeCell ref="J9:L9"/>
  </mergeCells>
  <phoneticPr fontId="11"/>
  <dataValidations count="1">
    <dataValidation allowBlank="1" showInputMessage="1" showErrorMessage="1" prompt="覆工スパン毎に連番を記入。_x000a_数値で入力する。" sqref="E9:E42" xr:uid="{BCD82D75-7463-4E10-BEB1-7AF8A1394E47}"/>
  </dataValidations>
  <printOptions horizontalCentered="1" verticalCentered="1"/>
  <pageMargins left="0.23622047244094488" right="0.23622047244094488" top="0.74803149606299213" bottom="0.74803149606299213" header="0.31496062992125984" footer="0.31496062992125984"/>
  <pageSetup paperSize="9" scale="70" fitToWidth="0" fitToHeight="0" orientation="landscape" copies="2" r:id="rId1"/>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 type="list" errorStyle="warning" allowBlank="1" showInputMessage="1" showErrorMessage="1" error="選択出来ません" xr:uid="{63A3D87F-9541-4268-85CF-5F8BC01FB520}">
          <x14:formula1>
            <xm:f>'(参考)リスト'!$C$16:$C$47</xm:f>
          </x14:formula1>
          <xm:sqref>H9:H42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X46"/>
  <sheetViews>
    <sheetView showGridLines="0" showZeros="0" view="pageBreakPreview"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484" t="s">
        <v>255</v>
      </c>
      <c r="C2" s="484"/>
      <c r="D2" s="484"/>
      <c r="E2" s="484"/>
      <c r="F2" s="484"/>
      <c r="G2" s="484"/>
      <c r="H2" s="484"/>
      <c r="I2" s="484"/>
      <c r="J2" s="604"/>
      <c r="K2" s="604"/>
      <c r="L2" s="604"/>
      <c r="M2" s="604"/>
      <c r="N2" s="604"/>
      <c r="O2" s="604"/>
      <c r="P2" s="604"/>
      <c r="Q2" s="604"/>
      <c r="R2" s="604"/>
      <c r="S2" s="604"/>
      <c r="T2" s="604"/>
      <c r="U2" s="604"/>
      <c r="V2" s="604"/>
    </row>
    <row r="3" spans="2:24" ht="20.100000000000001" customHeight="1" x14ac:dyDescent="0.15">
      <c r="B3" s="338" t="s">
        <v>60</v>
      </c>
      <c r="C3" s="349"/>
      <c r="D3" s="349"/>
      <c r="E3" s="350"/>
      <c r="F3" s="609" t="str">
        <f>+'様式A-1'!$D$3</f>
        <v>アソウダトンネル</v>
      </c>
      <c r="G3" s="610"/>
      <c r="H3" s="610"/>
      <c r="I3" s="611"/>
      <c r="J3" s="199" t="s">
        <v>61</v>
      </c>
      <c r="K3" s="292" t="str">
        <f>+'様式A-1'!$J$3</f>
        <v>一般県道藤生停車場錦帯橋線</v>
      </c>
      <c r="L3" s="292"/>
      <c r="M3" s="273" t="s">
        <v>256</v>
      </c>
      <c r="N3" s="275"/>
      <c r="O3" s="594" t="str">
        <f>+'様式B (1)'!$S$3</f>
        <v>復建調査設計株式会社</v>
      </c>
      <c r="P3" s="510"/>
      <c r="Q3" s="510"/>
      <c r="R3" s="612"/>
      <c r="S3" s="523" t="s">
        <v>225</v>
      </c>
      <c r="T3" s="586"/>
      <c r="U3" s="586"/>
      <c r="V3" s="522"/>
      <c r="W3" s="590">
        <f>+'様式B (1)'!$P$2</f>
        <v>45862</v>
      </c>
      <c r="X3" s="591"/>
    </row>
    <row r="4" spans="2:24" ht="20.100000000000001" customHeight="1" x14ac:dyDescent="0.15">
      <c r="B4" s="287" t="s">
        <v>167</v>
      </c>
      <c r="C4" s="288"/>
      <c r="D4" s="288"/>
      <c r="E4" s="289"/>
      <c r="F4" s="605" t="str">
        <f>+'様式A-1'!$D$4</f>
        <v>麻生田トンネル</v>
      </c>
      <c r="G4" s="606"/>
      <c r="H4" s="606"/>
      <c r="I4" s="607"/>
      <c r="J4" s="196" t="s">
        <v>168</v>
      </c>
      <c r="K4" s="292" t="str">
        <f>+'様式A-1'!$R$3</f>
        <v>山口県岩国土木建築事務所</v>
      </c>
      <c r="L4" s="292"/>
      <c r="M4" s="276"/>
      <c r="N4" s="278"/>
      <c r="O4" s="596" t="str">
        <f>+'様式B (1)'!$S$4</f>
        <v>小笠原洋</v>
      </c>
      <c r="P4" s="511"/>
      <c r="Q4" s="511"/>
      <c r="R4" s="608"/>
      <c r="S4" s="587"/>
      <c r="T4" s="588"/>
      <c r="U4" s="588"/>
      <c r="V4" s="589"/>
      <c r="W4" s="592"/>
      <c r="X4" s="593"/>
    </row>
    <row r="5" spans="2:24" ht="30" customHeight="1" x14ac:dyDescent="0.15">
      <c r="B5" s="295" t="s">
        <v>226</v>
      </c>
      <c r="C5" s="579" t="s">
        <v>227</v>
      </c>
      <c r="D5" s="580"/>
      <c r="E5" s="577" t="s">
        <v>257</v>
      </c>
      <c r="F5" s="577" t="s">
        <v>229</v>
      </c>
      <c r="G5" s="579" t="s">
        <v>258</v>
      </c>
      <c r="H5" s="600"/>
      <c r="I5" s="601"/>
      <c r="J5" s="338" t="s">
        <v>259</v>
      </c>
      <c r="K5" s="349"/>
      <c r="L5" s="349"/>
      <c r="M5" s="349"/>
      <c r="N5" s="517" t="s">
        <v>226</v>
      </c>
      <c r="O5" s="565"/>
      <c r="P5" s="558" t="s">
        <v>260</v>
      </c>
      <c r="Q5" s="562"/>
      <c r="R5" s="562"/>
      <c r="S5" s="562"/>
      <c r="T5" s="562"/>
      <c r="U5" s="559"/>
      <c r="V5" s="558" t="s">
        <v>235</v>
      </c>
      <c r="W5" s="562"/>
      <c r="X5" s="559"/>
    </row>
    <row r="6" spans="2:24" ht="16.5" customHeight="1" x14ac:dyDescent="0.15">
      <c r="B6" s="295"/>
      <c r="C6" s="613"/>
      <c r="D6" s="580"/>
      <c r="E6" s="614"/>
      <c r="F6" s="614"/>
      <c r="G6" s="558" t="s">
        <v>261</v>
      </c>
      <c r="H6" s="559"/>
      <c r="I6" s="550" t="s">
        <v>237</v>
      </c>
      <c r="J6" s="568" t="s">
        <v>262</v>
      </c>
      <c r="K6" s="568"/>
      <c r="L6" s="571" t="s">
        <v>263</v>
      </c>
      <c r="M6" s="571"/>
      <c r="N6" s="550" t="s">
        <v>264</v>
      </c>
      <c r="O6" s="570"/>
      <c r="P6" s="597" t="s">
        <v>246</v>
      </c>
      <c r="Q6" s="550" t="s">
        <v>265</v>
      </c>
      <c r="R6" s="550"/>
      <c r="S6" s="550"/>
      <c r="T6" s="550"/>
      <c r="U6" s="550"/>
      <c r="V6" s="579"/>
      <c r="W6" s="600"/>
      <c r="X6" s="601"/>
    </row>
    <row r="7" spans="2:24" ht="16.5" customHeight="1" x14ac:dyDescent="0.15">
      <c r="B7" s="295"/>
      <c r="C7" s="592"/>
      <c r="D7" s="593"/>
      <c r="E7" s="615"/>
      <c r="F7" s="615"/>
      <c r="G7" s="560"/>
      <c r="H7" s="561"/>
      <c r="I7" s="570"/>
      <c r="J7" s="569"/>
      <c r="K7" s="569"/>
      <c r="L7" s="569"/>
      <c r="M7" s="569"/>
      <c r="N7" s="166" t="s">
        <v>248</v>
      </c>
      <c r="O7" s="166" t="s">
        <v>249</v>
      </c>
      <c r="P7" s="602"/>
      <c r="Q7" s="570"/>
      <c r="R7" s="570"/>
      <c r="S7" s="570"/>
      <c r="T7" s="570"/>
      <c r="U7" s="570"/>
      <c r="V7" s="198"/>
      <c r="W7" s="200"/>
      <c r="X7" s="201"/>
    </row>
    <row r="8" spans="2:24" ht="15.95" customHeight="1" x14ac:dyDescent="0.15">
      <c r="B8" s="295"/>
      <c r="C8" s="265" t="s">
        <v>647</v>
      </c>
      <c r="D8" s="267"/>
      <c r="E8" s="191">
        <v>1</v>
      </c>
      <c r="F8" s="245">
        <v>111</v>
      </c>
      <c r="G8" s="180" t="s">
        <v>501</v>
      </c>
      <c r="H8" s="180" t="s">
        <v>515</v>
      </c>
      <c r="I8" s="180" t="s">
        <v>639</v>
      </c>
      <c r="J8" s="268" t="s">
        <v>499</v>
      </c>
      <c r="K8" s="268"/>
      <c r="L8" s="603" t="s">
        <v>650</v>
      </c>
      <c r="M8" s="321"/>
      <c r="N8" s="180"/>
      <c r="O8" s="180" t="s">
        <v>640</v>
      </c>
      <c r="P8" s="191" t="s">
        <v>651</v>
      </c>
      <c r="Q8" s="268"/>
      <c r="R8" s="268"/>
      <c r="S8" s="268"/>
      <c r="T8" s="268"/>
      <c r="U8" s="268"/>
      <c r="V8" s="265"/>
      <c r="W8" s="266"/>
      <c r="X8" s="267"/>
    </row>
    <row r="9" spans="2:24" ht="15.95" customHeight="1" x14ac:dyDescent="0.15">
      <c r="B9" s="295"/>
      <c r="C9" s="265" t="s">
        <v>648</v>
      </c>
      <c r="D9" s="267"/>
      <c r="E9" s="191">
        <v>1</v>
      </c>
      <c r="F9" s="245">
        <v>133</v>
      </c>
      <c r="G9" s="180" t="s">
        <v>491</v>
      </c>
      <c r="H9" s="180" t="s">
        <v>502</v>
      </c>
      <c r="I9" s="180" t="s">
        <v>639</v>
      </c>
      <c r="J9" s="268" t="s">
        <v>499</v>
      </c>
      <c r="K9" s="268"/>
      <c r="L9" s="603" t="s">
        <v>650</v>
      </c>
      <c r="M9" s="321"/>
      <c r="N9" s="180"/>
      <c r="O9" s="180" t="s">
        <v>652</v>
      </c>
      <c r="P9" s="191" t="s">
        <v>651</v>
      </c>
      <c r="Q9" s="268"/>
      <c r="R9" s="268"/>
      <c r="S9" s="268"/>
      <c r="T9" s="268"/>
      <c r="U9" s="268"/>
      <c r="V9" s="343"/>
      <c r="W9" s="573"/>
      <c r="X9" s="321"/>
    </row>
    <row r="10" spans="2:24" ht="15.95" customHeight="1" x14ac:dyDescent="0.15">
      <c r="B10" s="295"/>
      <c r="C10" s="265" t="s">
        <v>649</v>
      </c>
      <c r="D10" s="267"/>
      <c r="E10" s="191">
        <v>1</v>
      </c>
      <c r="F10" s="245">
        <v>158.5</v>
      </c>
      <c r="G10" s="180" t="s">
        <v>491</v>
      </c>
      <c r="H10" s="180" t="s">
        <v>492</v>
      </c>
      <c r="I10" s="180" t="s">
        <v>493</v>
      </c>
      <c r="J10" s="268" t="s">
        <v>476</v>
      </c>
      <c r="K10" s="268"/>
      <c r="L10" s="603" t="s">
        <v>650</v>
      </c>
      <c r="M10" s="321"/>
      <c r="N10" s="180"/>
      <c r="O10" s="180" t="s">
        <v>653</v>
      </c>
      <c r="P10" s="191" t="s">
        <v>447</v>
      </c>
      <c r="Q10" s="268"/>
      <c r="R10" s="268"/>
      <c r="S10" s="268"/>
      <c r="T10" s="268"/>
      <c r="U10" s="268"/>
      <c r="V10" s="265" t="s">
        <v>654</v>
      </c>
      <c r="W10" s="266"/>
      <c r="X10" s="267"/>
    </row>
    <row r="11" spans="2:24" ht="15.95" customHeight="1" x14ac:dyDescent="0.15">
      <c r="B11" s="295"/>
      <c r="C11" s="265"/>
      <c r="D11" s="267"/>
      <c r="E11" s="191"/>
      <c r="F11" s="245"/>
      <c r="G11" s="180"/>
      <c r="H11" s="180"/>
      <c r="I11" s="180"/>
      <c r="J11" s="268"/>
      <c r="K11" s="268"/>
      <c r="L11" s="603"/>
      <c r="M11" s="321"/>
      <c r="N11" s="180"/>
      <c r="O11" s="180"/>
      <c r="P11" s="191"/>
      <c r="Q11" s="268"/>
      <c r="R11" s="268"/>
      <c r="S11" s="268"/>
      <c r="T11" s="268"/>
      <c r="U11" s="268"/>
      <c r="V11" s="265"/>
      <c r="W11" s="266"/>
      <c r="X11" s="267"/>
    </row>
    <row r="12" spans="2:24" ht="15.95" customHeight="1" x14ac:dyDescent="0.15">
      <c r="B12" s="295"/>
      <c r="C12" s="265"/>
      <c r="D12" s="267"/>
      <c r="E12" s="191"/>
      <c r="F12" s="245"/>
      <c r="G12" s="180"/>
      <c r="H12" s="180"/>
      <c r="I12" s="180"/>
      <c r="J12" s="268"/>
      <c r="K12" s="268"/>
      <c r="L12" s="603"/>
      <c r="M12" s="321"/>
      <c r="N12" s="180"/>
      <c r="O12" s="180"/>
      <c r="P12" s="191"/>
      <c r="Q12" s="268"/>
      <c r="R12" s="268"/>
      <c r="S12" s="268"/>
      <c r="T12" s="268"/>
      <c r="U12" s="268"/>
      <c r="V12" s="265"/>
      <c r="W12" s="266"/>
      <c r="X12" s="267"/>
    </row>
    <row r="13" spans="2:24" ht="15.95" customHeight="1" x14ac:dyDescent="0.15">
      <c r="B13" s="295"/>
      <c r="C13" s="265"/>
      <c r="D13" s="267"/>
      <c r="E13" s="191"/>
      <c r="F13" s="245"/>
      <c r="G13" s="180"/>
      <c r="H13" s="180"/>
      <c r="I13" s="180"/>
      <c r="J13" s="268"/>
      <c r="K13" s="268"/>
      <c r="L13" s="268"/>
      <c r="M13" s="268"/>
      <c r="N13" s="180"/>
      <c r="O13" s="180"/>
      <c r="P13" s="191"/>
      <c r="Q13" s="268"/>
      <c r="R13" s="268"/>
      <c r="S13" s="268"/>
      <c r="T13" s="268"/>
      <c r="U13" s="268"/>
      <c r="V13" s="265"/>
      <c r="W13" s="266"/>
      <c r="X13" s="267"/>
    </row>
    <row r="14" spans="2:24" ht="15.95" customHeight="1" x14ac:dyDescent="0.15">
      <c r="B14" s="295"/>
      <c r="C14" s="265"/>
      <c r="D14" s="267"/>
      <c r="E14" s="191"/>
      <c r="F14" s="245"/>
      <c r="G14" s="180"/>
      <c r="H14" s="180"/>
      <c r="I14" s="180"/>
      <c r="J14" s="268"/>
      <c r="K14" s="268"/>
      <c r="L14" s="268"/>
      <c r="M14" s="268"/>
      <c r="N14" s="180"/>
      <c r="O14" s="180"/>
      <c r="P14" s="191"/>
      <c r="Q14" s="268"/>
      <c r="R14" s="268"/>
      <c r="S14" s="268"/>
      <c r="T14" s="268"/>
      <c r="U14" s="268"/>
      <c r="V14" s="265"/>
      <c r="W14" s="266"/>
      <c r="X14" s="267"/>
    </row>
    <row r="15" spans="2:24" ht="15.95" customHeight="1" x14ac:dyDescent="0.15">
      <c r="B15" s="295"/>
      <c r="C15" s="265"/>
      <c r="D15" s="267"/>
      <c r="E15" s="143"/>
      <c r="F15" s="245"/>
      <c r="G15" s="180"/>
      <c r="H15" s="180"/>
      <c r="I15" s="180"/>
      <c r="J15" s="268"/>
      <c r="K15" s="268"/>
      <c r="L15" s="268"/>
      <c r="M15" s="268"/>
      <c r="N15" s="180"/>
      <c r="O15" s="180"/>
      <c r="P15" s="191"/>
      <c r="Q15" s="268"/>
      <c r="R15" s="268"/>
      <c r="S15" s="268"/>
      <c r="T15" s="268"/>
      <c r="U15" s="268"/>
      <c r="V15" s="265"/>
      <c r="W15" s="266"/>
      <c r="X15" s="267"/>
    </row>
    <row r="16" spans="2:24" ht="15.95" customHeight="1" x14ac:dyDescent="0.15">
      <c r="B16" s="295"/>
      <c r="C16" s="265"/>
      <c r="D16" s="267"/>
      <c r="E16" s="143"/>
      <c r="F16" s="245"/>
      <c r="G16" s="180"/>
      <c r="H16" s="180"/>
      <c r="I16" s="180"/>
      <c r="J16" s="268"/>
      <c r="K16" s="268"/>
      <c r="L16" s="268"/>
      <c r="M16" s="268"/>
      <c r="N16" s="180"/>
      <c r="O16" s="180"/>
      <c r="P16" s="191"/>
      <c r="Q16" s="268"/>
      <c r="R16" s="268"/>
      <c r="S16" s="268"/>
      <c r="T16" s="268"/>
      <c r="U16" s="268"/>
      <c r="V16" s="265"/>
      <c r="W16" s="266"/>
      <c r="X16" s="267"/>
    </row>
    <row r="17" spans="2:24" ht="15.95" customHeight="1" x14ac:dyDescent="0.15">
      <c r="B17" s="295"/>
      <c r="C17" s="265"/>
      <c r="D17" s="267"/>
      <c r="E17" s="143"/>
      <c r="F17" s="245"/>
      <c r="G17" s="180"/>
      <c r="H17" s="180"/>
      <c r="I17" s="180"/>
      <c r="J17" s="268"/>
      <c r="K17" s="268"/>
      <c r="L17" s="268"/>
      <c r="M17" s="268"/>
      <c r="N17" s="180"/>
      <c r="O17" s="180"/>
      <c r="P17" s="191"/>
      <c r="Q17" s="268"/>
      <c r="R17" s="268"/>
      <c r="S17" s="268"/>
      <c r="T17" s="268"/>
      <c r="U17" s="268"/>
      <c r="V17" s="265"/>
      <c r="W17" s="266"/>
      <c r="X17" s="267"/>
    </row>
    <row r="18" spans="2:24" ht="15.95" customHeight="1" x14ac:dyDescent="0.15">
      <c r="B18" s="295"/>
      <c r="C18" s="265"/>
      <c r="D18" s="267"/>
      <c r="E18" s="143"/>
      <c r="F18" s="245"/>
      <c r="G18" s="180"/>
      <c r="H18" s="180"/>
      <c r="I18" s="180"/>
      <c r="J18" s="268"/>
      <c r="K18" s="268"/>
      <c r="L18" s="268"/>
      <c r="M18" s="268"/>
      <c r="N18" s="180"/>
      <c r="O18" s="180"/>
      <c r="P18" s="191"/>
      <c r="Q18" s="268"/>
      <c r="R18" s="268"/>
      <c r="S18" s="268"/>
      <c r="T18" s="268"/>
      <c r="U18" s="268"/>
      <c r="V18" s="265"/>
      <c r="W18" s="266"/>
      <c r="X18" s="267"/>
    </row>
    <row r="19" spans="2:24" ht="15.95" customHeight="1" x14ac:dyDescent="0.15">
      <c r="B19" s="295"/>
      <c r="C19" s="265"/>
      <c r="D19" s="267"/>
      <c r="E19" s="143"/>
      <c r="F19" s="245"/>
      <c r="G19" s="180"/>
      <c r="H19" s="180"/>
      <c r="I19" s="180"/>
      <c r="J19" s="268"/>
      <c r="K19" s="268"/>
      <c r="L19" s="268"/>
      <c r="M19" s="268"/>
      <c r="N19" s="180"/>
      <c r="O19" s="180"/>
      <c r="P19" s="191"/>
      <c r="Q19" s="268"/>
      <c r="R19" s="268"/>
      <c r="S19" s="268"/>
      <c r="T19" s="268"/>
      <c r="U19" s="268"/>
      <c r="V19" s="265"/>
      <c r="W19" s="266"/>
      <c r="X19" s="267"/>
    </row>
    <row r="20" spans="2:24" ht="15.95" customHeight="1" x14ac:dyDescent="0.15">
      <c r="B20" s="295"/>
      <c r="C20" s="265"/>
      <c r="D20" s="267"/>
      <c r="E20" s="143"/>
      <c r="F20" s="245"/>
      <c r="G20" s="180"/>
      <c r="H20" s="180"/>
      <c r="I20" s="180"/>
      <c r="J20" s="268"/>
      <c r="K20" s="268"/>
      <c r="L20" s="268"/>
      <c r="M20" s="268"/>
      <c r="N20" s="180"/>
      <c r="O20" s="180"/>
      <c r="P20" s="191"/>
      <c r="Q20" s="268"/>
      <c r="R20" s="268"/>
      <c r="S20" s="268"/>
      <c r="T20" s="268"/>
      <c r="U20" s="268"/>
      <c r="V20" s="265"/>
      <c r="W20" s="266"/>
      <c r="X20" s="267"/>
    </row>
    <row r="21" spans="2:24" ht="15.95" customHeight="1" x14ac:dyDescent="0.15">
      <c r="B21" s="295"/>
      <c r="C21" s="265"/>
      <c r="D21" s="267"/>
      <c r="E21" s="143"/>
      <c r="F21" s="245"/>
      <c r="G21" s="180"/>
      <c r="H21" s="180"/>
      <c r="I21" s="180"/>
      <c r="J21" s="268"/>
      <c r="K21" s="268"/>
      <c r="L21" s="268"/>
      <c r="M21" s="268"/>
      <c r="N21" s="180"/>
      <c r="O21" s="180"/>
      <c r="P21" s="191"/>
      <c r="Q21" s="268"/>
      <c r="R21" s="268"/>
      <c r="S21" s="268"/>
      <c r="T21" s="268"/>
      <c r="U21" s="268"/>
      <c r="V21" s="265"/>
      <c r="W21" s="266"/>
      <c r="X21" s="267"/>
    </row>
    <row r="22" spans="2:24" ht="15.95" customHeight="1" x14ac:dyDescent="0.15">
      <c r="B22" s="295"/>
      <c r="C22" s="265"/>
      <c r="D22" s="267"/>
      <c r="E22" s="143"/>
      <c r="F22" s="245"/>
      <c r="G22" s="180"/>
      <c r="H22" s="180"/>
      <c r="I22" s="180"/>
      <c r="J22" s="268"/>
      <c r="K22" s="268"/>
      <c r="L22" s="268"/>
      <c r="M22" s="268"/>
      <c r="N22" s="180"/>
      <c r="O22" s="180"/>
      <c r="P22" s="191"/>
      <c r="Q22" s="268"/>
      <c r="R22" s="268"/>
      <c r="S22" s="268"/>
      <c r="T22" s="268"/>
      <c r="U22" s="268"/>
      <c r="V22" s="265"/>
      <c r="W22" s="266"/>
      <c r="X22" s="267"/>
    </row>
    <row r="23" spans="2:24" ht="15.95" customHeight="1" x14ac:dyDescent="0.15">
      <c r="B23" s="295"/>
      <c r="C23" s="265"/>
      <c r="D23" s="267"/>
      <c r="E23" s="143"/>
      <c r="F23" s="245"/>
      <c r="G23" s="180"/>
      <c r="H23" s="180"/>
      <c r="I23" s="180"/>
      <c r="J23" s="268"/>
      <c r="K23" s="268"/>
      <c r="L23" s="268"/>
      <c r="M23" s="268"/>
      <c r="N23" s="180"/>
      <c r="O23" s="180"/>
      <c r="P23" s="191"/>
      <c r="Q23" s="268"/>
      <c r="R23" s="268"/>
      <c r="S23" s="268"/>
      <c r="T23" s="268"/>
      <c r="U23" s="268"/>
      <c r="V23" s="265"/>
      <c r="W23" s="266"/>
      <c r="X23" s="267"/>
    </row>
    <row r="24" spans="2:24" ht="15.95" customHeight="1" x14ac:dyDescent="0.15">
      <c r="B24" s="295"/>
      <c r="C24" s="265"/>
      <c r="D24" s="267"/>
      <c r="E24" s="143"/>
      <c r="F24" s="245"/>
      <c r="G24" s="180"/>
      <c r="H24" s="180"/>
      <c r="I24" s="180"/>
      <c r="J24" s="268"/>
      <c r="K24" s="268"/>
      <c r="L24" s="268"/>
      <c r="M24" s="268"/>
      <c r="N24" s="180"/>
      <c r="O24" s="180"/>
      <c r="P24" s="191"/>
      <c r="Q24" s="268"/>
      <c r="R24" s="268"/>
      <c r="S24" s="268"/>
      <c r="T24" s="268"/>
      <c r="U24" s="268"/>
      <c r="V24" s="265"/>
      <c r="W24" s="266"/>
      <c r="X24" s="267"/>
    </row>
    <row r="25" spans="2:24" ht="15.95" customHeight="1" x14ac:dyDescent="0.15">
      <c r="B25" s="295"/>
      <c r="C25" s="265"/>
      <c r="D25" s="267"/>
      <c r="E25" s="143"/>
      <c r="F25" s="245"/>
      <c r="G25" s="180"/>
      <c r="H25" s="180"/>
      <c r="I25" s="180"/>
      <c r="J25" s="268"/>
      <c r="K25" s="268"/>
      <c r="L25" s="268"/>
      <c r="M25" s="268"/>
      <c r="N25" s="180"/>
      <c r="O25" s="180"/>
      <c r="P25" s="191"/>
      <c r="Q25" s="268"/>
      <c r="R25" s="268"/>
      <c r="S25" s="268"/>
      <c r="T25" s="268"/>
      <c r="U25" s="268"/>
      <c r="V25" s="265"/>
      <c r="W25" s="266"/>
      <c r="X25" s="267"/>
    </row>
    <row r="26" spans="2:24" ht="15.95" customHeight="1" x14ac:dyDescent="0.15">
      <c r="B26" s="295"/>
      <c r="C26" s="265"/>
      <c r="D26" s="267"/>
      <c r="E26" s="143"/>
      <c r="F26" s="245"/>
      <c r="G26" s="180"/>
      <c r="H26" s="180"/>
      <c r="I26" s="180"/>
      <c r="J26" s="268"/>
      <c r="K26" s="268"/>
      <c r="L26" s="268"/>
      <c r="M26" s="268"/>
      <c r="N26" s="180"/>
      <c r="O26" s="180"/>
      <c r="P26" s="191"/>
      <c r="Q26" s="268"/>
      <c r="R26" s="268"/>
      <c r="S26" s="268"/>
      <c r="T26" s="268"/>
      <c r="U26" s="268"/>
      <c r="V26" s="265"/>
      <c r="W26" s="266"/>
      <c r="X26" s="267"/>
    </row>
    <row r="27" spans="2:24" ht="15.95" customHeight="1" x14ac:dyDescent="0.15">
      <c r="B27" s="295"/>
      <c r="C27" s="265"/>
      <c r="D27" s="267"/>
      <c r="E27" s="143"/>
      <c r="F27" s="245"/>
      <c r="G27" s="180"/>
      <c r="H27" s="180"/>
      <c r="I27" s="180"/>
      <c r="J27" s="268"/>
      <c r="K27" s="268"/>
      <c r="L27" s="268"/>
      <c r="M27" s="268"/>
      <c r="N27" s="180"/>
      <c r="O27" s="180"/>
      <c r="P27" s="191"/>
      <c r="Q27" s="268"/>
      <c r="R27" s="268"/>
      <c r="S27" s="268"/>
      <c r="T27" s="268"/>
      <c r="U27" s="268"/>
      <c r="V27" s="265"/>
      <c r="W27" s="266"/>
      <c r="X27" s="267"/>
    </row>
    <row r="28" spans="2:24" ht="15.95" customHeight="1" x14ac:dyDescent="0.15">
      <c r="B28" s="295"/>
      <c r="C28" s="265"/>
      <c r="D28" s="267"/>
      <c r="E28" s="143"/>
      <c r="F28" s="245"/>
      <c r="G28" s="180"/>
      <c r="H28" s="180"/>
      <c r="I28" s="180"/>
      <c r="J28" s="268"/>
      <c r="K28" s="268"/>
      <c r="L28" s="268"/>
      <c r="M28" s="268"/>
      <c r="N28" s="180"/>
      <c r="O28" s="180"/>
      <c r="P28" s="191"/>
      <c r="Q28" s="268"/>
      <c r="R28" s="268"/>
      <c r="S28" s="268"/>
      <c r="T28" s="268"/>
      <c r="U28" s="268"/>
      <c r="V28" s="265"/>
      <c r="W28" s="266"/>
      <c r="X28" s="267"/>
    </row>
    <row r="29" spans="2:24" ht="15.95" customHeight="1" x14ac:dyDescent="0.15">
      <c r="B29" s="295"/>
      <c r="C29" s="265"/>
      <c r="D29" s="267"/>
      <c r="E29" s="143"/>
      <c r="F29" s="245"/>
      <c r="G29" s="180"/>
      <c r="H29" s="180"/>
      <c r="I29" s="180"/>
      <c r="J29" s="268"/>
      <c r="K29" s="268"/>
      <c r="L29" s="268"/>
      <c r="M29" s="268"/>
      <c r="N29" s="180"/>
      <c r="O29" s="180"/>
      <c r="P29" s="191"/>
      <c r="Q29" s="268"/>
      <c r="R29" s="268"/>
      <c r="S29" s="268"/>
      <c r="T29" s="268"/>
      <c r="U29" s="268"/>
      <c r="V29" s="265"/>
      <c r="W29" s="266"/>
      <c r="X29" s="267"/>
    </row>
    <row r="30" spans="2:24" ht="15.95" customHeight="1" x14ac:dyDescent="0.15">
      <c r="B30" s="295"/>
      <c r="C30" s="265"/>
      <c r="D30" s="267"/>
      <c r="E30" s="143"/>
      <c r="F30" s="245"/>
      <c r="G30" s="180"/>
      <c r="H30" s="180"/>
      <c r="I30" s="180"/>
      <c r="J30" s="268"/>
      <c r="K30" s="268"/>
      <c r="L30" s="268"/>
      <c r="M30" s="268"/>
      <c r="N30" s="180"/>
      <c r="O30" s="180"/>
      <c r="P30" s="191"/>
      <c r="Q30" s="268"/>
      <c r="R30" s="268"/>
      <c r="S30" s="268"/>
      <c r="T30" s="268"/>
      <c r="U30" s="268"/>
      <c r="V30" s="265"/>
      <c r="W30" s="266"/>
      <c r="X30" s="267"/>
    </row>
    <row r="31" spans="2:24" ht="15.95" customHeight="1" x14ac:dyDescent="0.15">
      <c r="B31" s="295"/>
      <c r="C31" s="265"/>
      <c r="D31" s="267"/>
      <c r="E31" s="143"/>
      <c r="F31" s="245"/>
      <c r="G31" s="180"/>
      <c r="H31" s="180"/>
      <c r="I31" s="180"/>
      <c r="J31" s="268"/>
      <c r="K31" s="268"/>
      <c r="L31" s="268"/>
      <c r="M31" s="268"/>
      <c r="N31" s="180"/>
      <c r="O31" s="180"/>
      <c r="P31" s="191"/>
      <c r="Q31" s="268"/>
      <c r="R31" s="268"/>
      <c r="S31" s="268"/>
      <c r="T31" s="268"/>
      <c r="U31" s="268"/>
      <c r="V31" s="265"/>
      <c r="W31" s="266"/>
      <c r="X31" s="267"/>
    </row>
    <row r="32" spans="2:24" ht="15.95" customHeight="1" x14ac:dyDescent="0.15">
      <c r="B32" s="295"/>
      <c r="C32" s="265"/>
      <c r="D32" s="267"/>
      <c r="E32" s="143"/>
      <c r="F32" s="245"/>
      <c r="G32" s="180"/>
      <c r="H32" s="180"/>
      <c r="I32" s="180"/>
      <c r="J32" s="268"/>
      <c r="K32" s="268"/>
      <c r="L32" s="268"/>
      <c r="M32" s="268"/>
      <c r="N32" s="180"/>
      <c r="O32" s="180"/>
      <c r="P32" s="191"/>
      <c r="Q32" s="268"/>
      <c r="R32" s="268"/>
      <c r="S32" s="268"/>
      <c r="T32" s="268"/>
      <c r="U32" s="268"/>
      <c r="V32" s="265"/>
      <c r="W32" s="266"/>
      <c r="X32" s="267"/>
    </row>
    <row r="33" spans="2:24" ht="15.95" customHeight="1" x14ac:dyDescent="0.15">
      <c r="B33" s="295"/>
      <c r="C33" s="265"/>
      <c r="D33" s="267"/>
      <c r="E33" s="143"/>
      <c r="F33" s="245"/>
      <c r="G33" s="180"/>
      <c r="H33" s="180"/>
      <c r="I33" s="180"/>
      <c r="J33" s="268"/>
      <c r="K33" s="268"/>
      <c r="L33" s="268"/>
      <c r="M33" s="268"/>
      <c r="N33" s="180"/>
      <c r="O33" s="180"/>
      <c r="P33" s="191"/>
      <c r="Q33" s="268"/>
      <c r="R33" s="268"/>
      <c r="S33" s="268"/>
      <c r="T33" s="268"/>
      <c r="U33" s="268"/>
      <c r="V33" s="265"/>
      <c r="W33" s="266"/>
      <c r="X33" s="267"/>
    </row>
    <row r="34" spans="2:24" ht="15.95" customHeight="1" x14ac:dyDescent="0.15">
      <c r="B34" s="295"/>
      <c r="C34" s="265"/>
      <c r="D34" s="267"/>
      <c r="E34" s="143"/>
      <c r="F34" s="245"/>
      <c r="G34" s="180"/>
      <c r="H34" s="180"/>
      <c r="I34" s="180"/>
      <c r="J34" s="268"/>
      <c r="K34" s="268"/>
      <c r="L34" s="268"/>
      <c r="M34" s="268"/>
      <c r="N34" s="180"/>
      <c r="O34" s="180"/>
      <c r="P34" s="191"/>
      <c r="Q34" s="268"/>
      <c r="R34" s="268"/>
      <c r="S34" s="268"/>
      <c r="T34" s="268"/>
      <c r="U34" s="268"/>
      <c r="V34" s="265"/>
      <c r="W34" s="266"/>
      <c r="X34" s="267"/>
    </row>
    <row r="35" spans="2:24" ht="15.95" customHeight="1" x14ac:dyDescent="0.15">
      <c r="B35" s="295"/>
      <c r="C35" s="265"/>
      <c r="D35" s="267"/>
      <c r="E35" s="143"/>
      <c r="F35" s="245"/>
      <c r="G35" s="180"/>
      <c r="H35" s="180"/>
      <c r="I35" s="180"/>
      <c r="J35" s="268"/>
      <c r="K35" s="268"/>
      <c r="L35" s="268"/>
      <c r="M35" s="268"/>
      <c r="N35" s="180"/>
      <c r="O35" s="180"/>
      <c r="P35" s="191"/>
      <c r="Q35" s="268"/>
      <c r="R35" s="268"/>
      <c r="S35" s="268"/>
      <c r="T35" s="268"/>
      <c r="U35" s="268"/>
      <c r="V35" s="265"/>
      <c r="W35" s="266"/>
      <c r="X35" s="267"/>
    </row>
    <row r="36" spans="2:24" ht="15.95" customHeight="1" x14ac:dyDescent="0.15">
      <c r="B36" s="295"/>
      <c r="C36" s="265"/>
      <c r="D36" s="267"/>
      <c r="E36" s="143"/>
      <c r="F36" s="245"/>
      <c r="G36" s="180"/>
      <c r="H36" s="180"/>
      <c r="I36" s="180"/>
      <c r="J36" s="268"/>
      <c r="K36" s="268"/>
      <c r="L36" s="268"/>
      <c r="M36" s="268"/>
      <c r="N36" s="180"/>
      <c r="O36" s="180"/>
      <c r="P36" s="191"/>
      <c r="Q36" s="268"/>
      <c r="R36" s="268"/>
      <c r="S36" s="268"/>
      <c r="T36" s="268"/>
      <c r="U36" s="268"/>
      <c r="V36" s="265"/>
      <c r="W36" s="266"/>
      <c r="X36" s="267"/>
    </row>
    <row r="37" spans="2:24" ht="15.95" customHeight="1" x14ac:dyDescent="0.15">
      <c r="B37" s="295"/>
      <c r="C37" s="265"/>
      <c r="D37" s="267"/>
      <c r="E37" s="143"/>
      <c r="F37" s="245"/>
      <c r="G37" s="180"/>
      <c r="H37" s="180"/>
      <c r="I37" s="180"/>
      <c r="J37" s="268"/>
      <c r="K37" s="268"/>
      <c r="L37" s="268"/>
      <c r="M37" s="268"/>
      <c r="N37" s="180"/>
      <c r="O37" s="180"/>
      <c r="P37" s="191"/>
      <c r="Q37" s="268"/>
      <c r="R37" s="268"/>
      <c r="S37" s="268"/>
      <c r="T37" s="268"/>
      <c r="U37" s="268"/>
      <c r="V37" s="265"/>
      <c r="W37" s="266"/>
      <c r="X37" s="267"/>
    </row>
    <row r="38" spans="2:24" ht="15.95" customHeight="1" x14ac:dyDescent="0.15">
      <c r="B38" s="295"/>
      <c r="C38" s="265"/>
      <c r="D38" s="267"/>
      <c r="E38" s="143"/>
      <c r="F38" s="245"/>
      <c r="G38" s="180"/>
      <c r="H38" s="180"/>
      <c r="I38" s="180"/>
      <c r="J38" s="268"/>
      <c r="K38" s="268"/>
      <c r="L38" s="268"/>
      <c r="M38" s="268"/>
      <c r="N38" s="180"/>
      <c r="O38" s="180"/>
      <c r="P38" s="191"/>
      <c r="Q38" s="268"/>
      <c r="R38" s="268"/>
      <c r="S38" s="268"/>
      <c r="T38" s="268"/>
      <c r="U38" s="268"/>
      <c r="V38" s="265"/>
      <c r="W38" s="266"/>
      <c r="X38" s="267"/>
    </row>
    <row r="39" spans="2:24" ht="15.95" customHeight="1" x14ac:dyDescent="0.15">
      <c r="B39" s="295"/>
      <c r="C39" s="265"/>
      <c r="D39" s="267"/>
      <c r="E39" s="143"/>
      <c r="F39" s="245"/>
      <c r="G39" s="180"/>
      <c r="H39" s="180"/>
      <c r="I39" s="180"/>
      <c r="J39" s="268"/>
      <c r="K39" s="268"/>
      <c r="L39" s="268"/>
      <c r="M39" s="268"/>
      <c r="N39" s="180"/>
      <c r="O39" s="180"/>
      <c r="P39" s="191"/>
      <c r="Q39" s="268"/>
      <c r="R39" s="268"/>
      <c r="S39" s="268"/>
      <c r="T39" s="268"/>
      <c r="U39" s="268"/>
      <c r="V39" s="265"/>
      <c r="W39" s="266"/>
      <c r="X39" s="267"/>
    </row>
    <row r="40" spans="2:24" ht="15.95" customHeight="1" x14ac:dyDescent="0.15">
      <c r="B40" s="295"/>
      <c r="C40" s="616"/>
      <c r="D40" s="617"/>
      <c r="E40" s="143"/>
      <c r="F40" s="245"/>
      <c r="G40" s="180"/>
      <c r="H40" s="180"/>
      <c r="I40" s="180"/>
      <c r="J40" s="268"/>
      <c r="K40" s="268"/>
      <c r="L40" s="268"/>
      <c r="M40" s="268"/>
      <c r="N40" s="180"/>
      <c r="O40" s="180"/>
      <c r="P40" s="191"/>
      <c r="Q40" s="268"/>
      <c r="R40" s="268"/>
      <c r="S40" s="268"/>
      <c r="T40" s="268"/>
      <c r="U40" s="268"/>
      <c r="V40" s="265"/>
      <c r="W40" s="266"/>
      <c r="X40" s="267"/>
    </row>
    <row r="41" spans="2:24" ht="15.95" customHeight="1" x14ac:dyDescent="0.15">
      <c r="B41" s="347"/>
      <c r="C41" s="616"/>
      <c r="D41" s="617"/>
      <c r="E41" s="143"/>
      <c r="F41" s="245"/>
      <c r="G41" s="180"/>
      <c r="H41" s="180"/>
      <c r="I41" s="180"/>
      <c r="J41" s="268"/>
      <c r="K41" s="268"/>
      <c r="L41" s="268"/>
      <c r="M41" s="268"/>
      <c r="N41" s="180"/>
      <c r="O41" s="180"/>
      <c r="P41" s="191"/>
      <c r="Q41" s="268"/>
      <c r="R41" s="268"/>
      <c r="S41" s="268"/>
      <c r="T41" s="268"/>
      <c r="U41" s="268"/>
      <c r="V41" s="265"/>
      <c r="W41" s="266"/>
      <c r="X41" s="267"/>
    </row>
    <row r="42" spans="2:24" ht="15.95" customHeight="1" x14ac:dyDescent="0.15">
      <c r="B42" s="20"/>
      <c r="C42" s="1" t="s">
        <v>266</v>
      </c>
      <c r="D42" s="5"/>
      <c r="F42" s="5"/>
      <c r="G42" s="18"/>
      <c r="H42" s="18"/>
      <c r="I42" s="18"/>
      <c r="J42" s="18"/>
      <c r="K42" s="18"/>
      <c r="L42" s="18"/>
      <c r="M42" s="18"/>
      <c r="N42" s="18"/>
      <c r="O42" s="18"/>
      <c r="P42" s="5"/>
      <c r="Q42" s="18"/>
      <c r="R42" s="18"/>
      <c r="S42" s="18"/>
      <c r="T42" s="18"/>
      <c r="U42" s="18"/>
      <c r="V42" s="5"/>
      <c r="W42" s="5"/>
      <c r="X42" s="5"/>
    </row>
    <row r="43" spans="2:24" ht="15.95" customHeight="1" x14ac:dyDescent="0.15">
      <c r="B43" s="20"/>
      <c r="C43" s="24" t="s">
        <v>267</v>
      </c>
      <c r="D43" s="5"/>
      <c r="F43" s="5"/>
      <c r="G43" s="18"/>
      <c r="H43" s="18"/>
      <c r="I43" s="18"/>
      <c r="J43" s="18"/>
      <c r="K43" s="18"/>
      <c r="L43" s="18"/>
      <c r="M43" s="18"/>
      <c r="N43" s="18"/>
      <c r="O43" s="18"/>
      <c r="P43" s="5"/>
      <c r="Q43" s="18"/>
      <c r="R43" s="18"/>
      <c r="S43" s="18"/>
      <c r="T43" s="18"/>
      <c r="U43" s="18"/>
      <c r="V43" s="5"/>
      <c r="W43" s="5"/>
      <c r="X43" s="5"/>
    </row>
    <row r="44" spans="2:24" ht="15.95" customHeight="1" x14ac:dyDescent="0.15">
      <c r="C44" s="215" t="s">
        <v>268</v>
      </c>
    </row>
    <row r="45" spans="2:24" ht="15.95" customHeight="1" x14ac:dyDescent="0.15">
      <c r="C45" s="215" t="s">
        <v>269</v>
      </c>
    </row>
    <row r="46" spans="2:24" ht="15.95" customHeight="1" x14ac:dyDescent="0.15">
      <c r="C46" s="3" t="s">
        <v>209</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3">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fitToHeight="0" orientation="landscape" copies="2" r:id="rId1"/>
  <headerFooter alignWithMargins="0"/>
  <rowBreaks count="1" manualBreakCount="1">
    <brk id="88"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 type="list" errorStyle="warning" allowBlank="1" showInputMessage="1" showErrorMessage="1" error="選択出来ません" xr:uid="{5F8771AE-0787-4323-96BF-CCC96E0FA21E}">
          <x14:formula1>
            <xm:f>'(参考)リスト'!$C$52:$C$83</xm:f>
          </x14:formula1>
          <xm:sqref>H8:H41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4" t="s">
        <v>270</v>
      </c>
      <c r="C2" s="604"/>
      <c r="D2" s="604"/>
      <c r="E2" s="484"/>
      <c r="F2" s="484"/>
      <c r="G2" s="484"/>
      <c r="H2" s="604"/>
      <c r="I2" s="604"/>
      <c r="J2" s="604"/>
      <c r="K2" s="604"/>
      <c r="L2" s="604"/>
      <c r="M2" s="604"/>
      <c r="N2" s="604"/>
      <c r="O2" s="604"/>
      <c r="P2" s="604"/>
      <c r="Q2" s="604"/>
      <c r="R2" s="604"/>
      <c r="S2" s="604"/>
      <c r="T2" s="604"/>
      <c r="U2" s="604"/>
      <c r="V2" s="604"/>
      <c r="W2" s="604"/>
      <c r="X2" s="604"/>
      <c r="Y2" s="604"/>
      <c r="Z2" s="604"/>
    </row>
    <row r="3" spans="2:28" ht="20.100000000000001" customHeight="1" x14ac:dyDescent="0.15">
      <c r="B3" s="641" t="s">
        <v>60</v>
      </c>
      <c r="C3" s="641"/>
      <c r="D3" s="485"/>
      <c r="E3" s="642" t="str">
        <f>+'様式A-1'!$D$3</f>
        <v>アソウダトンネル</v>
      </c>
      <c r="F3" s="643"/>
      <c r="G3" s="644"/>
      <c r="H3" s="645" t="s">
        <v>61</v>
      </c>
      <c r="I3" s="491"/>
      <c r="J3" s="646" t="str">
        <f>+'様式A-1'!$J$3</f>
        <v>一般県道藤生停車場錦帯橋線</v>
      </c>
      <c r="K3" s="646"/>
      <c r="L3" s="646"/>
      <c r="M3" s="273" t="s">
        <v>271</v>
      </c>
      <c r="N3" s="274"/>
      <c r="O3" s="274"/>
      <c r="P3" s="274"/>
      <c r="Q3" s="658" t="str">
        <f>+'様式B (1)'!$S$3</f>
        <v>復建調査設計株式会社</v>
      </c>
      <c r="R3" s="659"/>
      <c r="S3" s="659"/>
      <c r="T3" s="660"/>
      <c r="U3" s="478" t="s">
        <v>225</v>
      </c>
      <c r="V3" s="479"/>
      <c r="W3" s="480"/>
      <c r="X3" s="493">
        <f>+'様式B (1)'!$P$2</f>
        <v>45862</v>
      </c>
      <c r="Y3" s="494"/>
      <c r="Z3" s="495"/>
    </row>
    <row r="4" spans="2:28" ht="20.100000000000001" customHeight="1" x14ac:dyDescent="0.15">
      <c r="B4" s="653" t="s">
        <v>167</v>
      </c>
      <c r="C4" s="653"/>
      <c r="D4" s="499"/>
      <c r="E4" s="654" t="str">
        <f>+'様式A-1'!$D$4</f>
        <v>麻生田トンネル</v>
      </c>
      <c r="F4" s="655"/>
      <c r="G4" s="656"/>
      <c r="H4" s="657" t="s">
        <v>168</v>
      </c>
      <c r="I4" s="505"/>
      <c r="J4" s="646" t="str">
        <f>+'様式A-1'!$R$3</f>
        <v>山口県岩国土木建築事務所</v>
      </c>
      <c r="K4" s="646"/>
      <c r="L4" s="646"/>
      <c r="M4" s="276"/>
      <c r="N4" s="277"/>
      <c r="O4" s="277"/>
      <c r="P4" s="277"/>
      <c r="Q4" s="661" t="str">
        <f>+'様式B (1)'!$S$4</f>
        <v>小笠原洋</v>
      </c>
      <c r="R4" s="662"/>
      <c r="S4" s="662"/>
      <c r="T4" s="663"/>
      <c r="U4" s="647"/>
      <c r="V4" s="648"/>
      <c r="W4" s="649"/>
      <c r="X4" s="650"/>
      <c r="Y4" s="651"/>
      <c r="Z4" s="652"/>
    </row>
    <row r="5" spans="2:28" ht="28.5" customHeight="1" x14ac:dyDescent="0.15">
      <c r="B5" s="618" t="s">
        <v>272</v>
      </c>
      <c r="C5" s="621" t="s">
        <v>273</v>
      </c>
      <c r="D5" s="621"/>
      <c r="E5" s="622" t="s">
        <v>228</v>
      </c>
      <c r="F5" s="631" t="s">
        <v>272</v>
      </c>
      <c r="G5" s="632"/>
      <c r="H5" s="633"/>
      <c r="I5" s="633"/>
      <c r="J5" s="633"/>
      <c r="K5" s="633"/>
      <c r="L5" s="633"/>
      <c r="M5" s="633"/>
      <c r="N5" s="633"/>
      <c r="O5" s="633"/>
      <c r="P5" s="633"/>
      <c r="Q5" s="633"/>
      <c r="R5" s="633"/>
      <c r="S5" s="634"/>
      <c r="T5" s="634"/>
      <c r="U5" s="634"/>
      <c r="V5" s="634"/>
      <c r="W5" s="634"/>
      <c r="X5" s="634"/>
      <c r="Y5" s="634"/>
      <c r="Z5" s="635"/>
      <c r="AA5" s="16"/>
      <c r="AB5" s="208"/>
    </row>
    <row r="6" spans="2:28" ht="24.75" customHeight="1" x14ac:dyDescent="0.15">
      <c r="B6" s="618"/>
      <c r="C6" s="505"/>
      <c r="D6" s="505"/>
      <c r="E6" s="623"/>
      <c r="F6" s="491" t="s">
        <v>274</v>
      </c>
      <c r="G6" s="491"/>
      <c r="H6" s="637" t="s">
        <v>275</v>
      </c>
      <c r="I6" s="634"/>
      <c r="J6" s="634"/>
      <c r="K6" s="634"/>
      <c r="L6" s="634"/>
      <c r="M6" s="634"/>
      <c r="N6" s="635"/>
      <c r="O6" s="637" t="s">
        <v>276</v>
      </c>
      <c r="P6" s="633"/>
      <c r="Q6" s="633"/>
      <c r="R6" s="633"/>
      <c r="S6" s="633"/>
      <c r="T6" s="633"/>
      <c r="U6" s="633"/>
      <c r="V6" s="633"/>
      <c r="W6" s="633"/>
      <c r="X6" s="657"/>
      <c r="Y6" s="637" t="s">
        <v>277</v>
      </c>
      <c r="Z6" s="657"/>
      <c r="AA6" s="208"/>
      <c r="AB6" s="208"/>
    </row>
    <row r="7" spans="2:28" ht="27.75" customHeight="1" x14ac:dyDescent="0.15">
      <c r="B7" s="619"/>
      <c r="C7" s="624"/>
      <c r="D7" s="625"/>
      <c r="E7" s="202"/>
      <c r="F7" s="626"/>
      <c r="G7" s="626"/>
      <c r="H7" s="638"/>
      <c r="I7" s="639"/>
      <c r="J7" s="639"/>
      <c r="K7" s="639"/>
      <c r="L7" s="639"/>
      <c r="M7" s="639"/>
      <c r="N7" s="640"/>
      <c r="O7" s="672"/>
      <c r="P7" s="673"/>
      <c r="Q7" s="673"/>
      <c r="R7" s="673"/>
      <c r="S7" s="673"/>
      <c r="T7" s="673"/>
      <c r="U7" s="673"/>
      <c r="V7" s="673"/>
      <c r="W7" s="673"/>
      <c r="X7" s="674"/>
      <c r="Y7" s="636"/>
      <c r="Z7" s="636"/>
    </row>
    <row r="8" spans="2:28" ht="27.75" customHeight="1" x14ac:dyDescent="0.15">
      <c r="B8" s="619"/>
      <c r="C8" s="624"/>
      <c r="D8" s="625"/>
      <c r="E8" s="202"/>
      <c r="F8" s="626"/>
      <c r="G8" s="626"/>
      <c r="H8" s="638"/>
      <c r="I8" s="664"/>
      <c r="J8" s="664"/>
      <c r="K8" s="664"/>
      <c r="L8" s="639"/>
      <c r="M8" s="639"/>
      <c r="N8" s="640"/>
      <c r="O8" s="672"/>
      <c r="P8" s="673"/>
      <c r="Q8" s="673"/>
      <c r="R8" s="673"/>
      <c r="S8" s="673"/>
      <c r="T8" s="673"/>
      <c r="U8" s="673"/>
      <c r="V8" s="673"/>
      <c r="W8" s="673"/>
      <c r="X8" s="674"/>
      <c r="Y8" s="636"/>
      <c r="Z8" s="636"/>
    </row>
    <row r="9" spans="2:28" ht="27.75" customHeight="1" x14ac:dyDescent="0.15">
      <c r="B9" s="619"/>
      <c r="C9" s="627"/>
      <c r="D9" s="628"/>
      <c r="E9" s="202"/>
      <c r="F9" s="626"/>
      <c r="G9" s="626"/>
      <c r="H9" s="638"/>
      <c r="I9" s="664"/>
      <c r="J9" s="664"/>
      <c r="K9" s="664"/>
      <c r="L9" s="639"/>
      <c r="M9" s="639"/>
      <c r="N9" s="640"/>
      <c r="O9" s="672"/>
      <c r="P9" s="673"/>
      <c r="Q9" s="673"/>
      <c r="R9" s="673"/>
      <c r="S9" s="673"/>
      <c r="T9" s="673"/>
      <c r="U9" s="673"/>
      <c r="V9" s="673"/>
      <c r="W9" s="673"/>
      <c r="X9" s="674"/>
      <c r="Y9" s="629"/>
      <c r="Z9" s="630"/>
    </row>
    <row r="10" spans="2:28" ht="27.75" customHeight="1" x14ac:dyDescent="0.15">
      <c r="B10" s="619"/>
      <c r="C10" s="627"/>
      <c r="D10" s="628"/>
      <c r="E10" s="202"/>
      <c r="F10" s="665"/>
      <c r="G10" s="666"/>
      <c r="H10" s="638"/>
      <c r="I10" s="664"/>
      <c r="J10" s="664"/>
      <c r="K10" s="664"/>
      <c r="L10" s="664"/>
      <c r="M10" s="664"/>
      <c r="N10" s="669"/>
      <c r="O10" s="672"/>
      <c r="P10" s="673"/>
      <c r="Q10" s="673"/>
      <c r="R10" s="673"/>
      <c r="S10" s="673"/>
      <c r="T10" s="673"/>
      <c r="U10" s="673"/>
      <c r="V10" s="673"/>
      <c r="W10" s="673"/>
      <c r="X10" s="674"/>
      <c r="Y10" s="629"/>
      <c r="Z10" s="630"/>
    </row>
    <row r="11" spans="2:28" ht="27.75" customHeight="1" x14ac:dyDescent="0.15">
      <c r="B11" s="619"/>
      <c r="C11" s="629"/>
      <c r="D11" s="630"/>
      <c r="E11" s="15"/>
      <c r="F11" s="667"/>
      <c r="G11" s="668"/>
      <c r="H11" s="638"/>
      <c r="I11" s="664"/>
      <c r="J11" s="664"/>
      <c r="K11" s="664"/>
      <c r="L11" s="664"/>
      <c r="M11" s="664"/>
      <c r="N11" s="669"/>
      <c r="O11" s="629"/>
      <c r="P11" s="671"/>
      <c r="Q11" s="671"/>
      <c r="R11" s="671"/>
      <c r="S11" s="671"/>
      <c r="T11" s="671"/>
      <c r="U11" s="671"/>
      <c r="V11" s="671"/>
      <c r="W11" s="671"/>
      <c r="X11" s="630"/>
      <c r="Y11" s="629"/>
      <c r="Z11" s="630"/>
    </row>
    <row r="12" spans="2:28" ht="27.75" customHeight="1" x14ac:dyDescent="0.15">
      <c r="B12" s="619"/>
      <c r="C12" s="629"/>
      <c r="D12" s="630"/>
      <c r="E12" s="15"/>
      <c r="F12" s="670"/>
      <c r="G12" s="670"/>
      <c r="H12" s="638"/>
      <c r="I12" s="664"/>
      <c r="J12" s="664"/>
      <c r="K12" s="664"/>
      <c r="L12" s="639"/>
      <c r="M12" s="639"/>
      <c r="N12" s="640"/>
      <c r="O12" s="629"/>
      <c r="P12" s="671"/>
      <c r="Q12" s="671"/>
      <c r="R12" s="671"/>
      <c r="S12" s="671"/>
      <c r="T12" s="671"/>
      <c r="U12" s="671"/>
      <c r="V12" s="671"/>
      <c r="W12" s="671"/>
      <c r="X12" s="630"/>
      <c r="Y12" s="629"/>
      <c r="Z12" s="630"/>
    </row>
    <row r="13" spans="2:28" ht="27.75" customHeight="1" x14ac:dyDescent="0.15">
      <c r="B13" s="619"/>
      <c r="C13" s="629"/>
      <c r="D13" s="630"/>
      <c r="E13" s="15"/>
      <c r="F13" s="670"/>
      <c r="G13" s="670"/>
      <c r="H13" s="638"/>
      <c r="I13" s="664"/>
      <c r="J13" s="664"/>
      <c r="K13" s="664"/>
      <c r="L13" s="639"/>
      <c r="M13" s="639"/>
      <c r="N13" s="640"/>
      <c r="O13" s="629"/>
      <c r="P13" s="671"/>
      <c r="Q13" s="671"/>
      <c r="R13" s="671"/>
      <c r="S13" s="671"/>
      <c r="T13" s="671"/>
      <c r="U13" s="671"/>
      <c r="V13" s="671"/>
      <c r="W13" s="671"/>
      <c r="X13" s="630"/>
      <c r="Y13" s="629"/>
      <c r="Z13" s="630"/>
    </row>
    <row r="14" spans="2:28" ht="27.75" customHeight="1" x14ac:dyDescent="0.15">
      <c r="B14" s="619"/>
      <c r="C14" s="629"/>
      <c r="D14" s="630"/>
      <c r="E14" s="15"/>
      <c r="F14" s="626"/>
      <c r="G14" s="626"/>
      <c r="H14" s="638"/>
      <c r="I14" s="664"/>
      <c r="J14" s="664"/>
      <c r="K14" s="664"/>
      <c r="L14" s="639"/>
      <c r="M14" s="639"/>
      <c r="N14" s="640"/>
      <c r="O14" s="629"/>
      <c r="P14" s="671"/>
      <c r="Q14" s="671"/>
      <c r="R14" s="671"/>
      <c r="S14" s="671"/>
      <c r="T14" s="671"/>
      <c r="U14" s="671"/>
      <c r="V14" s="671"/>
      <c r="W14" s="671"/>
      <c r="X14" s="630"/>
      <c r="Y14" s="629"/>
      <c r="Z14" s="630"/>
    </row>
    <row r="15" spans="2:28" ht="27.75" customHeight="1" x14ac:dyDescent="0.15">
      <c r="B15" s="619"/>
      <c r="C15" s="629"/>
      <c r="D15" s="630"/>
      <c r="E15" s="15"/>
      <c r="F15" s="670"/>
      <c r="G15" s="670"/>
      <c r="H15" s="638"/>
      <c r="I15" s="664"/>
      <c r="J15" s="664"/>
      <c r="K15" s="664"/>
      <c r="L15" s="639"/>
      <c r="M15" s="639"/>
      <c r="N15" s="640"/>
      <c r="O15" s="629"/>
      <c r="P15" s="671"/>
      <c r="Q15" s="671"/>
      <c r="R15" s="671"/>
      <c r="S15" s="671"/>
      <c r="T15" s="671"/>
      <c r="U15" s="671"/>
      <c r="V15" s="671"/>
      <c r="W15" s="671"/>
      <c r="X15" s="630"/>
      <c r="Y15" s="629"/>
      <c r="Z15" s="630"/>
    </row>
    <row r="16" spans="2:28" ht="27.75" customHeight="1" x14ac:dyDescent="0.15">
      <c r="B16" s="619"/>
      <c r="C16" s="629"/>
      <c r="D16" s="630"/>
      <c r="E16" s="15"/>
      <c r="F16" s="670"/>
      <c r="G16" s="670"/>
      <c r="H16" s="638"/>
      <c r="I16" s="664"/>
      <c r="J16" s="664"/>
      <c r="K16" s="664"/>
      <c r="L16" s="639"/>
      <c r="M16" s="639"/>
      <c r="N16" s="640"/>
      <c r="O16" s="629"/>
      <c r="P16" s="671"/>
      <c r="Q16" s="671"/>
      <c r="R16" s="671"/>
      <c r="S16" s="671"/>
      <c r="T16" s="671"/>
      <c r="U16" s="671"/>
      <c r="V16" s="671"/>
      <c r="W16" s="671"/>
      <c r="X16" s="630"/>
      <c r="Y16" s="629"/>
      <c r="Z16" s="630"/>
    </row>
    <row r="17" spans="2:26" ht="27.75" customHeight="1" x14ac:dyDescent="0.15">
      <c r="B17" s="619"/>
      <c r="C17" s="629"/>
      <c r="D17" s="630"/>
      <c r="E17" s="15"/>
      <c r="F17" s="670"/>
      <c r="G17" s="670"/>
      <c r="H17" s="638"/>
      <c r="I17" s="664"/>
      <c r="J17" s="664"/>
      <c r="K17" s="664"/>
      <c r="L17" s="639"/>
      <c r="M17" s="639"/>
      <c r="N17" s="640"/>
      <c r="O17" s="629"/>
      <c r="P17" s="671"/>
      <c r="Q17" s="671"/>
      <c r="R17" s="671"/>
      <c r="S17" s="671"/>
      <c r="T17" s="671"/>
      <c r="U17" s="671"/>
      <c r="V17" s="671"/>
      <c r="W17" s="671"/>
      <c r="X17" s="630"/>
      <c r="Y17" s="629"/>
      <c r="Z17" s="630"/>
    </row>
    <row r="18" spans="2:26" ht="27.75" customHeight="1" x14ac:dyDescent="0.15">
      <c r="B18" s="619"/>
      <c r="C18" s="629"/>
      <c r="D18" s="630"/>
      <c r="E18" s="15"/>
      <c r="F18" s="670"/>
      <c r="G18" s="670"/>
      <c r="H18" s="638"/>
      <c r="I18" s="664"/>
      <c r="J18" s="664"/>
      <c r="K18" s="664"/>
      <c r="L18" s="639"/>
      <c r="M18" s="639"/>
      <c r="N18" s="640"/>
      <c r="O18" s="629"/>
      <c r="P18" s="671"/>
      <c r="Q18" s="671"/>
      <c r="R18" s="671"/>
      <c r="S18" s="671"/>
      <c r="T18" s="671"/>
      <c r="U18" s="671"/>
      <c r="V18" s="671"/>
      <c r="W18" s="671"/>
      <c r="X18" s="630"/>
      <c r="Y18" s="629"/>
      <c r="Z18" s="630"/>
    </row>
    <row r="19" spans="2:26" ht="27.75" customHeight="1" x14ac:dyDescent="0.15">
      <c r="B19" s="619"/>
      <c r="C19" s="629"/>
      <c r="D19" s="630"/>
      <c r="E19" s="15"/>
      <c r="F19" s="670"/>
      <c r="G19" s="670"/>
      <c r="H19" s="638"/>
      <c r="I19" s="664"/>
      <c r="J19" s="664"/>
      <c r="K19" s="664"/>
      <c r="L19" s="639"/>
      <c r="M19" s="639"/>
      <c r="N19" s="640"/>
      <c r="O19" s="629"/>
      <c r="P19" s="671"/>
      <c r="Q19" s="671"/>
      <c r="R19" s="671"/>
      <c r="S19" s="671"/>
      <c r="T19" s="671"/>
      <c r="U19" s="671"/>
      <c r="V19" s="671"/>
      <c r="W19" s="671"/>
      <c r="X19" s="630"/>
      <c r="Y19" s="629"/>
      <c r="Z19" s="630"/>
    </row>
    <row r="20" spans="2:26" ht="27.75" customHeight="1" x14ac:dyDescent="0.15">
      <c r="B20" s="619"/>
      <c r="C20" s="629"/>
      <c r="D20" s="630"/>
      <c r="E20" s="15"/>
      <c r="F20" s="670"/>
      <c r="G20" s="670"/>
      <c r="H20" s="638"/>
      <c r="I20" s="664"/>
      <c r="J20" s="664"/>
      <c r="K20" s="664"/>
      <c r="L20" s="639"/>
      <c r="M20" s="639"/>
      <c r="N20" s="640"/>
      <c r="O20" s="629"/>
      <c r="P20" s="671"/>
      <c r="Q20" s="671"/>
      <c r="R20" s="671"/>
      <c r="S20" s="671"/>
      <c r="T20" s="671"/>
      <c r="U20" s="671"/>
      <c r="V20" s="671"/>
      <c r="W20" s="671"/>
      <c r="X20" s="630"/>
      <c r="Y20" s="629"/>
      <c r="Z20" s="630"/>
    </row>
    <row r="21" spans="2:26" ht="27.75" customHeight="1" x14ac:dyDescent="0.15">
      <c r="B21" s="620"/>
      <c r="C21" s="629"/>
      <c r="D21" s="630"/>
      <c r="E21" s="15"/>
      <c r="F21" s="670"/>
      <c r="G21" s="670"/>
      <c r="H21" s="638"/>
      <c r="I21" s="664"/>
      <c r="J21" s="664"/>
      <c r="K21" s="664"/>
      <c r="L21" s="639"/>
      <c r="M21" s="639"/>
      <c r="N21" s="640"/>
      <c r="O21" s="629"/>
      <c r="P21" s="671"/>
      <c r="Q21" s="671"/>
      <c r="R21" s="671"/>
      <c r="S21" s="671"/>
      <c r="T21" s="671"/>
      <c r="U21" s="671"/>
      <c r="V21" s="671"/>
      <c r="W21" s="671"/>
      <c r="X21" s="630"/>
      <c r="Y21" s="629"/>
      <c r="Z21" s="630"/>
    </row>
    <row r="22" spans="2:26" ht="15.95" customHeight="1" x14ac:dyDescent="0.15">
      <c r="B22" s="1" t="s">
        <v>278</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507-5016-45D2-9A08-2743C79EEB12}">
  <sheetPr codeName="Sheet26">
    <pageSetUpPr fitToPage="1"/>
  </sheetPr>
  <dimension ref="B1:X31"/>
  <sheetViews>
    <sheetView showGridLines="0" showZeros="0" view="pageBreakPreview" topLeftCell="A3" zoomScale="70" zoomScaleNormal="70" zoomScaleSheetLayoutView="7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8" t="s">
        <v>213</v>
      </c>
      <c r="S2" s="298"/>
      <c r="T2" s="509" t="str">
        <f>+'様式A-1'!$W$2</f>
        <v>34.13086,132.18247</v>
      </c>
      <c r="U2" s="509"/>
      <c r="V2" s="509"/>
      <c r="W2" s="509"/>
    </row>
    <row r="3" spans="2:23" ht="25.15" customHeight="1" x14ac:dyDescent="0.15">
      <c r="B3" s="719" t="s">
        <v>280</v>
      </c>
      <c r="C3" s="720"/>
      <c r="D3" s="720"/>
      <c r="E3" s="721" t="str">
        <f>+'様式A-1'!$D$3</f>
        <v>アソウダトンネル</v>
      </c>
      <c r="F3" s="722"/>
      <c r="G3" s="723"/>
      <c r="H3" s="724" t="s">
        <v>281</v>
      </c>
      <c r="I3" s="725"/>
      <c r="J3" s="695" t="str">
        <f>+'様式A-1'!$J$3</f>
        <v>一般県道藤生停車場錦帯橋線</v>
      </c>
      <c r="K3" s="696"/>
      <c r="L3" s="697"/>
      <c r="M3" s="726" t="s">
        <v>282</v>
      </c>
      <c r="N3" s="727"/>
      <c r="O3" s="728"/>
      <c r="P3" s="732" t="str">
        <f>+'様式B (1)'!$S$3</f>
        <v>復建調査設計株式会社</v>
      </c>
      <c r="Q3" s="732"/>
      <c r="R3" s="732"/>
      <c r="S3" s="726" t="s">
        <v>225</v>
      </c>
      <c r="T3" s="728"/>
      <c r="U3" s="735">
        <f>+'様式B (1)'!$P$2</f>
        <v>45862</v>
      </c>
      <c r="V3" s="736"/>
      <c r="W3" s="737"/>
    </row>
    <row r="4" spans="2:23" ht="25.15" customHeight="1" x14ac:dyDescent="0.15">
      <c r="B4" s="739" t="s">
        <v>283</v>
      </c>
      <c r="C4" s="740"/>
      <c r="D4" s="740"/>
      <c r="E4" s="741" t="str">
        <f>+'様式A-1'!$D$4</f>
        <v>麻生田トンネル</v>
      </c>
      <c r="F4" s="742"/>
      <c r="G4" s="743"/>
      <c r="H4" s="724" t="s">
        <v>284</v>
      </c>
      <c r="I4" s="725"/>
      <c r="J4" s="744" t="str">
        <f>+'様式A-1'!$R$3</f>
        <v>山口県岩国土木建築事務所</v>
      </c>
      <c r="K4" s="696"/>
      <c r="L4" s="697"/>
      <c r="M4" s="729"/>
      <c r="N4" s="730"/>
      <c r="O4" s="731"/>
      <c r="P4" s="745" t="str">
        <f>+'様式B (1)'!$S$4</f>
        <v>小笠原洋</v>
      </c>
      <c r="Q4" s="745"/>
      <c r="R4" s="745"/>
      <c r="S4" s="733"/>
      <c r="T4" s="734"/>
      <c r="U4" s="733"/>
      <c r="V4" s="738"/>
      <c r="W4" s="734"/>
    </row>
    <row r="5" spans="2:23" s="25" customFormat="1" ht="25.5" customHeight="1" x14ac:dyDescent="0.15">
      <c r="B5" s="698" t="s">
        <v>285</v>
      </c>
      <c r="C5" s="714" t="s">
        <v>286</v>
      </c>
      <c r="D5" s="715"/>
      <c r="E5" s="236" t="s">
        <v>567</v>
      </c>
      <c r="F5" s="702"/>
      <c r="G5" s="703"/>
      <c r="H5" s="703"/>
      <c r="I5" s="703"/>
      <c r="J5" s="703"/>
      <c r="K5" s="703"/>
      <c r="L5" s="704"/>
      <c r="M5" s="698" t="s">
        <v>285</v>
      </c>
      <c r="N5" s="714" t="s">
        <v>286</v>
      </c>
      <c r="O5" s="715"/>
      <c r="P5" s="236" t="s">
        <v>567</v>
      </c>
      <c r="Q5" s="705"/>
      <c r="R5" s="706"/>
      <c r="S5" s="706"/>
      <c r="T5" s="706"/>
      <c r="U5" s="706"/>
      <c r="V5" s="706"/>
      <c r="W5" s="707"/>
    </row>
    <row r="6" spans="2:23" s="25" customFormat="1" ht="25.5" customHeight="1" x14ac:dyDescent="0.15">
      <c r="B6" s="700"/>
      <c r="C6" s="714" t="s">
        <v>287</v>
      </c>
      <c r="D6" s="715"/>
      <c r="E6" s="237">
        <v>1</v>
      </c>
      <c r="F6" s="705"/>
      <c r="G6" s="706"/>
      <c r="H6" s="706"/>
      <c r="I6" s="706"/>
      <c r="J6" s="706"/>
      <c r="K6" s="706"/>
      <c r="L6" s="707"/>
      <c r="M6" s="700"/>
      <c r="N6" s="714" t="s">
        <v>287</v>
      </c>
      <c r="O6" s="715"/>
      <c r="P6" s="237">
        <v>2</v>
      </c>
      <c r="Q6" s="705"/>
      <c r="R6" s="706"/>
      <c r="S6" s="706"/>
      <c r="T6" s="706"/>
      <c r="U6" s="706"/>
      <c r="V6" s="706"/>
      <c r="W6" s="707"/>
    </row>
    <row r="7" spans="2:23" s="25" customFormat="1" ht="25.5" customHeight="1" x14ac:dyDescent="0.15">
      <c r="B7" s="698" t="s">
        <v>288</v>
      </c>
      <c r="C7" s="714" t="s">
        <v>236</v>
      </c>
      <c r="D7" s="715"/>
      <c r="E7" s="237" t="s">
        <v>522</v>
      </c>
      <c r="F7" s="705"/>
      <c r="G7" s="706"/>
      <c r="H7" s="706"/>
      <c r="I7" s="706"/>
      <c r="J7" s="706"/>
      <c r="K7" s="706"/>
      <c r="L7" s="707"/>
      <c r="M7" s="698" t="s">
        <v>288</v>
      </c>
      <c r="N7" s="714" t="s">
        <v>236</v>
      </c>
      <c r="O7" s="715"/>
      <c r="P7" s="237" t="s">
        <v>522</v>
      </c>
      <c r="Q7" s="705"/>
      <c r="R7" s="706"/>
      <c r="S7" s="706"/>
      <c r="T7" s="706"/>
      <c r="U7" s="706"/>
      <c r="V7" s="706"/>
      <c r="W7" s="707"/>
    </row>
    <row r="8" spans="2:23" s="25" customFormat="1" ht="25.5" customHeight="1" x14ac:dyDescent="0.15">
      <c r="B8" s="699"/>
      <c r="C8" s="714" t="s">
        <v>237</v>
      </c>
      <c r="D8" s="715"/>
      <c r="E8" s="236" t="s">
        <v>633</v>
      </c>
      <c r="F8" s="705"/>
      <c r="G8" s="706"/>
      <c r="H8" s="706"/>
      <c r="I8" s="706"/>
      <c r="J8" s="706"/>
      <c r="K8" s="706"/>
      <c r="L8" s="707"/>
      <c r="M8" s="699"/>
      <c r="N8" s="714" t="s">
        <v>237</v>
      </c>
      <c r="O8" s="715"/>
      <c r="P8" s="236" t="s">
        <v>631</v>
      </c>
      <c r="Q8" s="705"/>
      <c r="R8" s="706"/>
      <c r="S8" s="706"/>
      <c r="T8" s="706"/>
      <c r="U8" s="706"/>
      <c r="V8" s="706"/>
      <c r="W8" s="707"/>
    </row>
    <row r="9" spans="2:23" s="25" customFormat="1" ht="25.5" customHeight="1" x14ac:dyDescent="0.15">
      <c r="B9" s="716" t="s">
        <v>239</v>
      </c>
      <c r="C9" s="717"/>
      <c r="D9" s="718"/>
      <c r="E9" s="236" t="s">
        <v>442</v>
      </c>
      <c r="F9" s="705"/>
      <c r="G9" s="706"/>
      <c r="H9" s="706"/>
      <c r="I9" s="706"/>
      <c r="J9" s="706"/>
      <c r="K9" s="706"/>
      <c r="L9" s="707"/>
      <c r="M9" s="716" t="s">
        <v>239</v>
      </c>
      <c r="N9" s="717"/>
      <c r="O9" s="718"/>
      <c r="P9" s="236" t="s">
        <v>451</v>
      </c>
      <c r="Q9" s="705"/>
      <c r="R9" s="706"/>
      <c r="S9" s="706"/>
      <c r="T9" s="706"/>
      <c r="U9" s="706"/>
      <c r="V9" s="706"/>
      <c r="W9" s="707"/>
    </row>
    <row r="10" spans="2:23" s="25" customFormat="1" ht="25.5" customHeight="1" x14ac:dyDescent="0.15">
      <c r="B10" s="698" t="s">
        <v>289</v>
      </c>
      <c r="C10" s="716" t="s">
        <v>290</v>
      </c>
      <c r="D10" s="718"/>
      <c r="E10" s="237" t="s">
        <v>541</v>
      </c>
      <c r="F10" s="705"/>
      <c r="G10" s="706"/>
      <c r="H10" s="706"/>
      <c r="I10" s="706"/>
      <c r="J10" s="706"/>
      <c r="K10" s="706"/>
      <c r="L10" s="707"/>
      <c r="M10" s="698" t="s">
        <v>289</v>
      </c>
      <c r="N10" s="716" t="s">
        <v>290</v>
      </c>
      <c r="O10" s="718"/>
      <c r="P10" s="237" t="s">
        <v>541</v>
      </c>
      <c r="Q10" s="705"/>
      <c r="R10" s="706"/>
      <c r="S10" s="706"/>
      <c r="T10" s="706"/>
      <c r="U10" s="706"/>
      <c r="V10" s="706"/>
      <c r="W10" s="707"/>
    </row>
    <row r="11" spans="2:23" s="25" customFormat="1" ht="25.5" customHeight="1" x14ac:dyDescent="0.15">
      <c r="B11" s="699"/>
      <c r="C11" s="716" t="s">
        <v>248</v>
      </c>
      <c r="D11" s="718"/>
      <c r="E11" s="180"/>
      <c r="F11" s="705"/>
      <c r="G11" s="706"/>
      <c r="H11" s="706"/>
      <c r="I11" s="706"/>
      <c r="J11" s="706"/>
      <c r="K11" s="706"/>
      <c r="L11" s="707"/>
      <c r="M11" s="699"/>
      <c r="N11" s="716" t="s">
        <v>248</v>
      </c>
      <c r="O11" s="718"/>
      <c r="P11" s="180"/>
      <c r="Q11" s="705"/>
      <c r="R11" s="706"/>
      <c r="S11" s="706"/>
      <c r="T11" s="706"/>
      <c r="U11" s="706"/>
      <c r="V11" s="706"/>
      <c r="W11" s="707"/>
    </row>
    <row r="12" spans="2:23" s="25" customFormat="1" ht="25.5" customHeight="1" x14ac:dyDescent="0.15">
      <c r="B12" s="700"/>
      <c r="C12" s="675" t="s">
        <v>249</v>
      </c>
      <c r="D12" s="675"/>
      <c r="E12" s="180" t="s">
        <v>592</v>
      </c>
      <c r="F12" s="708"/>
      <c r="G12" s="709"/>
      <c r="H12" s="709"/>
      <c r="I12" s="709"/>
      <c r="J12" s="709"/>
      <c r="K12" s="709"/>
      <c r="L12" s="710"/>
      <c r="M12" s="700"/>
      <c r="N12" s="675" t="s">
        <v>249</v>
      </c>
      <c r="O12" s="675"/>
      <c r="P12" s="180" t="s">
        <v>592</v>
      </c>
      <c r="Q12" s="705"/>
      <c r="R12" s="706"/>
      <c r="S12" s="706"/>
      <c r="T12" s="706"/>
      <c r="U12" s="706"/>
      <c r="V12" s="706"/>
      <c r="W12" s="707"/>
    </row>
    <row r="13" spans="2:23" s="25" customFormat="1" ht="25.5" customHeight="1" x14ac:dyDescent="0.15">
      <c r="B13" s="682" t="s">
        <v>291</v>
      </c>
      <c r="C13" s="682"/>
      <c r="D13" s="682"/>
      <c r="E13" s="695" t="s">
        <v>607</v>
      </c>
      <c r="F13" s="696"/>
      <c r="G13" s="697"/>
      <c r="H13" s="682" t="s">
        <v>292</v>
      </c>
      <c r="I13" s="682"/>
      <c r="J13" s="683" t="s">
        <v>530</v>
      </c>
      <c r="K13" s="683"/>
      <c r="L13" s="683"/>
      <c r="M13" s="682" t="s">
        <v>291</v>
      </c>
      <c r="N13" s="682"/>
      <c r="O13" s="682"/>
      <c r="P13" s="695" t="s">
        <v>608</v>
      </c>
      <c r="Q13" s="696"/>
      <c r="R13" s="697"/>
      <c r="S13" s="682" t="s">
        <v>292</v>
      </c>
      <c r="T13" s="682"/>
      <c r="U13" s="683" t="s">
        <v>530</v>
      </c>
      <c r="V13" s="683"/>
      <c r="W13" s="683"/>
    </row>
    <row r="14" spans="2:23" s="25" customFormat="1" ht="25.5" customHeight="1" x14ac:dyDescent="0.15">
      <c r="B14" s="684" t="s">
        <v>293</v>
      </c>
      <c r="C14" s="684"/>
      <c r="D14" s="684"/>
      <c r="E14" s="573" t="s">
        <v>525</v>
      </c>
      <c r="F14" s="573"/>
      <c r="G14" s="573"/>
      <c r="H14" s="686" t="s">
        <v>294</v>
      </c>
      <c r="I14" s="687"/>
      <c r="J14" s="711"/>
      <c r="K14" s="712"/>
      <c r="L14" s="713"/>
      <c r="M14" s="686" t="s">
        <v>293</v>
      </c>
      <c r="N14" s="687"/>
      <c r="O14" s="691"/>
      <c r="P14" s="692" t="s">
        <v>525</v>
      </c>
      <c r="Q14" s="685"/>
      <c r="R14" s="685"/>
      <c r="S14" s="693" t="s">
        <v>294</v>
      </c>
      <c r="T14" s="694"/>
      <c r="U14" s="688"/>
      <c r="V14" s="689"/>
      <c r="W14" s="690"/>
    </row>
    <row r="15" spans="2:23" s="25" customFormat="1" ht="39.75" customHeight="1" x14ac:dyDescent="0.15">
      <c r="B15" s="675" t="s">
        <v>295</v>
      </c>
      <c r="C15" s="675"/>
      <c r="D15" s="675"/>
      <c r="E15" s="676" t="s">
        <v>698</v>
      </c>
      <c r="F15" s="677"/>
      <c r="G15" s="677"/>
      <c r="H15" s="677"/>
      <c r="I15" s="677"/>
      <c r="J15" s="677"/>
      <c r="K15" s="677"/>
      <c r="L15" s="678"/>
      <c r="M15" s="675" t="s">
        <v>295</v>
      </c>
      <c r="N15" s="675"/>
      <c r="O15" s="675"/>
      <c r="P15" s="676" t="s">
        <v>609</v>
      </c>
      <c r="Q15" s="677"/>
      <c r="R15" s="677"/>
      <c r="S15" s="677"/>
      <c r="T15" s="677"/>
      <c r="U15" s="677"/>
      <c r="V15" s="677"/>
      <c r="W15" s="678"/>
    </row>
    <row r="16" spans="2:23" s="25" customFormat="1" ht="25.5" customHeight="1" x14ac:dyDescent="0.15">
      <c r="B16" s="701" t="s">
        <v>285</v>
      </c>
      <c r="C16" s="701" t="s">
        <v>286</v>
      </c>
      <c r="D16" s="701"/>
      <c r="E16" s="236" t="s">
        <v>567</v>
      </c>
      <c r="F16" s="702"/>
      <c r="G16" s="703"/>
      <c r="H16" s="703"/>
      <c r="I16" s="703"/>
      <c r="J16" s="703"/>
      <c r="K16" s="703"/>
      <c r="L16" s="704"/>
      <c r="M16" s="701" t="s">
        <v>285</v>
      </c>
      <c r="N16" s="701" t="s">
        <v>286</v>
      </c>
      <c r="O16" s="701"/>
      <c r="P16" s="236" t="s">
        <v>573</v>
      </c>
      <c r="Q16" s="705"/>
      <c r="R16" s="706"/>
      <c r="S16" s="706"/>
      <c r="T16" s="706"/>
      <c r="U16" s="706"/>
      <c r="V16" s="706"/>
      <c r="W16" s="707"/>
    </row>
    <row r="17" spans="2:24" s="25" customFormat="1" ht="25.5" customHeight="1" x14ac:dyDescent="0.15">
      <c r="B17" s="701"/>
      <c r="C17" s="701" t="s">
        <v>287</v>
      </c>
      <c r="D17" s="701"/>
      <c r="E17" s="237">
        <v>3</v>
      </c>
      <c r="F17" s="705"/>
      <c r="G17" s="706"/>
      <c r="H17" s="706"/>
      <c r="I17" s="706"/>
      <c r="J17" s="706"/>
      <c r="K17" s="706"/>
      <c r="L17" s="707"/>
      <c r="M17" s="701"/>
      <c r="N17" s="701" t="s">
        <v>287</v>
      </c>
      <c r="O17" s="701"/>
      <c r="P17" s="237">
        <v>1</v>
      </c>
      <c r="Q17" s="705"/>
      <c r="R17" s="706"/>
      <c r="S17" s="706"/>
      <c r="T17" s="706"/>
      <c r="U17" s="706"/>
      <c r="V17" s="706"/>
      <c r="W17" s="707"/>
    </row>
    <row r="18" spans="2:24" s="25" customFormat="1" ht="25.5" customHeight="1" x14ac:dyDescent="0.15">
      <c r="B18" s="701" t="s">
        <v>288</v>
      </c>
      <c r="C18" s="701" t="s">
        <v>236</v>
      </c>
      <c r="D18" s="701"/>
      <c r="E18" s="237" t="s">
        <v>522</v>
      </c>
      <c r="F18" s="705"/>
      <c r="G18" s="706"/>
      <c r="H18" s="706"/>
      <c r="I18" s="706"/>
      <c r="J18" s="706"/>
      <c r="K18" s="706"/>
      <c r="L18" s="707"/>
      <c r="M18" s="701" t="s">
        <v>288</v>
      </c>
      <c r="N18" s="701" t="s">
        <v>236</v>
      </c>
      <c r="O18" s="701"/>
      <c r="P18" s="237" t="s">
        <v>522</v>
      </c>
      <c r="Q18" s="705"/>
      <c r="R18" s="706"/>
      <c r="S18" s="706"/>
      <c r="T18" s="706"/>
      <c r="U18" s="706"/>
      <c r="V18" s="706"/>
      <c r="W18" s="707"/>
    </row>
    <row r="19" spans="2:24" s="25" customFormat="1" ht="25.5" customHeight="1" x14ac:dyDescent="0.15">
      <c r="B19" s="701"/>
      <c r="C19" s="701" t="s">
        <v>237</v>
      </c>
      <c r="D19" s="701"/>
      <c r="E19" s="236" t="s">
        <v>632</v>
      </c>
      <c r="F19" s="705"/>
      <c r="G19" s="706"/>
      <c r="H19" s="706"/>
      <c r="I19" s="706"/>
      <c r="J19" s="706"/>
      <c r="K19" s="706"/>
      <c r="L19" s="707"/>
      <c r="M19" s="701"/>
      <c r="N19" s="701" t="s">
        <v>237</v>
      </c>
      <c r="O19" s="701"/>
      <c r="P19" s="236" t="s">
        <v>633</v>
      </c>
      <c r="Q19" s="705"/>
      <c r="R19" s="706"/>
      <c r="S19" s="706"/>
      <c r="T19" s="706"/>
      <c r="U19" s="706"/>
      <c r="V19" s="706"/>
      <c r="W19" s="707"/>
    </row>
    <row r="20" spans="2:24" s="25" customFormat="1" ht="25.5" customHeight="1" x14ac:dyDescent="0.15">
      <c r="B20" s="675" t="s">
        <v>239</v>
      </c>
      <c r="C20" s="675"/>
      <c r="D20" s="675"/>
      <c r="E20" s="236" t="s">
        <v>451</v>
      </c>
      <c r="F20" s="705"/>
      <c r="G20" s="706"/>
      <c r="H20" s="706"/>
      <c r="I20" s="706"/>
      <c r="J20" s="706"/>
      <c r="K20" s="706"/>
      <c r="L20" s="707"/>
      <c r="M20" s="675" t="s">
        <v>239</v>
      </c>
      <c r="N20" s="675"/>
      <c r="O20" s="675"/>
      <c r="P20" s="236" t="s">
        <v>476</v>
      </c>
      <c r="Q20" s="705"/>
      <c r="R20" s="706"/>
      <c r="S20" s="706"/>
      <c r="T20" s="706"/>
      <c r="U20" s="706"/>
      <c r="V20" s="706"/>
      <c r="W20" s="707"/>
    </row>
    <row r="21" spans="2:24" s="25" customFormat="1" ht="25.5" customHeight="1" x14ac:dyDescent="0.15">
      <c r="B21" s="698" t="s">
        <v>289</v>
      </c>
      <c r="C21" s="675" t="s">
        <v>290</v>
      </c>
      <c r="D21" s="675"/>
      <c r="E21" s="237" t="s">
        <v>541</v>
      </c>
      <c r="F21" s="705"/>
      <c r="G21" s="706"/>
      <c r="H21" s="706"/>
      <c r="I21" s="706"/>
      <c r="J21" s="706"/>
      <c r="K21" s="706"/>
      <c r="L21" s="707"/>
      <c r="M21" s="698" t="s">
        <v>289</v>
      </c>
      <c r="N21" s="675" t="s">
        <v>290</v>
      </c>
      <c r="O21" s="675"/>
      <c r="P21" s="237"/>
      <c r="Q21" s="705"/>
      <c r="R21" s="706"/>
      <c r="S21" s="706"/>
      <c r="T21" s="706"/>
      <c r="U21" s="706"/>
      <c r="V21" s="706"/>
      <c r="W21" s="707"/>
    </row>
    <row r="22" spans="2:24" s="25" customFormat="1" ht="25.5" customHeight="1" x14ac:dyDescent="0.15">
      <c r="B22" s="699"/>
      <c r="C22" s="675" t="s">
        <v>248</v>
      </c>
      <c r="D22" s="675"/>
      <c r="E22" s="180"/>
      <c r="F22" s="705"/>
      <c r="G22" s="706"/>
      <c r="H22" s="706"/>
      <c r="I22" s="706"/>
      <c r="J22" s="706"/>
      <c r="K22" s="706"/>
      <c r="L22" s="707"/>
      <c r="M22" s="699"/>
      <c r="N22" s="675" t="s">
        <v>248</v>
      </c>
      <c r="O22" s="675"/>
      <c r="P22" s="180"/>
      <c r="Q22" s="705"/>
      <c r="R22" s="706"/>
      <c r="S22" s="706"/>
      <c r="T22" s="706"/>
      <c r="U22" s="706"/>
      <c r="V22" s="706"/>
      <c r="W22" s="707"/>
    </row>
    <row r="23" spans="2:24" s="25" customFormat="1" ht="25.5" customHeight="1" x14ac:dyDescent="0.15">
      <c r="B23" s="700"/>
      <c r="C23" s="675" t="s">
        <v>249</v>
      </c>
      <c r="D23" s="675"/>
      <c r="E23" s="180" t="s">
        <v>592</v>
      </c>
      <c r="F23" s="708"/>
      <c r="G23" s="709"/>
      <c r="H23" s="709"/>
      <c r="I23" s="709"/>
      <c r="J23" s="709"/>
      <c r="K23" s="709"/>
      <c r="L23" s="710"/>
      <c r="M23" s="700"/>
      <c r="N23" s="675" t="s">
        <v>249</v>
      </c>
      <c r="O23" s="675"/>
      <c r="P23" s="180"/>
      <c r="Q23" s="705"/>
      <c r="R23" s="706"/>
      <c r="S23" s="706"/>
      <c r="T23" s="706"/>
      <c r="U23" s="706"/>
      <c r="V23" s="706"/>
      <c r="W23" s="707"/>
    </row>
    <row r="24" spans="2:24" s="25" customFormat="1" ht="25.5" customHeight="1" x14ac:dyDescent="0.15">
      <c r="B24" s="682" t="s">
        <v>291</v>
      </c>
      <c r="C24" s="682"/>
      <c r="D24" s="682"/>
      <c r="E24" s="695" t="s">
        <v>610</v>
      </c>
      <c r="F24" s="696"/>
      <c r="G24" s="697"/>
      <c r="H24" s="682" t="s">
        <v>292</v>
      </c>
      <c r="I24" s="682"/>
      <c r="J24" s="695" t="s">
        <v>530</v>
      </c>
      <c r="K24" s="696"/>
      <c r="L24" s="697"/>
      <c r="M24" s="682" t="s">
        <v>291</v>
      </c>
      <c r="N24" s="682"/>
      <c r="O24" s="682"/>
      <c r="P24" s="695" t="s">
        <v>530</v>
      </c>
      <c r="Q24" s="696"/>
      <c r="R24" s="697"/>
      <c r="S24" s="682" t="s">
        <v>292</v>
      </c>
      <c r="T24" s="682"/>
      <c r="U24" s="683" t="s">
        <v>530</v>
      </c>
      <c r="V24" s="683"/>
      <c r="W24" s="683"/>
    </row>
    <row r="25" spans="2:24" s="25" customFormat="1" ht="25.5" customHeight="1" x14ac:dyDescent="0.15">
      <c r="B25" s="684" t="s">
        <v>293</v>
      </c>
      <c r="C25" s="684"/>
      <c r="D25" s="684"/>
      <c r="E25" s="685" t="s">
        <v>525</v>
      </c>
      <c r="F25" s="685"/>
      <c r="G25" s="685"/>
      <c r="H25" s="686" t="s">
        <v>294</v>
      </c>
      <c r="I25" s="687"/>
      <c r="J25" s="688"/>
      <c r="K25" s="689"/>
      <c r="L25" s="690"/>
      <c r="M25" s="686" t="s">
        <v>293</v>
      </c>
      <c r="N25" s="687"/>
      <c r="O25" s="691"/>
      <c r="P25" s="692" t="s">
        <v>530</v>
      </c>
      <c r="Q25" s="685"/>
      <c r="R25" s="685"/>
      <c r="S25" s="693" t="s">
        <v>294</v>
      </c>
      <c r="T25" s="694"/>
      <c r="U25" s="688"/>
      <c r="V25" s="689"/>
      <c r="W25" s="690"/>
    </row>
    <row r="26" spans="2:24" s="25" customFormat="1" ht="39.75" customHeight="1" x14ac:dyDescent="0.15">
      <c r="B26" s="675" t="s">
        <v>295</v>
      </c>
      <c r="C26" s="675"/>
      <c r="D26" s="675"/>
      <c r="E26" s="676" t="s">
        <v>611</v>
      </c>
      <c r="F26" s="677"/>
      <c r="G26" s="677"/>
      <c r="H26" s="677"/>
      <c r="I26" s="677"/>
      <c r="J26" s="677"/>
      <c r="K26" s="677"/>
      <c r="L26" s="678"/>
      <c r="M26" s="675" t="s">
        <v>295</v>
      </c>
      <c r="N26" s="675"/>
      <c r="O26" s="675"/>
      <c r="P26" s="676" t="s">
        <v>612</v>
      </c>
      <c r="Q26" s="677"/>
      <c r="R26" s="677"/>
      <c r="S26" s="677"/>
      <c r="T26" s="677"/>
      <c r="U26" s="677"/>
      <c r="V26" s="677"/>
      <c r="W26" s="678"/>
    </row>
    <row r="27" spans="2:24" s="25" customFormat="1" ht="15" customHeight="1" x14ac:dyDescent="0.15">
      <c r="B27" s="169"/>
      <c r="C27" s="679" t="s">
        <v>296</v>
      </c>
      <c r="D27" s="680"/>
      <c r="E27" s="680"/>
      <c r="F27" s="680"/>
      <c r="G27" s="680"/>
      <c r="H27" s="680"/>
      <c r="I27" s="680"/>
      <c r="J27" s="680"/>
      <c r="K27" s="680"/>
      <c r="L27" s="680"/>
      <c r="M27" s="170"/>
      <c r="N27" s="170" t="s">
        <v>297</v>
      </c>
      <c r="O27" s="170"/>
      <c r="P27" s="170"/>
      <c r="Q27" s="170"/>
      <c r="R27" s="170"/>
      <c r="S27" s="170"/>
      <c r="T27" s="170"/>
      <c r="U27" s="170"/>
      <c r="V27" s="170"/>
      <c r="W27" s="170"/>
    </row>
    <row r="28" spans="2:24" s="25" customFormat="1" ht="15" customHeight="1" x14ac:dyDescent="0.15">
      <c r="B28" s="169"/>
      <c r="C28" s="681"/>
      <c r="D28" s="681"/>
      <c r="E28" s="681"/>
      <c r="F28" s="681"/>
      <c r="G28" s="681"/>
      <c r="H28" s="681"/>
      <c r="I28" s="681"/>
      <c r="J28" s="681"/>
      <c r="K28" s="681"/>
      <c r="L28" s="681"/>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7C6F42C-2D4E-4B81-870A-F9C9E1CBF2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A65ED-78B7-4395-9E2B-20A0C81559BD}">
          <x14:formula1>
            <xm:f>'(参考)リスト'!$F$16:$F$21</xm:f>
          </x14:formula1>
          <xm:sqref>E11:E12 P11:P12 P22:P23 E22:E23</xm:sqref>
        </x14:dataValidation>
        <x14:dataValidation type="list" allowBlank="1" showInputMessage="1" showErrorMessage="1" xr:uid="{2E4672B7-2017-487C-82B9-65485AE7F273}">
          <x14:formula1>
            <xm:f>'(参考)リスト'!$D$16:$D$18</xm:f>
          </x14:formula1>
          <xm:sqref>E10 E21 P10 P21</xm:sqref>
        </x14:dataValidation>
        <x14:dataValidation type="list" allowBlank="1" showInputMessage="1" showErrorMessage="1" xr:uid="{92F09300-AA41-451B-A169-7D7AABF249AB}">
          <x14:formula1>
            <xm:f>'(参考)リスト'!$E$16:$E$27</xm:f>
          </x14:formula1>
          <xm:sqref>E9 E20 P9 P20</xm:sqref>
        </x14:dataValidation>
        <x14:dataValidation type="list" allowBlank="1" showInputMessage="1" showErrorMessage="1" xr:uid="{77A8AC2A-3238-4D8A-99DD-AECEBE8FD308}">
          <x14:formula1>
            <xm:f>'(参考)リスト'!$B$16:$B$21</xm:f>
          </x14:formula1>
          <xm:sqref>E7 E18 P7 P18</xm:sqref>
        </x14:dataValidation>
        <x14:dataValidation type="list" allowBlank="1" showInputMessage="1" showErrorMessage="1" xr:uid="{2E8BBCA4-9557-49F2-8B1D-0B0735FAC49E}">
          <x14:formula1>
            <xm:f>'(参考)リスト'!$C$16:$C$47</xm:f>
          </x14:formula1>
          <xm:sqref>E8 P8 P19 E19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4CC8E-189D-4B1C-A4C8-8C52882DA0BA}">
  <sheetPr codeName="Sheet31">
    <pageSetUpPr fitToPage="1"/>
  </sheetPr>
  <dimension ref="B1:X31"/>
  <sheetViews>
    <sheetView showGridLines="0" showZeros="0" view="pageBreakPreview" topLeftCell="A11" zoomScaleNormal="70" zoomScaleSheetLayoutView="100" workbookViewId="0">
      <selection activeCell="P26" sqref="P26:W2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8" t="s">
        <v>213</v>
      </c>
      <c r="S2" s="298"/>
      <c r="T2" s="509" t="str">
        <f>+'様式A-1'!$W$2</f>
        <v>34.13086,132.18247</v>
      </c>
      <c r="U2" s="509"/>
      <c r="V2" s="509"/>
      <c r="W2" s="509"/>
    </row>
    <row r="3" spans="2:23" ht="25.15" customHeight="1" x14ac:dyDescent="0.15">
      <c r="B3" s="719" t="s">
        <v>280</v>
      </c>
      <c r="C3" s="720"/>
      <c r="D3" s="720"/>
      <c r="E3" s="721" t="str">
        <f>+'様式A-1'!$D$3</f>
        <v>アソウダトンネル</v>
      </c>
      <c r="F3" s="722"/>
      <c r="G3" s="723"/>
      <c r="H3" s="724" t="s">
        <v>281</v>
      </c>
      <c r="I3" s="725"/>
      <c r="J3" s="695" t="str">
        <f>+'様式A-1'!$J$3</f>
        <v>一般県道藤生停車場錦帯橋線</v>
      </c>
      <c r="K3" s="696"/>
      <c r="L3" s="697"/>
      <c r="M3" s="726" t="s">
        <v>282</v>
      </c>
      <c r="N3" s="727"/>
      <c r="O3" s="728"/>
      <c r="P3" s="732" t="str">
        <f>+'様式B (1)'!$S$3</f>
        <v>復建調査設計株式会社</v>
      </c>
      <c r="Q3" s="732"/>
      <c r="R3" s="732"/>
      <c r="S3" s="726" t="s">
        <v>225</v>
      </c>
      <c r="T3" s="728"/>
      <c r="U3" s="735">
        <f>+'様式B (1)'!$P$2</f>
        <v>45862</v>
      </c>
      <c r="V3" s="736"/>
      <c r="W3" s="737"/>
    </row>
    <row r="4" spans="2:23" ht="25.15" customHeight="1" x14ac:dyDescent="0.15">
      <c r="B4" s="739" t="s">
        <v>283</v>
      </c>
      <c r="C4" s="740"/>
      <c r="D4" s="740"/>
      <c r="E4" s="741" t="str">
        <f>+'様式A-1'!$D$4</f>
        <v>麻生田トンネル</v>
      </c>
      <c r="F4" s="742"/>
      <c r="G4" s="743"/>
      <c r="H4" s="724" t="s">
        <v>284</v>
      </c>
      <c r="I4" s="725"/>
      <c r="J4" s="744" t="str">
        <f>+'様式A-1'!$R$3</f>
        <v>山口県岩国土木建築事務所</v>
      </c>
      <c r="K4" s="696"/>
      <c r="L4" s="697"/>
      <c r="M4" s="729"/>
      <c r="N4" s="730"/>
      <c r="O4" s="731"/>
      <c r="P4" s="745" t="str">
        <f>+'様式B (1)'!$S$4</f>
        <v>小笠原洋</v>
      </c>
      <c r="Q4" s="745"/>
      <c r="R4" s="745"/>
      <c r="S4" s="733"/>
      <c r="T4" s="734"/>
      <c r="U4" s="733"/>
      <c r="V4" s="738"/>
      <c r="W4" s="734"/>
    </row>
    <row r="5" spans="2:23" s="25" customFormat="1" ht="25.5" customHeight="1" x14ac:dyDescent="0.15">
      <c r="B5" s="698" t="s">
        <v>285</v>
      </c>
      <c r="C5" s="714" t="s">
        <v>286</v>
      </c>
      <c r="D5" s="715"/>
      <c r="E5" s="236" t="s">
        <v>574</v>
      </c>
      <c r="F5" s="702"/>
      <c r="G5" s="703"/>
      <c r="H5" s="703"/>
      <c r="I5" s="703"/>
      <c r="J5" s="703"/>
      <c r="K5" s="703"/>
      <c r="L5" s="704"/>
      <c r="M5" s="698" t="s">
        <v>285</v>
      </c>
      <c r="N5" s="714" t="s">
        <v>286</v>
      </c>
      <c r="O5" s="715"/>
      <c r="P5" s="236" t="s">
        <v>574</v>
      </c>
      <c r="Q5" s="705"/>
      <c r="R5" s="706"/>
      <c r="S5" s="706"/>
      <c r="T5" s="706"/>
      <c r="U5" s="706"/>
      <c r="V5" s="706"/>
      <c r="W5" s="707"/>
    </row>
    <row r="6" spans="2:23" s="25" customFormat="1" ht="25.5" customHeight="1" x14ac:dyDescent="0.15">
      <c r="B6" s="700"/>
      <c r="C6" s="714" t="s">
        <v>287</v>
      </c>
      <c r="D6" s="715"/>
      <c r="E6" s="237">
        <v>1</v>
      </c>
      <c r="F6" s="705"/>
      <c r="G6" s="706"/>
      <c r="H6" s="706"/>
      <c r="I6" s="706"/>
      <c r="J6" s="706"/>
      <c r="K6" s="706"/>
      <c r="L6" s="707"/>
      <c r="M6" s="700"/>
      <c r="N6" s="714" t="s">
        <v>287</v>
      </c>
      <c r="O6" s="715"/>
      <c r="P6" s="237">
        <v>2</v>
      </c>
      <c r="Q6" s="705"/>
      <c r="R6" s="706"/>
      <c r="S6" s="706"/>
      <c r="T6" s="706"/>
      <c r="U6" s="706"/>
      <c r="V6" s="706"/>
      <c r="W6" s="707"/>
    </row>
    <row r="7" spans="2:23" s="25" customFormat="1" ht="25.5" customHeight="1" x14ac:dyDescent="0.15">
      <c r="B7" s="698" t="s">
        <v>288</v>
      </c>
      <c r="C7" s="714" t="s">
        <v>236</v>
      </c>
      <c r="D7" s="715"/>
      <c r="E7" s="237" t="s">
        <v>522</v>
      </c>
      <c r="F7" s="705"/>
      <c r="G7" s="706"/>
      <c r="H7" s="706"/>
      <c r="I7" s="706"/>
      <c r="J7" s="706"/>
      <c r="K7" s="706"/>
      <c r="L7" s="707"/>
      <c r="M7" s="698" t="s">
        <v>288</v>
      </c>
      <c r="N7" s="714" t="s">
        <v>236</v>
      </c>
      <c r="O7" s="715"/>
      <c r="P7" s="237" t="s">
        <v>522</v>
      </c>
      <c r="Q7" s="705"/>
      <c r="R7" s="706"/>
      <c r="S7" s="706"/>
      <c r="T7" s="706"/>
      <c r="U7" s="706"/>
      <c r="V7" s="706"/>
      <c r="W7" s="707"/>
    </row>
    <row r="8" spans="2:23" s="25" customFormat="1" ht="25.5" customHeight="1" x14ac:dyDescent="0.15">
      <c r="B8" s="699"/>
      <c r="C8" s="714" t="s">
        <v>237</v>
      </c>
      <c r="D8" s="715"/>
      <c r="E8" s="236" t="s">
        <v>634</v>
      </c>
      <c r="F8" s="705"/>
      <c r="G8" s="706"/>
      <c r="H8" s="706"/>
      <c r="I8" s="706"/>
      <c r="J8" s="706"/>
      <c r="K8" s="706"/>
      <c r="L8" s="707"/>
      <c r="M8" s="699"/>
      <c r="N8" s="714" t="s">
        <v>237</v>
      </c>
      <c r="O8" s="715"/>
      <c r="P8" s="236" t="s">
        <v>635</v>
      </c>
      <c r="Q8" s="705"/>
      <c r="R8" s="706"/>
      <c r="S8" s="706"/>
      <c r="T8" s="706"/>
      <c r="U8" s="706"/>
      <c r="V8" s="706"/>
      <c r="W8" s="707"/>
    </row>
    <row r="9" spans="2:23" s="25" customFormat="1" ht="25.5" customHeight="1" x14ac:dyDescent="0.15">
      <c r="B9" s="716" t="s">
        <v>239</v>
      </c>
      <c r="C9" s="717"/>
      <c r="D9" s="718"/>
      <c r="E9" s="236" t="s">
        <v>476</v>
      </c>
      <c r="F9" s="705"/>
      <c r="G9" s="706"/>
      <c r="H9" s="706"/>
      <c r="I9" s="706"/>
      <c r="J9" s="706"/>
      <c r="K9" s="706"/>
      <c r="L9" s="707"/>
      <c r="M9" s="716" t="s">
        <v>239</v>
      </c>
      <c r="N9" s="717"/>
      <c r="O9" s="718"/>
      <c r="P9" s="236" t="s">
        <v>442</v>
      </c>
      <c r="Q9" s="705"/>
      <c r="R9" s="706"/>
      <c r="S9" s="706"/>
      <c r="T9" s="706"/>
      <c r="U9" s="706"/>
      <c r="V9" s="706"/>
      <c r="W9" s="707"/>
    </row>
    <row r="10" spans="2:23" s="25" customFormat="1" ht="25.5" customHeight="1" x14ac:dyDescent="0.15">
      <c r="B10" s="698" t="s">
        <v>289</v>
      </c>
      <c r="C10" s="716" t="s">
        <v>290</v>
      </c>
      <c r="D10" s="718"/>
      <c r="E10" s="237"/>
      <c r="F10" s="705"/>
      <c r="G10" s="706"/>
      <c r="H10" s="706"/>
      <c r="I10" s="706"/>
      <c r="J10" s="706"/>
      <c r="K10" s="706"/>
      <c r="L10" s="707"/>
      <c r="M10" s="698" t="s">
        <v>289</v>
      </c>
      <c r="N10" s="716" t="s">
        <v>290</v>
      </c>
      <c r="O10" s="718"/>
      <c r="P10" s="237" t="s">
        <v>541</v>
      </c>
      <c r="Q10" s="705"/>
      <c r="R10" s="706"/>
      <c r="S10" s="706"/>
      <c r="T10" s="706"/>
      <c r="U10" s="706"/>
      <c r="V10" s="706"/>
      <c r="W10" s="707"/>
    </row>
    <row r="11" spans="2:23" s="25" customFormat="1" ht="25.5" customHeight="1" x14ac:dyDescent="0.15">
      <c r="B11" s="699"/>
      <c r="C11" s="716" t="s">
        <v>248</v>
      </c>
      <c r="D11" s="718"/>
      <c r="E11" s="180"/>
      <c r="F11" s="705"/>
      <c r="G11" s="706"/>
      <c r="H11" s="706"/>
      <c r="I11" s="706"/>
      <c r="J11" s="706"/>
      <c r="K11" s="706"/>
      <c r="L11" s="707"/>
      <c r="M11" s="699"/>
      <c r="N11" s="716" t="s">
        <v>248</v>
      </c>
      <c r="O11" s="718"/>
      <c r="P11" s="180"/>
      <c r="Q11" s="705"/>
      <c r="R11" s="706"/>
      <c r="S11" s="706"/>
      <c r="T11" s="706"/>
      <c r="U11" s="706"/>
      <c r="V11" s="706"/>
      <c r="W11" s="707"/>
    </row>
    <row r="12" spans="2:23" s="25" customFormat="1" ht="25.5" customHeight="1" x14ac:dyDescent="0.15">
      <c r="B12" s="700"/>
      <c r="C12" s="675" t="s">
        <v>249</v>
      </c>
      <c r="D12" s="675"/>
      <c r="E12" s="180"/>
      <c r="F12" s="708"/>
      <c r="G12" s="709"/>
      <c r="H12" s="709"/>
      <c r="I12" s="709"/>
      <c r="J12" s="709"/>
      <c r="K12" s="709"/>
      <c r="L12" s="710"/>
      <c r="M12" s="700"/>
      <c r="N12" s="675" t="s">
        <v>249</v>
      </c>
      <c r="O12" s="675"/>
      <c r="P12" s="180" t="s">
        <v>592</v>
      </c>
      <c r="Q12" s="705"/>
      <c r="R12" s="706"/>
      <c r="S12" s="706"/>
      <c r="T12" s="706"/>
      <c r="U12" s="706"/>
      <c r="V12" s="706"/>
      <c r="W12" s="707"/>
    </row>
    <row r="13" spans="2:23" s="25" customFormat="1" ht="25.5" customHeight="1" x14ac:dyDescent="0.15">
      <c r="B13" s="682" t="s">
        <v>291</v>
      </c>
      <c r="C13" s="682"/>
      <c r="D13" s="682"/>
      <c r="E13" s="695" t="s">
        <v>530</v>
      </c>
      <c r="F13" s="696"/>
      <c r="G13" s="697"/>
      <c r="H13" s="682" t="s">
        <v>292</v>
      </c>
      <c r="I13" s="682"/>
      <c r="J13" s="683" t="s">
        <v>530</v>
      </c>
      <c r="K13" s="683"/>
      <c r="L13" s="683"/>
      <c r="M13" s="682" t="s">
        <v>291</v>
      </c>
      <c r="N13" s="682"/>
      <c r="O13" s="682"/>
      <c r="P13" s="695" t="s">
        <v>613</v>
      </c>
      <c r="Q13" s="696"/>
      <c r="R13" s="697"/>
      <c r="S13" s="682" t="s">
        <v>292</v>
      </c>
      <c r="T13" s="682"/>
      <c r="U13" s="683" t="s">
        <v>530</v>
      </c>
      <c r="V13" s="683"/>
      <c r="W13" s="683"/>
    </row>
    <row r="14" spans="2:23" s="25" customFormat="1" ht="25.5" customHeight="1" x14ac:dyDescent="0.15">
      <c r="B14" s="684" t="s">
        <v>293</v>
      </c>
      <c r="C14" s="684"/>
      <c r="D14" s="684"/>
      <c r="E14" s="573" t="s">
        <v>530</v>
      </c>
      <c r="F14" s="573"/>
      <c r="G14" s="573"/>
      <c r="H14" s="686" t="s">
        <v>294</v>
      </c>
      <c r="I14" s="687"/>
      <c r="J14" s="711"/>
      <c r="K14" s="712"/>
      <c r="L14" s="713"/>
      <c r="M14" s="686" t="s">
        <v>293</v>
      </c>
      <c r="N14" s="687"/>
      <c r="O14" s="691"/>
      <c r="P14" s="692" t="s">
        <v>525</v>
      </c>
      <c r="Q14" s="685"/>
      <c r="R14" s="685"/>
      <c r="S14" s="693" t="s">
        <v>294</v>
      </c>
      <c r="T14" s="694"/>
      <c r="U14" s="688"/>
      <c r="V14" s="689"/>
      <c r="W14" s="690"/>
    </row>
    <row r="15" spans="2:23" s="25" customFormat="1" ht="39.75" customHeight="1" x14ac:dyDescent="0.15">
      <c r="B15" s="675" t="s">
        <v>295</v>
      </c>
      <c r="C15" s="675"/>
      <c r="D15" s="675"/>
      <c r="E15" s="676" t="s">
        <v>615</v>
      </c>
      <c r="F15" s="677"/>
      <c r="G15" s="677"/>
      <c r="H15" s="677"/>
      <c r="I15" s="677"/>
      <c r="J15" s="677"/>
      <c r="K15" s="677"/>
      <c r="L15" s="678"/>
      <c r="M15" s="675" t="s">
        <v>295</v>
      </c>
      <c r="N15" s="675"/>
      <c r="O15" s="675"/>
      <c r="P15" s="676" t="s">
        <v>614</v>
      </c>
      <c r="Q15" s="677"/>
      <c r="R15" s="677"/>
      <c r="S15" s="677"/>
      <c r="T15" s="677"/>
      <c r="U15" s="677"/>
      <c r="V15" s="677"/>
      <c r="W15" s="678"/>
    </row>
    <row r="16" spans="2:23" s="25" customFormat="1" ht="25.5" customHeight="1" x14ac:dyDescent="0.15">
      <c r="B16" s="701" t="s">
        <v>285</v>
      </c>
      <c r="C16" s="701" t="s">
        <v>286</v>
      </c>
      <c r="D16" s="701"/>
      <c r="E16" s="236" t="s">
        <v>574</v>
      </c>
      <c r="F16" s="702"/>
      <c r="G16" s="703"/>
      <c r="H16" s="703"/>
      <c r="I16" s="703"/>
      <c r="J16" s="703"/>
      <c r="K16" s="703"/>
      <c r="L16" s="704"/>
      <c r="M16" s="701" t="s">
        <v>285</v>
      </c>
      <c r="N16" s="701" t="s">
        <v>286</v>
      </c>
      <c r="O16" s="701"/>
      <c r="P16" s="236" t="s">
        <v>574</v>
      </c>
      <c r="Q16" s="705"/>
      <c r="R16" s="706"/>
      <c r="S16" s="706"/>
      <c r="T16" s="706"/>
      <c r="U16" s="706"/>
      <c r="V16" s="706"/>
      <c r="W16" s="707"/>
    </row>
    <row r="17" spans="2:24" s="25" customFormat="1" ht="25.5" customHeight="1" x14ac:dyDescent="0.15">
      <c r="B17" s="701"/>
      <c r="C17" s="701" t="s">
        <v>287</v>
      </c>
      <c r="D17" s="701"/>
      <c r="E17" s="237">
        <v>3</v>
      </c>
      <c r="F17" s="705"/>
      <c r="G17" s="706"/>
      <c r="H17" s="706"/>
      <c r="I17" s="706"/>
      <c r="J17" s="706"/>
      <c r="K17" s="706"/>
      <c r="L17" s="707"/>
      <c r="M17" s="701"/>
      <c r="N17" s="701" t="s">
        <v>287</v>
      </c>
      <c r="O17" s="701"/>
      <c r="P17" s="237">
        <v>4</v>
      </c>
      <c r="Q17" s="705"/>
      <c r="R17" s="706"/>
      <c r="S17" s="706"/>
      <c r="T17" s="706"/>
      <c r="U17" s="706"/>
      <c r="V17" s="706"/>
      <c r="W17" s="707"/>
    </row>
    <row r="18" spans="2:24" s="25" customFormat="1" ht="25.5" customHeight="1" x14ac:dyDescent="0.15">
      <c r="B18" s="701" t="s">
        <v>288</v>
      </c>
      <c r="C18" s="701" t="s">
        <v>236</v>
      </c>
      <c r="D18" s="701"/>
      <c r="E18" s="237" t="s">
        <v>522</v>
      </c>
      <c r="F18" s="705"/>
      <c r="G18" s="706"/>
      <c r="H18" s="706"/>
      <c r="I18" s="706"/>
      <c r="J18" s="706"/>
      <c r="K18" s="706"/>
      <c r="L18" s="707"/>
      <c r="M18" s="701" t="s">
        <v>288</v>
      </c>
      <c r="N18" s="701" t="s">
        <v>236</v>
      </c>
      <c r="O18" s="701"/>
      <c r="P18" s="237" t="s">
        <v>522</v>
      </c>
      <c r="Q18" s="705"/>
      <c r="R18" s="706"/>
      <c r="S18" s="706"/>
      <c r="T18" s="706"/>
      <c r="U18" s="706"/>
      <c r="V18" s="706"/>
      <c r="W18" s="707"/>
    </row>
    <row r="19" spans="2:24" s="25" customFormat="1" ht="25.5" customHeight="1" x14ac:dyDescent="0.15">
      <c r="B19" s="701"/>
      <c r="C19" s="701" t="s">
        <v>237</v>
      </c>
      <c r="D19" s="701"/>
      <c r="E19" s="236" t="s">
        <v>632</v>
      </c>
      <c r="F19" s="705"/>
      <c r="G19" s="706"/>
      <c r="H19" s="706"/>
      <c r="I19" s="706"/>
      <c r="J19" s="706"/>
      <c r="K19" s="706"/>
      <c r="L19" s="707"/>
      <c r="M19" s="701"/>
      <c r="N19" s="701" t="s">
        <v>237</v>
      </c>
      <c r="O19" s="701"/>
      <c r="P19" s="236" t="s">
        <v>632</v>
      </c>
      <c r="Q19" s="705"/>
      <c r="R19" s="706"/>
      <c r="S19" s="706"/>
      <c r="T19" s="706"/>
      <c r="U19" s="706"/>
      <c r="V19" s="706"/>
      <c r="W19" s="707"/>
    </row>
    <row r="20" spans="2:24" s="25" customFormat="1" ht="25.5" customHeight="1" x14ac:dyDescent="0.15">
      <c r="B20" s="675" t="s">
        <v>239</v>
      </c>
      <c r="C20" s="675"/>
      <c r="D20" s="675"/>
      <c r="E20" s="236" t="s">
        <v>442</v>
      </c>
      <c r="F20" s="705"/>
      <c r="G20" s="706"/>
      <c r="H20" s="706"/>
      <c r="I20" s="706"/>
      <c r="J20" s="706"/>
      <c r="K20" s="706"/>
      <c r="L20" s="707"/>
      <c r="M20" s="675" t="s">
        <v>239</v>
      </c>
      <c r="N20" s="675"/>
      <c r="O20" s="675"/>
      <c r="P20" s="236" t="s">
        <v>442</v>
      </c>
      <c r="Q20" s="705"/>
      <c r="R20" s="706"/>
      <c r="S20" s="706"/>
      <c r="T20" s="706"/>
      <c r="U20" s="706"/>
      <c r="V20" s="706"/>
      <c r="W20" s="707"/>
    </row>
    <row r="21" spans="2:24" s="25" customFormat="1" ht="25.5" customHeight="1" x14ac:dyDescent="0.15">
      <c r="B21" s="698" t="s">
        <v>289</v>
      </c>
      <c r="C21" s="675" t="s">
        <v>290</v>
      </c>
      <c r="D21" s="675"/>
      <c r="E21" s="237" t="s">
        <v>541</v>
      </c>
      <c r="F21" s="705"/>
      <c r="G21" s="706"/>
      <c r="H21" s="706"/>
      <c r="I21" s="706"/>
      <c r="J21" s="706"/>
      <c r="K21" s="706"/>
      <c r="L21" s="707"/>
      <c r="M21" s="698" t="s">
        <v>289</v>
      </c>
      <c r="N21" s="675" t="s">
        <v>290</v>
      </c>
      <c r="O21" s="675"/>
      <c r="P21" s="237" t="s">
        <v>541</v>
      </c>
      <c r="Q21" s="705"/>
      <c r="R21" s="706"/>
      <c r="S21" s="706"/>
      <c r="T21" s="706"/>
      <c r="U21" s="706"/>
      <c r="V21" s="706"/>
      <c r="W21" s="707"/>
    </row>
    <row r="22" spans="2:24" s="25" customFormat="1" ht="25.5" customHeight="1" x14ac:dyDescent="0.15">
      <c r="B22" s="699"/>
      <c r="C22" s="675" t="s">
        <v>248</v>
      </c>
      <c r="D22" s="675"/>
      <c r="E22" s="180" t="s">
        <v>542</v>
      </c>
      <c r="F22" s="705"/>
      <c r="G22" s="706"/>
      <c r="H22" s="706"/>
      <c r="I22" s="706"/>
      <c r="J22" s="706"/>
      <c r="K22" s="706"/>
      <c r="L22" s="707"/>
      <c r="M22" s="699"/>
      <c r="N22" s="675" t="s">
        <v>248</v>
      </c>
      <c r="O22" s="675"/>
      <c r="P22" s="180"/>
      <c r="Q22" s="705"/>
      <c r="R22" s="706"/>
      <c r="S22" s="706"/>
      <c r="T22" s="706"/>
      <c r="U22" s="706"/>
      <c r="V22" s="706"/>
      <c r="W22" s="707"/>
    </row>
    <row r="23" spans="2:24" s="25" customFormat="1" ht="25.5" customHeight="1" x14ac:dyDescent="0.15">
      <c r="B23" s="700"/>
      <c r="C23" s="675" t="s">
        <v>249</v>
      </c>
      <c r="D23" s="675"/>
      <c r="E23" s="180" t="s">
        <v>529</v>
      </c>
      <c r="F23" s="708"/>
      <c r="G23" s="709"/>
      <c r="H23" s="709"/>
      <c r="I23" s="709"/>
      <c r="J23" s="709"/>
      <c r="K23" s="709"/>
      <c r="L23" s="710"/>
      <c r="M23" s="700"/>
      <c r="N23" s="675" t="s">
        <v>249</v>
      </c>
      <c r="O23" s="675"/>
      <c r="P23" s="180" t="s">
        <v>542</v>
      </c>
      <c r="Q23" s="705"/>
      <c r="R23" s="706"/>
      <c r="S23" s="706"/>
      <c r="T23" s="706"/>
      <c r="U23" s="706"/>
      <c r="V23" s="706"/>
      <c r="W23" s="707"/>
    </row>
    <row r="24" spans="2:24" s="25" customFormat="1" ht="25.5" customHeight="1" x14ac:dyDescent="0.15">
      <c r="B24" s="682" t="s">
        <v>291</v>
      </c>
      <c r="C24" s="682"/>
      <c r="D24" s="682"/>
      <c r="E24" s="695" t="s">
        <v>616</v>
      </c>
      <c r="F24" s="696"/>
      <c r="G24" s="697"/>
      <c r="H24" s="682" t="s">
        <v>292</v>
      </c>
      <c r="I24" s="682"/>
      <c r="J24" s="695" t="s">
        <v>619</v>
      </c>
      <c r="K24" s="696"/>
      <c r="L24" s="697"/>
      <c r="M24" s="682" t="s">
        <v>291</v>
      </c>
      <c r="N24" s="682"/>
      <c r="O24" s="682"/>
      <c r="P24" s="695" t="s">
        <v>687</v>
      </c>
      <c r="Q24" s="696"/>
      <c r="R24" s="697"/>
      <c r="S24" s="682" t="s">
        <v>292</v>
      </c>
      <c r="T24" s="682"/>
      <c r="U24" s="683" t="s">
        <v>619</v>
      </c>
      <c r="V24" s="683"/>
      <c r="W24" s="683"/>
    </row>
    <row r="25" spans="2:24" s="25" customFormat="1" ht="25.5" customHeight="1" x14ac:dyDescent="0.15">
      <c r="B25" s="684" t="s">
        <v>293</v>
      </c>
      <c r="C25" s="684"/>
      <c r="D25" s="684"/>
      <c r="E25" s="685" t="s">
        <v>617</v>
      </c>
      <c r="F25" s="685"/>
      <c r="G25" s="685"/>
      <c r="H25" s="686" t="s">
        <v>294</v>
      </c>
      <c r="I25" s="687"/>
      <c r="J25" s="688">
        <v>45862</v>
      </c>
      <c r="K25" s="689"/>
      <c r="L25" s="690"/>
      <c r="M25" s="686" t="s">
        <v>293</v>
      </c>
      <c r="N25" s="687"/>
      <c r="O25" s="691"/>
      <c r="P25" s="692" t="s">
        <v>618</v>
      </c>
      <c r="Q25" s="685"/>
      <c r="R25" s="685"/>
      <c r="S25" s="693" t="s">
        <v>294</v>
      </c>
      <c r="T25" s="694"/>
      <c r="U25" s="688"/>
      <c r="V25" s="689"/>
      <c r="W25" s="690"/>
    </row>
    <row r="26" spans="2:24" s="25" customFormat="1" ht="39.75" customHeight="1" x14ac:dyDescent="0.15">
      <c r="B26" s="675" t="s">
        <v>295</v>
      </c>
      <c r="C26" s="675"/>
      <c r="D26" s="675"/>
      <c r="E26" s="676" t="s">
        <v>692</v>
      </c>
      <c r="F26" s="677"/>
      <c r="G26" s="677"/>
      <c r="H26" s="677"/>
      <c r="I26" s="677"/>
      <c r="J26" s="677"/>
      <c r="K26" s="677"/>
      <c r="L26" s="678"/>
      <c r="M26" s="675" t="s">
        <v>295</v>
      </c>
      <c r="N26" s="675"/>
      <c r="O26" s="675"/>
      <c r="P26" s="676" t="s">
        <v>695</v>
      </c>
      <c r="Q26" s="677"/>
      <c r="R26" s="677"/>
      <c r="S26" s="677"/>
      <c r="T26" s="677"/>
      <c r="U26" s="677"/>
      <c r="V26" s="677"/>
      <c r="W26" s="678"/>
    </row>
    <row r="27" spans="2:24" s="25" customFormat="1" ht="15" customHeight="1" x14ac:dyDescent="0.15">
      <c r="B27" s="169"/>
      <c r="C27" s="679" t="s">
        <v>296</v>
      </c>
      <c r="D27" s="680"/>
      <c r="E27" s="680"/>
      <c r="F27" s="680"/>
      <c r="G27" s="680"/>
      <c r="H27" s="680"/>
      <c r="I27" s="680"/>
      <c r="J27" s="680"/>
      <c r="K27" s="680"/>
      <c r="L27" s="680"/>
      <c r="M27" s="170"/>
      <c r="N27" s="170" t="s">
        <v>297</v>
      </c>
      <c r="O27" s="170"/>
      <c r="P27" s="170"/>
      <c r="Q27" s="170"/>
      <c r="R27" s="170"/>
      <c r="S27" s="170"/>
      <c r="T27" s="170"/>
      <c r="U27" s="170"/>
      <c r="V27" s="170"/>
      <c r="W27" s="170"/>
    </row>
    <row r="28" spans="2:24" s="25" customFormat="1" ht="15" customHeight="1" x14ac:dyDescent="0.15">
      <c r="B28" s="169"/>
      <c r="C28" s="681"/>
      <c r="D28" s="681"/>
      <c r="E28" s="681"/>
      <c r="F28" s="681"/>
      <c r="G28" s="681"/>
      <c r="H28" s="681"/>
      <c r="I28" s="681"/>
      <c r="J28" s="681"/>
      <c r="K28" s="681"/>
      <c r="L28" s="681"/>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D19AEC1D-E0D2-45F1-8D67-36F70BC669F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8ADD2A-C644-42D2-90ED-4C342430963F}">
          <x14:formula1>
            <xm:f>'(参考)リスト'!$C$16:$C$47</xm:f>
          </x14:formula1>
          <xm:sqref>E8 P8 P19 E19</xm:sqref>
        </x14:dataValidation>
        <x14:dataValidation type="list" allowBlank="1" showInputMessage="1" showErrorMessage="1" xr:uid="{50B1BBD1-C209-418E-B0D2-40901F5CE5BE}">
          <x14:formula1>
            <xm:f>'(参考)リスト'!$B$16:$B$21</xm:f>
          </x14:formula1>
          <xm:sqref>E7 E18 P7 P18</xm:sqref>
        </x14:dataValidation>
        <x14:dataValidation type="list" allowBlank="1" showInputMessage="1" showErrorMessage="1" xr:uid="{0D911A6F-EE51-4C15-9ECE-683CDB716253}">
          <x14:formula1>
            <xm:f>'(参考)リスト'!$E$16:$E$27</xm:f>
          </x14:formula1>
          <xm:sqref>E9 E20 P9 P20</xm:sqref>
        </x14:dataValidation>
        <x14:dataValidation type="list" allowBlank="1" showInputMessage="1" showErrorMessage="1" xr:uid="{3BDB99E2-0113-4DCC-B4ED-1E030E8DCF2F}">
          <x14:formula1>
            <xm:f>'(参考)リスト'!$D$16:$D$18</xm:f>
          </x14:formula1>
          <xm:sqref>E10 E21 P10 P21</xm:sqref>
        </x14:dataValidation>
        <x14:dataValidation type="list" allowBlank="1" showInputMessage="1" showErrorMessage="1" xr:uid="{01827427-51C7-41CC-AFD1-56B69A5B0D45}">
          <x14:formula1>
            <xm:f>'(参考)リスト'!$F$16:$F$21</xm:f>
          </x14:formula1>
          <xm:sqref>E11:E12 E22:E23 P22:P23 P11:P12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13FF-E08A-4003-9775-58734C7BB119}">
  <sheetPr codeName="Sheet32">
    <pageSetUpPr fitToPage="1"/>
  </sheetPr>
  <dimension ref="B1:X31"/>
  <sheetViews>
    <sheetView showGridLines="0" showZeros="0" view="pageBreakPreview" zoomScaleNormal="70" zoomScaleSheetLayoutView="100" workbookViewId="0">
      <selection activeCell="P15" sqref="P15:W15"/>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8" t="s">
        <v>213</v>
      </c>
      <c r="S2" s="298"/>
      <c r="T2" s="509" t="str">
        <f>+'様式A-1'!$W$2</f>
        <v>34.13086,132.18247</v>
      </c>
      <c r="U2" s="509"/>
      <c r="V2" s="509"/>
      <c r="W2" s="509"/>
    </row>
    <row r="3" spans="2:23" ht="25.15" customHeight="1" x14ac:dyDescent="0.15">
      <c r="B3" s="719" t="s">
        <v>280</v>
      </c>
      <c r="C3" s="720"/>
      <c r="D3" s="720"/>
      <c r="E3" s="721" t="str">
        <f>+'様式A-1'!$D$3</f>
        <v>アソウダトンネル</v>
      </c>
      <c r="F3" s="722"/>
      <c r="G3" s="723"/>
      <c r="H3" s="724" t="s">
        <v>281</v>
      </c>
      <c r="I3" s="725"/>
      <c r="J3" s="695" t="str">
        <f>+'様式A-1'!$J$3</f>
        <v>一般県道藤生停車場錦帯橋線</v>
      </c>
      <c r="K3" s="696"/>
      <c r="L3" s="697"/>
      <c r="M3" s="726" t="s">
        <v>282</v>
      </c>
      <c r="N3" s="727"/>
      <c r="O3" s="728"/>
      <c r="P3" s="732" t="str">
        <f>+'様式B (1)'!$S$3</f>
        <v>復建調査設計株式会社</v>
      </c>
      <c r="Q3" s="732"/>
      <c r="R3" s="732"/>
      <c r="S3" s="726" t="s">
        <v>225</v>
      </c>
      <c r="T3" s="728"/>
      <c r="U3" s="735">
        <f>+'様式B (1)'!$P$2</f>
        <v>45862</v>
      </c>
      <c r="V3" s="736"/>
      <c r="W3" s="737"/>
    </row>
    <row r="4" spans="2:23" ht="25.15" customHeight="1" x14ac:dyDescent="0.15">
      <c r="B4" s="739" t="s">
        <v>283</v>
      </c>
      <c r="C4" s="740"/>
      <c r="D4" s="740"/>
      <c r="E4" s="741" t="str">
        <f>+'様式A-1'!$D$4</f>
        <v>麻生田トンネル</v>
      </c>
      <c r="F4" s="742"/>
      <c r="G4" s="743"/>
      <c r="H4" s="724" t="s">
        <v>284</v>
      </c>
      <c r="I4" s="725"/>
      <c r="J4" s="744" t="str">
        <f>+'様式A-1'!$R$3</f>
        <v>山口県岩国土木建築事務所</v>
      </c>
      <c r="K4" s="696"/>
      <c r="L4" s="697"/>
      <c r="M4" s="729"/>
      <c r="N4" s="730"/>
      <c r="O4" s="731"/>
      <c r="P4" s="745" t="str">
        <f>+'様式B (1)'!$S$4</f>
        <v>小笠原洋</v>
      </c>
      <c r="Q4" s="745"/>
      <c r="R4" s="745"/>
      <c r="S4" s="733"/>
      <c r="T4" s="734"/>
      <c r="U4" s="733"/>
      <c r="V4" s="738"/>
      <c r="W4" s="734"/>
    </row>
    <row r="5" spans="2:23" s="25" customFormat="1" ht="25.5" customHeight="1" x14ac:dyDescent="0.15">
      <c r="B5" s="698" t="s">
        <v>285</v>
      </c>
      <c r="C5" s="714" t="s">
        <v>286</v>
      </c>
      <c r="D5" s="715"/>
      <c r="E5" s="236" t="s">
        <v>584</v>
      </c>
      <c r="F5" s="702"/>
      <c r="G5" s="703"/>
      <c r="H5" s="703"/>
      <c r="I5" s="703"/>
      <c r="J5" s="703"/>
      <c r="K5" s="703"/>
      <c r="L5" s="704"/>
      <c r="M5" s="698" t="s">
        <v>285</v>
      </c>
      <c r="N5" s="714" t="s">
        <v>286</v>
      </c>
      <c r="O5" s="715"/>
      <c r="P5" s="236" t="s">
        <v>586</v>
      </c>
      <c r="Q5" s="705"/>
      <c r="R5" s="706"/>
      <c r="S5" s="706"/>
      <c r="T5" s="706"/>
      <c r="U5" s="706"/>
      <c r="V5" s="706"/>
      <c r="W5" s="707"/>
    </row>
    <row r="6" spans="2:23" s="25" customFormat="1" ht="25.5" customHeight="1" x14ac:dyDescent="0.15">
      <c r="B6" s="700"/>
      <c r="C6" s="714" t="s">
        <v>287</v>
      </c>
      <c r="D6" s="715"/>
      <c r="E6" s="237">
        <v>1</v>
      </c>
      <c r="F6" s="705"/>
      <c r="G6" s="706"/>
      <c r="H6" s="706"/>
      <c r="I6" s="706"/>
      <c r="J6" s="706"/>
      <c r="K6" s="706"/>
      <c r="L6" s="707"/>
      <c r="M6" s="700"/>
      <c r="N6" s="714" t="s">
        <v>287</v>
      </c>
      <c r="O6" s="715"/>
      <c r="P6" s="237">
        <v>1</v>
      </c>
      <c r="Q6" s="705"/>
      <c r="R6" s="706"/>
      <c r="S6" s="706"/>
      <c r="T6" s="706"/>
      <c r="U6" s="706"/>
      <c r="V6" s="706"/>
      <c r="W6" s="707"/>
    </row>
    <row r="7" spans="2:23" s="25" customFormat="1" ht="25.5" customHeight="1" x14ac:dyDescent="0.15">
      <c r="B7" s="698" t="s">
        <v>288</v>
      </c>
      <c r="C7" s="714" t="s">
        <v>236</v>
      </c>
      <c r="D7" s="715"/>
      <c r="E7" s="237" t="s">
        <v>522</v>
      </c>
      <c r="F7" s="705"/>
      <c r="G7" s="706"/>
      <c r="H7" s="706"/>
      <c r="I7" s="706"/>
      <c r="J7" s="706"/>
      <c r="K7" s="706"/>
      <c r="L7" s="707"/>
      <c r="M7" s="698" t="s">
        <v>288</v>
      </c>
      <c r="N7" s="714" t="s">
        <v>236</v>
      </c>
      <c r="O7" s="715"/>
      <c r="P7" s="237" t="s">
        <v>522</v>
      </c>
      <c r="Q7" s="705"/>
      <c r="R7" s="706"/>
      <c r="S7" s="706"/>
      <c r="T7" s="706"/>
      <c r="U7" s="706"/>
      <c r="V7" s="706"/>
      <c r="W7" s="707"/>
    </row>
    <row r="8" spans="2:23" s="25" customFormat="1" ht="25.5" customHeight="1" x14ac:dyDescent="0.15">
      <c r="B8" s="699"/>
      <c r="C8" s="714" t="s">
        <v>237</v>
      </c>
      <c r="D8" s="715"/>
      <c r="E8" s="236" t="s">
        <v>631</v>
      </c>
      <c r="F8" s="705"/>
      <c r="G8" s="706"/>
      <c r="H8" s="706"/>
      <c r="I8" s="706"/>
      <c r="J8" s="706"/>
      <c r="K8" s="706"/>
      <c r="L8" s="707"/>
      <c r="M8" s="699"/>
      <c r="N8" s="714" t="s">
        <v>237</v>
      </c>
      <c r="O8" s="715"/>
      <c r="P8" s="236" t="s">
        <v>633</v>
      </c>
      <c r="Q8" s="705"/>
      <c r="R8" s="706"/>
      <c r="S8" s="706"/>
      <c r="T8" s="706"/>
      <c r="U8" s="706"/>
      <c r="V8" s="706"/>
      <c r="W8" s="707"/>
    </row>
    <row r="9" spans="2:23" s="25" customFormat="1" ht="25.5" customHeight="1" x14ac:dyDescent="0.15">
      <c r="B9" s="716" t="s">
        <v>239</v>
      </c>
      <c r="C9" s="717"/>
      <c r="D9" s="718"/>
      <c r="E9" s="236" t="s">
        <v>442</v>
      </c>
      <c r="F9" s="705"/>
      <c r="G9" s="706"/>
      <c r="H9" s="706"/>
      <c r="I9" s="706"/>
      <c r="J9" s="706"/>
      <c r="K9" s="706"/>
      <c r="L9" s="707"/>
      <c r="M9" s="716" t="s">
        <v>239</v>
      </c>
      <c r="N9" s="717"/>
      <c r="O9" s="718"/>
      <c r="P9" s="236" t="s">
        <v>442</v>
      </c>
      <c r="Q9" s="705"/>
      <c r="R9" s="706"/>
      <c r="S9" s="706"/>
      <c r="T9" s="706"/>
      <c r="U9" s="706"/>
      <c r="V9" s="706"/>
      <c r="W9" s="707"/>
    </row>
    <row r="10" spans="2:23" s="25" customFormat="1" ht="25.5" customHeight="1" x14ac:dyDescent="0.15">
      <c r="B10" s="698" t="s">
        <v>289</v>
      </c>
      <c r="C10" s="716" t="s">
        <v>290</v>
      </c>
      <c r="D10" s="718"/>
      <c r="E10" s="237" t="s">
        <v>541</v>
      </c>
      <c r="F10" s="705"/>
      <c r="G10" s="706"/>
      <c r="H10" s="706"/>
      <c r="I10" s="706"/>
      <c r="J10" s="706"/>
      <c r="K10" s="706"/>
      <c r="L10" s="707"/>
      <c r="M10" s="698" t="s">
        <v>289</v>
      </c>
      <c r="N10" s="716" t="s">
        <v>290</v>
      </c>
      <c r="O10" s="718"/>
      <c r="P10" s="237" t="s">
        <v>541</v>
      </c>
      <c r="Q10" s="705"/>
      <c r="R10" s="706"/>
      <c r="S10" s="706"/>
      <c r="T10" s="706"/>
      <c r="U10" s="706"/>
      <c r="V10" s="706"/>
      <c r="W10" s="707"/>
    </row>
    <row r="11" spans="2:23" s="25" customFormat="1" ht="25.5" customHeight="1" x14ac:dyDescent="0.15">
      <c r="B11" s="699"/>
      <c r="C11" s="716" t="s">
        <v>248</v>
      </c>
      <c r="D11" s="718"/>
      <c r="E11" s="180" t="s">
        <v>594</v>
      </c>
      <c r="F11" s="705"/>
      <c r="G11" s="706"/>
      <c r="H11" s="706"/>
      <c r="I11" s="706"/>
      <c r="J11" s="706"/>
      <c r="K11" s="706"/>
      <c r="L11" s="707"/>
      <c r="M11" s="699"/>
      <c r="N11" s="716" t="s">
        <v>248</v>
      </c>
      <c r="O11" s="718"/>
      <c r="P11" s="180"/>
      <c r="Q11" s="705"/>
      <c r="R11" s="706"/>
      <c r="S11" s="706"/>
      <c r="T11" s="706"/>
      <c r="U11" s="706"/>
      <c r="V11" s="706"/>
      <c r="W11" s="707"/>
    </row>
    <row r="12" spans="2:23" s="25" customFormat="1" ht="25.5" customHeight="1" x14ac:dyDescent="0.15">
      <c r="B12" s="700"/>
      <c r="C12" s="675" t="s">
        <v>249</v>
      </c>
      <c r="D12" s="675"/>
      <c r="E12" s="180" t="s">
        <v>529</v>
      </c>
      <c r="F12" s="708"/>
      <c r="G12" s="709"/>
      <c r="H12" s="709"/>
      <c r="I12" s="709"/>
      <c r="J12" s="709"/>
      <c r="K12" s="709"/>
      <c r="L12" s="710"/>
      <c r="M12" s="700"/>
      <c r="N12" s="675" t="s">
        <v>249</v>
      </c>
      <c r="O12" s="675"/>
      <c r="P12" s="180" t="s">
        <v>592</v>
      </c>
      <c r="Q12" s="705"/>
      <c r="R12" s="706"/>
      <c r="S12" s="706"/>
      <c r="T12" s="706"/>
      <c r="U12" s="706"/>
      <c r="V12" s="706"/>
      <c r="W12" s="707"/>
    </row>
    <row r="13" spans="2:23" s="25" customFormat="1" ht="25.5" customHeight="1" x14ac:dyDescent="0.15">
      <c r="B13" s="682" t="s">
        <v>291</v>
      </c>
      <c r="C13" s="682"/>
      <c r="D13" s="682"/>
      <c r="E13" s="695" t="s">
        <v>619</v>
      </c>
      <c r="F13" s="696"/>
      <c r="G13" s="697"/>
      <c r="H13" s="682" t="s">
        <v>292</v>
      </c>
      <c r="I13" s="682"/>
      <c r="J13" s="683" t="s">
        <v>530</v>
      </c>
      <c r="K13" s="683"/>
      <c r="L13" s="683"/>
      <c r="M13" s="682" t="s">
        <v>291</v>
      </c>
      <c r="N13" s="682"/>
      <c r="O13" s="682"/>
      <c r="P13" s="695" t="s">
        <v>621</v>
      </c>
      <c r="Q13" s="696"/>
      <c r="R13" s="697"/>
      <c r="S13" s="682" t="s">
        <v>292</v>
      </c>
      <c r="T13" s="682"/>
      <c r="U13" s="683" t="s">
        <v>621</v>
      </c>
      <c r="V13" s="683"/>
      <c r="W13" s="683"/>
    </row>
    <row r="14" spans="2:23" s="25" customFormat="1" ht="25.5" customHeight="1" x14ac:dyDescent="0.15">
      <c r="B14" s="684" t="s">
        <v>293</v>
      </c>
      <c r="C14" s="684"/>
      <c r="D14" s="684"/>
      <c r="E14" s="573" t="s">
        <v>617</v>
      </c>
      <c r="F14" s="573"/>
      <c r="G14" s="573"/>
      <c r="H14" s="686" t="s">
        <v>294</v>
      </c>
      <c r="I14" s="687"/>
      <c r="J14" s="711">
        <v>45862</v>
      </c>
      <c r="K14" s="712"/>
      <c r="L14" s="713"/>
      <c r="M14" s="686" t="s">
        <v>293</v>
      </c>
      <c r="N14" s="687"/>
      <c r="O14" s="691"/>
      <c r="P14" s="692" t="s">
        <v>525</v>
      </c>
      <c r="Q14" s="685"/>
      <c r="R14" s="685"/>
      <c r="S14" s="693" t="s">
        <v>294</v>
      </c>
      <c r="T14" s="694"/>
      <c r="U14" s="688"/>
      <c r="V14" s="689"/>
      <c r="W14" s="690"/>
    </row>
    <row r="15" spans="2:23" s="25" customFormat="1" ht="39.75" customHeight="1" x14ac:dyDescent="0.15">
      <c r="B15" s="675" t="s">
        <v>295</v>
      </c>
      <c r="C15" s="675"/>
      <c r="D15" s="675"/>
      <c r="E15" s="676" t="s">
        <v>620</v>
      </c>
      <c r="F15" s="677"/>
      <c r="G15" s="677"/>
      <c r="H15" s="677"/>
      <c r="I15" s="677"/>
      <c r="J15" s="677"/>
      <c r="K15" s="677"/>
      <c r="L15" s="678"/>
      <c r="M15" s="675" t="s">
        <v>295</v>
      </c>
      <c r="N15" s="675"/>
      <c r="O15" s="675"/>
      <c r="P15" s="676" t="s">
        <v>696</v>
      </c>
      <c r="Q15" s="677"/>
      <c r="R15" s="677"/>
      <c r="S15" s="677"/>
      <c r="T15" s="677"/>
      <c r="U15" s="677"/>
      <c r="V15" s="677"/>
      <c r="W15" s="678"/>
    </row>
    <row r="16" spans="2:23" s="25" customFormat="1" ht="25.5" customHeight="1" x14ac:dyDescent="0.15">
      <c r="B16" s="701" t="s">
        <v>285</v>
      </c>
      <c r="C16" s="701" t="s">
        <v>286</v>
      </c>
      <c r="D16" s="701"/>
      <c r="E16" s="236" t="s">
        <v>586</v>
      </c>
      <c r="F16" s="702"/>
      <c r="G16" s="703"/>
      <c r="H16" s="703"/>
      <c r="I16" s="703"/>
      <c r="J16" s="703"/>
      <c r="K16" s="703"/>
      <c r="L16" s="704"/>
      <c r="M16" s="701" t="s">
        <v>285</v>
      </c>
      <c r="N16" s="701" t="s">
        <v>286</v>
      </c>
      <c r="O16" s="701"/>
      <c r="P16" s="236" t="s">
        <v>586</v>
      </c>
      <c r="Q16" s="705"/>
      <c r="R16" s="706"/>
      <c r="S16" s="706"/>
      <c r="T16" s="706"/>
      <c r="U16" s="706"/>
      <c r="V16" s="706"/>
      <c r="W16" s="707"/>
    </row>
    <row r="17" spans="2:24" s="25" customFormat="1" ht="25.5" customHeight="1" x14ac:dyDescent="0.15">
      <c r="B17" s="701"/>
      <c r="C17" s="701" t="s">
        <v>287</v>
      </c>
      <c r="D17" s="701"/>
      <c r="E17" s="237">
        <v>2</v>
      </c>
      <c r="F17" s="705"/>
      <c r="G17" s="706"/>
      <c r="H17" s="706"/>
      <c r="I17" s="706"/>
      <c r="J17" s="706"/>
      <c r="K17" s="706"/>
      <c r="L17" s="707"/>
      <c r="M17" s="701"/>
      <c r="N17" s="701" t="s">
        <v>287</v>
      </c>
      <c r="O17" s="701"/>
      <c r="P17" s="237">
        <v>3</v>
      </c>
      <c r="Q17" s="705"/>
      <c r="R17" s="706"/>
      <c r="S17" s="706"/>
      <c r="T17" s="706"/>
      <c r="U17" s="706"/>
      <c r="V17" s="706"/>
      <c r="W17" s="707"/>
    </row>
    <row r="18" spans="2:24" s="25" customFormat="1" ht="25.5" customHeight="1" x14ac:dyDescent="0.15">
      <c r="B18" s="701" t="s">
        <v>288</v>
      </c>
      <c r="C18" s="701" t="s">
        <v>236</v>
      </c>
      <c r="D18" s="701"/>
      <c r="E18" s="237" t="s">
        <v>522</v>
      </c>
      <c r="F18" s="705"/>
      <c r="G18" s="706"/>
      <c r="H18" s="706"/>
      <c r="I18" s="706"/>
      <c r="J18" s="706"/>
      <c r="K18" s="706"/>
      <c r="L18" s="707"/>
      <c r="M18" s="701" t="s">
        <v>288</v>
      </c>
      <c r="N18" s="701" t="s">
        <v>236</v>
      </c>
      <c r="O18" s="701"/>
      <c r="P18" s="237" t="s">
        <v>522</v>
      </c>
      <c r="Q18" s="705"/>
      <c r="R18" s="706"/>
      <c r="S18" s="706"/>
      <c r="T18" s="706"/>
      <c r="U18" s="706"/>
      <c r="V18" s="706"/>
      <c r="W18" s="707"/>
    </row>
    <row r="19" spans="2:24" s="25" customFormat="1" ht="25.5" customHeight="1" x14ac:dyDescent="0.15">
      <c r="B19" s="701"/>
      <c r="C19" s="701" t="s">
        <v>237</v>
      </c>
      <c r="D19" s="701"/>
      <c r="E19" s="236" t="s">
        <v>635</v>
      </c>
      <c r="F19" s="705"/>
      <c r="G19" s="706"/>
      <c r="H19" s="706"/>
      <c r="I19" s="706"/>
      <c r="J19" s="706"/>
      <c r="K19" s="706"/>
      <c r="L19" s="707"/>
      <c r="M19" s="701"/>
      <c r="N19" s="701" t="s">
        <v>237</v>
      </c>
      <c r="O19" s="701"/>
      <c r="P19" s="236" t="s">
        <v>633</v>
      </c>
      <c r="Q19" s="705"/>
      <c r="R19" s="706"/>
      <c r="S19" s="706"/>
      <c r="T19" s="706"/>
      <c r="U19" s="706"/>
      <c r="V19" s="706"/>
      <c r="W19" s="707"/>
    </row>
    <row r="20" spans="2:24" s="25" customFormat="1" ht="25.5" customHeight="1" x14ac:dyDescent="0.15">
      <c r="B20" s="675" t="s">
        <v>239</v>
      </c>
      <c r="C20" s="675"/>
      <c r="D20" s="675"/>
      <c r="E20" s="236" t="s">
        <v>476</v>
      </c>
      <c r="F20" s="705"/>
      <c r="G20" s="706"/>
      <c r="H20" s="706"/>
      <c r="I20" s="706"/>
      <c r="J20" s="706"/>
      <c r="K20" s="706"/>
      <c r="L20" s="707"/>
      <c r="M20" s="675" t="s">
        <v>239</v>
      </c>
      <c r="N20" s="675"/>
      <c r="O20" s="675"/>
      <c r="P20" s="236" t="s">
        <v>476</v>
      </c>
      <c r="Q20" s="705"/>
      <c r="R20" s="706"/>
      <c r="S20" s="706"/>
      <c r="T20" s="706"/>
      <c r="U20" s="706"/>
      <c r="V20" s="706"/>
      <c r="W20" s="707"/>
    </row>
    <row r="21" spans="2:24" s="25" customFormat="1" ht="25.5" customHeight="1" x14ac:dyDescent="0.15">
      <c r="B21" s="698" t="s">
        <v>289</v>
      </c>
      <c r="C21" s="675" t="s">
        <v>290</v>
      </c>
      <c r="D21" s="675"/>
      <c r="E21" s="237"/>
      <c r="F21" s="705"/>
      <c r="G21" s="706"/>
      <c r="H21" s="706"/>
      <c r="I21" s="706"/>
      <c r="J21" s="706"/>
      <c r="K21" s="706"/>
      <c r="L21" s="707"/>
      <c r="M21" s="698" t="s">
        <v>289</v>
      </c>
      <c r="N21" s="675" t="s">
        <v>290</v>
      </c>
      <c r="O21" s="675"/>
      <c r="P21" s="237"/>
      <c r="Q21" s="705"/>
      <c r="R21" s="706"/>
      <c r="S21" s="706"/>
      <c r="T21" s="706"/>
      <c r="U21" s="706"/>
      <c r="V21" s="706"/>
      <c r="W21" s="707"/>
    </row>
    <row r="22" spans="2:24" s="25" customFormat="1" ht="25.5" customHeight="1" x14ac:dyDescent="0.15">
      <c r="B22" s="699"/>
      <c r="C22" s="675" t="s">
        <v>248</v>
      </c>
      <c r="D22" s="675"/>
      <c r="E22" s="180"/>
      <c r="F22" s="705"/>
      <c r="G22" s="706"/>
      <c r="H22" s="706"/>
      <c r="I22" s="706"/>
      <c r="J22" s="706"/>
      <c r="K22" s="706"/>
      <c r="L22" s="707"/>
      <c r="M22" s="699"/>
      <c r="N22" s="675" t="s">
        <v>248</v>
      </c>
      <c r="O22" s="675"/>
      <c r="P22" s="180"/>
      <c r="Q22" s="705"/>
      <c r="R22" s="706"/>
      <c r="S22" s="706"/>
      <c r="T22" s="706"/>
      <c r="U22" s="706"/>
      <c r="V22" s="706"/>
      <c r="W22" s="707"/>
    </row>
    <row r="23" spans="2:24" s="25" customFormat="1" ht="25.5" customHeight="1" x14ac:dyDescent="0.15">
      <c r="B23" s="700"/>
      <c r="C23" s="675" t="s">
        <v>249</v>
      </c>
      <c r="D23" s="675"/>
      <c r="E23" s="180"/>
      <c r="F23" s="708"/>
      <c r="G23" s="709"/>
      <c r="H23" s="709"/>
      <c r="I23" s="709"/>
      <c r="J23" s="709"/>
      <c r="K23" s="709"/>
      <c r="L23" s="710"/>
      <c r="M23" s="700"/>
      <c r="N23" s="675" t="s">
        <v>249</v>
      </c>
      <c r="O23" s="675"/>
      <c r="P23" s="180"/>
      <c r="Q23" s="705"/>
      <c r="R23" s="706"/>
      <c r="S23" s="706"/>
      <c r="T23" s="706"/>
      <c r="U23" s="706"/>
      <c r="V23" s="706"/>
      <c r="W23" s="707"/>
    </row>
    <row r="24" spans="2:24" s="25" customFormat="1" ht="25.5" customHeight="1" x14ac:dyDescent="0.15">
      <c r="B24" s="682" t="s">
        <v>291</v>
      </c>
      <c r="C24" s="682"/>
      <c r="D24" s="682"/>
      <c r="E24" s="695" t="s">
        <v>530</v>
      </c>
      <c r="F24" s="696"/>
      <c r="G24" s="697"/>
      <c r="H24" s="682" t="s">
        <v>292</v>
      </c>
      <c r="I24" s="682"/>
      <c r="J24" s="695" t="s">
        <v>530</v>
      </c>
      <c r="K24" s="696"/>
      <c r="L24" s="697"/>
      <c r="M24" s="682" t="s">
        <v>291</v>
      </c>
      <c r="N24" s="682"/>
      <c r="O24" s="682"/>
      <c r="P24" s="695" t="s">
        <v>530</v>
      </c>
      <c r="Q24" s="696"/>
      <c r="R24" s="697"/>
      <c r="S24" s="682" t="s">
        <v>292</v>
      </c>
      <c r="T24" s="682"/>
      <c r="U24" s="683" t="s">
        <v>530</v>
      </c>
      <c r="V24" s="683"/>
      <c r="W24" s="683"/>
    </row>
    <row r="25" spans="2:24" s="25" customFormat="1" ht="25.5" customHeight="1" x14ac:dyDescent="0.15">
      <c r="B25" s="684" t="s">
        <v>293</v>
      </c>
      <c r="C25" s="684"/>
      <c r="D25" s="684"/>
      <c r="E25" s="685" t="s">
        <v>530</v>
      </c>
      <c r="F25" s="685"/>
      <c r="G25" s="685"/>
      <c r="H25" s="686" t="s">
        <v>294</v>
      </c>
      <c r="I25" s="687"/>
      <c r="J25" s="688"/>
      <c r="K25" s="689"/>
      <c r="L25" s="690"/>
      <c r="M25" s="686" t="s">
        <v>293</v>
      </c>
      <c r="N25" s="687"/>
      <c r="O25" s="691"/>
      <c r="P25" s="692" t="s">
        <v>530</v>
      </c>
      <c r="Q25" s="685"/>
      <c r="R25" s="685"/>
      <c r="S25" s="693" t="s">
        <v>294</v>
      </c>
      <c r="T25" s="694"/>
      <c r="U25" s="688"/>
      <c r="V25" s="689"/>
      <c r="W25" s="690"/>
    </row>
    <row r="26" spans="2:24" s="25" customFormat="1" ht="39.75" customHeight="1" x14ac:dyDescent="0.15">
      <c r="B26" s="675" t="s">
        <v>295</v>
      </c>
      <c r="C26" s="675"/>
      <c r="D26" s="675"/>
      <c r="E26" s="676" t="s">
        <v>622</v>
      </c>
      <c r="F26" s="677"/>
      <c r="G26" s="677"/>
      <c r="H26" s="677"/>
      <c r="I26" s="677"/>
      <c r="J26" s="677"/>
      <c r="K26" s="677"/>
      <c r="L26" s="678"/>
      <c r="M26" s="675" t="s">
        <v>295</v>
      </c>
      <c r="N26" s="675"/>
      <c r="O26" s="675"/>
      <c r="P26" s="676" t="s">
        <v>623</v>
      </c>
      <c r="Q26" s="677"/>
      <c r="R26" s="677"/>
      <c r="S26" s="677"/>
      <c r="T26" s="677"/>
      <c r="U26" s="677"/>
      <c r="V26" s="677"/>
      <c r="W26" s="678"/>
    </row>
    <row r="27" spans="2:24" s="25" customFormat="1" ht="15" customHeight="1" x14ac:dyDescent="0.15">
      <c r="B27" s="169"/>
      <c r="C27" s="679" t="s">
        <v>296</v>
      </c>
      <c r="D27" s="680"/>
      <c r="E27" s="680"/>
      <c r="F27" s="680"/>
      <c r="G27" s="680"/>
      <c r="H27" s="680"/>
      <c r="I27" s="680"/>
      <c r="J27" s="680"/>
      <c r="K27" s="680"/>
      <c r="L27" s="680"/>
      <c r="M27" s="170"/>
      <c r="N27" s="170" t="s">
        <v>297</v>
      </c>
      <c r="O27" s="170"/>
      <c r="P27" s="170"/>
      <c r="Q27" s="170"/>
      <c r="R27" s="170"/>
      <c r="S27" s="170"/>
      <c r="T27" s="170"/>
      <c r="U27" s="170"/>
      <c r="V27" s="170"/>
      <c r="W27" s="170"/>
    </row>
    <row r="28" spans="2:24" s="25" customFormat="1" ht="15" customHeight="1" x14ac:dyDescent="0.15">
      <c r="B28" s="169"/>
      <c r="C28" s="681"/>
      <c r="D28" s="681"/>
      <c r="E28" s="681"/>
      <c r="F28" s="681"/>
      <c r="G28" s="681"/>
      <c r="H28" s="681"/>
      <c r="I28" s="681"/>
      <c r="J28" s="681"/>
      <c r="K28" s="681"/>
      <c r="L28" s="681"/>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CF8BB32E-3B39-4DA1-8835-3F85F9A2557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6F28AB9-9B71-4258-9036-F79D2E0AAE82}">
          <x14:formula1>
            <xm:f>'(参考)リスト'!$C$16:$C$47</xm:f>
          </x14:formula1>
          <xm:sqref>E8 P8 P19 E19</xm:sqref>
        </x14:dataValidation>
        <x14:dataValidation type="list" allowBlank="1" showInputMessage="1" showErrorMessage="1" xr:uid="{D1657A17-9950-4F1C-9B6B-C30C58619D4D}">
          <x14:formula1>
            <xm:f>'(参考)リスト'!$B$16:$B$21</xm:f>
          </x14:formula1>
          <xm:sqref>E7 E18 P7 P18</xm:sqref>
        </x14:dataValidation>
        <x14:dataValidation type="list" allowBlank="1" showInputMessage="1" showErrorMessage="1" xr:uid="{7D902D08-09F3-4D5B-9204-DE17EAC21467}">
          <x14:formula1>
            <xm:f>'(参考)リスト'!$E$16:$E$27</xm:f>
          </x14:formula1>
          <xm:sqref>E9 E20 P9 P20</xm:sqref>
        </x14:dataValidation>
        <x14:dataValidation type="list" allowBlank="1" showInputMessage="1" showErrorMessage="1" xr:uid="{533BC35F-B803-415C-BA57-4E7C51E50C3F}">
          <x14:formula1>
            <xm:f>'(参考)リスト'!$D$16:$D$18</xm:f>
          </x14:formula1>
          <xm:sqref>E10 E21 P10 P21</xm:sqref>
        </x14:dataValidation>
        <x14:dataValidation type="list" allowBlank="1" showInputMessage="1" showErrorMessage="1" xr:uid="{5DD800A3-BF52-42FC-BC69-0790E539FB21}">
          <x14:formula1>
            <xm:f>'(参考)リスト'!$F$16:$F$21</xm:f>
          </x14:formula1>
          <xm:sqref>E11:E12 E22:E23 P22:P23 P11:P12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02B3-5168-4D7D-BC07-BAA5F1ECD2D9}">
  <sheetPr codeName="Sheet33">
    <pageSetUpPr fitToPage="1"/>
  </sheetPr>
  <dimension ref="B1:X31"/>
  <sheetViews>
    <sheetView showGridLines="0" showZeros="0" view="pageBreakPreview" topLeftCell="A5" zoomScaleNormal="70" zoomScaleSheetLayoutView="100" workbookViewId="0">
      <selection activeCell="P14" sqref="P14:R14"/>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8" t="s">
        <v>213</v>
      </c>
      <c r="S2" s="298"/>
      <c r="T2" s="509" t="str">
        <f>+'様式A-1'!$W$2</f>
        <v>34.13086,132.18247</v>
      </c>
      <c r="U2" s="509"/>
      <c r="V2" s="509"/>
      <c r="W2" s="509"/>
    </row>
    <row r="3" spans="2:23" ht="25.15" customHeight="1" x14ac:dyDescent="0.15">
      <c r="B3" s="719" t="s">
        <v>280</v>
      </c>
      <c r="C3" s="720"/>
      <c r="D3" s="720"/>
      <c r="E3" s="721" t="str">
        <f>+'様式A-1'!$D$3</f>
        <v>アソウダトンネル</v>
      </c>
      <c r="F3" s="722"/>
      <c r="G3" s="723"/>
      <c r="H3" s="724" t="s">
        <v>281</v>
      </c>
      <c r="I3" s="725"/>
      <c r="J3" s="695" t="str">
        <f>+'様式A-1'!$J$3</f>
        <v>一般県道藤生停車場錦帯橋線</v>
      </c>
      <c r="K3" s="696"/>
      <c r="L3" s="697"/>
      <c r="M3" s="726" t="s">
        <v>282</v>
      </c>
      <c r="N3" s="727"/>
      <c r="O3" s="728"/>
      <c r="P3" s="732" t="str">
        <f>+'様式B (1)'!$S$3</f>
        <v>復建調査設計株式会社</v>
      </c>
      <c r="Q3" s="732"/>
      <c r="R3" s="732"/>
      <c r="S3" s="726" t="s">
        <v>225</v>
      </c>
      <c r="T3" s="728"/>
      <c r="U3" s="735">
        <f>+'様式B (1)'!$P$2</f>
        <v>45862</v>
      </c>
      <c r="V3" s="736"/>
      <c r="W3" s="737"/>
    </row>
    <row r="4" spans="2:23" ht="25.15" customHeight="1" x14ac:dyDescent="0.15">
      <c r="B4" s="739" t="s">
        <v>283</v>
      </c>
      <c r="C4" s="740"/>
      <c r="D4" s="740"/>
      <c r="E4" s="741" t="str">
        <f>+'様式A-1'!$D$4</f>
        <v>麻生田トンネル</v>
      </c>
      <c r="F4" s="742"/>
      <c r="G4" s="743"/>
      <c r="H4" s="724" t="s">
        <v>284</v>
      </c>
      <c r="I4" s="725"/>
      <c r="J4" s="744" t="str">
        <f>+'様式A-1'!$R$3</f>
        <v>山口県岩国土木建築事務所</v>
      </c>
      <c r="K4" s="696"/>
      <c r="L4" s="697"/>
      <c r="M4" s="729"/>
      <c r="N4" s="730"/>
      <c r="O4" s="731"/>
      <c r="P4" s="745" t="str">
        <f>+'様式B (1)'!$S$4</f>
        <v>小笠原洋</v>
      </c>
      <c r="Q4" s="745"/>
      <c r="R4" s="745"/>
      <c r="S4" s="733"/>
      <c r="T4" s="734"/>
      <c r="U4" s="733"/>
      <c r="V4" s="738"/>
      <c r="W4" s="734"/>
    </row>
    <row r="5" spans="2:23" s="25" customFormat="1" ht="25.5" customHeight="1" x14ac:dyDescent="0.15">
      <c r="B5" s="698" t="s">
        <v>285</v>
      </c>
      <c r="C5" s="714" t="s">
        <v>286</v>
      </c>
      <c r="D5" s="715"/>
      <c r="E5" s="236" t="s">
        <v>587</v>
      </c>
      <c r="F5" s="702"/>
      <c r="G5" s="703"/>
      <c r="H5" s="703"/>
      <c r="I5" s="703"/>
      <c r="J5" s="703"/>
      <c r="K5" s="703"/>
      <c r="L5" s="704"/>
      <c r="M5" s="698" t="s">
        <v>285</v>
      </c>
      <c r="N5" s="714" t="s">
        <v>286</v>
      </c>
      <c r="O5" s="715"/>
      <c r="P5" s="236" t="s">
        <v>588</v>
      </c>
      <c r="Q5" s="705"/>
      <c r="R5" s="706"/>
      <c r="S5" s="706"/>
      <c r="T5" s="706"/>
      <c r="U5" s="706"/>
      <c r="V5" s="706"/>
      <c r="W5" s="707"/>
    </row>
    <row r="6" spans="2:23" s="25" customFormat="1" ht="25.5" customHeight="1" x14ac:dyDescent="0.15">
      <c r="B6" s="700"/>
      <c r="C6" s="714" t="s">
        <v>287</v>
      </c>
      <c r="D6" s="715"/>
      <c r="E6" s="237">
        <v>1</v>
      </c>
      <c r="F6" s="705"/>
      <c r="G6" s="706"/>
      <c r="H6" s="706"/>
      <c r="I6" s="706"/>
      <c r="J6" s="706"/>
      <c r="K6" s="706"/>
      <c r="L6" s="707"/>
      <c r="M6" s="700"/>
      <c r="N6" s="714" t="s">
        <v>287</v>
      </c>
      <c r="O6" s="715"/>
      <c r="P6" s="237">
        <v>1</v>
      </c>
      <c r="Q6" s="705"/>
      <c r="R6" s="706"/>
      <c r="S6" s="706"/>
      <c r="T6" s="706"/>
      <c r="U6" s="706"/>
      <c r="V6" s="706"/>
      <c r="W6" s="707"/>
    </row>
    <row r="7" spans="2:23" s="25" customFormat="1" ht="25.5" customHeight="1" x14ac:dyDescent="0.15">
      <c r="B7" s="698" t="s">
        <v>288</v>
      </c>
      <c r="C7" s="714" t="s">
        <v>236</v>
      </c>
      <c r="D7" s="715"/>
      <c r="E7" s="237" t="s">
        <v>522</v>
      </c>
      <c r="F7" s="705"/>
      <c r="G7" s="706"/>
      <c r="H7" s="706"/>
      <c r="I7" s="706"/>
      <c r="J7" s="706"/>
      <c r="K7" s="706"/>
      <c r="L7" s="707"/>
      <c r="M7" s="698" t="s">
        <v>288</v>
      </c>
      <c r="N7" s="714" t="s">
        <v>236</v>
      </c>
      <c r="O7" s="715"/>
      <c r="P7" s="237" t="s">
        <v>522</v>
      </c>
      <c r="Q7" s="705"/>
      <c r="R7" s="706"/>
      <c r="S7" s="706"/>
      <c r="T7" s="706"/>
      <c r="U7" s="706"/>
      <c r="V7" s="706"/>
      <c r="W7" s="707"/>
    </row>
    <row r="8" spans="2:23" s="25" customFormat="1" ht="25.5" customHeight="1" x14ac:dyDescent="0.15">
      <c r="B8" s="699"/>
      <c r="C8" s="714" t="s">
        <v>237</v>
      </c>
      <c r="D8" s="715"/>
      <c r="E8" s="236" t="s">
        <v>633</v>
      </c>
      <c r="F8" s="705"/>
      <c r="G8" s="706"/>
      <c r="H8" s="706"/>
      <c r="I8" s="706"/>
      <c r="J8" s="706"/>
      <c r="K8" s="706"/>
      <c r="L8" s="707"/>
      <c r="M8" s="699"/>
      <c r="N8" s="714" t="s">
        <v>237</v>
      </c>
      <c r="O8" s="715"/>
      <c r="P8" s="236" t="s">
        <v>631</v>
      </c>
      <c r="Q8" s="705"/>
      <c r="R8" s="706"/>
      <c r="S8" s="706"/>
      <c r="T8" s="706"/>
      <c r="U8" s="706"/>
      <c r="V8" s="706"/>
      <c r="W8" s="707"/>
    </row>
    <row r="9" spans="2:23" s="25" customFormat="1" ht="25.5" customHeight="1" x14ac:dyDescent="0.15">
      <c r="B9" s="716" t="s">
        <v>239</v>
      </c>
      <c r="C9" s="717"/>
      <c r="D9" s="718"/>
      <c r="E9" s="236" t="s">
        <v>476</v>
      </c>
      <c r="F9" s="705"/>
      <c r="G9" s="706"/>
      <c r="H9" s="706"/>
      <c r="I9" s="706"/>
      <c r="J9" s="706"/>
      <c r="K9" s="706"/>
      <c r="L9" s="707"/>
      <c r="M9" s="716" t="s">
        <v>239</v>
      </c>
      <c r="N9" s="717"/>
      <c r="O9" s="718"/>
      <c r="P9" s="236" t="s">
        <v>451</v>
      </c>
      <c r="Q9" s="705"/>
      <c r="R9" s="706"/>
      <c r="S9" s="706"/>
      <c r="T9" s="706"/>
      <c r="U9" s="706"/>
      <c r="V9" s="706"/>
      <c r="W9" s="707"/>
    </row>
    <row r="10" spans="2:23" s="25" customFormat="1" ht="25.5" customHeight="1" x14ac:dyDescent="0.15">
      <c r="B10" s="698" t="s">
        <v>289</v>
      </c>
      <c r="C10" s="716" t="s">
        <v>290</v>
      </c>
      <c r="D10" s="718"/>
      <c r="E10" s="237"/>
      <c r="F10" s="705"/>
      <c r="G10" s="706"/>
      <c r="H10" s="706"/>
      <c r="I10" s="706"/>
      <c r="J10" s="706"/>
      <c r="K10" s="706"/>
      <c r="L10" s="707"/>
      <c r="M10" s="698" t="s">
        <v>289</v>
      </c>
      <c r="N10" s="716" t="s">
        <v>290</v>
      </c>
      <c r="O10" s="718"/>
      <c r="P10" s="237" t="s">
        <v>541</v>
      </c>
      <c r="Q10" s="705"/>
      <c r="R10" s="706"/>
      <c r="S10" s="706"/>
      <c r="T10" s="706"/>
      <c r="U10" s="706"/>
      <c r="V10" s="706"/>
      <c r="W10" s="707"/>
    </row>
    <row r="11" spans="2:23" s="25" customFormat="1" ht="25.5" customHeight="1" x14ac:dyDescent="0.15">
      <c r="B11" s="699"/>
      <c r="C11" s="716" t="s">
        <v>248</v>
      </c>
      <c r="D11" s="718"/>
      <c r="E11" s="180"/>
      <c r="F11" s="705"/>
      <c r="G11" s="706"/>
      <c r="H11" s="706"/>
      <c r="I11" s="706"/>
      <c r="J11" s="706"/>
      <c r="K11" s="706"/>
      <c r="L11" s="707"/>
      <c r="M11" s="699"/>
      <c r="N11" s="716" t="s">
        <v>248</v>
      </c>
      <c r="O11" s="718"/>
      <c r="P11" s="180"/>
      <c r="Q11" s="705"/>
      <c r="R11" s="706"/>
      <c r="S11" s="706"/>
      <c r="T11" s="706"/>
      <c r="U11" s="706"/>
      <c r="V11" s="706"/>
      <c r="W11" s="707"/>
    </row>
    <row r="12" spans="2:23" s="25" customFormat="1" ht="25.5" customHeight="1" x14ac:dyDescent="0.15">
      <c r="B12" s="700"/>
      <c r="C12" s="675" t="s">
        <v>249</v>
      </c>
      <c r="D12" s="675"/>
      <c r="E12" s="180"/>
      <c r="F12" s="708"/>
      <c r="G12" s="709"/>
      <c r="H12" s="709"/>
      <c r="I12" s="709"/>
      <c r="J12" s="709"/>
      <c r="K12" s="709"/>
      <c r="L12" s="710"/>
      <c r="M12" s="700"/>
      <c r="N12" s="675" t="s">
        <v>249</v>
      </c>
      <c r="O12" s="675"/>
      <c r="P12" s="180" t="s">
        <v>592</v>
      </c>
      <c r="Q12" s="705"/>
      <c r="R12" s="706"/>
      <c r="S12" s="706"/>
      <c r="T12" s="706"/>
      <c r="U12" s="706"/>
      <c r="V12" s="706"/>
      <c r="W12" s="707"/>
    </row>
    <row r="13" spans="2:23" s="25" customFormat="1" ht="25.5" customHeight="1" x14ac:dyDescent="0.15">
      <c r="B13" s="682" t="s">
        <v>291</v>
      </c>
      <c r="C13" s="682"/>
      <c r="D13" s="682"/>
      <c r="E13" s="695" t="s">
        <v>530</v>
      </c>
      <c r="F13" s="696"/>
      <c r="G13" s="697"/>
      <c r="H13" s="682" t="s">
        <v>292</v>
      </c>
      <c r="I13" s="682"/>
      <c r="J13" s="683" t="s">
        <v>530</v>
      </c>
      <c r="K13" s="683"/>
      <c r="L13" s="683"/>
      <c r="M13" s="682" t="s">
        <v>291</v>
      </c>
      <c r="N13" s="682"/>
      <c r="O13" s="682"/>
      <c r="P13" s="695" t="s">
        <v>625</v>
      </c>
      <c r="Q13" s="696"/>
      <c r="R13" s="697"/>
      <c r="S13" s="682" t="s">
        <v>292</v>
      </c>
      <c r="T13" s="682"/>
      <c r="U13" s="683" t="s">
        <v>636</v>
      </c>
      <c r="V13" s="683"/>
      <c r="W13" s="683"/>
    </row>
    <row r="14" spans="2:23" s="25" customFormat="1" ht="25.5" customHeight="1" x14ac:dyDescent="0.15">
      <c r="B14" s="684" t="s">
        <v>293</v>
      </c>
      <c r="C14" s="684"/>
      <c r="D14" s="684"/>
      <c r="E14" s="573" t="s">
        <v>530</v>
      </c>
      <c r="F14" s="573"/>
      <c r="G14" s="573"/>
      <c r="H14" s="686" t="s">
        <v>294</v>
      </c>
      <c r="I14" s="687"/>
      <c r="J14" s="711"/>
      <c r="K14" s="712"/>
      <c r="L14" s="713"/>
      <c r="M14" s="686" t="s">
        <v>293</v>
      </c>
      <c r="N14" s="687"/>
      <c r="O14" s="691"/>
      <c r="P14" s="692" t="s">
        <v>525</v>
      </c>
      <c r="Q14" s="685"/>
      <c r="R14" s="685"/>
      <c r="S14" s="693" t="s">
        <v>294</v>
      </c>
      <c r="T14" s="694"/>
      <c r="U14" s="688"/>
      <c r="V14" s="689"/>
      <c r="W14" s="690"/>
    </row>
    <row r="15" spans="2:23" s="25" customFormat="1" ht="39.75" customHeight="1" x14ac:dyDescent="0.15">
      <c r="B15" s="675" t="s">
        <v>295</v>
      </c>
      <c r="C15" s="675"/>
      <c r="D15" s="675"/>
      <c r="E15" s="676" t="s">
        <v>624</v>
      </c>
      <c r="F15" s="677"/>
      <c r="G15" s="677"/>
      <c r="H15" s="677"/>
      <c r="I15" s="677"/>
      <c r="J15" s="677"/>
      <c r="K15" s="677"/>
      <c r="L15" s="678"/>
      <c r="M15" s="675" t="s">
        <v>295</v>
      </c>
      <c r="N15" s="675"/>
      <c r="O15" s="675"/>
      <c r="P15" s="676" t="s">
        <v>626</v>
      </c>
      <c r="Q15" s="677"/>
      <c r="R15" s="677"/>
      <c r="S15" s="677"/>
      <c r="T15" s="677"/>
      <c r="U15" s="677"/>
      <c r="V15" s="677"/>
      <c r="W15" s="678"/>
    </row>
    <row r="16" spans="2:23" s="25" customFormat="1" ht="25.5" customHeight="1" x14ac:dyDescent="0.15">
      <c r="B16" s="701" t="s">
        <v>285</v>
      </c>
      <c r="C16" s="701" t="s">
        <v>286</v>
      </c>
      <c r="D16" s="701"/>
      <c r="E16" s="236" t="s">
        <v>588</v>
      </c>
      <c r="F16" s="702"/>
      <c r="G16" s="703"/>
      <c r="H16" s="703"/>
      <c r="I16" s="703"/>
      <c r="J16" s="703"/>
      <c r="K16" s="703"/>
      <c r="L16" s="704"/>
      <c r="M16" s="701" t="s">
        <v>285</v>
      </c>
      <c r="N16" s="701" t="s">
        <v>286</v>
      </c>
      <c r="O16" s="701"/>
      <c r="P16" s="236" t="s">
        <v>588</v>
      </c>
      <c r="Q16" s="705"/>
      <c r="R16" s="706"/>
      <c r="S16" s="706"/>
      <c r="T16" s="706"/>
      <c r="U16" s="706"/>
      <c r="V16" s="706"/>
      <c r="W16" s="707"/>
    </row>
    <row r="17" spans="2:24" s="25" customFormat="1" ht="25.5" customHeight="1" x14ac:dyDescent="0.15">
      <c r="B17" s="701"/>
      <c r="C17" s="701" t="s">
        <v>287</v>
      </c>
      <c r="D17" s="701"/>
      <c r="E17" s="237">
        <v>2</v>
      </c>
      <c r="F17" s="705"/>
      <c r="G17" s="706"/>
      <c r="H17" s="706"/>
      <c r="I17" s="706"/>
      <c r="J17" s="706"/>
      <c r="K17" s="706"/>
      <c r="L17" s="707"/>
      <c r="M17" s="701"/>
      <c r="N17" s="701" t="s">
        <v>287</v>
      </c>
      <c r="O17" s="701"/>
      <c r="P17" s="237">
        <v>3</v>
      </c>
      <c r="Q17" s="705"/>
      <c r="R17" s="706"/>
      <c r="S17" s="706"/>
      <c r="T17" s="706"/>
      <c r="U17" s="706"/>
      <c r="V17" s="706"/>
      <c r="W17" s="707"/>
    </row>
    <row r="18" spans="2:24" s="25" customFormat="1" ht="25.5" customHeight="1" x14ac:dyDescent="0.15">
      <c r="B18" s="701" t="s">
        <v>288</v>
      </c>
      <c r="C18" s="701" t="s">
        <v>236</v>
      </c>
      <c r="D18" s="701"/>
      <c r="E18" s="237" t="s">
        <v>522</v>
      </c>
      <c r="F18" s="705"/>
      <c r="G18" s="706"/>
      <c r="H18" s="706"/>
      <c r="I18" s="706"/>
      <c r="J18" s="706"/>
      <c r="K18" s="706"/>
      <c r="L18" s="707"/>
      <c r="M18" s="701" t="s">
        <v>288</v>
      </c>
      <c r="N18" s="701" t="s">
        <v>236</v>
      </c>
      <c r="O18" s="701"/>
      <c r="P18" s="237" t="s">
        <v>522</v>
      </c>
      <c r="Q18" s="705"/>
      <c r="R18" s="706"/>
      <c r="S18" s="706"/>
      <c r="T18" s="706"/>
      <c r="U18" s="706"/>
      <c r="V18" s="706"/>
      <c r="W18" s="707"/>
    </row>
    <row r="19" spans="2:24" s="25" customFormat="1" ht="25.5" customHeight="1" x14ac:dyDescent="0.15">
      <c r="B19" s="701"/>
      <c r="C19" s="701" t="s">
        <v>237</v>
      </c>
      <c r="D19" s="701"/>
      <c r="E19" s="236" t="s">
        <v>632</v>
      </c>
      <c r="F19" s="705"/>
      <c r="G19" s="706"/>
      <c r="H19" s="706"/>
      <c r="I19" s="706"/>
      <c r="J19" s="706"/>
      <c r="K19" s="706"/>
      <c r="L19" s="707"/>
      <c r="M19" s="701"/>
      <c r="N19" s="701" t="s">
        <v>237</v>
      </c>
      <c r="O19" s="701"/>
      <c r="P19" s="236" t="s">
        <v>632</v>
      </c>
      <c r="Q19" s="705"/>
      <c r="R19" s="706"/>
      <c r="S19" s="706"/>
      <c r="T19" s="706"/>
      <c r="U19" s="706"/>
      <c r="V19" s="706"/>
      <c r="W19" s="707"/>
    </row>
    <row r="20" spans="2:24" s="25" customFormat="1" ht="25.5" customHeight="1" x14ac:dyDescent="0.15">
      <c r="B20" s="675" t="s">
        <v>239</v>
      </c>
      <c r="C20" s="675"/>
      <c r="D20" s="675"/>
      <c r="E20" s="236" t="s">
        <v>442</v>
      </c>
      <c r="F20" s="705"/>
      <c r="G20" s="706"/>
      <c r="H20" s="706"/>
      <c r="I20" s="706"/>
      <c r="J20" s="706"/>
      <c r="K20" s="706"/>
      <c r="L20" s="707"/>
      <c r="M20" s="675" t="s">
        <v>239</v>
      </c>
      <c r="N20" s="675"/>
      <c r="O20" s="675"/>
      <c r="P20" s="236" t="s">
        <v>451</v>
      </c>
      <c r="Q20" s="705"/>
      <c r="R20" s="706"/>
      <c r="S20" s="706"/>
      <c r="T20" s="706"/>
      <c r="U20" s="706"/>
      <c r="V20" s="706"/>
      <c r="W20" s="707"/>
    </row>
    <row r="21" spans="2:24" s="25" customFormat="1" ht="25.5" customHeight="1" x14ac:dyDescent="0.15">
      <c r="B21" s="698" t="s">
        <v>289</v>
      </c>
      <c r="C21" s="675" t="s">
        <v>290</v>
      </c>
      <c r="D21" s="675"/>
      <c r="E21" s="237" t="s">
        <v>541</v>
      </c>
      <c r="F21" s="705"/>
      <c r="G21" s="706"/>
      <c r="H21" s="706"/>
      <c r="I21" s="706"/>
      <c r="J21" s="706"/>
      <c r="K21" s="706"/>
      <c r="L21" s="707"/>
      <c r="M21" s="698" t="s">
        <v>289</v>
      </c>
      <c r="N21" s="675" t="s">
        <v>290</v>
      </c>
      <c r="O21" s="675"/>
      <c r="P21" s="237" t="s">
        <v>541</v>
      </c>
      <c r="Q21" s="705"/>
      <c r="R21" s="706"/>
      <c r="S21" s="706"/>
      <c r="T21" s="706"/>
      <c r="U21" s="706"/>
      <c r="V21" s="706"/>
      <c r="W21" s="707"/>
    </row>
    <row r="22" spans="2:24" s="25" customFormat="1" ht="25.5" customHeight="1" x14ac:dyDescent="0.15">
      <c r="B22" s="699"/>
      <c r="C22" s="675" t="s">
        <v>248</v>
      </c>
      <c r="D22" s="675"/>
      <c r="E22" s="180" t="s">
        <v>594</v>
      </c>
      <c r="F22" s="705"/>
      <c r="G22" s="706"/>
      <c r="H22" s="706"/>
      <c r="I22" s="706"/>
      <c r="J22" s="706"/>
      <c r="K22" s="706"/>
      <c r="L22" s="707"/>
      <c r="M22" s="699"/>
      <c r="N22" s="675" t="s">
        <v>248</v>
      </c>
      <c r="O22" s="675"/>
      <c r="P22" s="180"/>
      <c r="Q22" s="705"/>
      <c r="R22" s="706"/>
      <c r="S22" s="706"/>
      <c r="T22" s="706"/>
      <c r="U22" s="706"/>
      <c r="V22" s="706"/>
      <c r="W22" s="707"/>
    </row>
    <row r="23" spans="2:24" s="25" customFormat="1" ht="25.5" customHeight="1" x14ac:dyDescent="0.15">
      <c r="B23" s="700"/>
      <c r="C23" s="675" t="s">
        <v>249</v>
      </c>
      <c r="D23" s="675"/>
      <c r="E23" s="180" t="s">
        <v>529</v>
      </c>
      <c r="F23" s="708"/>
      <c r="G23" s="709"/>
      <c r="H23" s="709"/>
      <c r="I23" s="709"/>
      <c r="J23" s="709"/>
      <c r="K23" s="709"/>
      <c r="L23" s="710"/>
      <c r="M23" s="700"/>
      <c r="N23" s="675" t="s">
        <v>249</v>
      </c>
      <c r="O23" s="675"/>
      <c r="P23" s="180" t="s">
        <v>592</v>
      </c>
      <c r="Q23" s="705"/>
      <c r="R23" s="706"/>
      <c r="S23" s="706"/>
      <c r="T23" s="706"/>
      <c r="U23" s="706"/>
      <c r="V23" s="706"/>
      <c r="W23" s="707"/>
    </row>
    <row r="24" spans="2:24" s="25" customFormat="1" ht="25.5" customHeight="1" x14ac:dyDescent="0.15">
      <c r="B24" s="682" t="s">
        <v>291</v>
      </c>
      <c r="C24" s="682"/>
      <c r="D24" s="682"/>
      <c r="E24" s="695" t="s">
        <v>608</v>
      </c>
      <c r="F24" s="696"/>
      <c r="G24" s="697"/>
      <c r="H24" s="682" t="s">
        <v>292</v>
      </c>
      <c r="I24" s="682"/>
      <c r="J24" s="695" t="s">
        <v>530</v>
      </c>
      <c r="K24" s="696"/>
      <c r="L24" s="697"/>
      <c r="M24" s="682" t="s">
        <v>291</v>
      </c>
      <c r="N24" s="682"/>
      <c r="O24" s="682"/>
      <c r="P24" s="695" t="s">
        <v>628</v>
      </c>
      <c r="Q24" s="696"/>
      <c r="R24" s="697"/>
      <c r="S24" s="682" t="s">
        <v>292</v>
      </c>
      <c r="T24" s="682"/>
      <c r="U24" s="683" t="s">
        <v>637</v>
      </c>
      <c r="V24" s="683"/>
      <c r="W24" s="683"/>
    </row>
    <row r="25" spans="2:24" s="25" customFormat="1" ht="25.5" customHeight="1" x14ac:dyDescent="0.15">
      <c r="B25" s="684" t="s">
        <v>293</v>
      </c>
      <c r="C25" s="684"/>
      <c r="D25" s="684"/>
      <c r="E25" s="685" t="s">
        <v>617</v>
      </c>
      <c r="F25" s="685"/>
      <c r="G25" s="685"/>
      <c r="H25" s="686" t="s">
        <v>294</v>
      </c>
      <c r="I25" s="687"/>
      <c r="J25" s="688">
        <v>45862</v>
      </c>
      <c r="K25" s="689"/>
      <c r="L25" s="690"/>
      <c r="M25" s="686" t="s">
        <v>293</v>
      </c>
      <c r="N25" s="687"/>
      <c r="O25" s="691"/>
      <c r="P25" s="692" t="s">
        <v>525</v>
      </c>
      <c r="Q25" s="685"/>
      <c r="R25" s="685"/>
      <c r="S25" s="693" t="s">
        <v>294</v>
      </c>
      <c r="T25" s="694"/>
      <c r="U25" s="688"/>
      <c r="V25" s="689"/>
      <c r="W25" s="690"/>
    </row>
    <row r="26" spans="2:24" s="25" customFormat="1" ht="39.75" customHeight="1" x14ac:dyDescent="0.15">
      <c r="B26" s="675" t="s">
        <v>295</v>
      </c>
      <c r="C26" s="675"/>
      <c r="D26" s="675"/>
      <c r="E26" s="676" t="s">
        <v>627</v>
      </c>
      <c r="F26" s="677"/>
      <c r="G26" s="677"/>
      <c r="H26" s="677"/>
      <c r="I26" s="677"/>
      <c r="J26" s="677"/>
      <c r="K26" s="677"/>
      <c r="L26" s="678"/>
      <c r="M26" s="675" t="s">
        <v>295</v>
      </c>
      <c r="N26" s="675"/>
      <c r="O26" s="675"/>
      <c r="P26" s="676" t="s">
        <v>629</v>
      </c>
      <c r="Q26" s="677"/>
      <c r="R26" s="677"/>
      <c r="S26" s="677"/>
      <c r="T26" s="677"/>
      <c r="U26" s="677"/>
      <c r="V26" s="677"/>
      <c r="W26" s="678"/>
    </row>
    <row r="27" spans="2:24" s="25" customFormat="1" ht="15" customHeight="1" x14ac:dyDescent="0.15">
      <c r="B27" s="169"/>
      <c r="C27" s="679" t="s">
        <v>296</v>
      </c>
      <c r="D27" s="680"/>
      <c r="E27" s="680"/>
      <c r="F27" s="680"/>
      <c r="G27" s="680"/>
      <c r="H27" s="680"/>
      <c r="I27" s="680"/>
      <c r="J27" s="680"/>
      <c r="K27" s="680"/>
      <c r="L27" s="680"/>
      <c r="M27" s="170"/>
      <c r="N27" s="170" t="s">
        <v>297</v>
      </c>
      <c r="O27" s="170"/>
      <c r="P27" s="170"/>
      <c r="Q27" s="170"/>
      <c r="R27" s="170"/>
      <c r="S27" s="170"/>
      <c r="T27" s="170"/>
      <c r="U27" s="170"/>
      <c r="V27" s="170"/>
      <c r="W27" s="170"/>
    </row>
    <row r="28" spans="2:24" s="25" customFormat="1" ht="15" customHeight="1" x14ac:dyDescent="0.15">
      <c r="B28" s="169"/>
      <c r="C28" s="681"/>
      <c r="D28" s="681"/>
      <c r="E28" s="681"/>
      <c r="F28" s="681"/>
      <c r="G28" s="681"/>
      <c r="H28" s="681"/>
      <c r="I28" s="681"/>
      <c r="J28" s="681"/>
      <c r="K28" s="681"/>
      <c r="L28" s="681"/>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A24AF5E2-4F28-402D-9E55-241F3AE1E1D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D079527-3519-490E-B31C-573F3E6605C5}">
          <x14:formula1>
            <xm:f>'(参考)リスト'!$C$16:$C$47</xm:f>
          </x14:formula1>
          <xm:sqref>E8 P8 P19 E19</xm:sqref>
        </x14:dataValidation>
        <x14:dataValidation type="list" allowBlank="1" showInputMessage="1" showErrorMessage="1" xr:uid="{38057E34-9C22-4424-B6D5-EB12EDFCB7DC}">
          <x14:formula1>
            <xm:f>'(参考)リスト'!$B$16:$B$21</xm:f>
          </x14:formula1>
          <xm:sqref>E7 E18 P7 P18</xm:sqref>
        </x14:dataValidation>
        <x14:dataValidation type="list" allowBlank="1" showInputMessage="1" showErrorMessage="1" xr:uid="{C425B69B-2CC8-49C5-89B1-90F0244C7AD8}">
          <x14:formula1>
            <xm:f>'(参考)リスト'!$E$16:$E$27</xm:f>
          </x14:formula1>
          <xm:sqref>E9 E20 P9 P20</xm:sqref>
        </x14:dataValidation>
        <x14:dataValidation type="list" allowBlank="1" showInputMessage="1" showErrorMessage="1" xr:uid="{673E7D79-B56A-44C6-8FE2-7318654FC4F4}">
          <x14:formula1>
            <xm:f>'(参考)リスト'!$D$16:$D$18</xm:f>
          </x14:formula1>
          <xm:sqref>E10 E21 P10 P21</xm:sqref>
        </x14:dataValidation>
        <x14:dataValidation type="list" allowBlank="1" showInputMessage="1" showErrorMessage="1" xr:uid="{07429ED4-3EB6-46FF-A987-68027572D48E}">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49976-6782-49C7-B841-DFF551B140F4}">
  <sheetPr codeName="Sheet34">
    <pageSetUpPr fitToPage="1"/>
  </sheetPr>
  <dimension ref="B1:X31"/>
  <sheetViews>
    <sheetView showGridLines="0" showZeros="0" view="pageBreakPreview" zoomScaleNormal="70" zoomScaleSheetLayoutView="100" workbookViewId="0">
      <selection activeCell="E11" sqref="E11:E12"/>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8" t="s">
        <v>213</v>
      </c>
      <c r="S2" s="298"/>
      <c r="T2" s="509" t="str">
        <f>+'様式A-1'!$W$2</f>
        <v>34.13086,132.18247</v>
      </c>
      <c r="U2" s="509"/>
      <c r="V2" s="509"/>
      <c r="W2" s="509"/>
    </row>
    <row r="3" spans="2:23" ht="25.15" customHeight="1" x14ac:dyDescent="0.15">
      <c r="B3" s="719" t="s">
        <v>280</v>
      </c>
      <c r="C3" s="720"/>
      <c r="D3" s="720"/>
      <c r="E3" s="721" t="str">
        <f>+'様式A-1'!$D$3</f>
        <v>アソウダトンネル</v>
      </c>
      <c r="F3" s="722"/>
      <c r="G3" s="723"/>
      <c r="H3" s="724" t="s">
        <v>281</v>
      </c>
      <c r="I3" s="725"/>
      <c r="J3" s="695" t="str">
        <f>+'様式A-1'!$J$3</f>
        <v>一般県道藤生停車場錦帯橋線</v>
      </c>
      <c r="K3" s="696"/>
      <c r="L3" s="697"/>
      <c r="M3" s="726" t="s">
        <v>282</v>
      </c>
      <c r="N3" s="727"/>
      <c r="O3" s="728"/>
      <c r="P3" s="732" t="str">
        <f>+'様式B (1)'!$S$3</f>
        <v>復建調査設計株式会社</v>
      </c>
      <c r="Q3" s="732"/>
      <c r="R3" s="732"/>
      <c r="S3" s="726" t="s">
        <v>225</v>
      </c>
      <c r="T3" s="728"/>
      <c r="U3" s="735">
        <f>+'様式B (1)'!$P$2</f>
        <v>45862</v>
      </c>
      <c r="V3" s="736"/>
      <c r="W3" s="737"/>
    </row>
    <row r="4" spans="2:23" ht="25.15" customHeight="1" x14ac:dyDescent="0.15">
      <c r="B4" s="739" t="s">
        <v>283</v>
      </c>
      <c r="C4" s="740"/>
      <c r="D4" s="740"/>
      <c r="E4" s="741" t="str">
        <f>+'様式A-1'!$D$4</f>
        <v>麻生田トンネル</v>
      </c>
      <c r="F4" s="742"/>
      <c r="G4" s="743"/>
      <c r="H4" s="724" t="s">
        <v>284</v>
      </c>
      <c r="I4" s="725"/>
      <c r="J4" s="744" t="str">
        <f>+'様式A-1'!$R$3</f>
        <v>山口県岩国土木建築事務所</v>
      </c>
      <c r="K4" s="696"/>
      <c r="L4" s="697"/>
      <c r="M4" s="729"/>
      <c r="N4" s="730"/>
      <c r="O4" s="731"/>
      <c r="P4" s="745" t="str">
        <f>+'様式B (1)'!$S$4</f>
        <v>小笠原洋</v>
      </c>
      <c r="Q4" s="745"/>
      <c r="R4" s="745"/>
      <c r="S4" s="733"/>
      <c r="T4" s="734"/>
      <c r="U4" s="733"/>
      <c r="V4" s="738"/>
      <c r="W4" s="734"/>
    </row>
    <row r="5" spans="2:23" s="25" customFormat="1" ht="25.5" customHeight="1" x14ac:dyDescent="0.15">
      <c r="B5" s="698" t="s">
        <v>285</v>
      </c>
      <c r="C5" s="714" t="s">
        <v>286</v>
      </c>
      <c r="D5" s="715"/>
      <c r="E5" s="236" t="s">
        <v>589</v>
      </c>
      <c r="F5" s="702"/>
      <c r="G5" s="703"/>
      <c r="H5" s="703"/>
      <c r="I5" s="703"/>
      <c r="J5" s="703"/>
      <c r="K5" s="703"/>
      <c r="L5" s="704"/>
      <c r="M5" s="698" t="s">
        <v>285</v>
      </c>
      <c r="N5" s="714" t="s">
        <v>286</v>
      </c>
      <c r="O5" s="715"/>
      <c r="P5" s="236"/>
      <c r="Q5" s="705"/>
      <c r="R5" s="706"/>
      <c r="S5" s="706"/>
      <c r="T5" s="706"/>
      <c r="U5" s="706"/>
      <c r="V5" s="706"/>
      <c r="W5" s="707"/>
    </row>
    <row r="6" spans="2:23" s="25" customFormat="1" ht="25.5" customHeight="1" x14ac:dyDescent="0.15">
      <c r="B6" s="700"/>
      <c r="C6" s="714" t="s">
        <v>287</v>
      </c>
      <c r="D6" s="715"/>
      <c r="E6" s="237">
        <v>1</v>
      </c>
      <c r="F6" s="705"/>
      <c r="G6" s="706"/>
      <c r="H6" s="706"/>
      <c r="I6" s="706"/>
      <c r="J6" s="706"/>
      <c r="K6" s="706"/>
      <c r="L6" s="707"/>
      <c r="M6" s="700"/>
      <c r="N6" s="714" t="s">
        <v>287</v>
      </c>
      <c r="O6" s="715"/>
      <c r="P6" s="237"/>
      <c r="Q6" s="705"/>
      <c r="R6" s="706"/>
      <c r="S6" s="706"/>
      <c r="T6" s="706"/>
      <c r="U6" s="706"/>
      <c r="V6" s="706"/>
      <c r="W6" s="707"/>
    </row>
    <row r="7" spans="2:23" s="25" customFormat="1" ht="25.5" customHeight="1" x14ac:dyDescent="0.15">
      <c r="B7" s="698" t="s">
        <v>288</v>
      </c>
      <c r="C7" s="714" t="s">
        <v>236</v>
      </c>
      <c r="D7" s="715"/>
      <c r="E7" s="237" t="s">
        <v>522</v>
      </c>
      <c r="F7" s="705"/>
      <c r="G7" s="706"/>
      <c r="H7" s="706"/>
      <c r="I7" s="706"/>
      <c r="J7" s="706"/>
      <c r="K7" s="706"/>
      <c r="L7" s="707"/>
      <c r="M7" s="698" t="s">
        <v>288</v>
      </c>
      <c r="N7" s="714" t="s">
        <v>236</v>
      </c>
      <c r="O7" s="715"/>
      <c r="P7" s="237"/>
      <c r="Q7" s="705"/>
      <c r="R7" s="706"/>
      <c r="S7" s="706"/>
      <c r="T7" s="706"/>
      <c r="U7" s="706"/>
      <c r="V7" s="706"/>
      <c r="W7" s="707"/>
    </row>
    <row r="8" spans="2:23" s="25" customFormat="1" ht="25.5" customHeight="1" x14ac:dyDescent="0.15">
      <c r="B8" s="699"/>
      <c r="C8" s="714" t="s">
        <v>237</v>
      </c>
      <c r="D8" s="715"/>
      <c r="E8" s="236" t="s">
        <v>632</v>
      </c>
      <c r="F8" s="705"/>
      <c r="G8" s="706"/>
      <c r="H8" s="706"/>
      <c r="I8" s="706"/>
      <c r="J8" s="706"/>
      <c r="K8" s="706"/>
      <c r="L8" s="707"/>
      <c r="M8" s="699"/>
      <c r="N8" s="714" t="s">
        <v>237</v>
      </c>
      <c r="O8" s="715"/>
      <c r="P8" s="236"/>
      <c r="Q8" s="705"/>
      <c r="R8" s="706"/>
      <c r="S8" s="706"/>
      <c r="T8" s="706"/>
      <c r="U8" s="706"/>
      <c r="V8" s="706"/>
      <c r="W8" s="707"/>
    </row>
    <row r="9" spans="2:23" s="25" customFormat="1" ht="25.5" customHeight="1" x14ac:dyDescent="0.15">
      <c r="B9" s="716" t="s">
        <v>239</v>
      </c>
      <c r="C9" s="717"/>
      <c r="D9" s="718"/>
      <c r="E9" s="236" t="s">
        <v>451</v>
      </c>
      <c r="F9" s="705"/>
      <c r="G9" s="706"/>
      <c r="H9" s="706"/>
      <c r="I9" s="706"/>
      <c r="J9" s="706"/>
      <c r="K9" s="706"/>
      <c r="L9" s="707"/>
      <c r="M9" s="716" t="s">
        <v>239</v>
      </c>
      <c r="N9" s="717"/>
      <c r="O9" s="718"/>
      <c r="P9" s="236"/>
      <c r="Q9" s="705"/>
      <c r="R9" s="706"/>
      <c r="S9" s="706"/>
      <c r="T9" s="706"/>
      <c r="U9" s="706"/>
      <c r="V9" s="706"/>
      <c r="W9" s="707"/>
    </row>
    <row r="10" spans="2:23" s="25" customFormat="1" ht="25.5" customHeight="1" x14ac:dyDescent="0.15">
      <c r="B10" s="698" t="s">
        <v>289</v>
      </c>
      <c r="C10" s="716" t="s">
        <v>290</v>
      </c>
      <c r="D10" s="718"/>
      <c r="E10" s="237" t="s">
        <v>541</v>
      </c>
      <c r="F10" s="705"/>
      <c r="G10" s="706"/>
      <c r="H10" s="706"/>
      <c r="I10" s="706"/>
      <c r="J10" s="706"/>
      <c r="K10" s="706"/>
      <c r="L10" s="707"/>
      <c r="M10" s="698" t="s">
        <v>289</v>
      </c>
      <c r="N10" s="716" t="s">
        <v>290</v>
      </c>
      <c r="O10" s="718"/>
      <c r="P10" s="237"/>
      <c r="Q10" s="705"/>
      <c r="R10" s="706"/>
      <c r="S10" s="706"/>
      <c r="T10" s="706"/>
      <c r="U10" s="706"/>
      <c r="V10" s="706"/>
      <c r="W10" s="707"/>
    </row>
    <row r="11" spans="2:23" s="25" customFormat="1" ht="25.5" customHeight="1" x14ac:dyDescent="0.15">
      <c r="B11" s="699"/>
      <c r="C11" s="716" t="s">
        <v>248</v>
      </c>
      <c r="D11" s="718"/>
      <c r="E11" s="180"/>
      <c r="F11" s="705"/>
      <c r="G11" s="706"/>
      <c r="H11" s="706"/>
      <c r="I11" s="706"/>
      <c r="J11" s="706"/>
      <c r="K11" s="706"/>
      <c r="L11" s="707"/>
      <c r="M11" s="699"/>
      <c r="N11" s="716" t="s">
        <v>248</v>
      </c>
      <c r="O11" s="718"/>
      <c r="P11" s="180"/>
      <c r="Q11" s="705"/>
      <c r="R11" s="706"/>
      <c r="S11" s="706"/>
      <c r="T11" s="706"/>
      <c r="U11" s="706"/>
      <c r="V11" s="706"/>
      <c r="W11" s="707"/>
    </row>
    <row r="12" spans="2:23" s="25" customFormat="1" ht="25.5" customHeight="1" x14ac:dyDescent="0.15">
      <c r="B12" s="700"/>
      <c r="C12" s="675" t="s">
        <v>249</v>
      </c>
      <c r="D12" s="675"/>
      <c r="E12" s="180" t="s">
        <v>592</v>
      </c>
      <c r="F12" s="708"/>
      <c r="G12" s="709"/>
      <c r="H12" s="709"/>
      <c r="I12" s="709"/>
      <c r="J12" s="709"/>
      <c r="K12" s="709"/>
      <c r="L12" s="710"/>
      <c r="M12" s="700"/>
      <c r="N12" s="675" t="s">
        <v>249</v>
      </c>
      <c r="O12" s="675"/>
      <c r="P12" s="180"/>
      <c r="Q12" s="705"/>
      <c r="R12" s="706"/>
      <c r="S12" s="706"/>
      <c r="T12" s="706"/>
      <c r="U12" s="706"/>
      <c r="V12" s="706"/>
      <c r="W12" s="707"/>
    </row>
    <row r="13" spans="2:23" s="25" customFormat="1" ht="25.5" customHeight="1" x14ac:dyDescent="0.15">
      <c r="B13" s="682" t="s">
        <v>291</v>
      </c>
      <c r="C13" s="682"/>
      <c r="D13" s="682"/>
      <c r="E13" s="695" t="s">
        <v>628</v>
      </c>
      <c r="F13" s="696"/>
      <c r="G13" s="697"/>
      <c r="H13" s="682" t="s">
        <v>292</v>
      </c>
      <c r="I13" s="682"/>
      <c r="J13" s="683" t="s">
        <v>628</v>
      </c>
      <c r="K13" s="683"/>
      <c r="L13" s="683"/>
      <c r="M13" s="682" t="s">
        <v>291</v>
      </c>
      <c r="N13" s="682"/>
      <c r="O13" s="682"/>
      <c r="P13" s="695"/>
      <c r="Q13" s="696"/>
      <c r="R13" s="697"/>
      <c r="S13" s="682" t="s">
        <v>292</v>
      </c>
      <c r="T13" s="682"/>
      <c r="U13" s="683"/>
      <c r="V13" s="683"/>
      <c r="W13" s="683"/>
    </row>
    <row r="14" spans="2:23" s="25" customFormat="1" ht="25.5" customHeight="1" x14ac:dyDescent="0.15">
      <c r="B14" s="684" t="s">
        <v>293</v>
      </c>
      <c r="C14" s="684"/>
      <c r="D14" s="684"/>
      <c r="E14" s="573" t="s">
        <v>525</v>
      </c>
      <c r="F14" s="573"/>
      <c r="G14" s="573"/>
      <c r="H14" s="686" t="s">
        <v>294</v>
      </c>
      <c r="I14" s="687"/>
      <c r="J14" s="711"/>
      <c r="K14" s="712"/>
      <c r="L14" s="713"/>
      <c r="M14" s="686" t="s">
        <v>293</v>
      </c>
      <c r="N14" s="687"/>
      <c r="O14" s="691"/>
      <c r="P14" s="692"/>
      <c r="Q14" s="685"/>
      <c r="R14" s="685"/>
      <c r="S14" s="693" t="s">
        <v>294</v>
      </c>
      <c r="T14" s="694"/>
      <c r="U14" s="688"/>
      <c r="V14" s="689"/>
      <c r="W14" s="690"/>
    </row>
    <row r="15" spans="2:23" s="25" customFormat="1" ht="39.75" customHeight="1" x14ac:dyDescent="0.15">
      <c r="B15" s="675" t="s">
        <v>295</v>
      </c>
      <c r="C15" s="675"/>
      <c r="D15" s="675"/>
      <c r="E15" s="676" t="s">
        <v>630</v>
      </c>
      <c r="F15" s="677"/>
      <c r="G15" s="677"/>
      <c r="H15" s="677"/>
      <c r="I15" s="677"/>
      <c r="J15" s="677"/>
      <c r="K15" s="677"/>
      <c r="L15" s="678"/>
      <c r="M15" s="675" t="s">
        <v>295</v>
      </c>
      <c r="N15" s="675"/>
      <c r="O15" s="675"/>
      <c r="P15" s="676"/>
      <c r="Q15" s="677"/>
      <c r="R15" s="677"/>
      <c r="S15" s="677"/>
      <c r="T15" s="677"/>
      <c r="U15" s="677"/>
      <c r="V15" s="677"/>
      <c r="W15" s="678"/>
    </row>
    <row r="16" spans="2:23" s="25" customFormat="1" ht="25.5" customHeight="1" x14ac:dyDescent="0.15">
      <c r="B16" s="701" t="s">
        <v>285</v>
      </c>
      <c r="C16" s="701" t="s">
        <v>286</v>
      </c>
      <c r="D16" s="701"/>
      <c r="E16" s="236"/>
      <c r="F16" s="702"/>
      <c r="G16" s="703"/>
      <c r="H16" s="703"/>
      <c r="I16" s="703"/>
      <c r="J16" s="703"/>
      <c r="K16" s="703"/>
      <c r="L16" s="704"/>
      <c r="M16" s="701" t="s">
        <v>285</v>
      </c>
      <c r="N16" s="701" t="s">
        <v>286</v>
      </c>
      <c r="O16" s="701"/>
      <c r="P16" s="236"/>
      <c r="Q16" s="705"/>
      <c r="R16" s="706"/>
      <c r="S16" s="706"/>
      <c r="T16" s="706"/>
      <c r="U16" s="706"/>
      <c r="V16" s="706"/>
      <c r="W16" s="707"/>
    </row>
    <row r="17" spans="2:24" s="25" customFormat="1" ht="25.5" customHeight="1" x14ac:dyDescent="0.15">
      <c r="B17" s="701"/>
      <c r="C17" s="701" t="s">
        <v>287</v>
      </c>
      <c r="D17" s="701"/>
      <c r="E17" s="237"/>
      <c r="F17" s="705"/>
      <c r="G17" s="706"/>
      <c r="H17" s="706"/>
      <c r="I17" s="706"/>
      <c r="J17" s="706"/>
      <c r="K17" s="706"/>
      <c r="L17" s="707"/>
      <c r="M17" s="701"/>
      <c r="N17" s="701" t="s">
        <v>287</v>
      </c>
      <c r="O17" s="701"/>
      <c r="P17" s="237"/>
      <c r="Q17" s="705"/>
      <c r="R17" s="706"/>
      <c r="S17" s="706"/>
      <c r="T17" s="706"/>
      <c r="U17" s="706"/>
      <c r="V17" s="706"/>
      <c r="W17" s="707"/>
    </row>
    <row r="18" spans="2:24" s="25" customFormat="1" ht="25.5" customHeight="1" x14ac:dyDescent="0.15">
      <c r="B18" s="701" t="s">
        <v>288</v>
      </c>
      <c r="C18" s="701" t="s">
        <v>236</v>
      </c>
      <c r="D18" s="701"/>
      <c r="E18" s="237"/>
      <c r="F18" s="705"/>
      <c r="G18" s="706"/>
      <c r="H18" s="706"/>
      <c r="I18" s="706"/>
      <c r="J18" s="706"/>
      <c r="K18" s="706"/>
      <c r="L18" s="707"/>
      <c r="M18" s="701" t="s">
        <v>288</v>
      </c>
      <c r="N18" s="701" t="s">
        <v>236</v>
      </c>
      <c r="O18" s="701"/>
      <c r="P18" s="237"/>
      <c r="Q18" s="705"/>
      <c r="R18" s="706"/>
      <c r="S18" s="706"/>
      <c r="T18" s="706"/>
      <c r="U18" s="706"/>
      <c r="V18" s="706"/>
      <c r="W18" s="707"/>
    </row>
    <row r="19" spans="2:24" s="25" customFormat="1" ht="25.5" customHeight="1" x14ac:dyDescent="0.15">
      <c r="B19" s="701"/>
      <c r="C19" s="701" t="s">
        <v>237</v>
      </c>
      <c r="D19" s="701"/>
      <c r="E19" s="236"/>
      <c r="F19" s="705"/>
      <c r="G19" s="706"/>
      <c r="H19" s="706"/>
      <c r="I19" s="706"/>
      <c r="J19" s="706"/>
      <c r="K19" s="706"/>
      <c r="L19" s="707"/>
      <c r="M19" s="701"/>
      <c r="N19" s="701" t="s">
        <v>237</v>
      </c>
      <c r="O19" s="701"/>
      <c r="P19" s="236"/>
      <c r="Q19" s="705"/>
      <c r="R19" s="706"/>
      <c r="S19" s="706"/>
      <c r="T19" s="706"/>
      <c r="U19" s="706"/>
      <c r="V19" s="706"/>
      <c r="W19" s="707"/>
    </row>
    <row r="20" spans="2:24" s="25" customFormat="1" ht="25.5" customHeight="1" x14ac:dyDescent="0.15">
      <c r="B20" s="675" t="s">
        <v>239</v>
      </c>
      <c r="C20" s="675"/>
      <c r="D20" s="675"/>
      <c r="E20" s="236"/>
      <c r="F20" s="705"/>
      <c r="G20" s="706"/>
      <c r="H20" s="706"/>
      <c r="I20" s="706"/>
      <c r="J20" s="706"/>
      <c r="K20" s="706"/>
      <c r="L20" s="707"/>
      <c r="M20" s="675" t="s">
        <v>239</v>
      </c>
      <c r="N20" s="675"/>
      <c r="O20" s="675"/>
      <c r="P20" s="236"/>
      <c r="Q20" s="705"/>
      <c r="R20" s="706"/>
      <c r="S20" s="706"/>
      <c r="T20" s="706"/>
      <c r="U20" s="706"/>
      <c r="V20" s="706"/>
      <c r="W20" s="707"/>
    </row>
    <row r="21" spans="2:24" s="25" customFormat="1" ht="25.5" customHeight="1" x14ac:dyDescent="0.15">
      <c r="B21" s="698" t="s">
        <v>289</v>
      </c>
      <c r="C21" s="675" t="s">
        <v>290</v>
      </c>
      <c r="D21" s="675"/>
      <c r="E21" s="237"/>
      <c r="F21" s="705"/>
      <c r="G21" s="706"/>
      <c r="H21" s="706"/>
      <c r="I21" s="706"/>
      <c r="J21" s="706"/>
      <c r="K21" s="706"/>
      <c r="L21" s="707"/>
      <c r="M21" s="698" t="s">
        <v>289</v>
      </c>
      <c r="N21" s="675" t="s">
        <v>290</v>
      </c>
      <c r="O21" s="675"/>
      <c r="P21" s="237"/>
      <c r="Q21" s="705"/>
      <c r="R21" s="706"/>
      <c r="S21" s="706"/>
      <c r="T21" s="706"/>
      <c r="U21" s="706"/>
      <c r="V21" s="706"/>
      <c r="W21" s="707"/>
    </row>
    <row r="22" spans="2:24" s="25" customFormat="1" ht="25.5" customHeight="1" x14ac:dyDescent="0.15">
      <c r="B22" s="699"/>
      <c r="C22" s="675" t="s">
        <v>248</v>
      </c>
      <c r="D22" s="675"/>
      <c r="E22" s="180"/>
      <c r="F22" s="705"/>
      <c r="G22" s="706"/>
      <c r="H22" s="706"/>
      <c r="I22" s="706"/>
      <c r="J22" s="706"/>
      <c r="K22" s="706"/>
      <c r="L22" s="707"/>
      <c r="M22" s="699"/>
      <c r="N22" s="675" t="s">
        <v>248</v>
      </c>
      <c r="O22" s="675"/>
      <c r="P22" s="180"/>
      <c r="Q22" s="705"/>
      <c r="R22" s="706"/>
      <c r="S22" s="706"/>
      <c r="T22" s="706"/>
      <c r="U22" s="706"/>
      <c r="V22" s="706"/>
      <c r="W22" s="707"/>
    </row>
    <row r="23" spans="2:24" s="25" customFormat="1" ht="25.5" customHeight="1" x14ac:dyDescent="0.15">
      <c r="B23" s="700"/>
      <c r="C23" s="675" t="s">
        <v>249</v>
      </c>
      <c r="D23" s="675"/>
      <c r="E23" s="180"/>
      <c r="F23" s="708"/>
      <c r="G23" s="709"/>
      <c r="H23" s="709"/>
      <c r="I23" s="709"/>
      <c r="J23" s="709"/>
      <c r="K23" s="709"/>
      <c r="L23" s="710"/>
      <c r="M23" s="700"/>
      <c r="N23" s="675" t="s">
        <v>249</v>
      </c>
      <c r="O23" s="675"/>
      <c r="P23" s="180"/>
      <c r="Q23" s="705"/>
      <c r="R23" s="706"/>
      <c r="S23" s="706"/>
      <c r="T23" s="706"/>
      <c r="U23" s="706"/>
      <c r="V23" s="706"/>
      <c r="W23" s="707"/>
    </row>
    <row r="24" spans="2:24" s="25" customFormat="1" ht="25.5" customHeight="1" x14ac:dyDescent="0.15">
      <c r="B24" s="682" t="s">
        <v>291</v>
      </c>
      <c r="C24" s="682"/>
      <c r="D24" s="682"/>
      <c r="E24" s="695"/>
      <c r="F24" s="696"/>
      <c r="G24" s="697"/>
      <c r="H24" s="682" t="s">
        <v>292</v>
      </c>
      <c r="I24" s="682"/>
      <c r="J24" s="695"/>
      <c r="K24" s="696"/>
      <c r="L24" s="697"/>
      <c r="M24" s="682" t="s">
        <v>291</v>
      </c>
      <c r="N24" s="682"/>
      <c r="O24" s="682"/>
      <c r="P24" s="695"/>
      <c r="Q24" s="696"/>
      <c r="R24" s="697"/>
      <c r="S24" s="682" t="s">
        <v>292</v>
      </c>
      <c r="T24" s="682"/>
      <c r="U24" s="683"/>
      <c r="V24" s="683"/>
      <c r="W24" s="683"/>
    </row>
    <row r="25" spans="2:24" s="25" customFormat="1" ht="25.5" customHeight="1" x14ac:dyDescent="0.15">
      <c r="B25" s="684" t="s">
        <v>293</v>
      </c>
      <c r="C25" s="684"/>
      <c r="D25" s="684"/>
      <c r="E25" s="685"/>
      <c r="F25" s="685"/>
      <c r="G25" s="685"/>
      <c r="H25" s="686" t="s">
        <v>294</v>
      </c>
      <c r="I25" s="687"/>
      <c r="J25" s="688"/>
      <c r="K25" s="689"/>
      <c r="L25" s="690"/>
      <c r="M25" s="686" t="s">
        <v>293</v>
      </c>
      <c r="N25" s="687"/>
      <c r="O25" s="691"/>
      <c r="P25" s="692"/>
      <c r="Q25" s="685"/>
      <c r="R25" s="685"/>
      <c r="S25" s="693" t="s">
        <v>294</v>
      </c>
      <c r="T25" s="694"/>
      <c r="U25" s="688"/>
      <c r="V25" s="689"/>
      <c r="W25" s="690"/>
    </row>
    <row r="26" spans="2:24" s="25" customFormat="1" ht="39.75" customHeight="1" x14ac:dyDescent="0.15">
      <c r="B26" s="675" t="s">
        <v>295</v>
      </c>
      <c r="C26" s="675"/>
      <c r="D26" s="675"/>
      <c r="E26" s="676"/>
      <c r="F26" s="677"/>
      <c r="G26" s="677"/>
      <c r="H26" s="677"/>
      <c r="I26" s="677"/>
      <c r="J26" s="677"/>
      <c r="K26" s="677"/>
      <c r="L26" s="678"/>
      <c r="M26" s="675" t="s">
        <v>295</v>
      </c>
      <c r="N26" s="675"/>
      <c r="O26" s="675"/>
      <c r="P26" s="676"/>
      <c r="Q26" s="677"/>
      <c r="R26" s="677"/>
      <c r="S26" s="677"/>
      <c r="T26" s="677"/>
      <c r="U26" s="677"/>
      <c r="V26" s="677"/>
      <c r="W26" s="678"/>
    </row>
    <row r="27" spans="2:24" s="25" customFormat="1" ht="15" customHeight="1" x14ac:dyDescent="0.15">
      <c r="B27" s="169"/>
      <c r="C27" s="679" t="s">
        <v>296</v>
      </c>
      <c r="D27" s="680"/>
      <c r="E27" s="680"/>
      <c r="F27" s="680"/>
      <c r="G27" s="680"/>
      <c r="H27" s="680"/>
      <c r="I27" s="680"/>
      <c r="J27" s="680"/>
      <c r="K27" s="680"/>
      <c r="L27" s="680"/>
      <c r="M27" s="170"/>
      <c r="N27" s="170" t="s">
        <v>297</v>
      </c>
      <c r="O27" s="170"/>
      <c r="P27" s="170"/>
      <c r="Q27" s="170"/>
      <c r="R27" s="170"/>
      <c r="S27" s="170"/>
      <c r="T27" s="170"/>
      <c r="U27" s="170"/>
      <c r="V27" s="170"/>
      <c r="W27" s="170"/>
    </row>
    <row r="28" spans="2:24" s="25" customFormat="1" ht="15" customHeight="1" x14ac:dyDescent="0.15">
      <c r="B28" s="169"/>
      <c r="C28" s="681"/>
      <c r="D28" s="681"/>
      <c r="E28" s="681"/>
      <c r="F28" s="681"/>
      <c r="G28" s="681"/>
      <c r="H28" s="681"/>
      <c r="I28" s="681"/>
      <c r="J28" s="681"/>
      <c r="K28" s="681"/>
      <c r="L28" s="681"/>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FAC5C61-9EB8-4266-A7D5-0B39DAA67CF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87CB2B8-9F60-48B8-AB7A-058FF8A8FA36}">
          <x14:formula1>
            <xm:f>'(参考)リスト'!$C$16:$C$47</xm:f>
          </x14:formula1>
          <xm:sqref>E8 P8 P19 E19</xm:sqref>
        </x14:dataValidation>
        <x14:dataValidation type="list" allowBlank="1" showInputMessage="1" showErrorMessage="1" xr:uid="{67725C79-B4F0-4427-AECE-9E36066DCC9C}">
          <x14:formula1>
            <xm:f>'(参考)リスト'!$B$16:$B$21</xm:f>
          </x14:formula1>
          <xm:sqref>E7 E18 P7 P18</xm:sqref>
        </x14:dataValidation>
        <x14:dataValidation type="list" allowBlank="1" showInputMessage="1" showErrorMessage="1" xr:uid="{D1433316-1F5B-4841-839E-C9F381E8F07F}">
          <x14:formula1>
            <xm:f>'(参考)リスト'!$E$16:$E$27</xm:f>
          </x14:formula1>
          <xm:sqref>E9 E20 P9 P20</xm:sqref>
        </x14:dataValidation>
        <x14:dataValidation type="list" allowBlank="1" showInputMessage="1" showErrorMessage="1" xr:uid="{AFCA9480-2DF2-4918-A3C9-07CA4D6F356B}">
          <x14:formula1>
            <xm:f>'(参考)リスト'!$D$16:$D$18</xm:f>
          </x14:formula1>
          <xm:sqref>E10 E21 P10 P21</xm:sqref>
        </x14:dataValidation>
        <x14:dataValidation type="list" allowBlank="1" showInputMessage="1" showErrorMessage="1" xr:uid="{E0508327-46A1-4377-BC06-BD005F119101}">
          <x14:formula1>
            <xm:f>'(参考)リスト'!$F$16:$F$21</xm:f>
          </x14:formula1>
          <xm:sqref>P22:P23 E22:E23 P11:P12 E11:E12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B26" sqref="B26:I38"/>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7" t="s">
        <v>303</v>
      </c>
      <c r="C2" s="168"/>
      <c r="D2" s="168"/>
      <c r="E2" s="168"/>
      <c r="F2" s="168"/>
      <c r="G2" s="168"/>
      <c r="H2" s="168"/>
      <c r="I2" s="168"/>
      <c r="J2" s="168"/>
      <c r="K2" s="168"/>
      <c r="L2" s="168"/>
      <c r="M2" s="168"/>
      <c r="N2" s="168"/>
      <c r="O2" s="168"/>
      <c r="P2" s="168"/>
      <c r="Q2" s="168"/>
    </row>
    <row r="3" spans="2:25" ht="25.15" customHeight="1" x14ac:dyDescent="0.15">
      <c r="B3" s="767" t="s">
        <v>280</v>
      </c>
      <c r="C3" s="767"/>
      <c r="D3" s="767"/>
      <c r="E3" s="768" t="str">
        <f>+'様式A-1'!$D$3</f>
        <v>アソウダトンネル</v>
      </c>
      <c r="F3" s="768"/>
      <c r="G3" s="768"/>
      <c r="H3" s="768"/>
      <c r="I3" s="758" t="s">
        <v>281</v>
      </c>
      <c r="J3" s="759"/>
      <c r="K3" s="760"/>
      <c r="L3" s="695" t="str">
        <f>+'様式A-1'!$J$3</f>
        <v>一般県道藤生停車場錦帯橋線</v>
      </c>
      <c r="M3" s="696"/>
      <c r="N3" s="697"/>
      <c r="O3" s="786" t="s">
        <v>282</v>
      </c>
      <c r="P3" s="787"/>
      <c r="Q3" s="788"/>
      <c r="R3" s="769" t="str">
        <f>+'様式B (1)'!$S$3</f>
        <v>復建調査設計株式会社</v>
      </c>
      <c r="S3" s="770"/>
      <c r="T3" s="771"/>
      <c r="U3" s="792" t="s">
        <v>304</v>
      </c>
      <c r="V3" s="793"/>
      <c r="W3" s="796">
        <f>+'様式B (1)'!$P$2</f>
        <v>45862</v>
      </c>
      <c r="X3" s="797"/>
      <c r="Y3" s="798"/>
    </row>
    <row r="4" spans="2:25" ht="25.15" customHeight="1" x14ac:dyDescent="0.15">
      <c r="B4" s="772" t="s">
        <v>283</v>
      </c>
      <c r="C4" s="772"/>
      <c r="D4" s="772"/>
      <c r="E4" s="773" t="str">
        <f>+'様式A-1'!$D$4</f>
        <v>麻生田トンネル</v>
      </c>
      <c r="F4" s="773"/>
      <c r="G4" s="773"/>
      <c r="H4" s="773"/>
      <c r="I4" s="758" t="s">
        <v>284</v>
      </c>
      <c r="J4" s="759"/>
      <c r="K4" s="760"/>
      <c r="L4" s="774" t="str">
        <f>+'様式A-1'!$R$3</f>
        <v>山口県岩国土木建築事務所</v>
      </c>
      <c r="M4" s="775"/>
      <c r="N4" s="776"/>
      <c r="O4" s="789"/>
      <c r="P4" s="790"/>
      <c r="Q4" s="791"/>
      <c r="R4" s="777" t="str">
        <f>+'様式B (1)'!$S$4</f>
        <v>小笠原洋</v>
      </c>
      <c r="S4" s="778"/>
      <c r="T4" s="779"/>
      <c r="U4" s="794"/>
      <c r="V4" s="795"/>
      <c r="W4" s="799"/>
      <c r="X4" s="800"/>
      <c r="Y4" s="801"/>
    </row>
    <row r="5" spans="2:25" ht="15" customHeight="1" x14ac:dyDescent="0.15">
      <c r="B5" s="758" t="s">
        <v>305</v>
      </c>
      <c r="C5" s="759"/>
      <c r="D5" s="760"/>
      <c r="E5" s="171" t="s">
        <v>638</v>
      </c>
      <c r="F5" s="758" t="s">
        <v>306</v>
      </c>
      <c r="G5" s="759"/>
      <c r="H5" s="760"/>
      <c r="I5" s="172">
        <v>1</v>
      </c>
      <c r="J5" s="758" t="s">
        <v>305</v>
      </c>
      <c r="K5" s="759"/>
      <c r="L5" s="760"/>
      <c r="M5" s="171" t="s">
        <v>642</v>
      </c>
      <c r="N5" s="758" t="s">
        <v>306</v>
      </c>
      <c r="O5" s="759"/>
      <c r="P5" s="760"/>
      <c r="Q5" s="172">
        <v>1</v>
      </c>
      <c r="R5" s="761" t="s">
        <v>305</v>
      </c>
      <c r="S5" s="763"/>
      <c r="T5" s="762"/>
      <c r="U5" s="86" t="s">
        <v>644</v>
      </c>
      <c r="V5" s="761" t="s">
        <v>306</v>
      </c>
      <c r="W5" s="763"/>
      <c r="X5" s="762"/>
      <c r="Y5" s="101">
        <v>1</v>
      </c>
    </row>
    <row r="6" spans="2:25" ht="15" customHeight="1" x14ac:dyDescent="0.15">
      <c r="B6" s="758" t="s">
        <v>307</v>
      </c>
      <c r="C6" s="759"/>
      <c r="D6" s="180" t="s">
        <v>501</v>
      </c>
      <c r="E6" s="764" t="s">
        <v>515</v>
      </c>
      <c r="F6" s="765"/>
      <c r="G6" s="765"/>
      <c r="H6" s="765"/>
      <c r="I6" s="766"/>
      <c r="J6" s="758" t="s">
        <v>307</v>
      </c>
      <c r="K6" s="759"/>
      <c r="L6" s="180" t="s">
        <v>491</v>
      </c>
      <c r="M6" s="764" t="s">
        <v>502</v>
      </c>
      <c r="N6" s="765"/>
      <c r="O6" s="765"/>
      <c r="P6" s="765"/>
      <c r="Q6" s="766"/>
      <c r="R6" s="761" t="s">
        <v>307</v>
      </c>
      <c r="S6" s="763"/>
      <c r="T6" s="206" t="s">
        <v>491</v>
      </c>
      <c r="U6" s="764" t="s">
        <v>492</v>
      </c>
      <c r="V6" s="765"/>
      <c r="W6" s="765"/>
      <c r="X6" s="765"/>
      <c r="Y6" s="766"/>
    </row>
    <row r="7" spans="2:25" ht="15" customHeight="1" x14ac:dyDescent="0.15">
      <c r="B7" s="758" t="s">
        <v>308</v>
      </c>
      <c r="C7" s="760"/>
      <c r="D7" s="695" t="s">
        <v>639</v>
      </c>
      <c r="E7" s="697"/>
      <c r="F7" s="758" t="s">
        <v>309</v>
      </c>
      <c r="G7" s="760"/>
      <c r="H7" s="268" t="s">
        <v>499</v>
      </c>
      <c r="I7" s="268"/>
      <c r="J7" s="758" t="s">
        <v>308</v>
      </c>
      <c r="K7" s="760"/>
      <c r="L7" s="695" t="s">
        <v>639</v>
      </c>
      <c r="M7" s="697"/>
      <c r="N7" s="758" t="s">
        <v>309</v>
      </c>
      <c r="O7" s="760"/>
      <c r="P7" s="268" t="s">
        <v>499</v>
      </c>
      <c r="Q7" s="268"/>
      <c r="R7" s="761" t="s">
        <v>308</v>
      </c>
      <c r="S7" s="762"/>
      <c r="T7" s="780" t="s">
        <v>493</v>
      </c>
      <c r="U7" s="781"/>
      <c r="V7" s="761" t="s">
        <v>309</v>
      </c>
      <c r="W7" s="762"/>
      <c r="X7" s="802" t="s">
        <v>476</v>
      </c>
      <c r="Y7" s="802"/>
    </row>
    <row r="8" spans="2:25" ht="15" customHeight="1" x14ac:dyDescent="0.15">
      <c r="B8" s="782" t="s">
        <v>310</v>
      </c>
      <c r="C8" s="782"/>
      <c r="D8" s="180" t="s">
        <v>640</v>
      </c>
      <c r="E8" s="204" t="s">
        <v>311</v>
      </c>
      <c r="F8" s="783" t="s">
        <v>641</v>
      </c>
      <c r="G8" s="783"/>
      <c r="H8" s="783"/>
      <c r="I8" s="783"/>
      <c r="J8" s="782" t="s">
        <v>310</v>
      </c>
      <c r="K8" s="782"/>
      <c r="L8" s="180" t="s">
        <v>640</v>
      </c>
      <c r="M8" s="204" t="s">
        <v>311</v>
      </c>
      <c r="N8" s="783" t="s">
        <v>643</v>
      </c>
      <c r="O8" s="783"/>
      <c r="P8" s="783"/>
      <c r="Q8" s="783"/>
      <c r="R8" s="784" t="s">
        <v>310</v>
      </c>
      <c r="S8" s="784"/>
      <c r="T8" s="206" t="s">
        <v>645</v>
      </c>
      <c r="U8" s="205" t="s">
        <v>311</v>
      </c>
      <c r="V8" s="785" t="s">
        <v>646</v>
      </c>
      <c r="W8" s="785"/>
      <c r="X8" s="785"/>
      <c r="Y8" s="785"/>
    </row>
    <row r="9" spans="2:25" s="25" customFormat="1" ht="14.1" customHeight="1" x14ac:dyDescent="0.15">
      <c r="B9" s="746"/>
      <c r="C9" s="746"/>
      <c r="D9" s="746"/>
      <c r="E9" s="746"/>
      <c r="F9" s="746"/>
      <c r="G9" s="746"/>
      <c r="H9" s="746"/>
      <c r="I9" s="746"/>
      <c r="J9" s="748"/>
      <c r="K9" s="748"/>
      <c r="L9" s="748"/>
      <c r="M9" s="748"/>
      <c r="N9" s="748"/>
      <c r="O9" s="748"/>
      <c r="P9" s="748"/>
      <c r="Q9" s="748"/>
      <c r="R9" s="749"/>
      <c r="S9" s="749"/>
      <c r="T9" s="749"/>
      <c r="U9" s="749"/>
      <c r="V9" s="749"/>
      <c r="W9" s="749"/>
      <c r="X9" s="749"/>
      <c r="Y9" s="750"/>
    </row>
    <row r="10" spans="2:25" s="25" customFormat="1" ht="14.1" customHeight="1" x14ac:dyDescent="0.15">
      <c r="B10" s="747"/>
      <c r="C10" s="747"/>
      <c r="D10" s="747"/>
      <c r="E10" s="747"/>
      <c r="F10" s="747"/>
      <c r="G10" s="747"/>
      <c r="H10" s="747"/>
      <c r="I10" s="747"/>
      <c r="J10" s="748"/>
      <c r="K10" s="748"/>
      <c r="L10" s="748"/>
      <c r="M10" s="748"/>
      <c r="N10" s="748"/>
      <c r="O10" s="748"/>
      <c r="P10" s="748"/>
      <c r="Q10" s="748"/>
      <c r="R10" s="749"/>
      <c r="S10" s="749"/>
      <c r="T10" s="749"/>
      <c r="U10" s="749"/>
      <c r="V10" s="749"/>
      <c r="W10" s="749"/>
      <c r="X10" s="749"/>
      <c r="Y10" s="750"/>
    </row>
    <row r="11" spans="2:25" s="25" customFormat="1" ht="14.1" customHeight="1" x14ac:dyDescent="0.15">
      <c r="B11" s="747"/>
      <c r="C11" s="747"/>
      <c r="D11" s="747"/>
      <c r="E11" s="747"/>
      <c r="F11" s="747"/>
      <c r="G11" s="747"/>
      <c r="H11" s="747"/>
      <c r="I11" s="747"/>
      <c r="J11" s="748"/>
      <c r="K11" s="748"/>
      <c r="L11" s="748"/>
      <c r="M11" s="748"/>
      <c r="N11" s="748"/>
      <c r="O11" s="748"/>
      <c r="P11" s="748"/>
      <c r="Q11" s="748"/>
      <c r="R11" s="749"/>
      <c r="S11" s="749"/>
      <c r="T11" s="749"/>
      <c r="U11" s="749"/>
      <c r="V11" s="749"/>
      <c r="W11" s="749"/>
      <c r="X11" s="749"/>
      <c r="Y11" s="750"/>
    </row>
    <row r="12" spans="2:25" s="25" customFormat="1" ht="14.1" customHeight="1" x14ac:dyDescent="0.15">
      <c r="B12" s="747"/>
      <c r="C12" s="747"/>
      <c r="D12" s="747"/>
      <c r="E12" s="747"/>
      <c r="F12" s="747"/>
      <c r="G12" s="747"/>
      <c r="H12" s="747"/>
      <c r="I12" s="747"/>
      <c r="J12" s="748"/>
      <c r="K12" s="748"/>
      <c r="L12" s="748"/>
      <c r="M12" s="748"/>
      <c r="N12" s="748"/>
      <c r="O12" s="748"/>
      <c r="P12" s="748"/>
      <c r="Q12" s="748"/>
      <c r="R12" s="749"/>
      <c r="S12" s="749"/>
      <c r="T12" s="749"/>
      <c r="U12" s="749"/>
      <c r="V12" s="749"/>
      <c r="W12" s="749"/>
      <c r="X12" s="749"/>
      <c r="Y12" s="750"/>
    </row>
    <row r="13" spans="2:25" s="25" customFormat="1" ht="14.1" customHeight="1" x14ac:dyDescent="0.15">
      <c r="B13" s="747"/>
      <c r="C13" s="747"/>
      <c r="D13" s="747"/>
      <c r="E13" s="747"/>
      <c r="F13" s="747"/>
      <c r="G13" s="747"/>
      <c r="H13" s="747"/>
      <c r="I13" s="747"/>
      <c r="J13" s="748"/>
      <c r="K13" s="748"/>
      <c r="L13" s="748"/>
      <c r="M13" s="748"/>
      <c r="N13" s="748"/>
      <c r="O13" s="748"/>
      <c r="P13" s="748"/>
      <c r="Q13" s="748"/>
      <c r="R13" s="749"/>
      <c r="S13" s="749"/>
      <c r="T13" s="749"/>
      <c r="U13" s="749"/>
      <c r="V13" s="749"/>
      <c r="W13" s="749"/>
      <c r="X13" s="749"/>
      <c r="Y13" s="750"/>
    </row>
    <row r="14" spans="2:25" s="25" customFormat="1" ht="14.1" customHeight="1" x14ac:dyDescent="0.15">
      <c r="B14" s="747"/>
      <c r="C14" s="747"/>
      <c r="D14" s="747"/>
      <c r="E14" s="747"/>
      <c r="F14" s="747"/>
      <c r="G14" s="747"/>
      <c r="H14" s="747"/>
      <c r="I14" s="747"/>
      <c r="J14" s="748"/>
      <c r="K14" s="748"/>
      <c r="L14" s="748"/>
      <c r="M14" s="748"/>
      <c r="N14" s="748"/>
      <c r="O14" s="748"/>
      <c r="P14" s="748"/>
      <c r="Q14" s="748"/>
      <c r="R14" s="749"/>
      <c r="S14" s="749"/>
      <c r="T14" s="749"/>
      <c r="U14" s="749"/>
      <c r="V14" s="749"/>
      <c r="W14" s="749"/>
      <c r="X14" s="749"/>
      <c r="Y14" s="750"/>
    </row>
    <row r="15" spans="2:25" s="25" customFormat="1" ht="14.1" customHeight="1" x14ac:dyDescent="0.15">
      <c r="B15" s="747"/>
      <c r="C15" s="747"/>
      <c r="D15" s="747"/>
      <c r="E15" s="747"/>
      <c r="F15" s="747"/>
      <c r="G15" s="747"/>
      <c r="H15" s="747"/>
      <c r="I15" s="747"/>
      <c r="J15" s="748"/>
      <c r="K15" s="748"/>
      <c r="L15" s="748"/>
      <c r="M15" s="748"/>
      <c r="N15" s="748"/>
      <c r="O15" s="748"/>
      <c r="P15" s="748"/>
      <c r="Q15" s="748"/>
      <c r="R15" s="749"/>
      <c r="S15" s="749"/>
      <c r="T15" s="749"/>
      <c r="U15" s="749"/>
      <c r="V15" s="749"/>
      <c r="W15" s="749"/>
      <c r="X15" s="749"/>
      <c r="Y15" s="750"/>
    </row>
    <row r="16" spans="2:25" s="25" customFormat="1" ht="14.1" customHeight="1" x14ac:dyDescent="0.15">
      <c r="B16" s="747"/>
      <c r="C16" s="747"/>
      <c r="D16" s="747"/>
      <c r="E16" s="747"/>
      <c r="F16" s="747"/>
      <c r="G16" s="747"/>
      <c r="H16" s="747"/>
      <c r="I16" s="747"/>
      <c r="J16" s="748"/>
      <c r="K16" s="748"/>
      <c r="L16" s="748"/>
      <c r="M16" s="748"/>
      <c r="N16" s="748"/>
      <c r="O16" s="748"/>
      <c r="P16" s="748"/>
      <c r="Q16" s="748"/>
      <c r="R16" s="749"/>
      <c r="S16" s="749"/>
      <c r="T16" s="749"/>
      <c r="U16" s="749"/>
      <c r="V16" s="749"/>
      <c r="W16" s="749"/>
      <c r="X16" s="749"/>
      <c r="Y16" s="750"/>
    </row>
    <row r="17" spans="2:25" s="25" customFormat="1" ht="14.1" customHeight="1" x14ac:dyDescent="0.15">
      <c r="B17" s="747"/>
      <c r="C17" s="747"/>
      <c r="D17" s="747"/>
      <c r="E17" s="747"/>
      <c r="F17" s="747"/>
      <c r="G17" s="747"/>
      <c r="H17" s="747"/>
      <c r="I17" s="747"/>
      <c r="J17" s="748"/>
      <c r="K17" s="748"/>
      <c r="L17" s="748"/>
      <c r="M17" s="748"/>
      <c r="N17" s="748"/>
      <c r="O17" s="748"/>
      <c r="P17" s="748"/>
      <c r="Q17" s="748"/>
      <c r="R17" s="749"/>
      <c r="S17" s="749"/>
      <c r="T17" s="749"/>
      <c r="U17" s="749"/>
      <c r="V17" s="749"/>
      <c r="W17" s="749"/>
      <c r="X17" s="749"/>
      <c r="Y17" s="750"/>
    </row>
    <row r="18" spans="2:25" s="25" customFormat="1" ht="14.1" customHeight="1" x14ac:dyDescent="0.15">
      <c r="B18" s="747"/>
      <c r="C18" s="747"/>
      <c r="D18" s="747"/>
      <c r="E18" s="747"/>
      <c r="F18" s="747"/>
      <c r="G18" s="747"/>
      <c r="H18" s="747"/>
      <c r="I18" s="747"/>
      <c r="J18" s="748"/>
      <c r="K18" s="748"/>
      <c r="L18" s="748"/>
      <c r="M18" s="748"/>
      <c r="N18" s="748"/>
      <c r="O18" s="748"/>
      <c r="P18" s="748"/>
      <c r="Q18" s="748"/>
      <c r="R18" s="749"/>
      <c r="S18" s="749"/>
      <c r="T18" s="749"/>
      <c r="U18" s="749"/>
      <c r="V18" s="749"/>
      <c r="W18" s="749"/>
      <c r="X18" s="749"/>
      <c r="Y18" s="750"/>
    </row>
    <row r="19" spans="2:25" s="25" customFormat="1" ht="14.1" customHeight="1" x14ac:dyDescent="0.15">
      <c r="B19" s="747"/>
      <c r="C19" s="747"/>
      <c r="D19" s="747"/>
      <c r="E19" s="747"/>
      <c r="F19" s="747"/>
      <c r="G19" s="747"/>
      <c r="H19" s="747"/>
      <c r="I19" s="747"/>
      <c r="J19" s="748"/>
      <c r="K19" s="748"/>
      <c r="L19" s="748"/>
      <c r="M19" s="748"/>
      <c r="N19" s="748"/>
      <c r="O19" s="748"/>
      <c r="P19" s="748"/>
      <c r="Q19" s="748"/>
      <c r="R19" s="749"/>
      <c r="S19" s="749"/>
      <c r="T19" s="749"/>
      <c r="U19" s="749"/>
      <c r="V19" s="749"/>
      <c r="W19" s="749"/>
      <c r="X19" s="749"/>
      <c r="Y19" s="750"/>
    </row>
    <row r="20" spans="2:25" s="25" customFormat="1" ht="14.1" customHeight="1" x14ac:dyDescent="0.15">
      <c r="B20" s="747"/>
      <c r="C20" s="747"/>
      <c r="D20" s="747"/>
      <c r="E20" s="747"/>
      <c r="F20" s="747"/>
      <c r="G20" s="747"/>
      <c r="H20" s="747"/>
      <c r="I20" s="747"/>
      <c r="J20" s="748"/>
      <c r="K20" s="748"/>
      <c r="L20" s="748"/>
      <c r="M20" s="748"/>
      <c r="N20" s="748"/>
      <c r="O20" s="748"/>
      <c r="P20" s="748"/>
      <c r="Q20" s="748"/>
      <c r="R20" s="749"/>
      <c r="S20" s="749"/>
      <c r="T20" s="749"/>
      <c r="U20" s="749"/>
      <c r="V20" s="749"/>
      <c r="W20" s="749"/>
      <c r="X20" s="749"/>
      <c r="Y20" s="750"/>
    </row>
    <row r="21" spans="2:25" s="25" customFormat="1" ht="14.1" customHeight="1" x14ac:dyDescent="0.15">
      <c r="B21" s="747"/>
      <c r="C21" s="747"/>
      <c r="D21" s="747"/>
      <c r="E21" s="747"/>
      <c r="F21" s="747"/>
      <c r="G21" s="747"/>
      <c r="H21" s="747"/>
      <c r="I21" s="747"/>
      <c r="J21" s="748"/>
      <c r="K21" s="748"/>
      <c r="L21" s="748"/>
      <c r="M21" s="748"/>
      <c r="N21" s="748"/>
      <c r="O21" s="748"/>
      <c r="P21" s="748"/>
      <c r="Q21" s="748"/>
      <c r="R21" s="749"/>
      <c r="S21" s="749"/>
      <c r="T21" s="749"/>
      <c r="U21" s="749"/>
      <c r="V21" s="749"/>
      <c r="W21" s="749"/>
      <c r="X21" s="749"/>
      <c r="Y21" s="750"/>
    </row>
    <row r="22" spans="2:25" ht="15" customHeight="1" x14ac:dyDescent="0.15">
      <c r="B22" s="758" t="s">
        <v>305</v>
      </c>
      <c r="C22" s="759"/>
      <c r="D22" s="760"/>
      <c r="E22" s="171"/>
      <c r="F22" s="758" t="s">
        <v>306</v>
      </c>
      <c r="G22" s="759"/>
      <c r="H22" s="760"/>
      <c r="I22" s="172"/>
      <c r="J22" s="758" t="s">
        <v>305</v>
      </c>
      <c r="K22" s="759"/>
      <c r="L22" s="760"/>
      <c r="M22" s="171"/>
      <c r="N22" s="758" t="s">
        <v>306</v>
      </c>
      <c r="O22" s="759"/>
      <c r="P22" s="760"/>
      <c r="Q22" s="172"/>
      <c r="R22" s="761" t="s">
        <v>305</v>
      </c>
      <c r="S22" s="763"/>
      <c r="T22" s="762"/>
      <c r="U22" s="86"/>
      <c r="V22" s="761" t="s">
        <v>306</v>
      </c>
      <c r="W22" s="763"/>
      <c r="X22" s="762"/>
      <c r="Y22" s="101"/>
    </row>
    <row r="23" spans="2:25" ht="15" customHeight="1" x14ac:dyDescent="0.15">
      <c r="B23" s="758" t="s">
        <v>307</v>
      </c>
      <c r="C23" s="759"/>
      <c r="D23" s="180"/>
      <c r="E23" s="764"/>
      <c r="F23" s="765"/>
      <c r="G23" s="765"/>
      <c r="H23" s="765"/>
      <c r="I23" s="766"/>
      <c r="J23" s="758" t="s">
        <v>307</v>
      </c>
      <c r="K23" s="759"/>
      <c r="L23" s="180"/>
      <c r="M23" s="764"/>
      <c r="N23" s="765"/>
      <c r="O23" s="765"/>
      <c r="P23" s="765"/>
      <c r="Q23" s="766"/>
      <c r="R23" s="761" t="s">
        <v>307</v>
      </c>
      <c r="S23" s="763"/>
      <c r="T23" s="206"/>
      <c r="U23" s="764"/>
      <c r="V23" s="765"/>
      <c r="W23" s="765"/>
      <c r="X23" s="765"/>
      <c r="Y23" s="766"/>
    </row>
    <row r="24" spans="2:25" ht="15" customHeight="1" x14ac:dyDescent="0.15">
      <c r="B24" s="758" t="s">
        <v>308</v>
      </c>
      <c r="C24" s="760"/>
      <c r="D24" s="695"/>
      <c r="E24" s="697"/>
      <c r="F24" s="758" t="s">
        <v>309</v>
      </c>
      <c r="G24" s="760"/>
      <c r="H24" s="268"/>
      <c r="I24" s="268"/>
      <c r="J24" s="758" t="s">
        <v>308</v>
      </c>
      <c r="K24" s="760"/>
      <c r="L24" s="695"/>
      <c r="M24" s="697"/>
      <c r="N24" s="758" t="s">
        <v>309</v>
      </c>
      <c r="O24" s="760"/>
      <c r="P24" s="268"/>
      <c r="Q24" s="268"/>
      <c r="R24" s="761" t="s">
        <v>308</v>
      </c>
      <c r="S24" s="762"/>
      <c r="T24" s="780"/>
      <c r="U24" s="781"/>
      <c r="V24" s="761" t="s">
        <v>309</v>
      </c>
      <c r="W24" s="762"/>
      <c r="X24" s="802"/>
      <c r="Y24" s="802"/>
    </row>
    <row r="25" spans="2:25" ht="15" customHeight="1" x14ac:dyDescent="0.15">
      <c r="B25" s="782" t="s">
        <v>310</v>
      </c>
      <c r="C25" s="782"/>
      <c r="D25" s="180"/>
      <c r="E25" s="204" t="s">
        <v>311</v>
      </c>
      <c r="F25" s="783"/>
      <c r="G25" s="783"/>
      <c r="H25" s="783"/>
      <c r="I25" s="783"/>
      <c r="J25" s="782" t="s">
        <v>310</v>
      </c>
      <c r="K25" s="782"/>
      <c r="L25" s="180"/>
      <c r="M25" s="204" t="s">
        <v>311</v>
      </c>
      <c r="N25" s="783"/>
      <c r="O25" s="783"/>
      <c r="P25" s="783"/>
      <c r="Q25" s="783"/>
      <c r="R25" s="784" t="s">
        <v>310</v>
      </c>
      <c r="S25" s="784"/>
      <c r="T25" s="206"/>
      <c r="U25" s="205" t="s">
        <v>311</v>
      </c>
      <c r="V25" s="785"/>
      <c r="W25" s="785"/>
      <c r="X25" s="785"/>
      <c r="Y25" s="785"/>
    </row>
    <row r="26" spans="2:25" s="25" customFormat="1" ht="14.1" customHeight="1" x14ac:dyDescent="0.15">
      <c r="B26" s="746"/>
      <c r="C26" s="746"/>
      <c r="D26" s="746"/>
      <c r="E26" s="746"/>
      <c r="F26" s="746"/>
      <c r="G26" s="746"/>
      <c r="H26" s="746"/>
      <c r="I26" s="746"/>
      <c r="J26" s="748"/>
      <c r="K26" s="748"/>
      <c r="L26" s="748"/>
      <c r="M26" s="748"/>
      <c r="N26" s="748"/>
      <c r="O26" s="748"/>
      <c r="P26" s="748"/>
      <c r="Q26" s="748"/>
      <c r="R26" s="751"/>
      <c r="S26" s="752"/>
      <c r="T26" s="752"/>
      <c r="U26" s="752"/>
      <c r="V26" s="752"/>
      <c r="W26" s="752"/>
      <c r="X26" s="752"/>
      <c r="Y26" s="753"/>
    </row>
    <row r="27" spans="2:25" s="25" customFormat="1" ht="14.1" customHeight="1" x14ac:dyDescent="0.15">
      <c r="B27" s="747"/>
      <c r="C27" s="747"/>
      <c r="D27" s="747"/>
      <c r="E27" s="747"/>
      <c r="F27" s="747"/>
      <c r="G27" s="747"/>
      <c r="H27" s="747"/>
      <c r="I27" s="747"/>
      <c r="J27" s="748"/>
      <c r="K27" s="748"/>
      <c r="L27" s="748"/>
      <c r="M27" s="748"/>
      <c r="N27" s="748"/>
      <c r="O27" s="748"/>
      <c r="P27" s="748"/>
      <c r="Q27" s="748"/>
      <c r="R27" s="754"/>
      <c r="S27" s="749"/>
      <c r="T27" s="749"/>
      <c r="U27" s="749"/>
      <c r="V27" s="749"/>
      <c r="W27" s="749"/>
      <c r="X27" s="749"/>
      <c r="Y27" s="750"/>
    </row>
    <row r="28" spans="2:25" s="25" customFormat="1" ht="14.1" customHeight="1" x14ac:dyDescent="0.15">
      <c r="B28" s="747"/>
      <c r="C28" s="747"/>
      <c r="D28" s="747"/>
      <c r="E28" s="747"/>
      <c r="F28" s="747"/>
      <c r="G28" s="747"/>
      <c r="H28" s="747"/>
      <c r="I28" s="747"/>
      <c r="J28" s="748"/>
      <c r="K28" s="748"/>
      <c r="L28" s="748"/>
      <c r="M28" s="748"/>
      <c r="N28" s="748"/>
      <c r="O28" s="748"/>
      <c r="P28" s="748"/>
      <c r="Q28" s="748"/>
      <c r="R28" s="754"/>
      <c r="S28" s="749"/>
      <c r="T28" s="749"/>
      <c r="U28" s="749"/>
      <c r="V28" s="749"/>
      <c r="W28" s="749"/>
      <c r="X28" s="749"/>
      <c r="Y28" s="750"/>
    </row>
    <row r="29" spans="2:25" s="25" customFormat="1" ht="14.1" customHeight="1" x14ac:dyDescent="0.15">
      <c r="B29" s="747"/>
      <c r="C29" s="747"/>
      <c r="D29" s="747"/>
      <c r="E29" s="747"/>
      <c r="F29" s="747"/>
      <c r="G29" s="747"/>
      <c r="H29" s="747"/>
      <c r="I29" s="747"/>
      <c r="J29" s="748"/>
      <c r="K29" s="748"/>
      <c r="L29" s="748"/>
      <c r="M29" s="748"/>
      <c r="N29" s="748"/>
      <c r="O29" s="748"/>
      <c r="P29" s="748"/>
      <c r="Q29" s="748"/>
      <c r="R29" s="754"/>
      <c r="S29" s="749"/>
      <c r="T29" s="749"/>
      <c r="U29" s="749"/>
      <c r="V29" s="749"/>
      <c r="W29" s="749"/>
      <c r="X29" s="749"/>
      <c r="Y29" s="750"/>
    </row>
    <row r="30" spans="2:25" s="25" customFormat="1" ht="14.1" customHeight="1" x14ac:dyDescent="0.15">
      <c r="B30" s="747"/>
      <c r="C30" s="747"/>
      <c r="D30" s="747"/>
      <c r="E30" s="747"/>
      <c r="F30" s="747"/>
      <c r="G30" s="747"/>
      <c r="H30" s="747"/>
      <c r="I30" s="747"/>
      <c r="J30" s="748"/>
      <c r="K30" s="748"/>
      <c r="L30" s="748"/>
      <c r="M30" s="748"/>
      <c r="N30" s="748"/>
      <c r="O30" s="748"/>
      <c r="P30" s="748"/>
      <c r="Q30" s="748"/>
      <c r="R30" s="754"/>
      <c r="S30" s="749"/>
      <c r="T30" s="749"/>
      <c r="U30" s="749"/>
      <c r="V30" s="749"/>
      <c r="W30" s="749"/>
      <c r="X30" s="749"/>
      <c r="Y30" s="750"/>
    </row>
    <row r="31" spans="2:25" s="25" customFormat="1" ht="14.1" customHeight="1" x14ac:dyDescent="0.15">
      <c r="B31" s="747"/>
      <c r="C31" s="747"/>
      <c r="D31" s="747"/>
      <c r="E31" s="747"/>
      <c r="F31" s="747"/>
      <c r="G31" s="747"/>
      <c r="H31" s="747"/>
      <c r="I31" s="747"/>
      <c r="J31" s="748"/>
      <c r="K31" s="748"/>
      <c r="L31" s="748"/>
      <c r="M31" s="748"/>
      <c r="N31" s="748"/>
      <c r="O31" s="748"/>
      <c r="P31" s="748"/>
      <c r="Q31" s="748"/>
      <c r="R31" s="754"/>
      <c r="S31" s="749"/>
      <c r="T31" s="749"/>
      <c r="U31" s="749"/>
      <c r="V31" s="749"/>
      <c r="W31" s="749"/>
      <c r="X31" s="749"/>
      <c r="Y31" s="750"/>
    </row>
    <row r="32" spans="2:25" s="25" customFormat="1" ht="14.1" customHeight="1" x14ac:dyDescent="0.15">
      <c r="B32" s="747"/>
      <c r="C32" s="747"/>
      <c r="D32" s="747"/>
      <c r="E32" s="747"/>
      <c r="F32" s="747"/>
      <c r="G32" s="747"/>
      <c r="H32" s="747"/>
      <c r="I32" s="747"/>
      <c r="J32" s="748"/>
      <c r="K32" s="748"/>
      <c r="L32" s="748"/>
      <c r="M32" s="748"/>
      <c r="N32" s="748"/>
      <c r="O32" s="748"/>
      <c r="P32" s="748"/>
      <c r="Q32" s="748"/>
      <c r="R32" s="754"/>
      <c r="S32" s="749"/>
      <c r="T32" s="749"/>
      <c r="U32" s="749"/>
      <c r="V32" s="749"/>
      <c r="W32" s="749"/>
      <c r="X32" s="749"/>
      <c r="Y32" s="750"/>
    </row>
    <row r="33" spans="2:25" s="25" customFormat="1" ht="14.1" customHeight="1" x14ac:dyDescent="0.15">
      <c r="B33" s="747"/>
      <c r="C33" s="747"/>
      <c r="D33" s="747"/>
      <c r="E33" s="747"/>
      <c r="F33" s="747"/>
      <c r="G33" s="747"/>
      <c r="H33" s="747"/>
      <c r="I33" s="747"/>
      <c r="J33" s="748"/>
      <c r="K33" s="748"/>
      <c r="L33" s="748"/>
      <c r="M33" s="748"/>
      <c r="N33" s="748"/>
      <c r="O33" s="748"/>
      <c r="P33" s="748"/>
      <c r="Q33" s="748"/>
      <c r="R33" s="754"/>
      <c r="S33" s="749"/>
      <c r="T33" s="749"/>
      <c r="U33" s="749"/>
      <c r="V33" s="749"/>
      <c r="W33" s="749"/>
      <c r="X33" s="749"/>
      <c r="Y33" s="750"/>
    </row>
    <row r="34" spans="2:25" s="25" customFormat="1" ht="14.1" customHeight="1" x14ac:dyDescent="0.15">
      <c r="B34" s="747"/>
      <c r="C34" s="747"/>
      <c r="D34" s="747"/>
      <c r="E34" s="747"/>
      <c r="F34" s="747"/>
      <c r="G34" s="747"/>
      <c r="H34" s="747"/>
      <c r="I34" s="747"/>
      <c r="J34" s="748"/>
      <c r="K34" s="748"/>
      <c r="L34" s="748"/>
      <c r="M34" s="748"/>
      <c r="N34" s="748"/>
      <c r="O34" s="748"/>
      <c r="P34" s="748"/>
      <c r="Q34" s="748"/>
      <c r="R34" s="754"/>
      <c r="S34" s="749"/>
      <c r="T34" s="749"/>
      <c r="U34" s="749"/>
      <c r="V34" s="749"/>
      <c r="W34" s="749"/>
      <c r="X34" s="749"/>
      <c r="Y34" s="750"/>
    </row>
    <row r="35" spans="2:25" s="25" customFormat="1" ht="14.1" customHeight="1" x14ac:dyDescent="0.15">
      <c r="B35" s="747"/>
      <c r="C35" s="747"/>
      <c r="D35" s="747"/>
      <c r="E35" s="747"/>
      <c r="F35" s="747"/>
      <c r="G35" s="747"/>
      <c r="H35" s="747"/>
      <c r="I35" s="747"/>
      <c r="J35" s="748"/>
      <c r="K35" s="748"/>
      <c r="L35" s="748"/>
      <c r="M35" s="748"/>
      <c r="N35" s="748"/>
      <c r="O35" s="748"/>
      <c r="P35" s="748"/>
      <c r="Q35" s="748"/>
      <c r="R35" s="754"/>
      <c r="S35" s="749"/>
      <c r="T35" s="749"/>
      <c r="U35" s="749"/>
      <c r="V35" s="749"/>
      <c r="W35" s="749"/>
      <c r="X35" s="749"/>
      <c r="Y35" s="750"/>
    </row>
    <row r="36" spans="2:25" s="25" customFormat="1" ht="14.1" customHeight="1" x14ac:dyDescent="0.15">
      <c r="B36" s="747"/>
      <c r="C36" s="747"/>
      <c r="D36" s="747"/>
      <c r="E36" s="747"/>
      <c r="F36" s="747"/>
      <c r="G36" s="747"/>
      <c r="H36" s="747"/>
      <c r="I36" s="747"/>
      <c r="J36" s="748"/>
      <c r="K36" s="748"/>
      <c r="L36" s="748"/>
      <c r="M36" s="748"/>
      <c r="N36" s="748"/>
      <c r="O36" s="748"/>
      <c r="P36" s="748"/>
      <c r="Q36" s="748"/>
      <c r="R36" s="754"/>
      <c r="S36" s="749"/>
      <c r="T36" s="749"/>
      <c r="U36" s="749"/>
      <c r="V36" s="749"/>
      <c r="W36" s="749"/>
      <c r="X36" s="749"/>
      <c r="Y36" s="750"/>
    </row>
    <row r="37" spans="2:25" s="25" customFormat="1" ht="14.1" customHeight="1" x14ac:dyDescent="0.15">
      <c r="B37" s="747"/>
      <c r="C37" s="747"/>
      <c r="D37" s="747"/>
      <c r="E37" s="747"/>
      <c r="F37" s="747"/>
      <c r="G37" s="747"/>
      <c r="H37" s="747"/>
      <c r="I37" s="747"/>
      <c r="J37" s="748"/>
      <c r="K37" s="748"/>
      <c r="L37" s="748"/>
      <c r="M37" s="748"/>
      <c r="N37" s="748"/>
      <c r="O37" s="748"/>
      <c r="P37" s="748"/>
      <c r="Q37" s="748"/>
      <c r="R37" s="754"/>
      <c r="S37" s="749"/>
      <c r="T37" s="749"/>
      <c r="U37" s="749"/>
      <c r="V37" s="749"/>
      <c r="W37" s="749"/>
      <c r="X37" s="749"/>
      <c r="Y37" s="750"/>
    </row>
    <row r="38" spans="2:25" s="25" customFormat="1" ht="14.1" customHeight="1" x14ac:dyDescent="0.15">
      <c r="B38" s="747"/>
      <c r="C38" s="747"/>
      <c r="D38" s="747"/>
      <c r="E38" s="747"/>
      <c r="F38" s="747"/>
      <c r="G38" s="747"/>
      <c r="H38" s="747"/>
      <c r="I38" s="747"/>
      <c r="J38" s="748"/>
      <c r="K38" s="748"/>
      <c r="L38" s="748"/>
      <c r="M38" s="748"/>
      <c r="N38" s="748"/>
      <c r="O38" s="748"/>
      <c r="P38" s="748"/>
      <c r="Q38" s="748"/>
      <c r="R38" s="755"/>
      <c r="S38" s="756"/>
      <c r="T38" s="756"/>
      <c r="U38" s="756"/>
      <c r="V38" s="756"/>
      <c r="W38" s="756"/>
      <c r="X38" s="756"/>
      <c r="Y38" s="757"/>
    </row>
    <row r="39" spans="2:25" ht="15" customHeight="1" x14ac:dyDescent="0.15">
      <c r="B39" s="26"/>
      <c r="C39" s="28" t="s">
        <v>312</v>
      </c>
      <c r="D39" s="25"/>
      <c r="E39" s="26"/>
      <c r="F39" s="26"/>
      <c r="G39" s="26"/>
      <c r="H39" s="26"/>
      <c r="I39" s="26"/>
      <c r="J39" s="23"/>
      <c r="K39" s="23"/>
      <c r="L39" s="23"/>
      <c r="M39" s="23"/>
      <c r="N39" s="23"/>
      <c r="O39" s="23"/>
      <c r="P39" s="23"/>
      <c r="Q39" s="23"/>
      <c r="R39" s="203"/>
      <c r="S39" s="203"/>
      <c r="T39" s="203"/>
      <c r="U39" s="203"/>
      <c r="V39" s="203"/>
      <c r="W39" s="203"/>
      <c r="X39" s="203"/>
      <c r="Y39" s="203"/>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1">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 type="list" allowBlank="1" showInputMessage="1" showErrorMessage="1" xr:uid="{381490D1-7C82-4082-B7F5-669F7105D1D9}">
          <x14:formula1>
            <xm:f>'(参考)リスト'!$C$52:$C$83</xm:f>
          </x14:formula1>
          <xm:sqref>E6:I6 M6:Q6 U6:Y6 U23:Y23 M23:Q23 E23:I23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1" t="s">
        <v>315</v>
      </c>
      <c r="C3" s="441"/>
      <c r="D3" s="441"/>
      <c r="E3" s="803"/>
      <c r="F3" s="803"/>
      <c r="G3" s="803"/>
      <c r="H3" s="803"/>
      <c r="I3" s="803"/>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x14ac:dyDescent="0.15">
      <c r="B4" s="804" t="s">
        <v>60</v>
      </c>
      <c r="C4" s="805"/>
      <c r="D4" s="806"/>
      <c r="E4" s="807" t="str">
        <f>+'様式A-1'!$D$3</f>
        <v>アソウダトンネル</v>
      </c>
      <c r="F4" s="808"/>
      <c r="G4" s="808"/>
      <c r="H4" s="808"/>
      <c r="I4" s="809"/>
      <c r="J4" s="810" t="s">
        <v>61</v>
      </c>
      <c r="K4" s="811"/>
      <c r="L4" s="812"/>
      <c r="M4" s="384" t="str">
        <f>+'様式A-1'!$J$3</f>
        <v>一般県道藤生停車場錦帯橋線</v>
      </c>
      <c r="N4" s="385"/>
      <c r="O4" s="385"/>
      <c r="P4" s="385"/>
      <c r="Q4" s="385"/>
      <c r="R4" s="386"/>
      <c r="S4" s="726" t="s">
        <v>271</v>
      </c>
      <c r="T4" s="727"/>
      <c r="U4" s="727"/>
      <c r="V4" s="728"/>
      <c r="W4" s="813" t="str">
        <f>+'様式B (1)'!$S$3</f>
        <v>復建調査設計株式会社</v>
      </c>
      <c r="X4" s="814"/>
      <c r="Y4" s="814"/>
      <c r="Z4" s="814"/>
      <c r="AA4" s="814"/>
      <c r="AB4" s="815"/>
      <c r="AC4" s="428" t="s">
        <v>225</v>
      </c>
      <c r="AD4" s="429"/>
      <c r="AE4" s="430"/>
      <c r="AF4" s="816">
        <f>+'様式B (1)'!$P$2</f>
        <v>45862</v>
      </c>
      <c r="AG4" s="817"/>
      <c r="AH4" s="817"/>
      <c r="AI4" s="818"/>
    </row>
    <row r="5" spans="2:35" ht="20.100000000000001" customHeight="1" x14ac:dyDescent="0.15">
      <c r="B5" s="830" t="s">
        <v>167</v>
      </c>
      <c r="C5" s="831"/>
      <c r="D5" s="832"/>
      <c r="E5" s="833" t="str">
        <f>+'様式A-1'!$D$4</f>
        <v>麻生田トンネル</v>
      </c>
      <c r="F5" s="834"/>
      <c r="G5" s="834"/>
      <c r="H5" s="834"/>
      <c r="I5" s="835"/>
      <c r="J5" s="836" t="s">
        <v>168</v>
      </c>
      <c r="K5" s="837"/>
      <c r="L5" s="838"/>
      <c r="M5" s="384" t="str">
        <f>+'様式A-1'!$R$3</f>
        <v>山口県岩国土木建築事務所</v>
      </c>
      <c r="N5" s="385"/>
      <c r="O5" s="385"/>
      <c r="P5" s="385"/>
      <c r="Q5" s="385"/>
      <c r="R5" s="386"/>
      <c r="S5" s="729"/>
      <c r="T5" s="730"/>
      <c r="U5" s="730"/>
      <c r="V5" s="731"/>
      <c r="W5" s="839" t="str">
        <f>+'様式B (1)'!$S$4</f>
        <v>小笠原洋</v>
      </c>
      <c r="X5" s="840"/>
      <c r="Y5" s="840"/>
      <c r="Z5" s="840"/>
      <c r="AA5" s="840"/>
      <c r="AB5" s="841"/>
      <c r="AC5" s="431"/>
      <c r="AD5" s="432"/>
      <c r="AE5" s="433"/>
      <c r="AF5" s="819"/>
      <c r="AG5" s="820"/>
      <c r="AH5" s="820"/>
      <c r="AI5" s="821"/>
    </row>
    <row r="6" spans="2:35" ht="26.25" customHeight="1" x14ac:dyDescent="0.2">
      <c r="B6" s="822" t="s">
        <v>316</v>
      </c>
      <c r="C6" s="825" t="s">
        <v>317</v>
      </c>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7"/>
    </row>
    <row r="7" spans="2:35" ht="35.450000000000003" customHeight="1" x14ac:dyDescent="0.15">
      <c r="B7" s="823"/>
      <c r="C7" s="842"/>
      <c r="D7" s="843"/>
      <c r="E7" s="843"/>
      <c r="F7" s="843"/>
      <c r="G7" s="843"/>
      <c r="H7" s="843"/>
      <c r="I7" s="843"/>
      <c r="J7" s="843"/>
      <c r="K7" s="843"/>
      <c r="L7" s="843"/>
      <c r="M7" s="843"/>
      <c r="N7" s="843"/>
      <c r="O7" s="843"/>
      <c r="P7" s="843"/>
      <c r="Q7" s="843"/>
      <c r="R7" s="843"/>
      <c r="S7" s="843"/>
      <c r="T7" s="843"/>
      <c r="U7" s="843"/>
      <c r="V7" s="843"/>
      <c r="W7" s="843"/>
      <c r="X7" s="843"/>
      <c r="Y7" s="843"/>
      <c r="Z7" s="843"/>
      <c r="AA7" s="843"/>
      <c r="AB7" s="843"/>
      <c r="AC7" s="843"/>
      <c r="AD7" s="843"/>
      <c r="AE7" s="843"/>
      <c r="AF7" s="843"/>
      <c r="AG7" s="843"/>
      <c r="AH7" s="843"/>
      <c r="AI7" s="844"/>
    </row>
    <row r="8" spans="2:35" ht="35.450000000000003" customHeight="1" x14ac:dyDescent="0.15">
      <c r="B8" s="823"/>
      <c r="C8" s="842"/>
      <c r="D8" s="843"/>
      <c r="E8" s="843"/>
      <c r="F8" s="843"/>
      <c r="G8" s="843"/>
      <c r="H8" s="843"/>
      <c r="I8" s="843"/>
      <c r="J8" s="843"/>
      <c r="K8" s="843"/>
      <c r="L8" s="843"/>
      <c r="M8" s="843"/>
      <c r="N8" s="843"/>
      <c r="O8" s="843"/>
      <c r="P8" s="843"/>
      <c r="Q8" s="843"/>
      <c r="R8" s="843"/>
      <c r="S8" s="843"/>
      <c r="T8" s="843"/>
      <c r="U8" s="843"/>
      <c r="V8" s="843"/>
      <c r="W8" s="843"/>
      <c r="X8" s="843"/>
      <c r="Y8" s="843"/>
      <c r="Z8" s="843"/>
      <c r="AA8" s="843"/>
      <c r="AB8" s="843"/>
      <c r="AC8" s="843"/>
      <c r="AD8" s="843"/>
      <c r="AE8" s="843"/>
      <c r="AF8" s="843"/>
      <c r="AG8" s="843"/>
      <c r="AH8" s="843"/>
      <c r="AI8" s="844"/>
    </row>
    <row r="9" spans="2:35" ht="35.450000000000003" customHeight="1" x14ac:dyDescent="0.15">
      <c r="B9" s="823"/>
      <c r="C9" s="842"/>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4"/>
    </row>
    <row r="10" spans="2:35" ht="35.450000000000003" customHeight="1" x14ac:dyDescent="0.15">
      <c r="B10" s="823"/>
      <c r="C10" s="842"/>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4"/>
    </row>
    <row r="11" spans="2:35" ht="35.450000000000003" customHeight="1" x14ac:dyDescent="0.15">
      <c r="B11" s="823"/>
      <c r="C11" s="842"/>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4"/>
    </row>
    <row r="12" spans="2:35" ht="35.450000000000003" customHeight="1" x14ac:dyDescent="0.15">
      <c r="B12" s="823"/>
      <c r="C12" s="842"/>
      <c r="D12" s="843"/>
      <c r="E12" s="843"/>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4"/>
    </row>
    <row r="13" spans="2:35" ht="35.450000000000003" customHeight="1" x14ac:dyDescent="0.15">
      <c r="B13" s="823"/>
      <c r="C13" s="842"/>
      <c r="D13" s="843"/>
      <c r="E13" s="843"/>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4"/>
    </row>
    <row r="14" spans="2:35" ht="35.450000000000003" customHeight="1" x14ac:dyDescent="0.15">
      <c r="B14" s="823"/>
      <c r="C14" s="842"/>
      <c r="D14" s="843"/>
      <c r="E14" s="843"/>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4"/>
    </row>
    <row r="15" spans="2:35" ht="35.450000000000003" customHeight="1" x14ac:dyDescent="0.15">
      <c r="B15" s="823"/>
      <c r="C15" s="842"/>
      <c r="D15" s="843"/>
      <c r="E15" s="843"/>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3"/>
      <c r="AE15" s="843"/>
      <c r="AF15" s="843"/>
      <c r="AG15" s="843"/>
      <c r="AH15" s="843"/>
      <c r="AI15" s="844"/>
    </row>
    <row r="16" spans="2:35" ht="35.450000000000003" customHeight="1" x14ac:dyDescent="0.15">
      <c r="B16" s="823"/>
      <c r="C16" s="842"/>
      <c r="D16" s="843"/>
      <c r="E16" s="843"/>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4"/>
    </row>
    <row r="17" spans="2:35" ht="22.5" customHeight="1" x14ac:dyDescent="0.15">
      <c r="B17" s="823"/>
      <c r="C17" s="842"/>
      <c r="D17" s="843"/>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4"/>
    </row>
    <row r="18" spans="2:35" ht="71.25" customHeight="1" x14ac:dyDescent="0.15">
      <c r="B18" s="824"/>
      <c r="C18" s="71"/>
      <c r="D18" s="72"/>
      <c r="E18" s="73"/>
      <c r="F18" s="74"/>
      <c r="G18" s="74"/>
      <c r="H18" s="72"/>
      <c r="I18" s="72"/>
      <c r="J18" s="72"/>
      <c r="K18" s="72"/>
      <c r="L18" s="72"/>
      <c r="M18" s="72"/>
      <c r="N18" s="72"/>
      <c r="O18" s="72"/>
      <c r="P18" s="72"/>
      <c r="Q18" s="72"/>
      <c r="R18" s="72"/>
      <c r="S18" s="75"/>
      <c r="T18" s="75"/>
      <c r="U18" s="75"/>
      <c r="V18" s="828" t="s">
        <v>318</v>
      </c>
      <c r="W18" s="828"/>
      <c r="X18" s="828"/>
      <c r="Y18" s="828"/>
      <c r="Z18" s="828"/>
      <c r="AA18" s="828"/>
      <c r="AB18" s="828"/>
      <c r="AC18" s="828"/>
      <c r="AD18" s="828"/>
      <c r="AE18" s="828"/>
      <c r="AF18" s="828"/>
      <c r="AG18" s="828"/>
      <c r="AH18" s="828"/>
      <c r="AI18" s="829"/>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F92E3-8C8B-4606-B857-C620EB7FC725}">
  <sheetPr codeName="Sheet3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1" t="s">
        <v>315</v>
      </c>
      <c r="C3" s="441"/>
      <c r="D3" s="441"/>
      <c r="E3" s="803"/>
      <c r="F3" s="803"/>
      <c r="G3" s="803"/>
      <c r="H3" s="803"/>
      <c r="I3" s="803"/>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x14ac:dyDescent="0.15">
      <c r="B4" s="804" t="s">
        <v>60</v>
      </c>
      <c r="C4" s="805"/>
      <c r="D4" s="806"/>
      <c r="E4" s="807" t="str">
        <f>+'様式A-1'!$D$3</f>
        <v>アソウダトンネル</v>
      </c>
      <c r="F4" s="808"/>
      <c r="G4" s="808"/>
      <c r="H4" s="808"/>
      <c r="I4" s="809"/>
      <c r="J4" s="810" t="s">
        <v>61</v>
      </c>
      <c r="K4" s="811"/>
      <c r="L4" s="812"/>
      <c r="M4" s="384" t="str">
        <f>+'様式A-1'!$J$3</f>
        <v>一般県道藤生停車場錦帯橋線</v>
      </c>
      <c r="N4" s="385"/>
      <c r="O4" s="385"/>
      <c r="P4" s="385"/>
      <c r="Q4" s="385"/>
      <c r="R4" s="386"/>
      <c r="S4" s="726" t="s">
        <v>271</v>
      </c>
      <c r="T4" s="727"/>
      <c r="U4" s="727"/>
      <c r="V4" s="728"/>
      <c r="W4" s="813" t="str">
        <f>+'様式B (1)'!$S$3</f>
        <v>復建調査設計株式会社</v>
      </c>
      <c r="X4" s="814"/>
      <c r="Y4" s="814"/>
      <c r="Z4" s="814"/>
      <c r="AA4" s="814"/>
      <c r="AB4" s="815"/>
      <c r="AC4" s="428" t="s">
        <v>225</v>
      </c>
      <c r="AD4" s="429"/>
      <c r="AE4" s="430"/>
      <c r="AF4" s="816">
        <f>+'様式B (1)'!$P$2</f>
        <v>45862</v>
      </c>
      <c r="AG4" s="817"/>
      <c r="AH4" s="817"/>
      <c r="AI4" s="818"/>
    </row>
    <row r="5" spans="2:35" ht="20.100000000000001" customHeight="1" x14ac:dyDescent="0.15">
      <c r="B5" s="830" t="s">
        <v>167</v>
      </c>
      <c r="C5" s="831"/>
      <c r="D5" s="832"/>
      <c r="E5" s="833" t="str">
        <f>+'様式A-1'!$D$4</f>
        <v>麻生田トンネル</v>
      </c>
      <c r="F5" s="834"/>
      <c r="G5" s="834"/>
      <c r="H5" s="834"/>
      <c r="I5" s="835"/>
      <c r="J5" s="836" t="s">
        <v>168</v>
      </c>
      <c r="K5" s="837"/>
      <c r="L5" s="838"/>
      <c r="M5" s="384" t="str">
        <f>+'様式A-1'!$R$3</f>
        <v>山口県岩国土木建築事務所</v>
      </c>
      <c r="N5" s="385"/>
      <c r="O5" s="385"/>
      <c r="P5" s="385"/>
      <c r="Q5" s="385"/>
      <c r="R5" s="386"/>
      <c r="S5" s="729"/>
      <c r="T5" s="730"/>
      <c r="U5" s="730"/>
      <c r="V5" s="731"/>
      <c r="W5" s="839" t="str">
        <f>+'様式B (1)'!$S$4</f>
        <v>小笠原洋</v>
      </c>
      <c r="X5" s="840"/>
      <c r="Y5" s="840"/>
      <c r="Z5" s="840"/>
      <c r="AA5" s="840"/>
      <c r="AB5" s="841"/>
      <c r="AC5" s="431"/>
      <c r="AD5" s="432"/>
      <c r="AE5" s="433"/>
      <c r="AF5" s="819"/>
      <c r="AG5" s="820"/>
      <c r="AH5" s="820"/>
      <c r="AI5" s="821"/>
    </row>
    <row r="6" spans="2:35" ht="26.25" customHeight="1" x14ac:dyDescent="0.2">
      <c r="B6" s="822" t="s">
        <v>316</v>
      </c>
      <c r="C6" s="825" t="s">
        <v>317</v>
      </c>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7"/>
    </row>
    <row r="7" spans="2:35" ht="35.450000000000003" customHeight="1" x14ac:dyDescent="0.15">
      <c r="B7" s="823"/>
      <c r="C7" s="842"/>
      <c r="D7" s="843"/>
      <c r="E7" s="843"/>
      <c r="F7" s="843"/>
      <c r="G7" s="843"/>
      <c r="H7" s="843"/>
      <c r="I7" s="843"/>
      <c r="J7" s="843"/>
      <c r="K7" s="843"/>
      <c r="L7" s="843"/>
      <c r="M7" s="843"/>
      <c r="N7" s="843"/>
      <c r="O7" s="843"/>
      <c r="P7" s="843"/>
      <c r="Q7" s="843"/>
      <c r="R7" s="843"/>
      <c r="S7" s="843"/>
      <c r="T7" s="843"/>
      <c r="U7" s="843"/>
      <c r="V7" s="843"/>
      <c r="W7" s="843"/>
      <c r="X7" s="843"/>
      <c r="Y7" s="843"/>
      <c r="Z7" s="843"/>
      <c r="AA7" s="843"/>
      <c r="AB7" s="843"/>
      <c r="AC7" s="843"/>
      <c r="AD7" s="843"/>
      <c r="AE7" s="843"/>
      <c r="AF7" s="843"/>
      <c r="AG7" s="843"/>
      <c r="AH7" s="843"/>
      <c r="AI7" s="844"/>
    </row>
    <row r="8" spans="2:35" ht="35.450000000000003" customHeight="1" x14ac:dyDescent="0.15">
      <c r="B8" s="823"/>
      <c r="C8" s="842"/>
      <c r="D8" s="843"/>
      <c r="E8" s="843"/>
      <c r="F8" s="843"/>
      <c r="G8" s="843"/>
      <c r="H8" s="843"/>
      <c r="I8" s="843"/>
      <c r="J8" s="843"/>
      <c r="K8" s="843"/>
      <c r="L8" s="843"/>
      <c r="M8" s="843"/>
      <c r="N8" s="843"/>
      <c r="O8" s="843"/>
      <c r="P8" s="843"/>
      <c r="Q8" s="843"/>
      <c r="R8" s="843"/>
      <c r="S8" s="843"/>
      <c r="T8" s="843"/>
      <c r="U8" s="843"/>
      <c r="V8" s="843"/>
      <c r="W8" s="843"/>
      <c r="X8" s="843"/>
      <c r="Y8" s="843"/>
      <c r="Z8" s="843"/>
      <c r="AA8" s="843"/>
      <c r="AB8" s="843"/>
      <c r="AC8" s="843"/>
      <c r="AD8" s="843"/>
      <c r="AE8" s="843"/>
      <c r="AF8" s="843"/>
      <c r="AG8" s="843"/>
      <c r="AH8" s="843"/>
      <c r="AI8" s="844"/>
    </row>
    <row r="9" spans="2:35" ht="35.450000000000003" customHeight="1" x14ac:dyDescent="0.15">
      <c r="B9" s="823"/>
      <c r="C9" s="842"/>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4"/>
    </row>
    <row r="10" spans="2:35" ht="35.450000000000003" customHeight="1" x14ac:dyDescent="0.15">
      <c r="B10" s="823"/>
      <c r="C10" s="842"/>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4"/>
    </row>
    <row r="11" spans="2:35" ht="35.450000000000003" customHeight="1" x14ac:dyDescent="0.15">
      <c r="B11" s="823"/>
      <c r="C11" s="842"/>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4"/>
    </row>
    <row r="12" spans="2:35" ht="35.450000000000003" customHeight="1" x14ac:dyDescent="0.15">
      <c r="B12" s="823"/>
      <c r="C12" s="842"/>
      <c r="D12" s="843"/>
      <c r="E12" s="843"/>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4"/>
    </row>
    <row r="13" spans="2:35" ht="35.450000000000003" customHeight="1" x14ac:dyDescent="0.15">
      <c r="B13" s="823"/>
      <c r="C13" s="842"/>
      <c r="D13" s="843"/>
      <c r="E13" s="843"/>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4"/>
    </row>
    <row r="14" spans="2:35" ht="35.450000000000003" customHeight="1" x14ac:dyDescent="0.15">
      <c r="B14" s="823"/>
      <c r="C14" s="842"/>
      <c r="D14" s="843"/>
      <c r="E14" s="843"/>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4"/>
    </row>
    <row r="15" spans="2:35" ht="35.450000000000003" customHeight="1" x14ac:dyDescent="0.15">
      <c r="B15" s="823"/>
      <c r="C15" s="842"/>
      <c r="D15" s="843"/>
      <c r="E15" s="843"/>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3"/>
      <c r="AE15" s="843"/>
      <c r="AF15" s="843"/>
      <c r="AG15" s="843"/>
      <c r="AH15" s="843"/>
      <c r="AI15" s="844"/>
    </row>
    <row r="16" spans="2:35" ht="35.450000000000003" customHeight="1" x14ac:dyDescent="0.15">
      <c r="B16" s="823"/>
      <c r="C16" s="842"/>
      <c r="D16" s="843"/>
      <c r="E16" s="843"/>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4"/>
    </row>
    <row r="17" spans="2:35" ht="22.5" customHeight="1" x14ac:dyDescent="0.15">
      <c r="B17" s="823"/>
      <c r="C17" s="842"/>
      <c r="D17" s="843"/>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4"/>
    </row>
    <row r="18" spans="2:35" ht="71.25" customHeight="1" x14ac:dyDescent="0.15">
      <c r="B18" s="824"/>
      <c r="C18" s="71"/>
      <c r="D18" s="72"/>
      <c r="E18" s="73"/>
      <c r="F18" s="74"/>
      <c r="G18" s="74"/>
      <c r="H18" s="72"/>
      <c r="I18" s="72"/>
      <c r="J18" s="72"/>
      <c r="K18" s="72"/>
      <c r="L18" s="72"/>
      <c r="M18" s="72"/>
      <c r="N18" s="72"/>
      <c r="O18" s="72"/>
      <c r="P18" s="72"/>
      <c r="Q18" s="72"/>
      <c r="R18" s="72"/>
      <c r="S18" s="75"/>
      <c r="T18" s="75"/>
      <c r="U18" s="75"/>
      <c r="V18" s="828" t="s">
        <v>318</v>
      </c>
      <c r="W18" s="828"/>
      <c r="X18" s="828"/>
      <c r="Y18" s="828"/>
      <c r="Z18" s="828"/>
      <c r="AA18" s="828"/>
      <c r="AB18" s="828"/>
      <c r="AC18" s="828"/>
      <c r="AD18" s="828"/>
      <c r="AE18" s="828"/>
      <c r="AF18" s="828"/>
      <c r="AG18" s="828"/>
      <c r="AH18" s="828"/>
      <c r="AI18" s="82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89204-DE9A-471E-8693-7E3482AC95CE}">
  <sheetPr codeName="Sheet38">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1" t="s">
        <v>315</v>
      </c>
      <c r="C3" s="441"/>
      <c r="D3" s="441"/>
      <c r="E3" s="803"/>
      <c r="F3" s="803"/>
      <c r="G3" s="803"/>
      <c r="H3" s="803"/>
      <c r="I3" s="803"/>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x14ac:dyDescent="0.15">
      <c r="B4" s="804" t="s">
        <v>60</v>
      </c>
      <c r="C4" s="805"/>
      <c r="D4" s="806"/>
      <c r="E4" s="807" t="str">
        <f>+'様式A-1'!$D$3</f>
        <v>アソウダトンネル</v>
      </c>
      <c r="F4" s="808"/>
      <c r="G4" s="808"/>
      <c r="H4" s="808"/>
      <c r="I4" s="809"/>
      <c r="J4" s="810" t="s">
        <v>61</v>
      </c>
      <c r="K4" s="811"/>
      <c r="L4" s="812"/>
      <c r="M4" s="384" t="str">
        <f>+'様式A-1'!$J$3</f>
        <v>一般県道藤生停車場錦帯橋線</v>
      </c>
      <c r="N4" s="385"/>
      <c r="O4" s="385"/>
      <c r="P4" s="385"/>
      <c r="Q4" s="385"/>
      <c r="R4" s="386"/>
      <c r="S4" s="726" t="s">
        <v>271</v>
      </c>
      <c r="T4" s="727"/>
      <c r="U4" s="727"/>
      <c r="V4" s="728"/>
      <c r="W4" s="813" t="str">
        <f>+'様式B (1)'!$S$3</f>
        <v>復建調査設計株式会社</v>
      </c>
      <c r="X4" s="814"/>
      <c r="Y4" s="814"/>
      <c r="Z4" s="814"/>
      <c r="AA4" s="814"/>
      <c r="AB4" s="815"/>
      <c r="AC4" s="428" t="s">
        <v>225</v>
      </c>
      <c r="AD4" s="429"/>
      <c r="AE4" s="430"/>
      <c r="AF4" s="816">
        <f>+'様式B (1)'!$P$2</f>
        <v>45862</v>
      </c>
      <c r="AG4" s="817"/>
      <c r="AH4" s="817"/>
      <c r="AI4" s="818"/>
    </row>
    <row r="5" spans="2:35" ht="20.100000000000001" customHeight="1" x14ac:dyDescent="0.15">
      <c r="B5" s="830" t="s">
        <v>167</v>
      </c>
      <c r="C5" s="831"/>
      <c r="D5" s="832"/>
      <c r="E5" s="833" t="str">
        <f>+'様式A-1'!$D$4</f>
        <v>麻生田トンネル</v>
      </c>
      <c r="F5" s="834"/>
      <c r="G5" s="834"/>
      <c r="H5" s="834"/>
      <c r="I5" s="835"/>
      <c r="J5" s="836" t="s">
        <v>168</v>
      </c>
      <c r="K5" s="837"/>
      <c r="L5" s="838"/>
      <c r="M5" s="384" t="str">
        <f>+'様式A-1'!$R$3</f>
        <v>山口県岩国土木建築事務所</v>
      </c>
      <c r="N5" s="385"/>
      <c r="O5" s="385"/>
      <c r="P5" s="385"/>
      <c r="Q5" s="385"/>
      <c r="R5" s="386"/>
      <c r="S5" s="729"/>
      <c r="T5" s="730"/>
      <c r="U5" s="730"/>
      <c r="V5" s="731"/>
      <c r="W5" s="839" t="str">
        <f>+'様式B (1)'!$S$4</f>
        <v>小笠原洋</v>
      </c>
      <c r="X5" s="840"/>
      <c r="Y5" s="840"/>
      <c r="Z5" s="840"/>
      <c r="AA5" s="840"/>
      <c r="AB5" s="841"/>
      <c r="AC5" s="431"/>
      <c r="AD5" s="432"/>
      <c r="AE5" s="433"/>
      <c r="AF5" s="819"/>
      <c r="AG5" s="820"/>
      <c r="AH5" s="820"/>
      <c r="AI5" s="821"/>
    </row>
    <row r="6" spans="2:35" ht="26.25" customHeight="1" x14ac:dyDescent="0.2">
      <c r="B6" s="822" t="s">
        <v>316</v>
      </c>
      <c r="C6" s="825" t="s">
        <v>317</v>
      </c>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7"/>
    </row>
    <row r="7" spans="2:35" ht="35.450000000000003" customHeight="1" x14ac:dyDescent="0.15">
      <c r="B7" s="823"/>
      <c r="C7" s="842"/>
      <c r="D7" s="843"/>
      <c r="E7" s="843"/>
      <c r="F7" s="843"/>
      <c r="G7" s="843"/>
      <c r="H7" s="843"/>
      <c r="I7" s="843"/>
      <c r="J7" s="843"/>
      <c r="K7" s="843"/>
      <c r="L7" s="843"/>
      <c r="M7" s="843"/>
      <c r="N7" s="843"/>
      <c r="O7" s="843"/>
      <c r="P7" s="843"/>
      <c r="Q7" s="843"/>
      <c r="R7" s="843"/>
      <c r="S7" s="843"/>
      <c r="T7" s="843"/>
      <c r="U7" s="843"/>
      <c r="V7" s="843"/>
      <c r="W7" s="843"/>
      <c r="X7" s="843"/>
      <c r="Y7" s="843"/>
      <c r="Z7" s="843"/>
      <c r="AA7" s="843"/>
      <c r="AB7" s="843"/>
      <c r="AC7" s="843"/>
      <c r="AD7" s="843"/>
      <c r="AE7" s="843"/>
      <c r="AF7" s="843"/>
      <c r="AG7" s="843"/>
      <c r="AH7" s="843"/>
      <c r="AI7" s="844"/>
    </row>
    <row r="8" spans="2:35" ht="35.450000000000003" customHeight="1" x14ac:dyDescent="0.15">
      <c r="B8" s="823"/>
      <c r="C8" s="842"/>
      <c r="D8" s="843"/>
      <c r="E8" s="843"/>
      <c r="F8" s="843"/>
      <c r="G8" s="843"/>
      <c r="H8" s="843"/>
      <c r="I8" s="843"/>
      <c r="J8" s="843"/>
      <c r="K8" s="843"/>
      <c r="L8" s="843"/>
      <c r="M8" s="843"/>
      <c r="N8" s="843"/>
      <c r="O8" s="843"/>
      <c r="P8" s="843"/>
      <c r="Q8" s="843"/>
      <c r="R8" s="843"/>
      <c r="S8" s="843"/>
      <c r="T8" s="843"/>
      <c r="U8" s="843"/>
      <c r="V8" s="843"/>
      <c r="W8" s="843"/>
      <c r="X8" s="843"/>
      <c r="Y8" s="843"/>
      <c r="Z8" s="843"/>
      <c r="AA8" s="843"/>
      <c r="AB8" s="843"/>
      <c r="AC8" s="843"/>
      <c r="AD8" s="843"/>
      <c r="AE8" s="843"/>
      <c r="AF8" s="843"/>
      <c r="AG8" s="843"/>
      <c r="AH8" s="843"/>
      <c r="AI8" s="844"/>
    </row>
    <row r="9" spans="2:35" ht="35.450000000000003" customHeight="1" x14ac:dyDescent="0.15">
      <c r="B9" s="823"/>
      <c r="C9" s="842"/>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4"/>
    </row>
    <row r="10" spans="2:35" ht="35.450000000000003" customHeight="1" x14ac:dyDescent="0.15">
      <c r="B10" s="823"/>
      <c r="C10" s="842"/>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4"/>
    </row>
    <row r="11" spans="2:35" ht="35.450000000000003" customHeight="1" x14ac:dyDescent="0.15">
      <c r="B11" s="823"/>
      <c r="C11" s="842"/>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4"/>
    </row>
    <row r="12" spans="2:35" ht="35.450000000000003" customHeight="1" x14ac:dyDescent="0.15">
      <c r="B12" s="823"/>
      <c r="C12" s="842"/>
      <c r="D12" s="843"/>
      <c r="E12" s="843"/>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4"/>
    </row>
    <row r="13" spans="2:35" ht="35.450000000000003" customHeight="1" x14ac:dyDescent="0.15">
      <c r="B13" s="823"/>
      <c r="C13" s="842"/>
      <c r="D13" s="843"/>
      <c r="E13" s="843"/>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4"/>
    </row>
    <row r="14" spans="2:35" ht="35.450000000000003" customHeight="1" x14ac:dyDescent="0.15">
      <c r="B14" s="823"/>
      <c r="C14" s="842"/>
      <c r="D14" s="843"/>
      <c r="E14" s="843"/>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4"/>
    </row>
    <row r="15" spans="2:35" ht="35.450000000000003" customHeight="1" x14ac:dyDescent="0.15">
      <c r="B15" s="823"/>
      <c r="C15" s="842"/>
      <c r="D15" s="843"/>
      <c r="E15" s="843"/>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3"/>
      <c r="AE15" s="843"/>
      <c r="AF15" s="843"/>
      <c r="AG15" s="843"/>
      <c r="AH15" s="843"/>
      <c r="AI15" s="844"/>
    </row>
    <row r="16" spans="2:35" ht="35.450000000000003" customHeight="1" x14ac:dyDescent="0.15">
      <c r="B16" s="823"/>
      <c r="C16" s="842"/>
      <c r="D16" s="843"/>
      <c r="E16" s="843"/>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4"/>
    </row>
    <row r="17" spans="2:35" ht="22.5" customHeight="1" x14ac:dyDescent="0.15">
      <c r="B17" s="823"/>
      <c r="C17" s="842"/>
      <c r="D17" s="843"/>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4"/>
    </row>
    <row r="18" spans="2:35" ht="71.25" customHeight="1" x14ac:dyDescent="0.15">
      <c r="B18" s="824"/>
      <c r="C18" s="71"/>
      <c r="D18" s="72"/>
      <c r="E18" s="73"/>
      <c r="F18" s="74"/>
      <c r="G18" s="74"/>
      <c r="H18" s="72"/>
      <c r="I18" s="72"/>
      <c r="J18" s="72"/>
      <c r="K18" s="72"/>
      <c r="L18" s="72"/>
      <c r="M18" s="72"/>
      <c r="N18" s="72"/>
      <c r="O18" s="72"/>
      <c r="P18" s="72"/>
      <c r="Q18" s="72"/>
      <c r="R18" s="72"/>
      <c r="S18" s="75"/>
      <c r="T18" s="75"/>
      <c r="U18" s="75"/>
      <c r="V18" s="828" t="s">
        <v>318</v>
      </c>
      <c r="W18" s="828"/>
      <c r="X18" s="828"/>
      <c r="Y18" s="828"/>
      <c r="Z18" s="828"/>
      <c r="AA18" s="828"/>
      <c r="AB18" s="828"/>
      <c r="AC18" s="828"/>
      <c r="AD18" s="828"/>
      <c r="AE18" s="828"/>
      <c r="AF18" s="828"/>
      <c r="AG18" s="828"/>
      <c r="AH18" s="828"/>
      <c r="AI18" s="82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A997B-AC47-4C87-AE8E-361E59643448}">
  <sheetPr codeName="Sheet39">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1" t="s">
        <v>315</v>
      </c>
      <c r="C3" s="441"/>
      <c r="D3" s="441"/>
      <c r="E3" s="803"/>
      <c r="F3" s="803"/>
      <c r="G3" s="803"/>
      <c r="H3" s="803"/>
      <c r="I3" s="803"/>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x14ac:dyDescent="0.15">
      <c r="B4" s="804" t="s">
        <v>60</v>
      </c>
      <c r="C4" s="805"/>
      <c r="D4" s="806"/>
      <c r="E4" s="807" t="str">
        <f>+'様式A-1'!$D$3</f>
        <v>アソウダトンネル</v>
      </c>
      <c r="F4" s="808"/>
      <c r="G4" s="808"/>
      <c r="H4" s="808"/>
      <c r="I4" s="809"/>
      <c r="J4" s="810" t="s">
        <v>61</v>
      </c>
      <c r="K4" s="811"/>
      <c r="L4" s="812"/>
      <c r="M4" s="384" t="str">
        <f>+'様式A-1'!$J$3</f>
        <v>一般県道藤生停車場錦帯橋線</v>
      </c>
      <c r="N4" s="385"/>
      <c r="O4" s="385"/>
      <c r="P4" s="385"/>
      <c r="Q4" s="385"/>
      <c r="R4" s="386"/>
      <c r="S4" s="726" t="s">
        <v>271</v>
      </c>
      <c r="T4" s="727"/>
      <c r="U4" s="727"/>
      <c r="V4" s="728"/>
      <c r="W4" s="813" t="str">
        <f>+'様式B (1)'!$S$3</f>
        <v>復建調査設計株式会社</v>
      </c>
      <c r="X4" s="814"/>
      <c r="Y4" s="814"/>
      <c r="Z4" s="814"/>
      <c r="AA4" s="814"/>
      <c r="AB4" s="815"/>
      <c r="AC4" s="428" t="s">
        <v>225</v>
      </c>
      <c r="AD4" s="429"/>
      <c r="AE4" s="430"/>
      <c r="AF4" s="816">
        <f>+'様式B (1)'!$P$2</f>
        <v>45862</v>
      </c>
      <c r="AG4" s="817"/>
      <c r="AH4" s="817"/>
      <c r="AI4" s="818"/>
    </row>
    <row r="5" spans="2:35" ht="20.100000000000001" customHeight="1" x14ac:dyDescent="0.15">
      <c r="B5" s="830" t="s">
        <v>167</v>
      </c>
      <c r="C5" s="831"/>
      <c r="D5" s="832"/>
      <c r="E5" s="833" t="str">
        <f>+'様式A-1'!$D$4</f>
        <v>麻生田トンネル</v>
      </c>
      <c r="F5" s="834"/>
      <c r="G5" s="834"/>
      <c r="H5" s="834"/>
      <c r="I5" s="835"/>
      <c r="J5" s="836" t="s">
        <v>168</v>
      </c>
      <c r="K5" s="837"/>
      <c r="L5" s="838"/>
      <c r="M5" s="384" t="str">
        <f>+'様式A-1'!$R$3</f>
        <v>山口県岩国土木建築事務所</v>
      </c>
      <c r="N5" s="385"/>
      <c r="O5" s="385"/>
      <c r="P5" s="385"/>
      <c r="Q5" s="385"/>
      <c r="R5" s="386"/>
      <c r="S5" s="729"/>
      <c r="T5" s="730"/>
      <c r="U5" s="730"/>
      <c r="V5" s="731"/>
      <c r="W5" s="839" t="str">
        <f>+'様式B (1)'!$S$4</f>
        <v>小笠原洋</v>
      </c>
      <c r="X5" s="840"/>
      <c r="Y5" s="840"/>
      <c r="Z5" s="840"/>
      <c r="AA5" s="840"/>
      <c r="AB5" s="841"/>
      <c r="AC5" s="431"/>
      <c r="AD5" s="432"/>
      <c r="AE5" s="433"/>
      <c r="AF5" s="819"/>
      <c r="AG5" s="820"/>
      <c r="AH5" s="820"/>
      <c r="AI5" s="821"/>
    </row>
    <row r="6" spans="2:35" ht="26.25" customHeight="1" x14ac:dyDescent="0.2">
      <c r="B6" s="822" t="s">
        <v>316</v>
      </c>
      <c r="C6" s="825" t="s">
        <v>317</v>
      </c>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7"/>
    </row>
    <row r="7" spans="2:35" ht="35.450000000000003" customHeight="1" x14ac:dyDescent="0.15">
      <c r="B7" s="823"/>
      <c r="C7" s="842"/>
      <c r="D7" s="843"/>
      <c r="E7" s="843"/>
      <c r="F7" s="843"/>
      <c r="G7" s="843"/>
      <c r="H7" s="843"/>
      <c r="I7" s="843"/>
      <c r="J7" s="843"/>
      <c r="K7" s="843"/>
      <c r="L7" s="843"/>
      <c r="M7" s="843"/>
      <c r="N7" s="843"/>
      <c r="O7" s="843"/>
      <c r="P7" s="843"/>
      <c r="Q7" s="843"/>
      <c r="R7" s="843"/>
      <c r="S7" s="843"/>
      <c r="T7" s="843"/>
      <c r="U7" s="843"/>
      <c r="V7" s="843"/>
      <c r="W7" s="843"/>
      <c r="X7" s="843"/>
      <c r="Y7" s="843"/>
      <c r="Z7" s="843"/>
      <c r="AA7" s="843"/>
      <c r="AB7" s="843"/>
      <c r="AC7" s="843"/>
      <c r="AD7" s="843"/>
      <c r="AE7" s="843"/>
      <c r="AF7" s="843"/>
      <c r="AG7" s="843"/>
      <c r="AH7" s="843"/>
      <c r="AI7" s="844"/>
    </row>
    <row r="8" spans="2:35" ht="35.450000000000003" customHeight="1" x14ac:dyDescent="0.15">
      <c r="B8" s="823"/>
      <c r="C8" s="842"/>
      <c r="D8" s="843"/>
      <c r="E8" s="843"/>
      <c r="F8" s="843"/>
      <c r="G8" s="843"/>
      <c r="H8" s="843"/>
      <c r="I8" s="843"/>
      <c r="J8" s="843"/>
      <c r="K8" s="843"/>
      <c r="L8" s="843"/>
      <c r="M8" s="843"/>
      <c r="N8" s="843"/>
      <c r="O8" s="843"/>
      <c r="P8" s="843"/>
      <c r="Q8" s="843"/>
      <c r="R8" s="843"/>
      <c r="S8" s="843"/>
      <c r="T8" s="843"/>
      <c r="U8" s="843"/>
      <c r="V8" s="843"/>
      <c r="W8" s="843"/>
      <c r="X8" s="843"/>
      <c r="Y8" s="843"/>
      <c r="Z8" s="843"/>
      <c r="AA8" s="843"/>
      <c r="AB8" s="843"/>
      <c r="AC8" s="843"/>
      <c r="AD8" s="843"/>
      <c r="AE8" s="843"/>
      <c r="AF8" s="843"/>
      <c r="AG8" s="843"/>
      <c r="AH8" s="843"/>
      <c r="AI8" s="844"/>
    </row>
    <row r="9" spans="2:35" ht="35.450000000000003" customHeight="1" x14ac:dyDescent="0.15">
      <c r="B9" s="823"/>
      <c r="C9" s="842"/>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4"/>
    </row>
    <row r="10" spans="2:35" ht="35.450000000000003" customHeight="1" x14ac:dyDescent="0.15">
      <c r="B10" s="823"/>
      <c r="C10" s="842"/>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4"/>
    </row>
    <row r="11" spans="2:35" ht="35.450000000000003" customHeight="1" x14ac:dyDescent="0.15">
      <c r="B11" s="823"/>
      <c r="C11" s="842"/>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4"/>
    </row>
    <row r="12" spans="2:35" ht="35.450000000000003" customHeight="1" x14ac:dyDescent="0.15">
      <c r="B12" s="823"/>
      <c r="C12" s="842"/>
      <c r="D12" s="843"/>
      <c r="E12" s="843"/>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4"/>
    </row>
    <row r="13" spans="2:35" ht="35.450000000000003" customHeight="1" x14ac:dyDescent="0.15">
      <c r="B13" s="823"/>
      <c r="C13" s="842"/>
      <c r="D13" s="843"/>
      <c r="E13" s="843"/>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4"/>
    </row>
    <row r="14" spans="2:35" ht="35.450000000000003" customHeight="1" x14ac:dyDescent="0.15">
      <c r="B14" s="823"/>
      <c r="C14" s="842"/>
      <c r="D14" s="843"/>
      <c r="E14" s="843"/>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4"/>
    </row>
    <row r="15" spans="2:35" ht="35.450000000000003" customHeight="1" x14ac:dyDescent="0.15">
      <c r="B15" s="823"/>
      <c r="C15" s="842"/>
      <c r="D15" s="843"/>
      <c r="E15" s="843"/>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3"/>
      <c r="AE15" s="843"/>
      <c r="AF15" s="843"/>
      <c r="AG15" s="843"/>
      <c r="AH15" s="843"/>
      <c r="AI15" s="844"/>
    </row>
    <row r="16" spans="2:35" ht="35.450000000000003" customHeight="1" x14ac:dyDescent="0.15">
      <c r="B16" s="823"/>
      <c r="C16" s="842"/>
      <c r="D16" s="843"/>
      <c r="E16" s="843"/>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4"/>
    </row>
    <row r="17" spans="2:35" ht="22.5" customHeight="1" x14ac:dyDescent="0.15">
      <c r="B17" s="823"/>
      <c r="C17" s="842"/>
      <c r="D17" s="843"/>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4"/>
    </row>
    <row r="18" spans="2:35" ht="71.25" customHeight="1" x14ac:dyDescent="0.15">
      <c r="B18" s="824"/>
      <c r="C18" s="71"/>
      <c r="D18" s="72"/>
      <c r="E18" s="73"/>
      <c r="F18" s="74"/>
      <c r="G18" s="74"/>
      <c r="H18" s="72"/>
      <c r="I18" s="72"/>
      <c r="J18" s="72"/>
      <c r="K18" s="72"/>
      <c r="L18" s="72"/>
      <c r="M18" s="72"/>
      <c r="N18" s="72"/>
      <c r="O18" s="72"/>
      <c r="P18" s="72"/>
      <c r="Q18" s="72"/>
      <c r="R18" s="72"/>
      <c r="S18" s="75"/>
      <c r="T18" s="75"/>
      <c r="U18" s="75"/>
      <c r="V18" s="828" t="s">
        <v>318</v>
      </c>
      <c r="W18" s="828"/>
      <c r="X18" s="828"/>
      <c r="Y18" s="828"/>
      <c r="Z18" s="828"/>
      <c r="AA18" s="828"/>
      <c r="AB18" s="828"/>
      <c r="AC18" s="828"/>
      <c r="AD18" s="828"/>
      <c r="AE18" s="828"/>
      <c r="AF18" s="828"/>
      <c r="AG18" s="828"/>
      <c r="AH18" s="828"/>
      <c r="AI18" s="82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1" t="s">
        <v>319</v>
      </c>
      <c r="C3" s="441"/>
      <c r="D3" s="441"/>
      <c r="E3" s="803"/>
      <c r="F3" s="803"/>
      <c r="G3" s="803"/>
      <c r="H3" s="803"/>
      <c r="I3" s="803"/>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row>
    <row r="4" spans="2:35" ht="20.100000000000001" customHeight="1" x14ac:dyDescent="0.15">
      <c r="B4" s="804" t="s">
        <v>60</v>
      </c>
      <c r="C4" s="805"/>
      <c r="D4" s="806"/>
      <c r="E4" s="807" t="str">
        <f>+'様式A-1'!$D$3</f>
        <v>アソウダトンネル</v>
      </c>
      <c r="F4" s="808"/>
      <c r="G4" s="808"/>
      <c r="H4" s="808"/>
      <c r="I4" s="809"/>
      <c r="J4" s="810" t="s">
        <v>61</v>
      </c>
      <c r="K4" s="811"/>
      <c r="L4" s="812"/>
      <c r="M4" s="384" t="str">
        <f>+'様式A-1'!$J$3</f>
        <v>一般県道藤生停車場錦帯橋線</v>
      </c>
      <c r="N4" s="385"/>
      <c r="O4" s="385"/>
      <c r="P4" s="385"/>
      <c r="Q4" s="385"/>
      <c r="R4" s="386"/>
      <c r="S4" s="428" t="s">
        <v>271</v>
      </c>
      <c r="T4" s="429"/>
      <c r="U4" s="429"/>
      <c r="V4" s="430"/>
      <c r="W4" s="813" t="str">
        <f>+'様式B (1)'!$S$3</f>
        <v>復建調査設計株式会社</v>
      </c>
      <c r="X4" s="814"/>
      <c r="Y4" s="814"/>
      <c r="Z4" s="814"/>
      <c r="AA4" s="814"/>
      <c r="AB4" s="815"/>
      <c r="AC4" s="428" t="s">
        <v>225</v>
      </c>
      <c r="AD4" s="429"/>
      <c r="AE4" s="430"/>
      <c r="AF4" s="816">
        <f>+'様式B (1)'!$P$2</f>
        <v>45862</v>
      </c>
      <c r="AG4" s="817"/>
      <c r="AH4" s="817"/>
      <c r="AI4" s="818"/>
    </row>
    <row r="5" spans="2:35" ht="20.100000000000001" customHeight="1" x14ac:dyDescent="0.15">
      <c r="B5" s="830" t="s">
        <v>167</v>
      </c>
      <c r="C5" s="831"/>
      <c r="D5" s="832"/>
      <c r="E5" s="833" t="str">
        <f>+'様式A-1'!$D$4</f>
        <v>麻生田トンネル</v>
      </c>
      <c r="F5" s="834"/>
      <c r="G5" s="834"/>
      <c r="H5" s="834"/>
      <c r="I5" s="835"/>
      <c r="J5" s="836" t="s">
        <v>168</v>
      </c>
      <c r="K5" s="837"/>
      <c r="L5" s="838"/>
      <c r="M5" s="384" t="str">
        <f>+'様式A-1'!$R$3</f>
        <v>山口県岩国土木建築事務所</v>
      </c>
      <c r="N5" s="385"/>
      <c r="O5" s="385"/>
      <c r="P5" s="385"/>
      <c r="Q5" s="385"/>
      <c r="R5" s="386"/>
      <c r="S5" s="431"/>
      <c r="T5" s="432"/>
      <c r="U5" s="432"/>
      <c r="V5" s="433"/>
      <c r="W5" s="839" t="str">
        <f>+'様式B (1)'!$S$4</f>
        <v>小笠原洋</v>
      </c>
      <c r="X5" s="840"/>
      <c r="Y5" s="840"/>
      <c r="Z5" s="840"/>
      <c r="AA5" s="840"/>
      <c r="AB5" s="841"/>
      <c r="AC5" s="431"/>
      <c r="AD5" s="432"/>
      <c r="AE5" s="433"/>
      <c r="AF5" s="819"/>
      <c r="AG5" s="820"/>
      <c r="AH5" s="820"/>
      <c r="AI5" s="821"/>
    </row>
    <row r="6" spans="2:35" ht="26.25" customHeight="1" x14ac:dyDescent="0.2">
      <c r="B6" s="823" t="s">
        <v>316</v>
      </c>
      <c r="C6" s="845" t="s">
        <v>317</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450000000000003" customHeight="1" x14ac:dyDescent="0.15">
      <c r="B7" s="823"/>
      <c r="C7" s="842"/>
      <c r="D7" s="843"/>
      <c r="E7" s="843"/>
      <c r="F7" s="843"/>
      <c r="G7" s="843"/>
      <c r="H7" s="843"/>
      <c r="I7" s="843"/>
      <c r="J7" s="843"/>
      <c r="K7" s="843"/>
      <c r="L7" s="843"/>
      <c r="M7" s="843"/>
      <c r="N7" s="843"/>
      <c r="O7" s="843"/>
      <c r="P7" s="843"/>
      <c r="Q7" s="843"/>
      <c r="R7" s="843"/>
      <c r="S7" s="843"/>
      <c r="T7" s="843"/>
      <c r="U7" s="843"/>
      <c r="V7" s="843"/>
      <c r="W7" s="843"/>
      <c r="X7" s="843"/>
      <c r="Y7" s="843"/>
      <c r="Z7" s="843"/>
      <c r="AA7" s="843"/>
      <c r="AB7" s="843"/>
      <c r="AC7" s="843"/>
      <c r="AD7" s="843"/>
      <c r="AE7" s="843"/>
      <c r="AF7" s="843"/>
      <c r="AG7" s="843"/>
      <c r="AH7" s="843"/>
      <c r="AI7" s="844"/>
    </row>
    <row r="8" spans="2:35" ht="35.450000000000003" customHeight="1" x14ac:dyDescent="0.15">
      <c r="B8" s="823"/>
      <c r="C8" s="842"/>
      <c r="D8" s="843"/>
      <c r="E8" s="843"/>
      <c r="F8" s="843"/>
      <c r="G8" s="843"/>
      <c r="H8" s="843"/>
      <c r="I8" s="843"/>
      <c r="J8" s="843"/>
      <c r="K8" s="843"/>
      <c r="L8" s="843"/>
      <c r="M8" s="843"/>
      <c r="N8" s="843"/>
      <c r="O8" s="843"/>
      <c r="P8" s="843"/>
      <c r="Q8" s="843"/>
      <c r="R8" s="843"/>
      <c r="S8" s="843"/>
      <c r="T8" s="843"/>
      <c r="U8" s="843"/>
      <c r="V8" s="843"/>
      <c r="W8" s="843"/>
      <c r="X8" s="843"/>
      <c r="Y8" s="843"/>
      <c r="Z8" s="843"/>
      <c r="AA8" s="843"/>
      <c r="AB8" s="843"/>
      <c r="AC8" s="843"/>
      <c r="AD8" s="843"/>
      <c r="AE8" s="843"/>
      <c r="AF8" s="843"/>
      <c r="AG8" s="843"/>
      <c r="AH8" s="843"/>
      <c r="AI8" s="844"/>
    </row>
    <row r="9" spans="2:35" ht="35.450000000000003" customHeight="1" x14ac:dyDescent="0.15">
      <c r="B9" s="823"/>
      <c r="C9" s="842"/>
      <c r="D9" s="843"/>
      <c r="E9" s="843"/>
      <c r="F9" s="843"/>
      <c r="G9" s="843"/>
      <c r="H9" s="843"/>
      <c r="I9" s="843"/>
      <c r="J9" s="843"/>
      <c r="K9" s="843"/>
      <c r="L9" s="843"/>
      <c r="M9" s="843"/>
      <c r="N9" s="843"/>
      <c r="O9" s="843"/>
      <c r="P9" s="843"/>
      <c r="Q9" s="843"/>
      <c r="R9" s="843"/>
      <c r="S9" s="843"/>
      <c r="T9" s="843"/>
      <c r="U9" s="843"/>
      <c r="V9" s="843"/>
      <c r="W9" s="843"/>
      <c r="X9" s="843"/>
      <c r="Y9" s="843"/>
      <c r="Z9" s="843"/>
      <c r="AA9" s="843"/>
      <c r="AB9" s="843"/>
      <c r="AC9" s="843"/>
      <c r="AD9" s="843"/>
      <c r="AE9" s="843"/>
      <c r="AF9" s="843"/>
      <c r="AG9" s="843"/>
      <c r="AH9" s="843"/>
      <c r="AI9" s="844"/>
    </row>
    <row r="10" spans="2:35" ht="35.450000000000003" customHeight="1" x14ac:dyDescent="0.15">
      <c r="B10" s="823"/>
      <c r="C10" s="842"/>
      <c r="D10" s="843"/>
      <c r="E10" s="843"/>
      <c r="F10" s="843"/>
      <c r="G10" s="843"/>
      <c r="H10" s="843"/>
      <c r="I10" s="843"/>
      <c r="J10" s="843"/>
      <c r="K10" s="843"/>
      <c r="L10" s="843"/>
      <c r="M10" s="843"/>
      <c r="N10" s="843"/>
      <c r="O10" s="843"/>
      <c r="P10" s="843"/>
      <c r="Q10" s="843"/>
      <c r="R10" s="843"/>
      <c r="S10" s="843"/>
      <c r="T10" s="843"/>
      <c r="U10" s="843"/>
      <c r="V10" s="843"/>
      <c r="W10" s="843"/>
      <c r="X10" s="843"/>
      <c r="Y10" s="843"/>
      <c r="Z10" s="843"/>
      <c r="AA10" s="843"/>
      <c r="AB10" s="843"/>
      <c r="AC10" s="843"/>
      <c r="AD10" s="843"/>
      <c r="AE10" s="843"/>
      <c r="AF10" s="843"/>
      <c r="AG10" s="843"/>
      <c r="AH10" s="843"/>
      <c r="AI10" s="844"/>
    </row>
    <row r="11" spans="2:35" ht="35.450000000000003" customHeight="1" x14ac:dyDescent="0.15">
      <c r="B11" s="823"/>
      <c r="C11" s="842"/>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3"/>
      <c r="AB11" s="843"/>
      <c r="AC11" s="843"/>
      <c r="AD11" s="843"/>
      <c r="AE11" s="843"/>
      <c r="AF11" s="843"/>
      <c r="AG11" s="843"/>
      <c r="AH11" s="843"/>
      <c r="AI11" s="844"/>
    </row>
    <row r="12" spans="2:35" ht="35.450000000000003" customHeight="1" x14ac:dyDescent="0.15">
      <c r="B12" s="823"/>
      <c r="C12" s="842"/>
      <c r="D12" s="843"/>
      <c r="E12" s="843"/>
      <c r="F12" s="843"/>
      <c r="G12" s="843"/>
      <c r="H12" s="843"/>
      <c r="I12" s="843"/>
      <c r="J12" s="843"/>
      <c r="K12" s="843"/>
      <c r="L12" s="843"/>
      <c r="M12" s="843"/>
      <c r="N12" s="843"/>
      <c r="O12" s="843"/>
      <c r="P12" s="843"/>
      <c r="Q12" s="843"/>
      <c r="R12" s="843"/>
      <c r="S12" s="843"/>
      <c r="T12" s="843"/>
      <c r="U12" s="843"/>
      <c r="V12" s="843"/>
      <c r="W12" s="843"/>
      <c r="X12" s="843"/>
      <c r="Y12" s="843"/>
      <c r="Z12" s="843"/>
      <c r="AA12" s="843"/>
      <c r="AB12" s="843"/>
      <c r="AC12" s="843"/>
      <c r="AD12" s="843"/>
      <c r="AE12" s="843"/>
      <c r="AF12" s="843"/>
      <c r="AG12" s="843"/>
      <c r="AH12" s="843"/>
      <c r="AI12" s="844"/>
    </row>
    <row r="13" spans="2:35" ht="35.450000000000003" customHeight="1" x14ac:dyDescent="0.15">
      <c r="B13" s="823"/>
      <c r="C13" s="842"/>
      <c r="D13" s="843"/>
      <c r="E13" s="843"/>
      <c r="F13" s="843"/>
      <c r="G13" s="843"/>
      <c r="H13" s="843"/>
      <c r="I13" s="843"/>
      <c r="J13" s="843"/>
      <c r="K13" s="843"/>
      <c r="L13" s="843"/>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4"/>
    </row>
    <row r="14" spans="2:35" ht="35.450000000000003" customHeight="1" x14ac:dyDescent="0.15">
      <c r="B14" s="823"/>
      <c r="C14" s="842"/>
      <c r="D14" s="843"/>
      <c r="E14" s="843"/>
      <c r="F14" s="843"/>
      <c r="G14" s="843"/>
      <c r="H14" s="843"/>
      <c r="I14" s="843"/>
      <c r="J14" s="843"/>
      <c r="K14" s="843"/>
      <c r="L14" s="843"/>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4"/>
    </row>
    <row r="15" spans="2:35" ht="35.450000000000003" customHeight="1" x14ac:dyDescent="0.15">
      <c r="B15" s="823"/>
      <c r="C15" s="842"/>
      <c r="D15" s="843"/>
      <c r="E15" s="843"/>
      <c r="F15" s="843"/>
      <c r="G15" s="843"/>
      <c r="H15" s="843"/>
      <c r="I15" s="843"/>
      <c r="J15" s="843"/>
      <c r="K15" s="843"/>
      <c r="L15" s="843"/>
      <c r="M15" s="843"/>
      <c r="N15" s="843"/>
      <c r="O15" s="843"/>
      <c r="P15" s="843"/>
      <c r="Q15" s="843"/>
      <c r="R15" s="843"/>
      <c r="S15" s="843"/>
      <c r="T15" s="843"/>
      <c r="U15" s="843"/>
      <c r="V15" s="843"/>
      <c r="W15" s="843"/>
      <c r="X15" s="843"/>
      <c r="Y15" s="843"/>
      <c r="Z15" s="843"/>
      <c r="AA15" s="843"/>
      <c r="AB15" s="843"/>
      <c r="AC15" s="843"/>
      <c r="AD15" s="843"/>
      <c r="AE15" s="843"/>
      <c r="AF15" s="843"/>
      <c r="AG15" s="843"/>
      <c r="AH15" s="843"/>
      <c r="AI15" s="844"/>
    </row>
    <row r="16" spans="2:35" ht="35.450000000000003" customHeight="1" x14ac:dyDescent="0.15">
      <c r="B16" s="823"/>
      <c r="C16" s="842"/>
      <c r="D16" s="843"/>
      <c r="E16" s="843"/>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4"/>
    </row>
    <row r="17" spans="2:35" ht="22.5" customHeight="1" x14ac:dyDescent="0.15">
      <c r="B17" s="823"/>
      <c r="C17" s="842"/>
      <c r="D17" s="843"/>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4"/>
    </row>
    <row r="18" spans="2:35" ht="78.75" customHeight="1" x14ac:dyDescent="0.15">
      <c r="B18" s="824"/>
      <c r="C18" s="71"/>
      <c r="D18" s="72"/>
      <c r="E18" s="73"/>
      <c r="F18" s="74"/>
      <c r="G18" s="74"/>
      <c r="H18" s="72"/>
      <c r="I18" s="72"/>
      <c r="J18" s="72"/>
      <c r="K18" s="72"/>
      <c r="L18" s="72"/>
      <c r="M18" s="72"/>
      <c r="N18" s="72"/>
      <c r="O18" s="72"/>
      <c r="P18" s="72"/>
      <c r="Q18" s="72"/>
      <c r="R18" s="72"/>
      <c r="S18" s="75"/>
      <c r="T18" s="75"/>
      <c r="U18" s="75"/>
      <c r="V18" s="828" t="s">
        <v>318</v>
      </c>
      <c r="W18" s="828"/>
      <c r="X18" s="828"/>
      <c r="Y18" s="828"/>
      <c r="Z18" s="828"/>
      <c r="AA18" s="828"/>
      <c r="AB18" s="828"/>
      <c r="AC18" s="828"/>
      <c r="AD18" s="828"/>
      <c r="AE18" s="828"/>
      <c r="AF18" s="828"/>
      <c r="AG18" s="828"/>
      <c r="AH18" s="828"/>
      <c r="AI18" s="829"/>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55D2-39E5-4782-8AC3-4C825D99CE7C}">
  <sheetPr codeName="Sheet4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PS</v>
      </c>
      <c r="AW5" s="36">
        <f>R7</f>
        <v>0</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566</v>
      </c>
      <c r="O7" s="885"/>
      <c r="P7" s="881" t="s">
        <v>342</v>
      </c>
      <c r="Q7" s="883"/>
      <c r="R7" s="886"/>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1">
    <dataValidation type="list" allowBlank="1" showInputMessage="1" showErrorMessage="1" sqref="Y11:AB34" xr:uid="{6BFD512E-6121-4A06-8C40-A0C89BF4368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0196816-44BF-4187-8922-A2F572067F2F}">
          <x14:formula1>
            <xm:f>'(参考)リスト'!$F$16:$F$21</xm:f>
          </x14:formula1>
          <xm:sqref>U11:X34</xm:sqref>
        </x14:dataValidation>
        <x14:dataValidation type="list" allowBlank="1" showInputMessage="1" showErrorMessage="1" xr:uid="{91A615CD-F841-486C-99B4-88814C26BB79}">
          <x14:formula1>
            <xm:f>'(参考)リスト'!$D$16:$D$18</xm:f>
          </x14:formula1>
          <xm:sqref>P11:Q34</xm:sqref>
        </x14:dataValidation>
        <x14:dataValidation type="list" allowBlank="1" showInputMessage="1" showErrorMessage="1" xr:uid="{F351B2BE-CA26-4580-AE1F-49B89E87DE72}">
          <x14:formula1>
            <xm:f>'(参考)リスト'!$E$16:$E$27</xm:f>
          </x14:formula1>
          <xm:sqref>R11:T34</xm:sqref>
        </x14:dataValidation>
        <x14:dataValidation type="list" allowBlank="1" showInputMessage="1" showErrorMessage="1" xr:uid="{CEDBCE8E-0C11-4DB9-9CF0-E43BD1BB58B3}">
          <x14:formula1>
            <xm:f>'(参考)リスト'!$B$16:$B$21</xm:f>
          </x14:formula1>
          <xm:sqref>L11:M34</xm:sqref>
        </x14:dataValidation>
        <x14:dataValidation type="list" allowBlank="1" showInputMessage="1" showErrorMessage="1" xr:uid="{EBD18239-2007-446B-86A9-D06B5A678C82}">
          <x14:formula1>
            <xm:f>'(参考)リスト'!$G$16:$G$19</xm:f>
          </x14:formula1>
          <xm:sqref>AM35:AO38</xm:sqref>
        </x14:dataValidation>
        <x14:dataValidation type="list" allowBlank="1" showInputMessage="1" showErrorMessage="1" xr:uid="{8E6135EB-7451-452E-9457-0E9B77891049}">
          <x14:formula1>
            <xm:f>'(参考)リスト'!$C$16:$C$47</xm:f>
          </x14:formula1>
          <xm:sqref>N11:O34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D038-582F-4648-AE40-81743445AB4A}">
  <sheetPr codeName="Sheet4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S001</v>
      </c>
      <c r="AW5" s="36">
        <f>R7</f>
        <v>8.6</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0.22500000000000003</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657</v>
      </c>
      <c r="O7" s="885"/>
      <c r="P7" s="881" t="s">
        <v>342</v>
      </c>
      <c r="Q7" s="883"/>
      <c r="R7" s="929">
        <v>8.6</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633</v>
      </c>
      <c r="O11" s="907"/>
      <c r="P11" s="905" t="s">
        <v>541</v>
      </c>
      <c r="Q11" s="907"/>
      <c r="R11" s="802" t="s">
        <v>442</v>
      </c>
      <c r="S11" s="802"/>
      <c r="T11" s="802"/>
      <c r="U11" s="905" t="s">
        <v>529</v>
      </c>
      <c r="V11" s="907"/>
      <c r="W11" s="905" t="s">
        <v>592</v>
      </c>
      <c r="X11" s="907"/>
      <c r="Y11" s="233"/>
      <c r="Z11" s="233"/>
      <c r="AA11" s="233"/>
      <c r="AB11" s="233"/>
      <c r="AC11" s="258"/>
      <c r="AD11" s="258"/>
      <c r="AE11" s="258"/>
      <c r="AF11" s="258">
        <v>0.18000000000000002</v>
      </c>
      <c r="AG11" s="232"/>
      <c r="AH11" s="232"/>
      <c r="AI11" s="232"/>
      <c r="AJ11" s="232"/>
      <c r="AK11" s="905" t="s">
        <v>526</v>
      </c>
      <c r="AL11" s="906"/>
      <c r="AM11" s="906"/>
      <c r="AN11" s="906"/>
      <c r="AO11" s="907"/>
      <c r="AP11" s="2"/>
      <c r="AQ11" s="47">
        <f>IF(P11="材質劣化",2,IF(P11="漏水",3,1))</f>
        <v>2</v>
      </c>
      <c r="AS11" s="35" t="str">
        <f>IF(Y11&lt;&gt;"",1,"")</f>
        <v/>
      </c>
    </row>
    <row r="12" spans="2:86" ht="12" customHeight="1" x14ac:dyDescent="0.15">
      <c r="B12" s="869"/>
      <c r="C12" s="874"/>
      <c r="D12" s="872"/>
      <c r="E12" s="872"/>
      <c r="F12" s="872"/>
      <c r="G12" s="872"/>
      <c r="H12" s="872"/>
      <c r="I12" s="872"/>
      <c r="J12" s="873"/>
      <c r="K12" s="231">
        <v>2</v>
      </c>
      <c r="L12" s="905" t="s">
        <v>522</v>
      </c>
      <c r="M12" s="907"/>
      <c r="N12" s="905" t="s">
        <v>631</v>
      </c>
      <c r="O12" s="907"/>
      <c r="P12" s="905" t="s">
        <v>541</v>
      </c>
      <c r="Q12" s="907"/>
      <c r="R12" s="802" t="s">
        <v>451</v>
      </c>
      <c r="S12" s="802"/>
      <c r="T12" s="802"/>
      <c r="U12" s="905" t="s">
        <v>530</v>
      </c>
      <c r="V12" s="907"/>
      <c r="W12" s="905" t="s">
        <v>592</v>
      </c>
      <c r="X12" s="907"/>
      <c r="Y12" s="233"/>
      <c r="Z12" s="233"/>
      <c r="AA12" s="233"/>
      <c r="AB12" s="233"/>
      <c r="AC12" s="258"/>
      <c r="AD12" s="258"/>
      <c r="AE12" s="258"/>
      <c r="AF12" s="258">
        <v>0.03</v>
      </c>
      <c r="AG12" s="232"/>
      <c r="AH12" s="232"/>
      <c r="AI12" s="232"/>
      <c r="AJ12" s="232"/>
      <c r="AK12" s="905"/>
      <c r="AL12" s="906"/>
      <c r="AM12" s="906"/>
      <c r="AN12" s="906"/>
      <c r="AO12" s="907"/>
      <c r="AP12" s="2"/>
      <c r="AQ12" s="47">
        <f>IF(P12="材質劣化",2,IF(P12="漏水",3,1))</f>
        <v>2</v>
      </c>
    </row>
    <row r="13" spans="2:86" ht="12" customHeight="1" x14ac:dyDescent="0.15">
      <c r="B13" s="869"/>
      <c r="C13" s="874"/>
      <c r="D13" s="872"/>
      <c r="E13" s="872"/>
      <c r="F13" s="872"/>
      <c r="G13" s="872"/>
      <c r="H13" s="872"/>
      <c r="I13" s="872"/>
      <c r="J13" s="873"/>
      <c r="K13" s="231">
        <v>3</v>
      </c>
      <c r="L13" s="905" t="s">
        <v>522</v>
      </c>
      <c r="M13" s="907"/>
      <c r="N13" s="905" t="s">
        <v>632</v>
      </c>
      <c r="O13" s="907"/>
      <c r="P13" s="905" t="s">
        <v>541</v>
      </c>
      <c r="Q13" s="907"/>
      <c r="R13" s="908" t="s">
        <v>451</v>
      </c>
      <c r="S13" s="909"/>
      <c r="T13" s="910"/>
      <c r="U13" s="905" t="s">
        <v>530</v>
      </c>
      <c r="V13" s="907"/>
      <c r="W13" s="905" t="s">
        <v>592</v>
      </c>
      <c r="X13" s="907"/>
      <c r="Y13" s="233"/>
      <c r="Z13" s="233"/>
      <c r="AA13" s="233"/>
      <c r="AB13" s="233"/>
      <c r="AC13" s="258"/>
      <c r="AD13" s="258"/>
      <c r="AE13" s="258"/>
      <c r="AF13" s="258">
        <v>1.4999999999999999E-2</v>
      </c>
      <c r="AG13" s="232"/>
      <c r="AH13" s="232"/>
      <c r="AI13" s="232"/>
      <c r="AJ13" s="232"/>
      <c r="AK13" s="905"/>
      <c r="AL13" s="906"/>
      <c r="AM13" s="906"/>
      <c r="AN13" s="906"/>
      <c r="AO13" s="907"/>
      <c r="AP13" s="2"/>
      <c r="AQ13" s="47">
        <f t="shared" ref="AQ13:AQ27" si="2">IF(P13="材質劣化",2,IF(P13="漏水",3,1))</f>
        <v>2</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0.22500000000000003</v>
      </c>
      <c r="AG35" s="89">
        <f t="shared" si="7"/>
        <v>0</v>
      </c>
      <c r="AH35" s="89">
        <f t="shared" si="7"/>
        <v>0</v>
      </c>
      <c r="AI35" s="89">
        <f t="shared" si="7"/>
        <v>0</v>
      </c>
      <c r="AJ35" s="90">
        <f t="shared" si="7"/>
        <v>0</v>
      </c>
      <c r="AK35" s="895" t="s">
        <v>358</v>
      </c>
      <c r="AL35" s="895"/>
      <c r="AM35" s="928" t="s">
        <v>523</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3</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1">
    <dataValidation type="list" allowBlank="1" showInputMessage="1" showErrorMessage="1" sqref="Y11:AB34" xr:uid="{DA748922-C6BE-43B8-BFE9-A0A3B13F2E7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D4E1E09-5230-442E-AB7C-AD1DDBD92189}">
          <x14:formula1>
            <xm:f>'(参考)リスト'!$C$16:$C$47</xm:f>
          </x14:formula1>
          <xm:sqref>N11:O34</xm:sqref>
        </x14:dataValidation>
        <x14:dataValidation type="list" allowBlank="1" showInputMessage="1" showErrorMessage="1" xr:uid="{8BCE11C3-0163-4073-9A89-0BB7F861E1CD}">
          <x14:formula1>
            <xm:f>'(参考)リスト'!$G$16:$G$19</xm:f>
          </x14:formula1>
          <xm:sqref>AM35:AO38</xm:sqref>
        </x14:dataValidation>
        <x14:dataValidation type="list" allowBlank="1" showInputMessage="1" showErrorMessage="1" xr:uid="{300993C6-21C1-419E-A7D6-24BDE925DE12}">
          <x14:formula1>
            <xm:f>'(参考)リスト'!$B$16:$B$21</xm:f>
          </x14:formula1>
          <xm:sqref>L11:M34</xm:sqref>
        </x14:dataValidation>
        <x14:dataValidation type="list" allowBlank="1" showInputMessage="1" showErrorMessage="1" xr:uid="{50FB9A38-6100-41C1-8735-B059A3930192}">
          <x14:formula1>
            <xm:f>'(参考)リスト'!$E$16:$E$27</xm:f>
          </x14:formula1>
          <xm:sqref>R11:T34</xm:sqref>
        </x14:dataValidation>
        <x14:dataValidation type="list" allowBlank="1" showInputMessage="1" showErrorMessage="1" xr:uid="{02C57827-1902-460B-B9AC-E18AA3A4BA13}">
          <x14:formula1>
            <xm:f>'(参考)リスト'!$D$16:$D$18</xm:f>
          </x14:formula1>
          <xm:sqref>P11:Q34</xm:sqref>
        </x14:dataValidation>
        <x14:dataValidation type="list" allowBlank="1" showInputMessage="1" showErrorMessage="1" xr:uid="{722CBE32-6C89-4A40-A49F-90ACE063699E}">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696B-9D0A-40FE-B3F8-10DFCB7B72D9}">
  <sheetPr codeName="Sheet4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S002</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658</v>
      </c>
      <c r="O7" s="885"/>
      <c r="P7" s="881" t="s">
        <v>342</v>
      </c>
      <c r="Q7" s="883"/>
      <c r="R7" s="929">
        <v>10.4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1">
    <dataValidation type="list" allowBlank="1" showInputMessage="1" showErrorMessage="1" sqref="Y11:AB34" xr:uid="{6AEE1F9B-4F08-4C65-A1A9-54FF78811F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2FEC3AA-9976-40AF-8C6E-87F69A51D890}">
          <x14:formula1>
            <xm:f>'(参考)リスト'!$F$16:$F$21</xm:f>
          </x14:formula1>
          <xm:sqref>U11:X34</xm:sqref>
        </x14:dataValidation>
        <x14:dataValidation type="list" allowBlank="1" showInputMessage="1" showErrorMessage="1" xr:uid="{65E095D1-8933-4731-B768-297311A749F9}">
          <x14:formula1>
            <xm:f>'(参考)リスト'!$D$16:$D$18</xm:f>
          </x14:formula1>
          <xm:sqref>P11:Q34</xm:sqref>
        </x14:dataValidation>
        <x14:dataValidation type="list" allowBlank="1" showInputMessage="1" showErrorMessage="1" xr:uid="{EDBB7AB1-96DE-4EAF-A7D0-59EE8652A634}">
          <x14:formula1>
            <xm:f>'(参考)リスト'!$E$16:$E$27</xm:f>
          </x14:formula1>
          <xm:sqref>R11:T34</xm:sqref>
        </x14:dataValidation>
        <x14:dataValidation type="list" allowBlank="1" showInputMessage="1" showErrorMessage="1" xr:uid="{8DEF65F0-CDE1-41D3-91E9-8EB229D3373C}">
          <x14:formula1>
            <xm:f>'(参考)リスト'!$B$16:$B$21</xm:f>
          </x14:formula1>
          <xm:sqref>L11:M34</xm:sqref>
        </x14:dataValidation>
        <x14:dataValidation type="list" allowBlank="1" showInputMessage="1" showErrorMessage="1" xr:uid="{85E2D50C-0ABC-4168-BD33-417E7E76B85B}">
          <x14:formula1>
            <xm:f>'(参考)リスト'!$G$16:$G$19</xm:f>
          </x14:formula1>
          <xm:sqref>AM35:AO38</xm:sqref>
        </x14:dataValidation>
        <x14:dataValidation type="list" allowBlank="1" showInputMessage="1" showErrorMessage="1" xr:uid="{487BFA41-47FD-4C5E-A38E-4E214B4F714A}">
          <x14:formula1>
            <xm:f>'(参考)リスト'!$C$16:$C$47</xm:f>
          </x14:formula1>
          <xm:sqref>N11:O34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4E0D6-C758-43F4-8004-E74F3A609F7C}">
  <sheetPr codeName="Sheet4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S003</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659</v>
      </c>
      <c r="O7" s="885"/>
      <c r="P7" s="881" t="s">
        <v>342</v>
      </c>
      <c r="Q7" s="883"/>
      <c r="R7" s="929">
        <v>10.4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1">
    <dataValidation type="list" allowBlank="1" showInputMessage="1" showErrorMessage="1" sqref="Y11:AB34" xr:uid="{37E438C2-9999-480E-A851-FA84866DAD2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CE5CAAF-DC9D-4A89-9350-62401912DA9A}">
          <x14:formula1>
            <xm:f>'(参考)リスト'!$C$16:$C$47</xm:f>
          </x14:formula1>
          <xm:sqref>N11:O34</xm:sqref>
        </x14:dataValidation>
        <x14:dataValidation type="list" allowBlank="1" showInputMessage="1" showErrorMessage="1" xr:uid="{8496DF52-E0F2-41A3-BC64-9DFEE00F4B2B}">
          <x14:formula1>
            <xm:f>'(参考)リスト'!$G$16:$G$19</xm:f>
          </x14:formula1>
          <xm:sqref>AM35:AO38</xm:sqref>
        </x14:dataValidation>
        <x14:dataValidation type="list" allowBlank="1" showInputMessage="1" showErrorMessage="1" xr:uid="{858A107E-3B34-4048-B012-718CB5394AED}">
          <x14:formula1>
            <xm:f>'(参考)リスト'!$B$16:$B$21</xm:f>
          </x14:formula1>
          <xm:sqref>L11:M34</xm:sqref>
        </x14:dataValidation>
        <x14:dataValidation type="list" allowBlank="1" showInputMessage="1" showErrorMessage="1" xr:uid="{D4474F57-5612-4C52-A26E-22D872E3D66E}">
          <x14:formula1>
            <xm:f>'(参考)リスト'!$E$16:$E$27</xm:f>
          </x14:formula1>
          <xm:sqref>R11:T34</xm:sqref>
        </x14:dataValidation>
        <x14:dataValidation type="list" allowBlank="1" showInputMessage="1" showErrorMessage="1" xr:uid="{50D6C0BD-7278-4DF8-9375-97BEFEF03D98}">
          <x14:formula1>
            <xm:f>'(参考)リスト'!$D$16:$D$18</xm:f>
          </x14:formula1>
          <xm:sqref>P11:Q34</xm:sqref>
        </x14:dataValidation>
        <x14:dataValidation type="list" allowBlank="1" showInputMessage="1" showErrorMessage="1" xr:uid="{F5B32AB2-D070-4FB4-9BF1-9D47BAB0A7F9}">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01353-2720-4FBC-AA60-9D7C7920FCAC}">
  <sheetPr codeName="Sheet4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S004</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660</v>
      </c>
      <c r="O7" s="885"/>
      <c r="P7" s="881" t="s">
        <v>342</v>
      </c>
      <c r="Q7" s="883"/>
      <c r="R7" s="929">
        <v>10.4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1">
    <dataValidation type="list" allowBlank="1" showInputMessage="1" showErrorMessage="1" sqref="Y11:AB34" xr:uid="{B7E0CA6C-98D9-49CF-9A85-688F95581C5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E687522-E290-4981-AC8B-316C9877A0DA}">
          <x14:formula1>
            <xm:f>'(参考)リスト'!$F$16:$F$21</xm:f>
          </x14:formula1>
          <xm:sqref>U11:X34</xm:sqref>
        </x14:dataValidation>
        <x14:dataValidation type="list" allowBlank="1" showInputMessage="1" showErrorMessage="1" xr:uid="{E1972E5F-EB36-4B85-B153-5750BF6DD1AA}">
          <x14:formula1>
            <xm:f>'(参考)リスト'!$D$16:$D$18</xm:f>
          </x14:formula1>
          <xm:sqref>P11:Q34</xm:sqref>
        </x14:dataValidation>
        <x14:dataValidation type="list" allowBlank="1" showInputMessage="1" showErrorMessage="1" xr:uid="{85FF6ACB-CC7B-421A-BEA7-7B96EF9FAAC8}">
          <x14:formula1>
            <xm:f>'(参考)リスト'!$E$16:$E$27</xm:f>
          </x14:formula1>
          <xm:sqref>R11:T34</xm:sqref>
        </x14:dataValidation>
        <x14:dataValidation type="list" allowBlank="1" showInputMessage="1" showErrorMessage="1" xr:uid="{3044DE7E-092E-49F8-B9A7-1DF27666F44C}">
          <x14:formula1>
            <xm:f>'(参考)リスト'!$B$16:$B$21</xm:f>
          </x14:formula1>
          <xm:sqref>L11:M34</xm:sqref>
        </x14:dataValidation>
        <x14:dataValidation type="list" allowBlank="1" showInputMessage="1" showErrorMessage="1" xr:uid="{C0BD736F-348C-4A11-B4AF-616901102EC8}">
          <x14:formula1>
            <xm:f>'(参考)リスト'!$G$16:$G$19</xm:f>
          </x14:formula1>
          <xm:sqref>AM35:AO38</xm:sqref>
        </x14:dataValidation>
        <x14:dataValidation type="list" allowBlank="1" showInputMessage="1" showErrorMessage="1" xr:uid="{8D049BEF-B62C-466E-9156-C69700F08DB4}">
          <x14:formula1>
            <xm:f>'(参考)リスト'!$C$16:$C$47</xm:f>
          </x14:formula1>
          <xm:sqref>N11:O34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E02D-F3D4-42AC-A6B8-68A54682B0D5}">
  <sheetPr codeName="Sheet4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S005</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661</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1">
    <dataValidation type="list" allowBlank="1" showInputMessage="1" showErrorMessage="1" sqref="Y11:AB34" xr:uid="{C92FAB8F-D3D1-49BE-A248-CA8C8241B85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2A0A342-076C-42F4-8F74-ED87AD3C70B3}">
          <x14:formula1>
            <xm:f>'(参考)リスト'!$C$16:$C$47</xm:f>
          </x14:formula1>
          <xm:sqref>N11:O34</xm:sqref>
        </x14:dataValidation>
        <x14:dataValidation type="list" allowBlank="1" showInputMessage="1" showErrorMessage="1" xr:uid="{C0D5DF14-8982-463F-8D26-4F53E3266A4C}">
          <x14:formula1>
            <xm:f>'(参考)リスト'!$G$16:$G$19</xm:f>
          </x14:formula1>
          <xm:sqref>AM35:AO38</xm:sqref>
        </x14:dataValidation>
        <x14:dataValidation type="list" allowBlank="1" showInputMessage="1" showErrorMessage="1" xr:uid="{5A8168AE-A529-4E86-8C3F-841546BB316E}">
          <x14:formula1>
            <xm:f>'(参考)リスト'!$B$16:$B$21</xm:f>
          </x14:formula1>
          <xm:sqref>L11:M34</xm:sqref>
        </x14:dataValidation>
        <x14:dataValidation type="list" allowBlank="1" showInputMessage="1" showErrorMessage="1" xr:uid="{A603E24B-0480-4D01-8B91-DA67B5765444}">
          <x14:formula1>
            <xm:f>'(参考)リスト'!$E$16:$E$27</xm:f>
          </x14:formula1>
          <xm:sqref>R11:T34</xm:sqref>
        </x14:dataValidation>
        <x14:dataValidation type="list" allowBlank="1" showInputMessage="1" showErrorMessage="1" xr:uid="{4389F7CC-3747-4A95-8B6D-4DD8B0617D3A}">
          <x14:formula1>
            <xm:f>'(参考)リスト'!$D$16:$D$18</xm:f>
          </x14:formula1>
          <xm:sqref>P11:Q34</xm:sqref>
        </x14:dataValidation>
        <x14:dataValidation type="list" allowBlank="1" showInputMessage="1" showErrorMessage="1" xr:uid="{6A7FBED7-BCA1-422F-993A-7269A36F4351}">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8E16-7155-4644-9426-2E09173CF5D1}">
  <sheetPr codeName="Sheet4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S006</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662</v>
      </c>
      <c r="O7" s="885"/>
      <c r="P7" s="881" t="s">
        <v>342</v>
      </c>
      <c r="Q7" s="883"/>
      <c r="R7" s="929">
        <v>10.4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1">
    <dataValidation type="list" allowBlank="1" showInputMessage="1" showErrorMessage="1" sqref="Y11:AB34" xr:uid="{CAF392A2-CB26-416C-90CB-92DC06A25B1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62194A5-9987-4B59-8EC2-BA64112EA6DB}">
          <x14:formula1>
            <xm:f>'(参考)リスト'!$F$16:$F$21</xm:f>
          </x14:formula1>
          <xm:sqref>U11:X34</xm:sqref>
        </x14:dataValidation>
        <x14:dataValidation type="list" allowBlank="1" showInputMessage="1" showErrorMessage="1" xr:uid="{4A82E87C-BF36-4239-93E1-5ED197BB312D}">
          <x14:formula1>
            <xm:f>'(参考)リスト'!$D$16:$D$18</xm:f>
          </x14:formula1>
          <xm:sqref>P11:Q34</xm:sqref>
        </x14:dataValidation>
        <x14:dataValidation type="list" allowBlank="1" showInputMessage="1" showErrorMessage="1" xr:uid="{DC378596-4ACF-4D4C-97C8-E0EED9213B83}">
          <x14:formula1>
            <xm:f>'(参考)リスト'!$E$16:$E$27</xm:f>
          </x14:formula1>
          <xm:sqref>R11:T34</xm:sqref>
        </x14:dataValidation>
        <x14:dataValidation type="list" allowBlank="1" showInputMessage="1" showErrorMessage="1" xr:uid="{DC625552-F849-4032-8413-2CEBCE8E6205}">
          <x14:formula1>
            <xm:f>'(参考)リスト'!$B$16:$B$21</xm:f>
          </x14:formula1>
          <xm:sqref>L11:M34</xm:sqref>
        </x14:dataValidation>
        <x14:dataValidation type="list" allowBlank="1" showInputMessage="1" showErrorMessage="1" xr:uid="{25672A3E-0048-4B33-96ED-FFAD4055C51A}">
          <x14:formula1>
            <xm:f>'(参考)リスト'!$G$16:$G$19</xm:f>
          </x14:formula1>
          <xm:sqref>AM35:AO38</xm:sqref>
        </x14:dataValidation>
        <x14:dataValidation type="list" allowBlank="1" showInputMessage="1" showErrorMessage="1" xr:uid="{75C9C9F4-ECEF-4A96-BD28-19AE3BDEE548}">
          <x14:formula1>
            <xm:f>'(参考)リスト'!$C$16:$C$47</xm:f>
          </x14:formula1>
          <xm:sqref>N11:O34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9026-0C77-4C88-9BC4-2C3A184CC3EE}">
  <sheetPr codeName="Sheet4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S007</v>
      </c>
      <c r="AW5" s="36">
        <f>R7</f>
        <v>10.199999999999999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663</v>
      </c>
      <c r="O7" s="885"/>
      <c r="P7" s="881" t="s">
        <v>342</v>
      </c>
      <c r="Q7" s="883"/>
      <c r="R7" s="929">
        <v>10.199999999999999</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633</v>
      </c>
      <c r="O11" s="907"/>
      <c r="P11" s="905"/>
      <c r="Q11" s="907"/>
      <c r="R11" s="802" t="s">
        <v>476</v>
      </c>
      <c r="S11" s="802"/>
      <c r="T11" s="802"/>
      <c r="U11" s="905" t="s">
        <v>592</v>
      </c>
      <c r="V11" s="907"/>
      <c r="W11" s="905"/>
      <c r="X11" s="907"/>
      <c r="Y11" s="233"/>
      <c r="Z11" s="233"/>
      <c r="AA11" s="233"/>
      <c r="AB11" s="233"/>
      <c r="AC11" s="232"/>
      <c r="AD11" s="232"/>
      <c r="AE11" s="232"/>
      <c r="AF11" s="232"/>
      <c r="AG11" s="232"/>
      <c r="AH11" s="232"/>
      <c r="AI11" s="232"/>
      <c r="AJ11" s="232"/>
      <c r="AK11" s="905" t="s">
        <v>682</v>
      </c>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1">
    <dataValidation type="list" allowBlank="1" showInputMessage="1" showErrorMessage="1" sqref="Y11:AB34" xr:uid="{AFCB29FE-7812-4F64-99FD-12E397B28A2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A3E046C-4BE2-46BF-9D85-C9EB0B06CFAD}">
          <x14:formula1>
            <xm:f>'(参考)リスト'!$C$16:$C$47</xm:f>
          </x14:formula1>
          <xm:sqref>N11:O34</xm:sqref>
        </x14:dataValidation>
        <x14:dataValidation type="list" allowBlank="1" showInputMessage="1" showErrorMessage="1" xr:uid="{EAAEE9A8-FE11-4666-B375-56F9387FA0D3}">
          <x14:formula1>
            <xm:f>'(参考)リスト'!$G$16:$G$19</xm:f>
          </x14:formula1>
          <xm:sqref>AM35:AO38</xm:sqref>
        </x14:dataValidation>
        <x14:dataValidation type="list" allowBlank="1" showInputMessage="1" showErrorMessage="1" xr:uid="{EC6818CE-97DC-4253-AF09-57B1FD2E859B}">
          <x14:formula1>
            <xm:f>'(参考)リスト'!$B$16:$B$21</xm:f>
          </x14:formula1>
          <xm:sqref>L11:M34</xm:sqref>
        </x14:dataValidation>
        <x14:dataValidation type="list" allowBlank="1" showInputMessage="1" showErrorMessage="1" xr:uid="{4F4D7DF0-1F5E-4D9F-A790-BAF1EB47D73C}">
          <x14:formula1>
            <xm:f>'(参考)リスト'!$E$16:$E$27</xm:f>
          </x14:formula1>
          <xm:sqref>R11:T34</xm:sqref>
        </x14:dataValidation>
        <x14:dataValidation type="list" allowBlank="1" showInputMessage="1" showErrorMessage="1" xr:uid="{3F872FFB-B846-47D8-A0D5-13B710580D49}">
          <x14:formula1>
            <xm:f>'(参考)リスト'!$D$16:$D$18</xm:f>
          </x14:formula1>
          <xm:sqref>P11:Q34</xm:sqref>
        </x14:dataValidation>
        <x14:dataValidation type="list" allowBlank="1" showInputMessage="1" showErrorMessage="1" xr:uid="{42864918-DA63-49D8-8A58-9CC81EC7B126}">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4E205-7CD3-4F38-9AC6-719E684A506F}">
  <sheetPr codeName="Sheet4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S008</v>
      </c>
      <c r="AW5" s="36">
        <f>R7</f>
        <v>10.4</v>
      </c>
      <c r="AX5" s="45" t="str">
        <f>AM35</f>
        <v>Ⅲ</v>
      </c>
      <c r="AY5" s="45">
        <f>Y37</f>
        <v>0</v>
      </c>
      <c r="AZ5" s="45">
        <f t="shared" ref="AZ5:BJ5" si="0">Z37</f>
        <v>0</v>
      </c>
      <c r="BA5" s="45">
        <f t="shared" si="0"/>
        <v>0</v>
      </c>
      <c r="BB5" s="45">
        <f>AB37</f>
        <v>0</v>
      </c>
      <c r="BC5" s="45">
        <f t="shared" si="0"/>
        <v>0</v>
      </c>
      <c r="BD5" s="45">
        <f>AD37</f>
        <v>1</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2.4E-2</v>
      </c>
      <c r="BQ5" s="45">
        <f t="shared" si="1"/>
        <v>0</v>
      </c>
      <c r="BR5" s="45">
        <f>AF35</f>
        <v>8.8199999999999985</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664</v>
      </c>
      <c r="O7" s="885"/>
      <c r="P7" s="881" t="s">
        <v>342</v>
      </c>
      <c r="Q7" s="883"/>
      <c r="R7" s="929">
        <v>10.4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634</v>
      </c>
      <c r="O11" s="907"/>
      <c r="P11" s="905"/>
      <c r="Q11" s="907"/>
      <c r="R11" s="802" t="s">
        <v>476</v>
      </c>
      <c r="S11" s="802"/>
      <c r="T11" s="802"/>
      <c r="U11" s="905" t="s">
        <v>592</v>
      </c>
      <c r="V11" s="907"/>
      <c r="W11" s="905"/>
      <c r="X11" s="907"/>
      <c r="Y11" s="233"/>
      <c r="Z11" s="233"/>
      <c r="AA11" s="233"/>
      <c r="AB11" s="233"/>
      <c r="AC11" s="232"/>
      <c r="AD11" s="232"/>
      <c r="AE11" s="232"/>
      <c r="AF11" s="232"/>
      <c r="AG11" s="232"/>
      <c r="AH11" s="232"/>
      <c r="AI11" s="232"/>
      <c r="AJ11" s="232"/>
      <c r="AK11" s="905" t="s">
        <v>682</v>
      </c>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v>2</v>
      </c>
      <c r="L12" s="905" t="s">
        <v>522</v>
      </c>
      <c r="M12" s="907"/>
      <c r="N12" s="905" t="s">
        <v>635</v>
      </c>
      <c r="O12" s="907"/>
      <c r="P12" s="905" t="s">
        <v>541</v>
      </c>
      <c r="Q12" s="907"/>
      <c r="R12" s="802" t="s">
        <v>442</v>
      </c>
      <c r="S12" s="802"/>
      <c r="T12" s="802"/>
      <c r="U12" s="905" t="s">
        <v>592</v>
      </c>
      <c r="V12" s="907"/>
      <c r="W12" s="905" t="s">
        <v>592</v>
      </c>
      <c r="X12" s="907"/>
      <c r="Y12" s="233"/>
      <c r="Z12" s="233"/>
      <c r="AA12" s="233"/>
      <c r="AB12" s="233"/>
      <c r="AC12" s="258"/>
      <c r="AD12" s="258"/>
      <c r="AE12" s="258"/>
      <c r="AF12" s="258">
        <v>8.8199999999999985</v>
      </c>
      <c r="AG12" s="232"/>
      <c r="AH12" s="232"/>
      <c r="AI12" s="232"/>
      <c r="AJ12" s="232"/>
      <c r="AK12" s="905" t="s">
        <v>526</v>
      </c>
      <c r="AL12" s="906"/>
      <c r="AM12" s="906"/>
      <c r="AN12" s="906"/>
      <c r="AO12" s="907"/>
      <c r="AP12" s="2"/>
      <c r="AQ12" s="47">
        <f>IF(P12="材質劣化",2,IF(P12="漏水",3,1))</f>
        <v>2</v>
      </c>
    </row>
    <row r="13" spans="2:86" ht="12" customHeight="1" x14ac:dyDescent="0.15">
      <c r="B13" s="869"/>
      <c r="C13" s="874"/>
      <c r="D13" s="872"/>
      <c r="E13" s="872"/>
      <c r="F13" s="872"/>
      <c r="G13" s="872"/>
      <c r="H13" s="872"/>
      <c r="I13" s="872"/>
      <c r="J13" s="873"/>
      <c r="K13" s="231">
        <v>3</v>
      </c>
      <c r="L13" s="905" t="s">
        <v>522</v>
      </c>
      <c r="M13" s="907"/>
      <c r="N13" s="905" t="s">
        <v>632</v>
      </c>
      <c r="O13" s="907"/>
      <c r="P13" s="905" t="s">
        <v>541</v>
      </c>
      <c r="Q13" s="907"/>
      <c r="R13" s="908" t="s">
        <v>442</v>
      </c>
      <c r="S13" s="909"/>
      <c r="T13" s="910"/>
      <c r="U13" s="905" t="s">
        <v>542</v>
      </c>
      <c r="V13" s="907"/>
      <c r="W13" s="905" t="s">
        <v>542</v>
      </c>
      <c r="X13" s="907"/>
      <c r="Y13" s="233"/>
      <c r="Z13" s="233"/>
      <c r="AA13" s="233"/>
      <c r="AB13" s="233"/>
      <c r="AC13" s="258"/>
      <c r="AD13" s="258"/>
      <c r="AE13" s="258"/>
      <c r="AF13" s="258"/>
      <c r="AG13" s="232"/>
      <c r="AH13" s="232"/>
      <c r="AI13" s="232"/>
      <c r="AJ13" s="232"/>
      <c r="AK13" s="905" t="s">
        <v>683</v>
      </c>
      <c r="AL13" s="906"/>
      <c r="AM13" s="906"/>
      <c r="AN13" s="906"/>
      <c r="AO13" s="907"/>
      <c r="AP13" s="2"/>
      <c r="AQ13" s="47">
        <f t="shared" ref="AQ13:AQ27" si="2">IF(P13="材質劣化",2,IF(P13="漏水",3,1))</f>
        <v>2</v>
      </c>
    </row>
    <row r="14" spans="2:86" ht="12" customHeight="1" x14ac:dyDescent="0.15">
      <c r="B14" s="869"/>
      <c r="C14" s="874"/>
      <c r="D14" s="872"/>
      <c r="E14" s="872"/>
      <c r="F14" s="872"/>
      <c r="G14" s="872"/>
      <c r="H14" s="872"/>
      <c r="I14" s="872"/>
      <c r="J14" s="873"/>
      <c r="K14" s="231">
        <v>4</v>
      </c>
      <c r="L14" s="905" t="s">
        <v>522</v>
      </c>
      <c r="M14" s="907"/>
      <c r="N14" s="905" t="s">
        <v>632</v>
      </c>
      <c r="O14" s="907"/>
      <c r="P14" s="905" t="s">
        <v>541</v>
      </c>
      <c r="Q14" s="907"/>
      <c r="R14" s="908" t="s">
        <v>442</v>
      </c>
      <c r="S14" s="909"/>
      <c r="T14" s="910"/>
      <c r="U14" s="905" t="s">
        <v>542</v>
      </c>
      <c r="V14" s="907"/>
      <c r="W14" s="905" t="s">
        <v>542</v>
      </c>
      <c r="X14" s="907"/>
      <c r="Y14" s="233"/>
      <c r="Z14" s="233"/>
      <c r="AA14" s="233"/>
      <c r="AB14" s="233"/>
      <c r="AC14" s="258"/>
      <c r="AD14" s="258">
        <v>2.4E-2</v>
      </c>
      <c r="AE14" s="258"/>
      <c r="AF14" s="258"/>
      <c r="AG14" s="232"/>
      <c r="AH14" s="232"/>
      <c r="AI14" s="232"/>
      <c r="AJ14" s="232"/>
      <c r="AK14" s="905"/>
      <c r="AL14" s="906"/>
      <c r="AM14" s="906"/>
      <c r="AN14" s="906"/>
      <c r="AO14" s="907"/>
      <c r="AP14" s="2"/>
      <c r="AQ14" s="47">
        <f t="shared" si="2"/>
        <v>2</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2.4E-2</v>
      </c>
      <c r="AE35" s="89">
        <f t="shared" si="7"/>
        <v>0</v>
      </c>
      <c r="AF35" s="89">
        <f t="shared" si="7"/>
        <v>8.8199999999999985</v>
      </c>
      <c r="AG35" s="89">
        <f t="shared" si="7"/>
        <v>0</v>
      </c>
      <c r="AH35" s="89">
        <f t="shared" si="7"/>
        <v>0</v>
      </c>
      <c r="AI35" s="89">
        <f t="shared" si="7"/>
        <v>0</v>
      </c>
      <c r="AJ35" s="90">
        <f t="shared" si="7"/>
        <v>0</v>
      </c>
      <c r="AK35" s="895" t="s">
        <v>358</v>
      </c>
      <c r="AL35" s="895"/>
      <c r="AM35" s="928" t="s">
        <v>542</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1</v>
      </c>
      <c r="AE37" s="917">
        <f t="shared" si="8"/>
        <v>0</v>
      </c>
      <c r="AF37" s="917">
        <f t="shared" si="8"/>
        <v>1</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1">
    <dataValidation type="list" allowBlank="1" showInputMessage="1" showErrorMessage="1" sqref="Y11:AB34" xr:uid="{1F1C8455-BC54-4C1D-AA87-32B1033E0B1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8C4061F-3494-471D-843C-1D7908B42443}">
          <x14:formula1>
            <xm:f>'(参考)リスト'!$F$16:$F$21</xm:f>
          </x14:formula1>
          <xm:sqref>U11:X34</xm:sqref>
        </x14:dataValidation>
        <x14:dataValidation type="list" allowBlank="1" showInputMessage="1" showErrorMessage="1" xr:uid="{B58D7175-8076-40E3-A806-2B419C199FA6}">
          <x14:formula1>
            <xm:f>'(参考)リスト'!$D$16:$D$18</xm:f>
          </x14:formula1>
          <xm:sqref>P11:Q34</xm:sqref>
        </x14:dataValidation>
        <x14:dataValidation type="list" allowBlank="1" showInputMessage="1" showErrorMessage="1" xr:uid="{89A61268-9D35-4E9D-94B6-D559308E16CD}">
          <x14:formula1>
            <xm:f>'(参考)リスト'!$E$16:$E$27</xm:f>
          </x14:formula1>
          <xm:sqref>R11:T34</xm:sqref>
        </x14:dataValidation>
        <x14:dataValidation type="list" allowBlank="1" showInputMessage="1" showErrorMessage="1" xr:uid="{0FC7A91D-C6B4-4E1F-A30D-A93635EC87FE}">
          <x14:formula1>
            <xm:f>'(参考)リスト'!$B$16:$B$21</xm:f>
          </x14:formula1>
          <xm:sqref>L11:M34</xm:sqref>
        </x14:dataValidation>
        <x14:dataValidation type="list" allowBlank="1" showInputMessage="1" showErrorMessage="1" xr:uid="{2BEAE055-BE7C-4A53-AC03-A60A9F5F6954}">
          <x14:formula1>
            <xm:f>'(参考)リスト'!$G$16:$G$19</xm:f>
          </x14:formula1>
          <xm:sqref>AM35:AO38</xm:sqref>
        </x14:dataValidation>
        <x14:dataValidation type="list" allowBlank="1" showInputMessage="1" showErrorMessage="1" xr:uid="{B3A1F9CE-2050-484C-BB2F-479E7D0478BC}">
          <x14:formula1>
            <xm:f>'(参考)リスト'!$C$16:$C$47</xm:f>
          </x14:formula1>
          <xm:sqref>N11:O34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A2EBB-92DF-442A-93F7-EE373CD0B805}">
  <sheetPr codeName="Sheet4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S009</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665</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1">
    <dataValidation type="list" allowBlank="1" showInputMessage="1" showErrorMessage="1" sqref="Y11:AB34" xr:uid="{F01A1A68-13B9-42F7-AE1B-8FADDF1D015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822DA48-5B88-4A54-95BF-E5A399479DC2}">
          <x14:formula1>
            <xm:f>'(参考)リスト'!$C$16:$C$47</xm:f>
          </x14:formula1>
          <xm:sqref>N11:O34</xm:sqref>
        </x14:dataValidation>
        <x14:dataValidation type="list" allowBlank="1" showInputMessage="1" showErrorMessage="1" xr:uid="{609E1A6A-9586-411B-8B7B-9CFDC63012AF}">
          <x14:formula1>
            <xm:f>'(参考)リスト'!$G$16:$G$19</xm:f>
          </x14:formula1>
          <xm:sqref>AM35:AO38</xm:sqref>
        </x14:dataValidation>
        <x14:dataValidation type="list" allowBlank="1" showInputMessage="1" showErrorMessage="1" xr:uid="{314CEE33-3071-429B-B3F2-470EE6ADD497}">
          <x14:formula1>
            <xm:f>'(参考)リスト'!$B$16:$B$21</xm:f>
          </x14:formula1>
          <xm:sqref>L11:M34</xm:sqref>
        </x14:dataValidation>
        <x14:dataValidation type="list" allowBlank="1" showInputMessage="1" showErrorMessage="1" xr:uid="{5641DD76-04A7-48C9-910D-08039F437797}">
          <x14:formula1>
            <xm:f>'(参考)リスト'!$E$16:$E$27</xm:f>
          </x14:formula1>
          <xm:sqref>R11:T34</xm:sqref>
        </x14:dataValidation>
        <x14:dataValidation type="list" allowBlank="1" showInputMessage="1" showErrorMessage="1" xr:uid="{B7037655-958B-423C-98C8-C82DC3210040}">
          <x14:formula1>
            <xm:f>'(参考)リスト'!$D$16:$D$18</xm:f>
          </x14:formula1>
          <xm:sqref>P11:Q34</xm:sqref>
        </x14:dataValidation>
        <x14:dataValidation type="list" allowBlank="1" showInputMessage="1" showErrorMessage="1" xr:uid="{166DB95F-EA27-4EE9-B293-950838C21917}">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75C94-E5BE-460B-A541-0D8F2D9E43A0}">
  <sheetPr codeName="Sheet5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S010</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666</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1">
    <dataValidation type="list" allowBlank="1" showInputMessage="1" showErrorMessage="1" sqref="Y11:AB34" xr:uid="{50D63C33-6ECF-429C-849A-699E280CA7F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0739D03-34B2-4259-A0D2-424D1EC22665}">
          <x14:formula1>
            <xm:f>'(参考)リスト'!$F$16:$F$21</xm:f>
          </x14:formula1>
          <xm:sqref>U11:X34</xm:sqref>
        </x14:dataValidation>
        <x14:dataValidation type="list" allowBlank="1" showInputMessage="1" showErrorMessage="1" xr:uid="{B6077255-7558-4524-B15B-EC7CC6FB6433}">
          <x14:formula1>
            <xm:f>'(参考)リスト'!$D$16:$D$18</xm:f>
          </x14:formula1>
          <xm:sqref>P11:Q34</xm:sqref>
        </x14:dataValidation>
        <x14:dataValidation type="list" allowBlank="1" showInputMessage="1" showErrorMessage="1" xr:uid="{3403C362-F88D-4A02-809E-37A084566472}">
          <x14:formula1>
            <xm:f>'(参考)リスト'!$E$16:$E$27</xm:f>
          </x14:formula1>
          <xm:sqref>R11:T34</xm:sqref>
        </x14:dataValidation>
        <x14:dataValidation type="list" allowBlank="1" showInputMessage="1" showErrorMessage="1" xr:uid="{A542CF9B-AAB1-4E4F-A3DF-2C07826F5A27}">
          <x14:formula1>
            <xm:f>'(参考)リスト'!$B$16:$B$21</xm:f>
          </x14:formula1>
          <xm:sqref>L11:M34</xm:sqref>
        </x14:dataValidation>
        <x14:dataValidation type="list" allowBlank="1" showInputMessage="1" showErrorMessage="1" xr:uid="{82A27A3D-52BF-41F3-B257-E1B9583DD6CF}">
          <x14:formula1>
            <xm:f>'(参考)リスト'!$G$16:$G$19</xm:f>
          </x14:formula1>
          <xm:sqref>AM35:AO38</xm:sqref>
        </x14:dataValidation>
        <x14:dataValidation type="list" allowBlank="1" showInputMessage="1" showErrorMessage="1" xr:uid="{F22A4BBD-DBC8-484B-90F0-A0DEC73F7BDF}">
          <x14:formula1>
            <xm:f>'(参考)リスト'!$C$16:$C$47</xm:f>
          </x14:formula1>
          <xm:sqref>N11:O34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1E4AF-8FE7-4B7F-BCDF-8DFEDB40E7B3}">
  <sheetPr codeName="Sheet5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S011</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667</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1">
    <dataValidation type="list" allowBlank="1" showInputMessage="1" showErrorMessage="1" sqref="Y11:AB34" xr:uid="{1EDB8DB3-18FE-4336-B48B-A16B7FB1C7C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0EE8100-895A-44F3-BBCD-7F2552158071}">
          <x14:formula1>
            <xm:f>'(参考)リスト'!$C$16:$C$47</xm:f>
          </x14:formula1>
          <xm:sqref>N11:O34</xm:sqref>
        </x14:dataValidation>
        <x14:dataValidation type="list" allowBlank="1" showInputMessage="1" showErrorMessage="1" xr:uid="{2FAC8A73-5B01-4BBD-B5F0-20F24C791CCB}">
          <x14:formula1>
            <xm:f>'(参考)リスト'!$G$16:$G$19</xm:f>
          </x14:formula1>
          <xm:sqref>AM35:AO38</xm:sqref>
        </x14:dataValidation>
        <x14:dataValidation type="list" allowBlank="1" showInputMessage="1" showErrorMessage="1" xr:uid="{9BA470C9-9989-41FA-8B1F-62B8F011D6B2}">
          <x14:formula1>
            <xm:f>'(参考)リスト'!$B$16:$B$21</xm:f>
          </x14:formula1>
          <xm:sqref>L11:M34</xm:sqref>
        </x14:dataValidation>
        <x14:dataValidation type="list" allowBlank="1" showInputMessage="1" showErrorMessage="1" xr:uid="{F217BEBE-4611-4618-9CF8-D6B78321FEE7}">
          <x14:formula1>
            <xm:f>'(参考)リスト'!$E$16:$E$27</xm:f>
          </x14:formula1>
          <xm:sqref>R11:T34</xm:sqref>
        </x14:dataValidation>
        <x14:dataValidation type="list" allowBlank="1" showInputMessage="1" showErrorMessage="1" xr:uid="{B2923A42-53F1-40D7-BBF0-05612F5AD666}">
          <x14:formula1>
            <xm:f>'(参考)リスト'!$D$16:$D$18</xm:f>
          </x14:formula1>
          <xm:sqref>P11:Q34</xm:sqref>
        </x14:dataValidation>
        <x14:dataValidation type="list" allowBlank="1" showInputMessage="1" showErrorMessage="1" xr:uid="{37E6B12B-F800-4FD5-AA2B-694C8B5360DA}">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90DE4-F84A-4DCB-BD9B-86D211F5E220}">
  <sheetPr codeName="Sheet5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S012</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668</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1">
    <dataValidation type="list" allowBlank="1" showInputMessage="1" showErrorMessage="1" sqref="Y11:AB34" xr:uid="{C2CE96F8-9150-4238-ACC7-65EE81E0A5D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64340C0-9420-4816-874C-E34BFB09829B}">
          <x14:formula1>
            <xm:f>'(参考)リスト'!$F$16:$F$21</xm:f>
          </x14:formula1>
          <xm:sqref>U11:X34</xm:sqref>
        </x14:dataValidation>
        <x14:dataValidation type="list" allowBlank="1" showInputMessage="1" showErrorMessage="1" xr:uid="{B3B742B3-70F6-4DE5-8135-A3B2194F80A8}">
          <x14:formula1>
            <xm:f>'(参考)リスト'!$D$16:$D$18</xm:f>
          </x14:formula1>
          <xm:sqref>P11:Q34</xm:sqref>
        </x14:dataValidation>
        <x14:dataValidation type="list" allowBlank="1" showInputMessage="1" showErrorMessage="1" xr:uid="{0281458B-1F6F-42D1-902F-575105E4358F}">
          <x14:formula1>
            <xm:f>'(参考)リスト'!$E$16:$E$27</xm:f>
          </x14:formula1>
          <xm:sqref>R11:T34</xm:sqref>
        </x14:dataValidation>
        <x14:dataValidation type="list" allowBlank="1" showInputMessage="1" showErrorMessage="1" xr:uid="{CB5F3EFE-8361-4049-A37D-71313C45F038}">
          <x14:formula1>
            <xm:f>'(参考)リスト'!$B$16:$B$21</xm:f>
          </x14:formula1>
          <xm:sqref>L11:M34</xm:sqref>
        </x14:dataValidation>
        <x14:dataValidation type="list" allowBlank="1" showInputMessage="1" showErrorMessage="1" xr:uid="{A538D3EA-E8E2-46B2-AF06-6D347D908234}">
          <x14:formula1>
            <xm:f>'(参考)リスト'!$G$16:$G$19</xm:f>
          </x14:formula1>
          <xm:sqref>AM35:AO38</xm:sqref>
        </x14:dataValidation>
        <x14:dataValidation type="list" allowBlank="1" showInputMessage="1" showErrorMessage="1" xr:uid="{69B199C7-0F7B-4FF9-80BC-03C5BB4223EC}">
          <x14:formula1>
            <xm:f>'(参考)リスト'!$C$16:$C$47</xm:f>
          </x14:formula1>
          <xm:sqref>N11:O34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EEE5-0841-4665-BC5C-A60975148142}">
  <sheetPr codeName="Sheet5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S013</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669</v>
      </c>
      <c r="O7" s="885"/>
      <c r="P7" s="881" t="s">
        <v>342</v>
      </c>
      <c r="Q7" s="883"/>
      <c r="R7" s="929">
        <v>10.4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1">
    <dataValidation type="list" allowBlank="1" showInputMessage="1" showErrorMessage="1" sqref="Y11:AB34" xr:uid="{86B07163-E319-4B5B-9AEB-BE9228F646B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957A3E1-4FF4-45AF-968C-9211A2EA2B3A}">
          <x14:formula1>
            <xm:f>'(参考)リスト'!$C$16:$C$47</xm:f>
          </x14:formula1>
          <xm:sqref>N11:O34</xm:sqref>
        </x14:dataValidation>
        <x14:dataValidation type="list" allowBlank="1" showInputMessage="1" showErrorMessage="1" xr:uid="{AA18D394-5B67-440B-BD1F-3C2BA3EAA15D}">
          <x14:formula1>
            <xm:f>'(参考)リスト'!$G$16:$G$19</xm:f>
          </x14:formula1>
          <xm:sqref>AM35:AO38</xm:sqref>
        </x14:dataValidation>
        <x14:dataValidation type="list" allowBlank="1" showInputMessage="1" showErrorMessage="1" xr:uid="{FE91A7E9-67C3-4408-9FA1-CA09D4F16351}">
          <x14:formula1>
            <xm:f>'(参考)リスト'!$B$16:$B$21</xm:f>
          </x14:formula1>
          <xm:sqref>L11:M34</xm:sqref>
        </x14:dataValidation>
        <x14:dataValidation type="list" allowBlank="1" showInputMessage="1" showErrorMessage="1" xr:uid="{A3566073-302C-4E72-AF68-45E2592F2832}">
          <x14:formula1>
            <xm:f>'(参考)リスト'!$E$16:$E$27</xm:f>
          </x14:formula1>
          <xm:sqref>R11:T34</xm:sqref>
        </x14:dataValidation>
        <x14:dataValidation type="list" allowBlank="1" showInputMessage="1" showErrorMessage="1" xr:uid="{AB722502-CB5B-4E2C-B261-3420455894E8}">
          <x14:formula1>
            <xm:f>'(参考)リスト'!$D$16:$D$18</xm:f>
          </x14:formula1>
          <xm:sqref>P11:Q34</xm:sqref>
        </x14:dataValidation>
        <x14:dataValidation type="list" allowBlank="1" showInputMessage="1" showErrorMessage="1" xr:uid="{40A1AFC5-C97D-47B0-B1A5-3836FFC60CDA}">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DDDDA-B836-4894-89B9-82A6EDE82136}">
  <sheetPr codeName="Sheet5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S014</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670</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1">
    <dataValidation type="list" allowBlank="1" showInputMessage="1" showErrorMessage="1" sqref="Y11:AB34" xr:uid="{C5215D28-4873-46C1-BF13-40D40157447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42BA2EF-20EA-4088-9C53-6ADCFDD62C21}">
          <x14:formula1>
            <xm:f>'(参考)リスト'!$F$16:$F$21</xm:f>
          </x14:formula1>
          <xm:sqref>U11:X34</xm:sqref>
        </x14:dataValidation>
        <x14:dataValidation type="list" allowBlank="1" showInputMessage="1" showErrorMessage="1" xr:uid="{3C85A332-DF87-4D3C-87D2-944EE0151C53}">
          <x14:formula1>
            <xm:f>'(参考)リスト'!$D$16:$D$18</xm:f>
          </x14:formula1>
          <xm:sqref>P11:Q34</xm:sqref>
        </x14:dataValidation>
        <x14:dataValidation type="list" allowBlank="1" showInputMessage="1" showErrorMessage="1" xr:uid="{C7F9AB0C-F302-493C-BC0C-7E3DECF24FE5}">
          <x14:formula1>
            <xm:f>'(参考)リスト'!$E$16:$E$27</xm:f>
          </x14:formula1>
          <xm:sqref>R11:T34</xm:sqref>
        </x14:dataValidation>
        <x14:dataValidation type="list" allowBlank="1" showInputMessage="1" showErrorMessage="1" xr:uid="{43CFC92F-42F7-471A-8DD1-DFC16FBDA4CF}">
          <x14:formula1>
            <xm:f>'(参考)リスト'!$B$16:$B$21</xm:f>
          </x14:formula1>
          <xm:sqref>L11:M34</xm:sqref>
        </x14:dataValidation>
        <x14:dataValidation type="list" allowBlank="1" showInputMessage="1" showErrorMessage="1" xr:uid="{FB9BA7B1-BA84-4DD8-811A-FA6C5FC7706B}">
          <x14:formula1>
            <xm:f>'(参考)リスト'!$G$16:$G$19</xm:f>
          </x14:formula1>
          <xm:sqref>AM35:AO38</xm:sqref>
        </x14:dataValidation>
        <x14:dataValidation type="list" allowBlank="1" showInputMessage="1" showErrorMessage="1" xr:uid="{530FEECC-BC76-4294-A43C-574364F0C958}">
          <x14:formula1>
            <xm:f>'(参考)リスト'!$C$16:$C$47</xm:f>
          </x14:formula1>
          <xm:sqref>N11:O34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94EC6-978B-4DD3-83AE-D04634F7958B}">
  <sheetPr codeName="Sheet5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S015</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671</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1">
    <dataValidation type="list" allowBlank="1" showInputMessage="1" showErrorMessage="1" sqref="Y11:AB34" xr:uid="{D0FA12AB-38E4-410B-A5CB-133D2EE1136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336FF58-5967-452C-9875-AE3994DE4ED4}">
          <x14:formula1>
            <xm:f>'(参考)リスト'!$C$16:$C$47</xm:f>
          </x14:formula1>
          <xm:sqref>N11:O34</xm:sqref>
        </x14:dataValidation>
        <x14:dataValidation type="list" allowBlank="1" showInputMessage="1" showErrorMessage="1" xr:uid="{4CE6F913-2F5D-48D6-9AA8-34F5CFF7B206}">
          <x14:formula1>
            <xm:f>'(参考)リスト'!$G$16:$G$19</xm:f>
          </x14:formula1>
          <xm:sqref>AM35:AO38</xm:sqref>
        </x14:dataValidation>
        <x14:dataValidation type="list" allowBlank="1" showInputMessage="1" showErrorMessage="1" xr:uid="{73B8999B-B402-42BD-9363-7B1BE9428B03}">
          <x14:formula1>
            <xm:f>'(参考)リスト'!$B$16:$B$21</xm:f>
          </x14:formula1>
          <xm:sqref>L11:M34</xm:sqref>
        </x14:dataValidation>
        <x14:dataValidation type="list" allowBlank="1" showInputMessage="1" showErrorMessage="1" xr:uid="{E9189143-9761-4A84-A261-C71BE446BF9F}">
          <x14:formula1>
            <xm:f>'(参考)リスト'!$E$16:$E$27</xm:f>
          </x14:formula1>
          <xm:sqref>R11:T34</xm:sqref>
        </x14:dataValidation>
        <x14:dataValidation type="list" allowBlank="1" showInputMessage="1" showErrorMessage="1" xr:uid="{7D7A65F8-00C4-457C-8067-44F9534CC1AF}">
          <x14:formula1>
            <xm:f>'(参考)リスト'!$D$16:$D$18</xm:f>
          </x14:formula1>
          <xm:sqref>P11:Q34</xm:sqref>
        </x14:dataValidation>
        <x14:dataValidation type="list" allowBlank="1" showInputMessage="1" showErrorMessage="1" xr:uid="{C7C92999-6D6C-414E-B348-F762413BC480}">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2550-4585-4A9E-B40C-BA9FAF0A1E6D}">
  <sheetPr codeName="Sheet5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S016</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672</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1">
    <dataValidation type="list" allowBlank="1" showInputMessage="1" showErrorMessage="1" sqref="Y11:AB34" xr:uid="{A51EC34E-AEE2-42F4-8465-180C7EF18FA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1C9F847-EAF7-4560-AA99-E149B4C7287B}">
          <x14:formula1>
            <xm:f>'(参考)リスト'!$F$16:$F$21</xm:f>
          </x14:formula1>
          <xm:sqref>U11:X34</xm:sqref>
        </x14:dataValidation>
        <x14:dataValidation type="list" allowBlank="1" showInputMessage="1" showErrorMessage="1" xr:uid="{FA39CBB9-81A8-4CDF-8297-3FEA0E7E2BC6}">
          <x14:formula1>
            <xm:f>'(参考)リスト'!$D$16:$D$18</xm:f>
          </x14:formula1>
          <xm:sqref>P11:Q34</xm:sqref>
        </x14:dataValidation>
        <x14:dataValidation type="list" allowBlank="1" showInputMessage="1" showErrorMessage="1" xr:uid="{99077CFE-0606-4E7A-A57D-F22286AD1BF5}">
          <x14:formula1>
            <xm:f>'(参考)リスト'!$E$16:$E$27</xm:f>
          </x14:formula1>
          <xm:sqref>R11:T34</xm:sqref>
        </x14:dataValidation>
        <x14:dataValidation type="list" allowBlank="1" showInputMessage="1" showErrorMessage="1" xr:uid="{487B0A41-6FC8-4462-8A35-82CDA1D29074}">
          <x14:formula1>
            <xm:f>'(参考)リスト'!$B$16:$B$21</xm:f>
          </x14:formula1>
          <xm:sqref>L11:M34</xm:sqref>
        </x14:dataValidation>
        <x14:dataValidation type="list" allowBlank="1" showInputMessage="1" showErrorMessage="1" xr:uid="{BFFEAB79-4D25-446C-A25D-DD4B1AE5B5B3}">
          <x14:formula1>
            <xm:f>'(参考)リスト'!$G$16:$G$19</xm:f>
          </x14:formula1>
          <xm:sqref>AM35:AO38</xm:sqref>
        </x14:dataValidation>
        <x14:dataValidation type="list" allowBlank="1" showInputMessage="1" showErrorMessage="1" xr:uid="{060A8A40-E9C6-4761-AA3B-4AB8A7D718AD}">
          <x14:formula1>
            <xm:f>'(参考)リスト'!$C$16:$C$47</xm:f>
          </x14:formula1>
          <xm:sqref>N11:O34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15692-8758-4731-BD81-1DDF59709F6D}">
  <sheetPr codeName="Sheet5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S017</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673</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1">
    <dataValidation type="list" allowBlank="1" showInputMessage="1" showErrorMessage="1" sqref="Y11:AB34" xr:uid="{43AFCE0F-6F65-462A-9603-6B42043C4BE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1ECA4E4-D1D9-452B-8614-981105C6D6E1}">
          <x14:formula1>
            <xm:f>'(参考)リスト'!$C$16:$C$47</xm:f>
          </x14:formula1>
          <xm:sqref>N11:O34</xm:sqref>
        </x14:dataValidation>
        <x14:dataValidation type="list" allowBlank="1" showInputMessage="1" showErrorMessage="1" xr:uid="{D5FF4A3E-3D48-441A-8F8E-B1152968564B}">
          <x14:formula1>
            <xm:f>'(参考)リスト'!$G$16:$G$19</xm:f>
          </x14:formula1>
          <xm:sqref>AM35:AO38</xm:sqref>
        </x14:dataValidation>
        <x14:dataValidation type="list" allowBlank="1" showInputMessage="1" showErrorMessage="1" xr:uid="{D347578E-9DE7-4D8C-AE2E-3F39DAD18BCB}">
          <x14:formula1>
            <xm:f>'(参考)リスト'!$B$16:$B$21</xm:f>
          </x14:formula1>
          <xm:sqref>L11:M34</xm:sqref>
        </x14:dataValidation>
        <x14:dataValidation type="list" allowBlank="1" showInputMessage="1" showErrorMessage="1" xr:uid="{124B505E-AAA7-4E9C-B334-4874ED01E033}">
          <x14:formula1>
            <xm:f>'(参考)リスト'!$E$16:$E$27</xm:f>
          </x14:formula1>
          <xm:sqref>R11:T34</xm:sqref>
        </x14:dataValidation>
        <x14:dataValidation type="list" allowBlank="1" showInputMessage="1" showErrorMessage="1" xr:uid="{62FC5134-FB7B-4F57-9565-A187A1415C9C}">
          <x14:formula1>
            <xm:f>'(参考)リスト'!$D$16:$D$18</xm:f>
          </x14:formula1>
          <xm:sqref>P11:Q34</xm:sqref>
        </x14:dataValidation>
        <x14:dataValidation type="list" allowBlank="1" showInputMessage="1" showErrorMessage="1" xr:uid="{551BCC5B-B0A2-4919-AC20-42C24CB4E4D9}">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E6561-5BCD-431F-9802-0E14C880DBB2}">
  <sheetPr codeName="Sheet5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S018</v>
      </c>
      <c r="AW5" s="36">
        <f>R7</f>
        <v>10.3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674</v>
      </c>
      <c r="O7" s="885"/>
      <c r="P7" s="881" t="s">
        <v>342</v>
      </c>
      <c r="Q7" s="883"/>
      <c r="R7" s="929">
        <v>10.3</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631</v>
      </c>
      <c r="O11" s="907"/>
      <c r="P11" s="905" t="s">
        <v>541</v>
      </c>
      <c r="Q11" s="907"/>
      <c r="R11" s="802" t="s">
        <v>442</v>
      </c>
      <c r="S11" s="802"/>
      <c r="T11" s="802"/>
      <c r="U11" s="905" t="s">
        <v>530</v>
      </c>
      <c r="V11" s="907"/>
      <c r="W11" s="905" t="s">
        <v>594</v>
      </c>
      <c r="X11" s="907"/>
      <c r="Y11" s="233"/>
      <c r="Z11" s="233"/>
      <c r="AA11" s="233"/>
      <c r="AB11" s="233"/>
      <c r="AC11" s="258"/>
      <c r="AD11" s="258"/>
      <c r="AE11" s="258"/>
      <c r="AF11" s="258"/>
      <c r="AG11" s="232"/>
      <c r="AH11" s="232"/>
      <c r="AI11" s="232"/>
      <c r="AJ11" s="232"/>
      <c r="AK11" s="905" t="s">
        <v>683</v>
      </c>
      <c r="AL11" s="906"/>
      <c r="AM11" s="906"/>
      <c r="AN11" s="906"/>
      <c r="AO11" s="907"/>
      <c r="AP11" s="2"/>
      <c r="AQ11" s="47">
        <f>IF(P11="材質劣化",2,IF(P11="漏水",3,1))</f>
        <v>2</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1">
    <dataValidation type="list" allowBlank="1" showInputMessage="1" showErrorMessage="1" sqref="Y11:AB34" xr:uid="{DC02504D-4AB6-483A-AAFB-80369AE3B4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2A76647-ECE4-49F2-92AB-1F5BB9527E8E}">
          <x14:formula1>
            <xm:f>'(参考)リスト'!$F$16:$F$21</xm:f>
          </x14:formula1>
          <xm:sqref>U11:X34</xm:sqref>
        </x14:dataValidation>
        <x14:dataValidation type="list" allowBlank="1" showInputMessage="1" showErrorMessage="1" xr:uid="{215FB630-A220-4DF8-8944-BF7A15903FC0}">
          <x14:formula1>
            <xm:f>'(参考)リスト'!$D$16:$D$18</xm:f>
          </x14:formula1>
          <xm:sqref>P11:Q34</xm:sqref>
        </x14:dataValidation>
        <x14:dataValidation type="list" allowBlank="1" showInputMessage="1" showErrorMessage="1" xr:uid="{4F5F27FD-EAB4-47F9-9CE5-74D6315EAEDA}">
          <x14:formula1>
            <xm:f>'(参考)リスト'!$E$16:$E$27</xm:f>
          </x14:formula1>
          <xm:sqref>R11:T34</xm:sqref>
        </x14:dataValidation>
        <x14:dataValidation type="list" allowBlank="1" showInputMessage="1" showErrorMessage="1" xr:uid="{B30D567F-0A5C-4AC6-8436-020717A20E0B}">
          <x14:formula1>
            <xm:f>'(参考)リスト'!$B$16:$B$21</xm:f>
          </x14:formula1>
          <xm:sqref>L11:M34</xm:sqref>
        </x14:dataValidation>
        <x14:dataValidation type="list" allowBlank="1" showInputMessage="1" showErrorMessage="1" xr:uid="{8BEDDD13-4702-436D-B625-61E4442DD1F0}">
          <x14:formula1>
            <xm:f>'(参考)リスト'!$G$16:$G$19</xm:f>
          </x14:formula1>
          <xm:sqref>AM35:AO38</xm:sqref>
        </x14:dataValidation>
        <x14:dataValidation type="list" allowBlank="1" showInputMessage="1" showErrorMessage="1" xr:uid="{2C472E1D-3950-48D8-BB6D-414DAAA49AB4}">
          <x14:formula1>
            <xm:f>'(参考)リスト'!$C$16:$C$47</xm:f>
          </x14:formula1>
          <xm:sqref>N11:O34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C9F52-B7BA-4388-A2AB-89BBE1C84F04}">
  <sheetPr codeName="Sheet5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S019</v>
      </c>
      <c r="AW5" s="36">
        <f>R7</f>
        <v>10.199999999999999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675</v>
      </c>
      <c r="O7" s="885"/>
      <c r="P7" s="881" t="s">
        <v>342</v>
      </c>
      <c r="Q7" s="883"/>
      <c r="R7" s="929">
        <v>10.199999999999999</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1">
    <dataValidation type="list" allowBlank="1" showInputMessage="1" showErrorMessage="1" sqref="Y11:AB34" xr:uid="{50625363-0FD0-408E-A3B2-1A592FCC3A3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E12B920-366B-4270-88CD-8C93A2B3FA8F}">
          <x14:formula1>
            <xm:f>'(参考)リスト'!$C$16:$C$47</xm:f>
          </x14:formula1>
          <xm:sqref>N11:O34</xm:sqref>
        </x14:dataValidation>
        <x14:dataValidation type="list" allowBlank="1" showInputMessage="1" showErrorMessage="1" xr:uid="{5814FAC4-C857-4981-9A95-05A7D6D0F94F}">
          <x14:formula1>
            <xm:f>'(参考)リスト'!$G$16:$G$19</xm:f>
          </x14:formula1>
          <xm:sqref>AM35:AO38</xm:sqref>
        </x14:dataValidation>
        <x14:dataValidation type="list" allowBlank="1" showInputMessage="1" showErrorMessage="1" xr:uid="{D80457A4-6611-47CD-A664-0FB7048C5AA8}">
          <x14:formula1>
            <xm:f>'(参考)リスト'!$B$16:$B$21</xm:f>
          </x14:formula1>
          <xm:sqref>L11:M34</xm:sqref>
        </x14:dataValidation>
        <x14:dataValidation type="list" allowBlank="1" showInputMessage="1" showErrorMessage="1" xr:uid="{FA6FBD88-0132-4AEC-A0C3-852F94F33757}">
          <x14:formula1>
            <xm:f>'(参考)リスト'!$E$16:$E$27</xm:f>
          </x14:formula1>
          <xm:sqref>R11:T34</xm:sqref>
        </x14:dataValidation>
        <x14:dataValidation type="list" allowBlank="1" showInputMessage="1" showErrorMessage="1" xr:uid="{18E80E1E-CBC4-4416-9C83-7DEB86110846}">
          <x14:formula1>
            <xm:f>'(参考)リスト'!$D$16:$D$18</xm:f>
          </x14:formula1>
          <xm:sqref>P11:Q34</xm:sqref>
        </x14:dataValidation>
        <x14:dataValidation type="list" allowBlank="1" showInputMessage="1" showErrorMessage="1" xr:uid="{D778E161-E60D-4F22-8656-881D004493B5}">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AC0B7-9D43-4EFB-A399-10611479D7E0}">
  <sheetPr codeName="Sheet60">
    <pageSetUpPr fitToPage="1"/>
  </sheetPr>
  <dimension ref="B1:CH53"/>
  <sheetViews>
    <sheetView showGridLines="0" showZeros="0" view="pageBreakPreview" zoomScaleNormal="85" zoomScaleSheetLayoutView="100" workbookViewId="0">
      <selection activeCell="AK29" sqref="AK29:AO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S020</v>
      </c>
      <c r="AW5" s="36">
        <f>R7</f>
        <v>10.199999999999999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8.370000000000001</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676</v>
      </c>
      <c r="O7" s="885"/>
      <c r="P7" s="881" t="s">
        <v>342</v>
      </c>
      <c r="Q7" s="883"/>
      <c r="R7" s="929">
        <v>10.199999999999999</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633</v>
      </c>
      <c r="O11" s="907"/>
      <c r="P11" s="905" t="s">
        <v>541</v>
      </c>
      <c r="Q11" s="907"/>
      <c r="R11" s="802" t="s">
        <v>442</v>
      </c>
      <c r="S11" s="802"/>
      <c r="T11" s="802"/>
      <c r="U11" s="905" t="s">
        <v>542</v>
      </c>
      <c r="V11" s="907"/>
      <c r="W11" s="905" t="s">
        <v>592</v>
      </c>
      <c r="X11" s="907"/>
      <c r="Y11" s="233"/>
      <c r="Z11" s="233"/>
      <c r="AA11" s="233"/>
      <c r="AB11" s="233"/>
      <c r="AC11" s="258"/>
      <c r="AD11" s="258"/>
      <c r="AE11" s="258"/>
      <c r="AF11" s="258">
        <v>8.370000000000001</v>
      </c>
      <c r="AG11" s="232"/>
      <c r="AH11" s="232"/>
      <c r="AI11" s="232"/>
      <c r="AJ11" s="232"/>
      <c r="AK11" s="905" t="s">
        <v>684</v>
      </c>
      <c r="AL11" s="906"/>
      <c r="AM11" s="906"/>
      <c r="AN11" s="906"/>
      <c r="AO11" s="907"/>
      <c r="AP11" s="2"/>
      <c r="AQ11" s="47">
        <f>IF(P11="材質劣化",2,IF(P11="漏水",3,1))</f>
        <v>2</v>
      </c>
      <c r="AS11" s="35" t="str">
        <f>IF(Y11&lt;&gt;"",1,"")</f>
        <v/>
      </c>
    </row>
    <row r="12" spans="2:86" ht="12" customHeight="1" x14ac:dyDescent="0.15">
      <c r="B12" s="869"/>
      <c r="C12" s="874"/>
      <c r="D12" s="872"/>
      <c r="E12" s="872"/>
      <c r="F12" s="872"/>
      <c r="G12" s="872"/>
      <c r="H12" s="872"/>
      <c r="I12" s="872"/>
      <c r="J12" s="873"/>
      <c r="K12" s="231">
        <v>2</v>
      </c>
      <c r="L12" s="905" t="s">
        <v>522</v>
      </c>
      <c r="M12" s="907"/>
      <c r="N12" s="905" t="s">
        <v>635</v>
      </c>
      <c r="O12" s="907"/>
      <c r="P12" s="905"/>
      <c r="Q12" s="907"/>
      <c r="R12" s="802" t="s">
        <v>476</v>
      </c>
      <c r="S12" s="802"/>
      <c r="T12" s="802"/>
      <c r="U12" s="905" t="s">
        <v>542</v>
      </c>
      <c r="V12" s="907"/>
      <c r="W12" s="905"/>
      <c r="X12" s="907"/>
      <c r="Y12" s="233"/>
      <c r="Z12" s="233"/>
      <c r="AA12" s="233"/>
      <c r="AB12" s="233"/>
      <c r="AC12" s="232"/>
      <c r="AD12" s="232"/>
      <c r="AE12" s="232"/>
      <c r="AF12" s="232"/>
      <c r="AG12" s="232"/>
      <c r="AH12" s="232"/>
      <c r="AI12" s="232"/>
      <c r="AJ12" s="232"/>
      <c r="AK12" s="905" t="s">
        <v>682</v>
      </c>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v>3</v>
      </c>
      <c r="L13" s="905" t="s">
        <v>522</v>
      </c>
      <c r="M13" s="907"/>
      <c r="N13" s="905" t="s">
        <v>633</v>
      </c>
      <c r="O13" s="907"/>
      <c r="P13" s="905"/>
      <c r="Q13" s="907"/>
      <c r="R13" s="908" t="s">
        <v>476</v>
      </c>
      <c r="S13" s="909"/>
      <c r="T13" s="910"/>
      <c r="U13" s="905" t="s">
        <v>592</v>
      </c>
      <c r="V13" s="907"/>
      <c r="W13" s="905"/>
      <c r="X13" s="907"/>
      <c r="Y13" s="233"/>
      <c r="Z13" s="233"/>
      <c r="AA13" s="233"/>
      <c r="AB13" s="233"/>
      <c r="AC13" s="232"/>
      <c r="AD13" s="232"/>
      <c r="AE13" s="232"/>
      <c r="AF13" s="232"/>
      <c r="AG13" s="232"/>
      <c r="AH13" s="232"/>
      <c r="AI13" s="232"/>
      <c r="AJ13" s="232"/>
      <c r="AK13" s="905" t="s">
        <v>682</v>
      </c>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8.370000000000001</v>
      </c>
      <c r="AG35" s="89">
        <f t="shared" si="7"/>
        <v>0</v>
      </c>
      <c r="AH35" s="89">
        <f t="shared" si="7"/>
        <v>0</v>
      </c>
      <c r="AI35" s="89">
        <f t="shared" si="7"/>
        <v>0</v>
      </c>
      <c r="AJ35" s="90">
        <f t="shared" si="7"/>
        <v>0</v>
      </c>
      <c r="AK35" s="895" t="s">
        <v>358</v>
      </c>
      <c r="AL35" s="895"/>
      <c r="AM35" s="928" t="s">
        <v>523</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1</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1">
    <dataValidation type="list" allowBlank="1" showInputMessage="1" showErrorMessage="1" sqref="Y11:AB34" xr:uid="{5BF58728-3CAC-4002-B052-687ACCB9335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4F7AA4C-13B4-4C0C-A601-ED181775AB04}">
          <x14:formula1>
            <xm:f>'(参考)リスト'!$F$16:$F$21</xm:f>
          </x14:formula1>
          <xm:sqref>U11:X34</xm:sqref>
        </x14:dataValidation>
        <x14:dataValidation type="list" allowBlank="1" showInputMessage="1" showErrorMessage="1" xr:uid="{A552D0CC-1C42-4B0B-910E-14D90744B9D8}">
          <x14:formula1>
            <xm:f>'(参考)リスト'!$D$16:$D$18</xm:f>
          </x14:formula1>
          <xm:sqref>P11:Q34</xm:sqref>
        </x14:dataValidation>
        <x14:dataValidation type="list" allowBlank="1" showInputMessage="1" showErrorMessage="1" xr:uid="{2FD4CC56-1289-4CD0-9D25-7E1042EE0628}">
          <x14:formula1>
            <xm:f>'(参考)リスト'!$E$16:$E$27</xm:f>
          </x14:formula1>
          <xm:sqref>R11:T34</xm:sqref>
        </x14:dataValidation>
        <x14:dataValidation type="list" allowBlank="1" showInputMessage="1" showErrorMessage="1" xr:uid="{0875045C-6370-478F-B2AB-EBA609A72683}">
          <x14:formula1>
            <xm:f>'(参考)リスト'!$B$16:$B$21</xm:f>
          </x14:formula1>
          <xm:sqref>L11:M34</xm:sqref>
        </x14:dataValidation>
        <x14:dataValidation type="list" allowBlank="1" showInputMessage="1" showErrorMessage="1" xr:uid="{8661B886-E264-47F8-9E62-54183E6D811C}">
          <x14:formula1>
            <xm:f>'(参考)リスト'!$G$16:$G$19</xm:f>
          </x14:formula1>
          <xm:sqref>AM35:AO38</xm:sqref>
        </x14:dataValidation>
        <x14:dataValidation type="list" allowBlank="1" showInputMessage="1" showErrorMessage="1" xr:uid="{782BFE13-A7A4-49C1-9A99-43BB9A239ADB}">
          <x14:formula1>
            <xm:f>'(参考)リスト'!$C$16:$C$47</xm:f>
          </x14:formula1>
          <xm:sqref>N11:O34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D2F0-2D09-4821-8B2C-E1354BB374BF}">
  <sheetPr codeName="Sheet6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S021</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677</v>
      </c>
      <c r="O7" s="885"/>
      <c r="P7" s="881" t="s">
        <v>342</v>
      </c>
      <c r="Q7" s="883"/>
      <c r="R7" s="929">
        <v>10.5</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633</v>
      </c>
      <c r="O11" s="907"/>
      <c r="P11" s="905"/>
      <c r="Q11" s="907"/>
      <c r="R11" s="802" t="s">
        <v>476</v>
      </c>
      <c r="S11" s="802"/>
      <c r="T11" s="802"/>
      <c r="U11" s="905" t="s">
        <v>592</v>
      </c>
      <c r="V11" s="907"/>
      <c r="W11" s="905"/>
      <c r="X11" s="907"/>
      <c r="Y11" s="233"/>
      <c r="Z11" s="233"/>
      <c r="AA11" s="233"/>
      <c r="AB11" s="233"/>
      <c r="AC11" s="232"/>
      <c r="AD11" s="232"/>
      <c r="AE11" s="232"/>
      <c r="AF11" s="232"/>
      <c r="AG11" s="232"/>
      <c r="AH11" s="232"/>
      <c r="AI11" s="232"/>
      <c r="AJ11" s="232"/>
      <c r="AK11" s="905" t="s">
        <v>682</v>
      </c>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1">
    <dataValidation type="list" allowBlank="1" showInputMessage="1" showErrorMessage="1" sqref="Y11:AB34" xr:uid="{F3068E53-03F5-4FE3-8B7D-B8E0823064B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75ADB94-8D34-4D67-A9FB-2888D7899AD4}">
          <x14:formula1>
            <xm:f>'(参考)リスト'!$C$16:$C$47</xm:f>
          </x14:formula1>
          <xm:sqref>N11:O34</xm:sqref>
        </x14:dataValidation>
        <x14:dataValidation type="list" allowBlank="1" showInputMessage="1" showErrorMessage="1" xr:uid="{9F94134C-8001-41B9-A09E-73541C2938FD}">
          <x14:formula1>
            <xm:f>'(参考)リスト'!$G$16:$G$19</xm:f>
          </x14:formula1>
          <xm:sqref>AM35:AO38</xm:sqref>
        </x14:dataValidation>
        <x14:dataValidation type="list" allowBlank="1" showInputMessage="1" showErrorMessage="1" xr:uid="{E9354A6D-2F64-4E2D-AF15-7AA034D09DF2}">
          <x14:formula1>
            <xm:f>'(参考)リスト'!$B$16:$B$21</xm:f>
          </x14:formula1>
          <xm:sqref>L11:M34</xm:sqref>
        </x14:dataValidation>
        <x14:dataValidation type="list" allowBlank="1" showInputMessage="1" showErrorMessage="1" xr:uid="{C536967E-984F-4808-A669-1547BAA85A14}">
          <x14:formula1>
            <xm:f>'(参考)リスト'!$E$16:$E$27</xm:f>
          </x14:formula1>
          <xm:sqref>R11:T34</xm:sqref>
        </x14:dataValidation>
        <x14:dataValidation type="list" allowBlank="1" showInputMessage="1" showErrorMessage="1" xr:uid="{90F15D62-6F30-4639-90E3-BCEDEB4190A5}">
          <x14:formula1>
            <xm:f>'(参考)リスト'!$D$16:$D$18</xm:f>
          </x14:formula1>
          <xm:sqref>P11:Q34</xm:sqref>
        </x14:dataValidation>
        <x14:dataValidation type="list" allowBlank="1" showInputMessage="1" showErrorMessage="1" xr:uid="{7056FA93-E95F-4285-B897-5EF0A7D1C580}">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4B9D6-4306-4D58-BEC4-10A3CF2024D2}">
  <sheetPr codeName="Sheet6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S022</v>
      </c>
      <c r="AW5" s="36">
        <f>R7</f>
        <v>8.6</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3.5000000000000003E-2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678</v>
      </c>
      <c r="O7" s="885"/>
      <c r="P7" s="881" t="s">
        <v>342</v>
      </c>
      <c r="Q7" s="883"/>
      <c r="R7" s="929">
        <v>8.6</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631</v>
      </c>
      <c r="O11" s="907"/>
      <c r="P11" s="905" t="s">
        <v>541</v>
      </c>
      <c r="Q11" s="907"/>
      <c r="R11" s="802" t="s">
        <v>451</v>
      </c>
      <c r="S11" s="802"/>
      <c r="T11" s="802"/>
      <c r="U11" s="905" t="s">
        <v>529</v>
      </c>
      <c r="V11" s="907"/>
      <c r="W11" s="905" t="s">
        <v>592</v>
      </c>
      <c r="X11" s="907"/>
      <c r="Y11" s="233"/>
      <c r="Z11" s="233"/>
      <c r="AA11" s="233"/>
      <c r="AB11" s="233"/>
      <c r="AC11" s="258"/>
      <c r="AD11" s="258"/>
      <c r="AE11" s="258"/>
      <c r="AF11" s="258">
        <v>1.2500000000000001E-2</v>
      </c>
      <c r="AG11" s="232"/>
      <c r="AH11" s="232"/>
      <c r="AI11" s="232"/>
      <c r="AJ11" s="232"/>
      <c r="AK11" s="905"/>
      <c r="AL11" s="906"/>
      <c r="AM11" s="906"/>
      <c r="AN11" s="906"/>
      <c r="AO11" s="907"/>
      <c r="AP11" s="2"/>
      <c r="AQ11" s="47">
        <f>IF(P11="材質劣化",2,IF(P11="漏水",3,1))</f>
        <v>2</v>
      </c>
      <c r="AS11" s="35" t="str">
        <f>IF(Y11&lt;&gt;"",1,"")</f>
        <v/>
      </c>
    </row>
    <row r="12" spans="2:86" ht="12" customHeight="1" x14ac:dyDescent="0.15">
      <c r="B12" s="869"/>
      <c r="C12" s="874"/>
      <c r="D12" s="872"/>
      <c r="E12" s="872"/>
      <c r="F12" s="872"/>
      <c r="G12" s="872"/>
      <c r="H12" s="872"/>
      <c r="I12" s="872"/>
      <c r="J12" s="873"/>
      <c r="K12" s="231">
        <v>2</v>
      </c>
      <c r="L12" s="905" t="s">
        <v>522</v>
      </c>
      <c r="M12" s="907"/>
      <c r="N12" s="905" t="s">
        <v>632</v>
      </c>
      <c r="O12" s="907"/>
      <c r="P12" s="905" t="s">
        <v>541</v>
      </c>
      <c r="Q12" s="907"/>
      <c r="R12" s="802" t="s">
        <v>442</v>
      </c>
      <c r="S12" s="802"/>
      <c r="T12" s="802"/>
      <c r="U12" s="905" t="s">
        <v>530</v>
      </c>
      <c r="V12" s="907"/>
      <c r="W12" s="905" t="s">
        <v>594</v>
      </c>
      <c r="X12" s="907"/>
      <c r="Y12" s="233"/>
      <c r="Z12" s="233"/>
      <c r="AA12" s="233"/>
      <c r="AB12" s="233"/>
      <c r="AC12" s="258"/>
      <c r="AD12" s="258"/>
      <c r="AE12" s="258"/>
      <c r="AF12" s="258"/>
      <c r="AG12" s="232"/>
      <c r="AH12" s="232"/>
      <c r="AI12" s="232"/>
      <c r="AJ12" s="232"/>
      <c r="AK12" s="905" t="s">
        <v>683</v>
      </c>
      <c r="AL12" s="906"/>
      <c r="AM12" s="906"/>
      <c r="AN12" s="906"/>
      <c r="AO12" s="907"/>
      <c r="AP12" s="2"/>
      <c r="AQ12" s="47">
        <f>IF(P12="材質劣化",2,IF(P12="漏水",3,1))</f>
        <v>2</v>
      </c>
    </row>
    <row r="13" spans="2:86" ht="12" customHeight="1" x14ac:dyDescent="0.15">
      <c r="B13" s="869"/>
      <c r="C13" s="874"/>
      <c r="D13" s="872"/>
      <c r="E13" s="872"/>
      <c r="F13" s="872"/>
      <c r="G13" s="872"/>
      <c r="H13" s="872"/>
      <c r="I13" s="872"/>
      <c r="J13" s="873"/>
      <c r="K13" s="231">
        <v>3</v>
      </c>
      <c r="L13" s="905" t="s">
        <v>522</v>
      </c>
      <c r="M13" s="907"/>
      <c r="N13" s="905" t="s">
        <v>632</v>
      </c>
      <c r="O13" s="907"/>
      <c r="P13" s="905" t="s">
        <v>541</v>
      </c>
      <c r="Q13" s="907"/>
      <c r="R13" s="908" t="s">
        <v>451</v>
      </c>
      <c r="S13" s="909"/>
      <c r="T13" s="910"/>
      <c r="U13" s="905" t="s">
        <v>529</v>
      </c>
      <c r="V13" s="907"/>
      <c r="W13" s="905" t="s">
        <v>592</v>
      </c>
      <c r="X13" s="907"/>
      <c r="Y13" s="233"/>
      <c r="Z13" s="233"/>
      <c r="AA13" s="233"/>
      <c r="AB13" s="233"/>
      <c r="AC13" s="258"/>
      <c r="AD13" s="258"/>
      <c r="AE13" s="258"/>
      <c r="AF13" s="258">
        <v>2.2500000000000003E-2</v>
      </c>
      <c r="AG13" s="232"/>
      <c r="AH13" s="232"/>
      <c r="AI13" s="232"/>
      <c r="AJ13" s="232"/>
      <c r="AK13" s="905"/>
      <c r="AL13" s="906"/>
      <c r="AM13" s="906"/>
      <c r="AN13" s="906"/>
      <c r="AO13" s="907"/>
      <c r="AP13" s="2"/>
      <c r="AQ13" s="47">
        <f t="shared" ref="AQ13:AQ27" si="2">IF(P13="材質劣化",2,IF(P13="漏水",3,1))</f>
        <v>2</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3.5000000000000003E-2</v>
      </c>
      <c r="AG35" s="89">
        <f t="shared" si="7"/>
        <v>0</v>
      </c>
      <c r="AH35" s="89">
        <f t="shared" si="7"/>
        <v>0</v>
      </c>
      <c r="AI35" s="89">
        <f t="shared" si="7"/>
        <v>0</v>
      </c>
      <c r="AJ35" s="90">
        <f t="shared" si="7"/>
        <v>0</v>
      </c>
      <c r="AK35" s="895" t="s">
        <v>358</v>
      </c>
      <c r="AL35" s="895"/>
      <c r="AM35" s="928" t="s">
        <v>523</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2</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1">
    <dataValidation type="list" allowBlank="1" showInputMessage="1" showErrorMessage="1" sqref="Y11:AB34" xr:uid="{6624387A-C75F-4E1A-97BA-D6254F200D0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DB7E05B-EAA2-4474-B8C2-D5B9CBF47612}">
          <x14:formula1>
            <xm:f>'(参考)リスト'!$F$16:$F$21</xm:f>
          </x14:formula1>
          <xm:sqref>U11:X34</xm:sqref>
        </x14:dataValidation>
        <x14:dataValidation type="list" allowBlank="1" showInputMessage="1" showErrorMessage="1" xr:uid="{FB61AFBF-2D79-4281-879E-9C405E0AE80F}">
          <x14:formula1>
            <xm:f>'(参考)リスト'!$D$16:$D$18</xm:f>
          </x14:formula1>
          <xm:sqref>P11:Q34</xm:sqref>
        </x14:dataValidation>
        <x14:dataValidation type="list" allowBlank="1" showInputMessage="1" showErrorMessage="1" xr:uid="{C69FFA7B-72A9-4515-B2D3-A3C9C605E5B0}">
          <x14:formula1>
            <xm:f>'(参考)リスト'!$E$16:$E$27</xm:f>
          </x14:formula1>
          <xm:sqref>R11:T34</xm:sqref>
        </x14:dataValidation>
        <x14:dataValidation type="list" allowBlank="1" showInputMessage="1" showErrorMessage="1" xr:uid="{04C390AD-F978-4C7C-8C0A-54CF6FBD7931}">
          <x14:formula1>
            <xm:f>'(参考)リスト'!$B$16:$B$21</xm:f>
          </x14:formula1>
          <xm:sqref>L11:M34</xm:sqref>
        </x14:dataValidation>
        <x14:dataValidation type="list" allowBlank="1" showInputMessage="1" showErrorMessage="1" xr:uid="{D28EE091-49A5-48C4-B3AC-39BFD4E9DAC3}">
          <x14:formula1>
            <xm:f>'(参考)リスト'!$G$16:$G$19</xm:f>
          </x14:formula1>
          <xm:sqref>AM35:AO38</xm:sqref>
        </x14:dataValidation>
        <x14:dataValidation type="list" allowBlank="1" showInputMessage="1" showErrorMessage="1" xr:uid="{34A3EB4F-A0FD-4378-9A2E-FF35E0E46F82}">
          <x14:formula1>
            <xm:f>'(参考)リスト'!$C$16:$C$47</xm:f>
          </x14:formula1>
          <xm:sqref>N11:O34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FE28F-F8E7-4A2B-AA1F-3D4B73D6211A}">
  <sheetPr codeName="Sheet6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S023</v>
      </c>
      <c r="AW5" s="36">
        <f>R7</f>
        <v>8.5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2.2500000000000003E-2</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679</v>
      </c>
      <c r="O7" s="885"/>
      <c r="P7" s="881" t="s">
        <v>342</v>
      </c>
      <c r="Q7" s="883"/>
      <c r="R7" s="929">
        <v>8.5</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v>1</v>
      </c>
      <c r="L11" s="905" t="s">
        <v>522</v>
      </c>
      <c r="M11" s="907"/>
      <c r="N11" s="905" t="s">
        <v>632</v>
      </c>
      <c r="O11" s="907"/>
      <c r="P11" s="905" t="s">
        <v>541</v>
      </c>
      <c r="Q11" s="907"/>
      <c r="R11" s="802" t="s">
        <v>451</v>
      </c>
      <c r="S11" s="802"/>
      <c r="T11" s="802"/>
      <c r="U11" s="905" t="s">
        <v>529</v>
      </c>
      <c r="V11" s="907"/>
      <c r="W11" s="905" t="s">
        <v>592</v>
      </c>
      <c r="X11" s="907"/>
      <c r="Y11" s="233"/>
      <c r="Z11" s="233"/>
      <c r="AA11" s="233"/>
      <c r="AB11" s="233"/>
      <c r="AC11" s="258"/>
      <c r="AD11" s="258"/>
      <c r="AE11" s="258"/>
      <c r="AF11" s="258">
        <v>2.2500000000000003E-2</v>
      </c>
      <c r="AG11" s="232"/>
      <c r="AH11" s="232"/>
      <c r="AI11" s="232"/>
      <c r="AJ11" s="232"/>
      <c r="AK11" s="905"/>
      <c r="AL11" s="906"/>
      <c r="AM11" s="906"/>
      <c r="AN11" s="906"/>
      <c r="AO11" s="907"/>
      <c r="AP11" s="2"/>
      <c r="AQ11" s="47">
        <f>IF(P11="材質劣化",2,IF(P11="漏水",3,1))</f>
        <v>2</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2.2500000000000003E-2</v>
      </c>
      <c r="AG35" s="89">
        <f t="shared" si="7"/>
        <v>0</v>
      </c>
      <c r="AH35" s="89">
        <f t="shared" si="7"/>
        <v>0</v>
      </c>
      <c r="AI35" s="89">
        <f t="shared" si="7"/>
        <v>0</v>
      </c>
      <c r="AJ35" s="90">
        <f t="shared" si="7"/>
        <v>0</v>
      </c>
      <c r="AK35" s="895" t="s">
        <v>358</v>
      </c>
      <c r="AL35" s="895"/>
      <c r="AM35" s="928" t="s">
        <v>523</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1</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1">
    <dataValidation type="list" allowBlank="1" showInputMessage="1" showErrorMessage="1" sqref="Y11:AB34" xr:uid="{4A64461F-979B-47F7-960B-3D0C8440935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0CE1B47-9EE6-468A-9F8A-F2A16E932110}">
          <x14:formula1>
            <xm:f>'(参考)リスト'!$C$16:$C$47</xm:f>
          </x14:formula1>
          <xm:sqref>N11:O34</xm:sqref>
        </x14:dataValidation>
        <x14:dataValidation type="list" allowBlank="1" showInputMessage="1" showErrorMessage="1" xr:uid="{2C1EE61A-BCD4-45E0-9545-F67A7C5EF7D0}">
          <x14:formula1>
            <xm:f>'(参考)リスト'!$G$16:$G$19</xm:f>
          </x14:formula1>
          <xm:sqref>AM35:AO38</xm:sqref>
        </x14:dataValidation>
        <x14:dataValidation type="list" allowBlank="1" showInputMessage="1" showErrorMessage="1" xr:uid="{43388DC3-60BE-4E50-A67B-3CF531EF6E59}">
          <x14:formula1>
            <xm:f>'(参考)リスト'!$B$16:$B$21</xm:f>
          </x14:formula1>
          <xm:sqref>L11:M34</xm:sqref>
        </x14:dataValidation>
        <x14:dataValidation type="list" allowBlank="1" showInputMessage="1" showErrorMessage="1" xr:uid="{9666BF09-7381-4787-80DB-1087DF94662F}">
          <x14:formula1>
            <xm:f>'(参考)リスト'!$E$16:$E$27</xm:f>
          </x14:formula1>
          <xm:sqref>R11:T34</xm:sqref>
        </x14:dataValidation>
        <x14:dataValidation type="list" allowBlank="1" showInputMessage="1" showErrorMessage="1" xr:uid="{3EA2816D-74CB-4E87-B605-D7348E791F4E}">
          <x14:formula1>
            <xm:f>'(参考)リスト'!$D$16:$D$18</xm:f>
          </x14:formula1>
          <xm:sqref>P11:Q34</xm:sqref>
        </x14:dataValidation>
        <x14:dataValidation type="list" allowBlank="1" showInputMessage="1" showErrorMessage="1" xr:uid="{251110A7-A53A-45D4-B00B-DF4107C9ACB9}">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F6B24-5604-4FDB-9504-8C9DF574335D}">
  <sheetPr codeName="Sheet6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S024</v>
      </c>
      <c r="AW5" s="36">
        <f>R7</f>
        <v>8.4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680</v>
      </c>
      <c r="O7" s="885"/>
      <c r="P7" s="881" t="s">
        <v>342</v>
      </c>
      <c r="Q7" s="883"/>
      <c r="R7" s="929">
        <v>8.4</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1">
    <dataValidation type="list" allowBlank="1" showInputMessage="1" showErrorMessage="1" sqref="Y11:AB34" xr:uid="{D6FA62AE-9E19-4B3F-9A23-ADA4DDDF3AE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A7F4450-465C-4E73-8255-EFB26FA19B8D}">
          <x14:formula1>
            <xm:f>'(参考)リスト'!$F$16:$F$21</xm:f>
          </x14:formula1>
          <xm:sqref>U11:X34</xm:sqref>
        </x14:dataValidation>
        <x14:dataValidation type="list" allowBlank="1" showInputMessage="1" showErrorMessage="1" xr:uid="{6ED10AAA-6E85-4C69-AAD3-797CBF231544}">
          <x14:formula1>
            <xm:f>'(参考)リスト'!$D$16:$D$18</xm:f>
          </x14:formula1>
          <xm:sqref>P11:Q34</xm:sqref>
        </x14:dataValidation>
        <x14:dataValidation type="list" allowBlank="1" showInputMessage="1" showErrorMessage="1" xr:uid="{28A9D9BD-06FB-4897-9869-879D43C2A7BC}">
          <x14:formula1>
            <xm:f>'(参考)リスト'!$E$16:$E$27</xm:f>
          </x14:formula1>
          <xm:sqref>R11:T34</xm:sqref>
        </x14:dataValidation>
        <x14:dataValidation type="list" allowBlank="1" showInputMessage="1" showErrorMessage="1" xr:uid="{ACD0E106-EF50-4D09-9860-4FADED589B63}">
          <x14:formula1>
            <xm:f>'(参考)リスト'!$B$16:$B$21</xm:f>
          </x14:formula1>
          <xm:sqref>L11:M34</xm:sqref>
        </x14:dataValidation>
        <x14:dataValidation type="list" allowBlank="1" showInputMessage="1" showErrorMessage="1" xr:uid="{62A13406-20B8-42CB-89E2-8C79042AABFA}">
          <x14:formula1>
            <xm:f>'(参考)リスト'!$G$16:$G$19</xm:f>
          </x14:formula1>
          <xm:sqref>AM35:AO38</xm:sqref>
        </x14:dataValidation>
        <x14:dataValidation type="list" allowBlank="1" showInputMessage="1" showErrorMessage="1" xr:uid="{A1A2ECEA-886B-4FDD-9173-27D38C55D716}">
          <x14:formula1>
            <xm:f>'(参考)リスト'!$C$16:$C$47</xm:f>
          </x14:formula1>
          <xm:sqref>N11:O34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253FF-F4A6-493D-87F0-1930E4A9FE7E}">
  <sheetPr codeName="Sheet6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53" t="s">
        <v>320</v>
      </c>
      <c r="AV1" s="854" t="s">
        <v>321</v>
      </c>
      <c r="AW1" s="854"/>
      <c r="AX1" s="854"/>
      <c r="AY1" s="848" t="s">
        <v>322</v>
      </c>
      <c r="AZ1" s="848"/>
      <c r="BA1" s="848"/>
      <c r="BB1" s="848"/>
      <c r="BC1" s="848"/>
      <c r="BD1" s="848"/>
      <c r="BE1" s="848"/>
      <c r="BF1" s="848"/>
      <c r="BG1" s="848"/>
      <c r="BH1" s="848"/>
      <c r="BI1" s="848"/>
      <c r="BJ1" s="848"/>
      <c r="BK1" s="848" t="s">
        <v>323</v>
      </c>
      <c r="BL1" s="848"/>
      <c r="BM1" s="848"/>
      <c r="BN1" s="848"/>
      <c r="BO1" s="848"/>
      <c r="BP1" s="848"/>
      <c r="BQ1" s="848"/>
      <c r="BR1" s="848"/>
      <c r="BS1" s="848"/>
      <c r="BT1" s="848"/>
      <c r="BU1" s="848"/>
      <c r="BV1" s="848"/>
      <c r="BW1" s="850"/>
      <c r="BX1" s="850"/>
      <c r="BY1" s="850"/>
      <c r="BZ1" s="850"/>
      <c r="CA1" s="850"/>
      <c r="CB1" s="850"/>
      <c r="CC1" s="850"/>
      <c r="CD1" s="850"/>
      <c r="CE1" s="850"/>
      <c r="CF1" s="850"/>
      <c r="CG1" s="850"/>
      <c r="CH1" s="850"/>
    </row>
    <row r="2" spans="2:86" ht="8.25" customHeight="1" x14ac:dyDescent="0.15">
      <c r="AU2" s="853"/>
      <c r="AV2" s="854" t="s">
        <v>324</v>
      </c>
      <c r="AW2" s="855" t="s">
        <v>325</v>
      </c>
      <c r="AX2" s="855" t="s">
        <v>326</v>
      </c>
      <c r="AY2" s="848" t="s">
        <v>327</v>
      </c>
      <c r="AZ2" s="848"/>
      <c r="BA2" s="848"/>
      <c r="BB2" s="848"/>
      <c r="BC2" s="848"/>
      <c r="BD2" s="848"/>
      <c r="BE2" s="848"/>
      <c r="BF2" s="848"/>
      <c r="BG2" s="848"/>
      <c r="BH2" s="848"/>
      <c r="BI2" s="848"/>
      <c r="BJ2" s="848"/>
      <c r="BK2" s="848" t="s">
        <v>328</v>
      </c>
      <c r="BL2" s="848"/>
      <c r="BM2" s="848"/>
      <c r="BN2" s="848"/>
      <c r="BO2" s="848" t="s">
        <v>329</v>
      </c>
      <c r="BP2" s="848"/>
      <c r="BQ2" s="848"/>
      <c r="BR2" s="848"/>
      <c r="BS2" s="848"/>
      <c r="BT2" s="848"/>
      <c r="BU2" s="848"/>
      <c r="BV2" s="848"/>
      <c r="BW2" s="849"/>
      <c r="BX2" s="849"/>
      <c r="BY2" s="849"/>
      <c r="BZ2" s="849"/>
      <c r="CA2" s="850"/>
      <c r="CB2" s="850"/>
      <c r="CC2" s="850"/>
      <c r="CD2" s="850"/>
      <c r="CE2" s="850"/>
      <c r="CF2" s="850"/>
      <c r="CG2" s="850"/>
      <c r="CH2" s="850"/>
    </row>
    <row r="3" spans="2:86" ht="24.95" customHeight="1" x14ac:dyDescent="0.15">
      <c r="B3" s="604" t="s">
        <v>330</v>
      </c>
      <c r="C3" s="851"/>
      <c r="D3" s="851"/>
      <c r="E3" s="852"/>
      <c r="F3" s="852"/>
      <c r="G3" s="852"/>
      <c r="H3" s="852"/>
      <c r="I3" s="852"/>
      <c r="J3" s="852"/>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c r="AM3" s="851"/>
      <c r="AN3" s="851"/>
      <c r="AO3" s="851"/>
      <c r="AU3" s="853"/>
      <c r="AV3" s="854"/>
      <c r="AW3" s="855"/>
      <c r="AX3" s="855"/>
      <c r="AY3" s="848" t="s">
        <v>331</v>
      </c>
      <c r="AZ3" s="848"/>
      <c r="BA3" s="848"/>
      <c r="BB3" s="848"/>
      <c r="BC3" s="848" t="s">
        <v>332</v>
      </c>
      <c r="BD3" s="848"/>
      <c r="BE3" s="848"/>
      <c r="BF3" s="848"/>
      <c r="BG3" s="848" t="s">
        <v>333</v>
      </c>
      <c r="BH3" s="848"/>
      <c r="BI3" s="848"/>
      <c r="BJ3" s="848"/>
      <c r="BK3" s="848" t="s">
        <v>334</v>
      </c>
      <c r="BL3" s="848"/>
      <c r="BM3" s="848"/>
      <c r="BN3" s="848"/>
      <c r="BO3" s="848" t="s">
        <v>332</v>
      </c>
      <c r="BP3" s="848"/>
      <c r="BQ3" s="848"/>
      <c r="BR3" s="848"/>
      <c r="BS3" s="848" t="s">
        <v>333</v>
      </c>
      <c r="BT3" s="848"/>
      <c r="BU3" s="848"/>
      <c r="BV3" s="848"/>
      <c r="BW3" s="850"/>
      <c r="BX3" s="850"/>
      <c r="BY3" s="850"/>
      <c r="BZ3" s="850"/>
      <c r="CA3" s="850"/>
      <c r="CB3" s="850"/>
      <c r="CC3" s="850"/>
      <c r="CD3" s="850"/>
      <c r="CE3" s="850"/>
      <c r="CF3" s="850"/>
      <c r="CG3" s="850"/>
      <c r="CH3" s="850"/>
    </row>
    <row r="4" spans="2:86" ht="18" customHeight="1" x14ac:dyDescent="0.15">
      <c r="B4" s="442" t="s">
        <v>532</v>
      </c>
      <c r="C4" s="442"/>
      <c r="D4" s="442"/>
      <c r="E4" s="863" t="str">
        <f>'様式A-1'!$D$3</f>
        <v>アソウダトンネル</v>
      </c>
      <c r="F4" s="864"/>
      <c r="G4" s="864"/>
      <c r="H4" s="864"/>
      <c r="I4" s="864"/>
      <c r="J4" s="865"/>
      <c r="K4" s="491" t="s">
        <v>533</v>
      </c>
      <c r="L4" s="491"/>
      <c r="M4" s="491"/>
      <c r="N4" s="861" t="str">
        <f>'様式A-1'!$J$3</f>
        <v>一般県道藤生停車場錦帯橋線</v>
      </c>
      <c r="O4" s="861"/>
      <c r="P4" s="861"/>
      <c r="Q4" s="861"/>
      <c r="R4" s="861"/>
      <c r="S4" s="861"/>
      <c r="T4" s="466" t="s">
        <v>688</v>
      </c>
      <c r="U4" s="467"/>
      <c r="V4" s="467"/>
      <c r="W4" s="467"/>
      <c r="X4" s="468"/>
      <c r="Y4" s="866" t="str">
        <f>+'様式B (1)'!$S$3</f>
        <v>復建調査設計株式会社</v>
      </c>
      <c r="Z4" s="866"/>
      <c r="AA4" s="866"/>
      <c r="AB4" s="866"/>
      <c r="AC4" s="866"/>
      <c r="AD4" s="866"/>
      <c r="AE4" s="866"/>
      <c r="AF4" s="866"/>
      <c r="AG4" s="466" t="s">
        <v>540</v>
      </c>
      <c r="AH4" s="467"/>
      <c r="AI4" s="467"/>
      <c r="AJ4" s="468"/>
      <c r="AK4" s="816">
        <f>+'様式B (1)'!$P$2</f>
        <v>45862</v>
      </c>
      <c r="AL4" s="856"/>
      <c r="AM4" s="856"/>
      <c r="AN4" s="856"/>
      <c r="AO4" s="857"/>
      <c r="AU4" s="853"/>
      <c r="AV4" s="854"/>
      <c r="AW4" s="855"/>
      <c r="AX4" s="855"/>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50" t="s">
        <v>536</v>
      </c>
      <c r="C5" s="450"/>
      <c r="D5" s="450"/>
      <c r="E5" s="858" t="str">
        <f>'様式A-1'!$D$4</f>
        <v>麻生田トンネル</v>
      </c>
      <c r="F5" s="859"/>
      <c r="G5" s="859"/>
      <c r="H5" s="859"/>
      <c r="I5" s="859"/>
      <c r="J5" s="860"/>
      <c r="K5" s="505" t="s">
        <v>537</v>
      </c>
      <c r="L5" s="505"/>
      <c r="M5" s="505"/>
      <c r="N5" s="861" t="str">
        <f>'様式A-1'!$R$3</f>
        <v>山口県岩国土木建築事務所</v>
      </c>
      <c r="O5" s="861"/>
      <c r="P5" s="861"/>
      <c r="Q5" s="861"/>
      <c r="R5" s="861"/>
      <c r="S5" s="861"/>
      <c r="T5" s="469"/>
      <c r="U5" s="470"/>
      <c r="V5" s="470"/>
      <c r="W5" s="470"/>
      <c r="X5" s="471"/>
      <c r="Y5" s="862" t="str">
        <f>+'様式B (1)'!$S$4</f>
        <v>小笠原洋</v>
      </c>
      <c r="Z5" s="862"/>
      <c r="AA5" s="862"/>
      <c r="AB5" s="862"/>
      <c r="AC5" s="862"/>
      <c r="AD5" s="862"/>
      <c r="AE5" s="862"/>
      <c r="AF5" s="862"/>
      <c r="AG5" s="794"/>
      <c r="AH5" s="867"/>
      <c r="AI5" s="867"/>
      <c r="AJ5" s="795"/>
      <c r="AK5" s="647"/>
      <c r="AL5" s="648"/>
      <c r="AM5" s="648"/>
      <c r="AN5" s="648"/>
      <c r="AO5" s="649"/>
      <c r="AU5" s="853"/>
      <c r="AV5" s="41" t="str">
        <f>N7</f>
        <v>PE</v>
      </c>
      <c r="AW5" s="36">
        <f>R7</f>
        <v>0</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68" t="s">
        <v>339</v>
      </c>
      <c r="C6" s="870"/>
      <c r="D6" s="871"/>
      <c r="E6" s="872"/>
      <c r="F6" s="872"/>
      <c r="G6" s="872"/>
      <c r="H6" s="872"/>
      <c r="I6" s="872"/>
      <c r="J6" s="873"/>
      <c r="K6" s="878" t="s">
        <v>340</v>
      </c>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80"/>
      <c r="AP6" s="2"/>
    </row>
    <row r="7" spans="2:86" ht="12" customHeight="1" x14ac:dyDescent="0.15">
      <c r="B7" s="869"/>
      <c r="C7" s="874"/>
      <c r="D7" s="872"/>
      <c r="E7" s="872"/>
      <c r="F7" s="872"/>
      <c r="G7" s="872"/>
      <c r="H7" s="872"/>
      <c r="I7" s="872"/>
      <c r="J7" s="873"/>
      <c r="K7" s="881" t="s">
        <v>341</v>
      </c>
      <c r="L7" s="882"/>
      <c r="M7" s="883"/>
      <c r="N7" s="884" t="s">
        <v>681</v>
      </c>
      <c r="O7" s="885"/>
      <c r="P7" s="881" t="s">
        <v>342</v>
      </c>
      <c r="Q7" s="883"/>
      <c r="R7" s="929">
        <v>0</v>
      </c>
      <c r="S7" s="887"/>
      <c r="T7" s="888"/>
      <c r="U7" s="889" t="s">
        <v>343</v>
      </c>
      <c r="V7" s="890"/>
      <c r="W7" s="889" t="s">
        <v>344</v>
      </c>
      <c r="X7" s="890"/>
      <c r="Y7" s="883" t="s">
        <v>345</v>
      </c>
      <c r="Z7" s="895"/>
      <c r="AA7" s="895"/>
      <c r="AB7" s="895"/>
      <c r="AC7" s="889" t="s">
        <v>346</v>
      </c>
      <c r="AD7" s="896"/>
      <c r="AE7" s="896"/>
      <c r="AF7" s="896"/>
      <c r="AG7" s="896"/>
      <c r="AH7" s="896"/>
      <c r="AI7" s="896"/>
      <c r="AJ7" s="890"/>
      <c r="AK7" s="889" t="s">
        <v>347</v>
      </c>
      <c r="AL7" s="896"/>
      <c r="AM7" s="896"/>
      <c r="AN7" s="898"/>
      <c r="AO7" s="899"/>
      <c r="AP7" s="2"/>
      <c r="AW7" s="46"/>
    </row>
    <row r="8" spans="2:86" ht="12" customHeight="1" x14ac:dyDescent="0.15">
      <c r="B8" s="869"/>
      <c r="C8" s="874"/>
      <c r="D8" s="872"/>
      <c r="E8" s="872"/>
      <c r="F8" s="872"/>
      <c r="G8" s="872"/>
      <c r="H8" s="872"/>
      <c r="I8" s="872"/>
      <c r="J8" s="873"/>
      <c r="K8" s="895" t="s">
        <v>287</v>
      </c>
      <c r="L8" s="895" t="s">
        <v>236</v>
      </c>
      <c r="M8" s="895"/>
      <c r="N8" s="895" t="s">
        <v>237</v>
      </c>
      <c r="O8" s="895"/>
      <c r="P8" s="895" t="s">
        <v>348</v>
      </c>
      <c r="Q8" s="895"/>
      <c r="R8" s="895" t="s">
        <v>349</v>
      </c>
      <c r="S8" s="895"/>
      <c r="T8" s="895"/>
      <c r="U8" s="891"/>
      <c r="V8" s="892"/>
      <c r="W8" s="891"/>
      <c r="X8" s="892"/>
      <c r="Y8" s="883"/>
      <c r="Z8" s="895"/>
      <c r="AA8" s="895"/>
      <c r="AB8" s="895"/>
      <c r="AC8" s="893"/>
      <c r="AD8" s="897"/>
      <c r="AE8" s="897"/>
      <c r="AF8" s="897"/>
      <c r="AG8" s="897"/>
      <c r="AH8" s="897"/>
      <c r="AI8" s="897"/>
      <c r="AJ8" s="894"/>
      <c r="AK8" s="891"/>
      <c r="AL8" s="900"/>
      <c r="AM8" s="900"/>
      <c r="AN8" s="901"/>
      <c r="AO8" s="902"/>
      <c r="AP8" s="2"/>
    </row>
    <row r="9" spans="2:86" ht="12" customHeight="1" x14ac:dyDescent="0.15">
      <c r="B9" s="869"/>
      <c r="C9" s="874"/>
      <c r="D9" s="872"/>
      <c r="E9" s="872"/>
      <c r="F9" s="872"/>
      <c r="G9" s="872"/>
      <c r="H9" s="872"/>
      <c r="I9" s="872"/>
      <c r="J9" s="873"/>
      <c r="K9" s="895"/>
      <c r="L9" s="895"/>
      <c r="M9" s="895"/>
      <c r="N9" s="895"/>
      <c r="O9" s="895"/>
      <c r="P9" s="895"/>
      <c r="Q9" s="895"/>
      <c r="R9" s="895"/>
      <c r="S9" s="895"/>
      <c r="T9" s="895"/>
      <c r="U9" s="891"/>
      <c r="V9" s="892"/>
      <c r="W9" s="891"/>
      <c r="X9" s="892"/>
      <c r="Y9" s="883" t="s">
        <v>350</v>
      </c>
      <c r="Z9" s="895"/>
      <c r="AA9" s="895"/>
      <c r="AB9" s="895"/>
      <c r="AC9" s="895" t="s">
        <v>351</v>
      </c>
      <c r="AD9" s="895"/>
      <c r="AE9" s="895"/>
      <c r="AF9" s="895"/>
      <c r="AG9" s="895" t="s">
        <v>352</v>
      </c>
      <c r="AH9" s="895"/>
      <c r="AI9" s="895"/>
      <c r="AJ9" s="895"/>
      <c r="AK9" s="891"/>
      <c r="AL9" s="900"/>
      <c r="AM9" s="900"/>
      <c r="AN9" s="901"/>
      <c r="AO9" s="902"/>
      <c r="AP9" s="2"/>
    </row>
    <row r="10" spans="2:86" ht="12" customHeight="1" x14ac:dyDescent="0.15">
      <c r="B10" s="869"/>
      <c r="C10" s="874"/>
      <c r="D10" s="872"/>
      <c r="E10" s="872"/>
      <c r="F10" s="872"/>
      <c r="G10" s="872"/>
      <c r="H10" s="872"/>
      <c r="I10" s="872"/>
      <c r="J10" s="873"/>
      <c r="K10" s="895"/>
      <c r="L10" s="895"/>
      <c r="M10" s="895"/>
      <c r="N10" s="895"/>
      <c r="O10" s="895"/>
      <c r="P10" s="895"/>
      <c r="Q10" s="895"/>
      <c r="R10" s="895"/>
      <c r="S10" s="895"/>
      <c r="T10" s="895"/>
      <c r="U10" s="893"/>
      <c r="V10" s="894"/>
      <c r="W10" s="893"/>
      <c r="X10" s="894"/>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93"/>
      <c r="AL10" s="897"/>
      <c r="AM10" s="897"/>
      <c r="AN10" s="903"/>
      <c r="AO10" s="904"/>
      <c r="AP10" s="2"/>
    </row>
    <row r="11" spans="2:86" ht="12" customHeight="1" x14ac:dyDescent="0.15">
      <c r="B11" s="869"/>
      <c r="C11" s="874"/>
      <c r="D11" s="872"/>
      <c r="E11" s="872"/>
      <c r="F11" s="872"/>
      <c r="G11" s="872"/>
      <c r="H11" s="872"/>
      <c r="I11" s="872"/>
      <c r="J11" s="873"/>
      <c r="K11" s="231"/>
      <c r="L11" s="905"/>
      <c r="M11" s="907"/>
      <c r="N11" s="905"/>
      <c r="O11" s="907"/>
      <c r="P11" s="905"/>
      <c r="Q11" s="907"/>
      <c r="R11" s="802"/>
      <c r="S11" s="802"/>
      <c r="T11" s="802"/>
      <c r="U11" s="905"/>
      <c r="V11" s="907"/>
      <c r="W11" s="905"/>
      <c r="X11" s="907"/>
      <c r="Y11" s="233"/>
      <c r="Z11" s="233"/>
      <c r="AA11" s="233"/>
      <c r="AB11" s="233"/>
      <c r="AC11" s="232"/>
      <c r="AD11" s="232"/>
      <c r="AE11" s="232"/>
      <c r="AF11" s="232"/>
      <c r="AG11" s="232"/>
      <c r="AH11" s="232"/>
      <c r="AI11" s="232"/>
      <c r="AJ11" s="232"/>
      <c r="AK11" s="905"/>
      <c r="AL11" s="906"/>
      <c r="AM11" s="906"/>
      <c r="AN11" s="906"/>
      <c r="AO11" s="907"/>
      <c r="AP11" s="2"/>
      <c r="AQ11" s="47">
        <f>IF(P11="材質劣化",2,IF(P11="漏水",3,1))</f>
        <v>1</v>
      </c>
      <c r="AS11" s="35" t="str">
        <f>IF(Y11&lt;&gt;"",1,"")</f>
        <v/>
      </c>
    </row>
    <row r="12" spans="2:86" ht="12" customHeight="1" x14ac:dyDescent="0.15">
      <c r="B12" s="869"/>
      <c r="C12" s="874"/>
      <c r="D12" s="872"/>
      <c r="E12" s="872"/>
      <c r="F12" s="872"/>
      <c r="G12" s="872"/>
      <c r="H12" s="872"/>
      <c r="I12" s="872"/>
      <c r="J12" s="873"/>
      <c r="K12" s="231"/>
      <c r="L12" s="905"/>
      <c r="M12" s="907"/>
      <c r="N12" s="905"/>
      <c r="O12" s="907"/>
      <c r="P12" s="905"/>
      <c r="Q12" s="907"/>
      <c r="R12" s="802"/>
      <c r="S12" s="802"/>
      <c r="T12" s="802"/>
      <c r="U12" s="905"/>
      <c r="V12" s="907"/>
      <c r="W12" s="905"/>
      <c r="X12" s="907"/>
      <c r="Y12" s="233"/>
      <c r="Z12" s="233"/>
      <c r="AA12" s="233"/>
      <c r="AB12" s="233"/>
      <c r="AC12" s="232"/>
      <c r="AD12" s="232"/>
      <c r="AE12" s="232"/>
      <c r="AF12" s="232"/>
      <c r="AG12" s="232"/>
      <c r="AH12" s="232"/>
      <c r="AI12" s="232"/>
      <c r="AJ12" s="232"/>
      <c r="AK12" s="905"/>
      <c r="AL12" s="906"/>
      <c r="AM12" s="906"/>
      <c r="AN12" s="906"/>
      <c r="AO12" s="907"/>
      <c r="AP12" s="2"/>
      <c r="AQ12" s="47">
        <f>IF(P12="材質劣化",2,IF(P12="漏水",3,1))</f>
        <v>1</v>
      </c>
    </row>
    <row r="13" spans="2:86" ht="12" customHeight="1" x14ac:dyDescent="0.15">
      <c r="B13" s="869"/>
      <c r="C13" s="874"/>
      <c r="D13" s="872"/>
      <c r="E13" s="872"/>
      <c r="F13" s="872"/>
      <c r="G13" s="872"/>
      <c r="H13" s="872"/>
      <c r="I13" s="872"/>
      <c r="J13" s="873"/>
      <c r="K13" s="231"/>
      <c r="L13" s="905"/>
      <c r="M13" s="907"/>
      <c r="N13" s="905"/>
      <c r="O13" s="907"/>
      <c r="P13" s="905"/>
      <c r="Q13" s="907"/>
      <c r="R13" s="908"/>
      <c r="S13" s="909"/>
      <c r="T13" s="910"/>
      <c r="U13" s="905"/>
      <c r="V13" s="907"/>
      <c r="W13" s="905"/>
      <c r="X13" s="907"/>
      <c r="Y13" s="233"/>
      <c r="Z13" s="233"/>
      <c r="AA13" s="233"/>
      <c r="AB13" s="233"/>
      <c r="AC13" s="232"/>
      <c r="AD13" s="232"/>
      <c r="AE13" s="232"/>
      <c r="AF13" s="232"/>
      <c r="AG13" s="232"/>
      <c r="AH13" s="232"/>
      <c r="AI13" s="232"/>
      <c r="AJ13" s="232"/>
      <c r="AK13" s="905"/>
      <c r="AL13" s="906"/>
      <c r="AM13" s="906"/>
      <c r="AN13" s="906"/>
      <c r="AO13" s="907"/>
      <c r="AP13" s="2"/>
      <c r="AQ13" s="47">
        <f t="shared" ref="AQ13:AQ27" si="2">IF(P13="材質劣化",2,IF(P13="漏水",3,1))</f>
        <v>1</v>
      </c>
    </row>
    <row r="14" spans="2:86" ht="12" customHeight="1" x14ac:dyDescent="0.15">
      <c r="B14" s="869"/>
      <c r="C14" s="874"/>
      <c r="D14" s="872"/>
      <c r="E14" s="872"/>
      <c r="F14" s="872"/>
      <c r="G14" s="872"/>
      <c r="H14" s="872"/>
      <c r="I14" s="872"/>
      <c r="J14" s="873"/>
      <c r="K14" s="231"/>
      <c r="L14" s="905"/>
      <c r="M14" s="907"/>
      <c r="N14" s="905"/>
      <c r="O14" s="907"/>
      <c r="P14" s="905"/>
      <c r="Q14" s="907"/>
      <c r="R14" s="908"/>
      <c r="S14" s="909"/>
      <c r="T14" s="910"/>
      <c r="U14" s="905"/>
      <c r="V14" s="907"/>
      <c r="W14" s="905"/>
      <c r="X14" s="907"/>
      <c r="Y14" s="233"/>
      <c r="Z14" s="233"/>
      <c r="AA14" s="233"/>
      <c r="AB14" s="233"/>
      <c r="AC14" s="232"/>
      <c r="AD14" s="232"/>
      <c r="AE14" s="232"/>
      <c r="AF14" s="232"/>
      <c r="AG14" s="232"/>
      <c r="AH14" s="232"/>
      <c r="AI14" s="232"/>
      <c r="AJ14" s="232"/>
      <c r="AK14" s="905"/>
      <c r="AL14" s="906"/>
      <c r="AM14" s="906"/>
      <c r="AN14" s="906"/>
      <c r="AO14" s="907"/>
      <c r="AP14" s="2"/>
      <c r="AQ14" s="47">
        <f t="shared" si="2"/>
        <v>1</v>
      </c>
    </row>
    <row r="15" spans="2:86" ht="12" customHeight="1" x14ac:dyDescent="0.15">
      <c r="B15" s="869"/>
      <c r="C15" s="874"/>
      <c r="D15" s="872"/>
      <c r="E15" s="872"/>
      <c r="F15" s="872"/>
      <c r="G15" s="872"/>
      <c r="H15" s="872"/>
      <c r="I15" s="872"/>
      <c r="J15" s="873"/>
      <c r="K15" s="231"/>
      <c r="L15" s="905"/>
      <c r="M15" s="907"/>
      <c r="N15" s="905"/>
      <c r="O15" s="907"/>
      <c r="P15" s="905"/>
      <c r="Q15" s="907"/>
      <c r="R15" s="908"/>
      <c r="S15" s="909"/>
      <c r="T15" s="910"/>
      <c r="U15" s="905"/>
      <c r="V15" s="907"/>
      <c r="W15" s="905"/>
      <c r="X15" s="907"/>
      <c r="Y15" s="233"/>
      <c r="Z15" s="233"/>
      <c r="AA15" s="233"/>
      <c r="AB15" s="233"/>
      <c r="AC15" s="232"/>
      <c r="AD15" s="232"/>
      <c r="AE15" s="232"/>
      <c r="AF15" s="232"/>
      <c r="AG15" s="232"/>
      <c r="AH15" s="232"/>
      <c r="AI15" s="232"/>
      <c r="AJ15" s="232"/>
      <c r="AK15" s="905"/>
      <c r="AL15" s="906"/>
      <c r="AM15" s="906"/>
      <c r="AN15" s="906"/>
      <c r="AO15" s="907"/>
      <c r="AP15" s="2"/>
      <c r="AQ15" s="47">
        <f t="shared" si="2"/>
        <v>1</v>
      </c>
    </row>
    <row r="16" spans="2:86" ht="12" customHeight="1" x14ac:dyDescent="0.15">
      <c r="B16" s="869"/>
      <c r="C16" s="874"/>
      <c r="D16" s="872"/>
      <c r="E16" s="872"/>
      <c r="F16" s="872"/>
      <c r="G16" s="872"/>
      <c r="H16" s="872"/>
      <c r="I16" s="872"/>
      <c r="J16" s="873"/>
      <c r="K16" s="231"/>
      <c r="L16" s="905"/>
      <c r="M16" s="907"/>
      <c r="N16" s="905"/>
      <c r="O16" s="907"/>
      <c r="P16" s="905"/>
      <c r="Q16" s="907"/>
      <c r="R16" s="908"/>
      <c r="S16" s="909"/>
      <c r="T16" s="910"/>
      <c r="U16" s="905"/>
      <c r="V16" s="907"/>
      <c r="W16" s="905"/>
      <c r="X16" s="907"/>
      <c r="Y16" s="233"/>
      <c r="Z16" s="233"/>
      <c r="AA16" s="233"/>
      <c r="AB16" s="233"/>
      <c r="AC16" s="232"/>
      <c r="AD16" s="232"/>
      <c r="AE16" s="232"/>
      <c r="AF16" s="232"/>
      <c r="AG16" s="232"/>
      <c r="AH16" s="232"/>
      <c r="AI16" s="232"/>
      <c r="AJ16" s="232"/>
      <c r="AK16" s="905"/>
      <c r="AL16" s="906"/>
      <c r="AM16" s="906"/>
      <c r="AN16" s="906"/>
      <c r="AO16" s="907"/>
      <c r="AP16" s="2"/>
      <c r="AQ16" s="47">
        <f t="shared" si="2"/>
        <v>1</v>
      </c>
    </row>
    <row r="17" spans="2:60" ht="12" customHeight="1" x14ac:dyDescent="0.15">
      <c r="B17" s="869"/>
      <c r="C17" s="874"/>
      <c r="D17" s="872"/>
      <c r="E17" s="872"/>
      <c r="F17" s="872"/>
      <c r="G17" s="872"/>
      <c r="H17" s="872"/>
      <c r="I17" s="872"/>
      <c r="J17" s="873"/>
      <c r="K17" s="231"/>
      <c r="L17" s="905"/>
      <c r="M17" s="907"/>
      <c r="N17" s="905"/>
      <c r="O17" s="907"/>
      <c r="P17" s="905"/>
      <c r="Q17" s="907"/>
      <c r="R17" s="908"/>
      <c r="S17" s="909"/>
      <c r="T17" s="910"/>
      <c r="U17" s="905"/>
      <c r="V17" s="907"/>
      <c r="W17" s="905"/>
      <c r="X17" s="907"/>
      <c r="Y17" s="233"/>
      <c r="Z17" s="233"/>
      <c r="AA17" s="233"/>
      <c r="AB17" s="233"/>
      <c r="AC17" s="232"/>
      <c r="AD17" s="232"/>
      <c r="AE17" s="232"/>
      <c r="AF17" s="232"/>
      <c r="AG17" s="232"/>
      <c r="AH17" s="232"/>
      <c r="AI17" s="232"/>
      <c r="AJ17" s="232"/>
      <c r="AK17" s="905"/>
      <c r="AL17" s="906"/>
      <c r="AM17" s="906"/>
      <c r="AN17" s="906"/>
      <c r="AO17" s="907"/>
      <c r="AP17" s="2"/>
      <c r="AQ17" s="47">
        <f t="shared" si="2"/>
        <v>1</v>
      </c>
    </row>
    <row r="18" spans="2:60" ht="12" customHeight="1" x14ac:dyDescent="0.15">
      <c r="B18" s="869"/>
      <c r="C18" s="874"/>
      <c r="D18" s="872"/>
      <c r="E18" s="872"/>
      <c r="F18" s="872"/>
      <c r="G18" s="872"/>
      <c r="H18" s="872"/>
      <c r="I18" s="872"/>
      <c r="J18" s="873"/>
      <c r="K18" s="231"/>
      <c r="L18" s="905"/>
      <c r="M18" s="907"/>
      <c r="N18" s="905"/>
      <c r="O18" s="907"/>
      <c r="P18" s="905"/>
      <c r="Q18" s="907"/>
      <c r="R18" s="908"/>
      <c r="S18" s="909"/>
      <c r="T18" s="910"/>
      <c r="U18" s="905"/>
      <c r="V18" s="907"/>
      <c r="W18" s="905"/>
      <c r="X18" s="907"/>
      <c r="Y18" s="233"/>
      <c r="Z18" s="233"/>
      <c r="AA18" s="233"/>
      <c r="AB18" s="233"/>
      <c r="AC18" s="232"/>
      <c r="AD18" s="232"/>
      <c r="AE18" s="232"/>
      <c r="AF18" s="232"/>
      <c r="AG18" s="232"/>
      <c r="AH18" s="232"/>
      <c r="AI18" s="232"/>
      <c r="AJ18" s="232"/>
      <c r="AK18" s="905"/>
      <c r="AL18" s="906"/>
      <c r="AM18" s="906"/>
      <c r="AN18" s="906"/>
      <c r="AO18" s="907"/>
      <c r="AP18" s="2"/>
      <c r="AQ18" s="47">
        <f t="shared" si="2"/>
        <v>1</v>
      </c>
    </row>
    <row r="19" spans="2:60" ht="12" customHeight="1" x14ac:dyDescent="0.15">
      <c r="B19" s="869"/>
      <c r="C19" s="874"/>
      <c r="D19" s="872"/>
      <c r="E19" s="872"/>
      <c r="F19" s="872"/>
      <c r="G19" s="872"/>
      <c r="H19" s="872"/>
      <c r="I19" s="872"/>
      <c r="J19" s="873"/>
      <c r="K19" s="231"/>
      <c r="L19" s="905"/>
      <c r="M19" s="907"/>
      <c r="N19" s="905"/>
      <c r="O19" s="907"/>
      <c r="P19" s="905"/>
      <c r="Q19" s="907"/>
      <c r="R19" s="908"/>
      <c r="S19" s="909"/>
      <c r="T19" s="910"/>
      <c r="U19" s="905"/>
      <c r="V19" s="907"/>
      <c r="W19" s="905"/>
      <c r="X19" s="907"/>
      <c r="Y19" s="233"/>
      <c r="Z19" s="233"/>
      <c r="AA19" s="233"/>
      <c r="AB19" s="233"/>
      <c r="AC19" s="232"/>
      <c r="AD19" s="232"/>
      <c r="AE19" s="232"/>
      <c r="AF19" s="232"/>
      <c r="AG19" s="232"/>
      <c r="AH19" s="232"/>
      <c r="AI19" s="232"/>
      <c r="AJ19" s="232"/>
      <c r="AK19" s="905"/>
      <c r="AL19" s="906"/>
      <c r="AM19" s="906"/>
      <c r="AN19" s="906"/>
      <c r="AO19" s="907"/>
      <c r="AP19" s="2"/>
      <c r="AQ19" s="47">
        <f t="shared" si="2"/>
        <v>1</v>
      </c>
    </row>
    <row r="20" spans="2:60" ht="12" customHeight="1" x14ac:dyDescent="0.15">
      <c r="B20" s="869"/>
      <c r="C20" s="874"/>
      <c r="D20" s="872"/>
      <c r="E20" s="872"/>
      <c r="F20" s="872"/>
      <c r="G20" s="872"/>
      <c r="H20" s="872"/>
      <c r="I20" s="872"/>
      <c r="J20" s="873"/>
      <c r="K20" s="231"/>
      <c r="L20" s="905"/>
      <c r="M20" s="907"/>
      <c r="N20" s="905"/>
      <c r="O20" s="907"/>
      <c r="P20" s="905"/>
      <c r="Q20" s="907"/>
      <c r="R20" s="908"/>
      <c r="S20" s="909"/>
      <c r="T20" s="910"/>
      <c r="U20" s="905"/>
      <c r="V20" s="907"/>
      <c r="W20" s="905"/>
      <c r="X20" s="907"/>
      <c r="Y20" s="233"/>
      <c r="Z20" s="233"/>
      <c r="AA20" s="233"/>
      <c r="AB20" s="233"/>
      <c r="AC20" s="232"/>
      <c r="AD20" s="232"/>
      <c r="AE20" s="232"/>
      <c r="AF20" s="232"/>
      <c r="AG20" s="232"/>
      <c r="AH20" s="232"/>
      <c r="AI20" s="232"/>
      <c r="AJ20" s="232"/>
      <c r="AK20" s="905"/>
      <c r="AL20" s="906"/>
      <c r="AM20" s="906"/>
      <c r="AN20" s="906"/>
      <c r="AO20" s="907"/>
      <c r="AP20" s="2"/>
      <c r="AQ20" s="47">
        <f t="shared" si="2"/>
        <v>1</v>
      </c>
    </row>
    <row r="21" spans="2:60" ht="12" customHeight="1" x14ac:dyDescent="0.15">
      <c r="B21" s="869"/>
      <c r="C21" s="874"/>
      <c r="D21" s="872"/>
      <c r="E21" s="872"/>
      <c r="F21" s="872"/>
      <c r="G21" s="872"/>
      <c r="H21" s="872"/>
      <c r="I21" s="872"/>
      <c r="J21" s="873"/>
      <c r="K21" s="231"/>
      <c r="L21" s="905"/>
      <c r="M21" s="907"/>
      <c r="N21" s="905"/>
      <c r="O21" s="907"/>
      <c r="P21" s="905"/>
      <c r="Q21" s="907"/>
      <c r="R21" s="908"/>
      <c r="S21" s="909"/>
      <c r="T21" s="910"/>
      <c r="U21" s="905"/>
      <c r="V21" s="907"/>
      <c r="W21" s="905"/>
      <c r="X21" s="907"/>
      <c r="Y21" s="233"/>
      <c r="Z21" s="233"/>
      <c r="AA21" s="233"/>
      <c r="AB21" s="233"/>
      <c r="AC21" s="232"/>
      <c r="AD21" s="232"/>
      <c r="AE21" s="232"/>
      <c r="AF21" s="232"/>
      <c r="AG21" s="232"/>
      <c r="AH21" s="232"/>
      <c r="AI21" s="232"/>
      <c r="AJ21" s="232"/>
      <c r="AK21" s="905"/>
      <c r="AL21" s="906"/>
      <c r="AM21" s="906"/>
      <c r="AN21" s="906"/>
      <c r="AO21" s="907"/>
      <c r="AP21" s="2"/>
      <c r="AQ21" s="47">
        <f>IF(P21="材質劣化",2,IF(P21="漏水",3,1))</f>
        <v>1</v>
      </c>
    </row>
    <row r="22" spans="2:60" ht="12" customHeight="1" x14ac:dyDescent="0.15">
      <c r="B22" s="869"/>
      <c r="C22" s="874"/>
      <c r="D22" s="872"/>
      <c r="E22" s="872"/>
      <c r="F22" s="872"/>
      <c r="G22" s="872"/>
      <c r="H22" s="872"/>
      <c r="I22" s="872"/>
      <c r="J22" s="873"/>
      <c r="K22" s="231"/>
      <c r="L22" s="905"/>
      <c r="M22" s="907"/>
      <c r="N22" s="905"/>
      <c r="O22" s="907"/>
      <c r="P22" s="905"/>
      <c r="Q22" s="907"/>
      <c r="R22" s="908"/>
      <c r="S22" s="909"/>
      <c r="T22" s="910"/>
      <c r="U22" s="905"/>
      <c r="V22" s="907"/>
      <c r="W22" s="905"/>
      <c r="X22" s="907"/>
      <c r="Y22" s="233"/>
      <c r="Z22" s="233"/>
      <c r="AA22" s="233"/>
      <c r="AB22" s="233"/>
      <c r="AC22" s="232"/>
      <c r="AD22" s="232"/>
      <c r="AE22" s="232"/>
      <c r="AF22" s="232"/>
      <c r="AG22" s="232"/>
      <c r="AH22" s="232"/>
      <c r="AI22" s="232"/>
      <c r="AJ22" s="232"/>
      <c r="AK22" s="905"/>
      <c r="AL22" s="906"/>
      <c r="AM22" s="906"/>
      <c r="AN22" s="906"/>
      <c r="AO22" s="907"/>
      <c r="AP22" s="2"/>
      <c r="AQ22" s="47">
        <f t="shared" si="2"/>
        <v>1</v>
      </c>
      <c r="AY22" s="230"/>
      <c r="AZ22" s="230"/>
      <c r="BA22" s="230"/>
      <c r="BB22" s="230"/>
      <c r="BC22" s="230"/>
      <c r="BD22" s="230"/>
      <c r="BE22" s="230"/>
      <c r="BF22" s="230"/>
      <c r="BG22" s="230"/>
      <c r="BH22" s="230"/>
    </row>
    <row r="23" spans="2:60" ht="12" customHeight="1" x14ac:dyDescent="0.15">
      <c r="B23" s="869"/>
      <c r="C23" s="874"/>
      <c r="D23" s="872"/>
      <c r="E23" s="872"/>
      <c r="F23" s="872"/>
      <c r="G23" s="872"/>
      <c r="H23" s="872"/>
      <c r="I23" s="872"/>
      <c r="J23" s="873"/>
      <c r="K23" s="231"/>
      <c r="L23" s="905"/>
      <c r="M23" s="907"/>
      <c r="N23" s="905"/>
      <c r="O23" s="907"/>
      <c r="P23" s="905"/>
      <c r="Q23" s="907"/>
      <c r="R23" s="908"/>
      <c r="S23" s="909"/>
      <c r="T23" s="910"/>
      <c r="U23" s="905"/>
      <c r="V23" s="907"/>
      <c r="W23" s="905"/>
      <c r="X23" s="907"/>
      <c r="Y23" s="233"/>
      <c r="Z23" s="233"/>
      <c r="AA23" s="233"/>
      <c r="AB23" s="233"/>
      <c r="AC23" s="232"/>
      <c r="AD23" s="232"/>
      <c r="AE23" s="232"/>
      <c r="AF23" s="232"/>
      <c r="AG23" s="232"/>
      <c r="AH23" s="232"/>
      <c r="AI23" s="232"/>
      <c r="AJ23" s="232"/>
      <c r="AK23" s="905"/>
      <c r="AL23" s="906"/>
      <c r="AM23" s="906"/>
      <c r="AN23" s="906"/>
      <c r="AO23" s="907"/>
      <c r="AP23" s="2"/>
      <c r="AQ23" s="47">
        <f t="shared" si="2"/>
        <v>1</v>
      </c>
      <c r="AY23" s="230"/>
      <c r="AZ23" s="230"/>
      <c r="BA23" s="230"/>
      <c r="BB23" s="230"/>
      <c r="BC23" s="230"/>
      <c r="BD23" s="230"/>
      <c r="BE23" s="230"/>
      <c r="BF23" s="230"/>
      <c r="BG23" s="230"/>
      <c r="BH23" s="230"/>
    </row>
    <row r="24" spans="2:60" ht="12" customHeight="1" x14ac:dyDescent="0.15">
      <c r="B24" s="869"/>
      <c r="C24" s="874"/>
      <c r="D24" s="872"/>
      <c r="E24" s="872"/>
      <c r="F24" s="872"/>
      <c r="G24" s="872"/>
      <c r="H24" s="872"/>
      <c r="I24" s="872"/>
      <c r="J24" s="873"/>
      <c r="K24" s="231"/>
      <c r="L24" s="905"/>
      <c r="M24" s="907"/>
      <c r="N24" s="905"/>
      <c r="O24" s="907"/>
      <c r="P24" s="905"/>
      <c r="Q24" s="907"/>
      <c r="R24" s="908"/>
      <c r="S24" s="909"/>
      <c r="T24" s="910"/>
      <c r="U24" s="905"/>
      <c r="V24" s="907"/>
      <c r="W24" s="905"/>
      <c r="X24" s="907"/>
      <c r="Y24" s="233"/>
      <c r="Z24" s="233"/>
      <c r="AA24" s="233"/>
      <c r="AB24" s="233"/>
      <c r="AC24" s="232"/>
      <c r="AD24" s="232"/>
      <c r="AE24" s="232"/>
      <c r="AF24" s="232"/>
      <c r="AG24" s="232"/>
      <c r="AH24" s="232"/>
      <c r="AI24" s="232"/>
      <c r="AJ24" s="232"/>
      <c r="AK24" s="905"/>
      <c r="AL24" s="906"/>
      <c r="AM24" s="906"/>
      <c r="AN24" s="906"/>
      <c r="AO24" s="907"/>
      <c r="AP24" s="2"/>
      <c r="AQ24" s="47">
        <f t="shared" si="2"/>
        <v>1</v>
      </c>
      <c r="AY24" s="230"/>
      <c r="AZ24" s="230"/>
      <c r="BA24" s="230"/>
      <c r="BB24" s="230"/>
      <c r="BC24" s="230"/>
      <c r="BD24" s="230"/>
      <c r="BE24" s="230"/>
      <c r="BF24" s="230"/>
      <c r="BG24" s="230"/>
      <c r="BH24" s="230"/>
    </row>
    <row r="25" spans="2:60" ht="12" customHeight="1" x14ac:dyDescent="0.15">
      <c r="B25" s="869"/>
      <c r="C25" s="874"/>
      <c r="D25" s="872"/>
      <c r="E25" s="872"/>
      <c r="F25" s="872"/>
      <c r="G25" s="872"/>
      <c r="H25" s="872"/>
      <c r="I25" s="872"/>
      <c r="J25" s="873"/>
      <c r="K25" s="231"/>
      <c r="L25" s="905"/>
      <c r="M25" s="907"/>
      <c r="N25" s="905"/>
      <c r="O25" s="907"/>
      <c r="P25" s="905"/>
      <c r="Q25" s="907"/>
      <c r="R25" s="908"/>
      <c r="S25" s="909"/>
      <c r="T25" s="910"/>
      <c r="U25" s="905"/>
      <c r="V25" s="907"/>
      <c r="W25" s="905"/>
      <c r="X25" s="907"/>
      <c r="Y25" s="233"/>
      <c r="Z25" s="233"/>
      <c r="AA25" s="233"/>
      <c r="AB25" s="233"/>
      <c r="AC25" s="232"/>
      <c r="AD25" s="232"/>
      <c r="AE25" s="232"/>
      <c r="AF25" s="232"/>
      <c r="AG25" s="232"/>
      <c r="AH25" s="232"/>
      <c r="AI25" s="232"/>
      <c r="AJ25" s="232"/>
      <c r="AK25" s="905"/>
      <c r="AL25" s="906"/>
      <c r="AM25" s="906"/>
      <c r="AN25" s="906"/>
      <c r="AO25" s="907"/>
      <c r="AP25" s="2"/>
      <c r="AQ25" s="47">
        <f t="shared" si="2"/>
        <v>1</v>
      </c>
    </row>
    <row r="26" spans="2:60" ht="12" customHeight="1" x14ac:dyDescent="0.15">
      <c r="B26" s="869"/>
      <c r="C26" s="874"/>
      <c r="D26" s="872"/>
      <c r="E26" s="872"/>
      <c r="F26" s="872"/>
      <c r="G26" s="872"/>
      <c r="H26" s="872"/>
      <c r="I26" s="872"/>
      <c r="J26" s="873"/>
      <c r="K26" s="231"/>
      <c r="L26" s="905"/>
      <c r="M26" s="907"/>
      <c r="N26" s="905"/>
      <c r="O26" s="907"/>
      <c r="P26" s="905"/>
      <c r="Q26" s="907"/>
      <c r="R26" s="908"/>
      <c r="S26" s="909"/>
      <c r="T26" s="910"/>
      <c r="U26" s="905"/>
      <c r="V26" s="907"/>
      <c r="W26" s="905"/>
      <c r="X26" s="907"/>
      <c r="Y26" s="233"/>
      <c r="Z26" s="233"/>
      <c r="AA26" s="233"/>
      <c r="AB26" s="233"/>
      <c r="AC26" s="232"/>
      <c r="AD26" s="232"/>
      <c r="AE26" s="232"/>
      <c r="AF26" s="232"/>
      <c r="AG26" s="232"/>
      <c r="AH26" s="232"/>
      <c r="AI26" s="232"/>
      <c r="AJ26" s="232"/>
      <c r="AK26" s="905"/>
      <c r="AL26" s="906"/>
      <c r="AM26" s="906"/>
      <c r="AN26" s="906"/>
      <c r="AO26" s="907"/>
      <c r="AP26" s="2"/>
      <c r="AQ26" s="47">
        <f>IF(P26="材質劣化",2,IF(P26="漏水",3,1))</f>
        <v>1</v>
      </c>
    </row>
    <row r="27" spans="2:60" ht="12" customHeight="1" x14ac:dyDescent="0.15">
      <c r="B27" s="869"/>
      <c r="C27" s="874"/>
      <c r="D27" s="872"/>
      <c r="E27" s="872"/>
      <c r="F27" s="872"/>
      <c r="G27" s="872"/>
      <c r="H27" s="872"/>
      <c r="I27" s="872"/>
      <c r="J27" s="873"/>
      <c r="K27" s="231"/>
      <c r="L27" s="905"/>
      <c r="M27" s="907"/>
      <c r="N27" s="905"/>
      <c r="O27" s="907"/>
      <c r="P27" s="905"/>
      <c r="Q27" s="907"/>
      <c r="R27" s="908"/>
      <c r="S27" s="909"/>
      <c r="T27" s="910"/>
      <c r="U27" s="905"/>
      <c r="V27" s="907"/>
      <c r="W27" s="905"/>
      <c r="X27" s="907"/>
      <c r="Y27" s="233"/>
      <c r="Z27" s="233"/>
      <c r="AA27" s="233"/>
      <c r="AB27" s="233"/>
      <c r="AC27" s="232"/>
      <c r="AD27" s="232"/>
      <c r="AE27" s="232"/>
      <c r="AF27" s="232"/>
      <c r="AG27" s="232"/>
      <c r="AH27" s="232"/>
      <c r="AI27" s="232"/>
      <c r="AJ27" s="232"/>
      <c r="AK27" s="905"/>
      <c r="AL27" s="906"/>
      <c r="AM27" s="906"/>
      <c r="AN27" s="906"/>
      <c r="AO27" s="907"/>
      <c r="AP27" s="2"/>
      <c r="AQ27" s="47">
        <f t="shared" si="2"/>
        <v>1</v>
      </c>
    </row>
    <row r="28" spans="2:60" ht="12" customHeight="1" x14ac:dyDescent="0.15">
      <c r="B28" s="869"/>
      <c r="C28" s="874"/>
      <c r="D28" s="872"/>
      <c r="E28" s="872"/>
      <c r="F28" s="872"/>
      <c r="G28" s="872"/>
      <c r="H28" s="872"/>
      <c r="I28" s="872"/>
      <c r="J28" s="873"/>
      <c r="K28" s="231"/>
      <c r="L28" s="905"/>
      <c r="M28" s="907"/>
      <c r="N28" s="905"/>
      <c r="O28" s="907"/>
      <c r="P28" s="905"/>
      <c r="Q28" s="907"/>
      <c r="R28" s="908"/>
      <c r="S28" s="909"/>
      <c r="T28" s="910"/>
      <c r="U28" s="905"/>
      <c r="V28" s="907"/>
      <c r="W28" s="905"/>
      <c r="X28" s="907"/>
      <c r="Y28" s="233"/>
      <c r="Z28" s="233"/>
      <c r="AA28" s="233"/>
      <c r="AB28" s="233"/>
      <c r="AC28" s="232"/>
      <c r="AD28" s="232"/>
      <c r="AE28" s="232"/>
      <c r="AF28" s="232"/>
      <c r="AG28" s="232"/>
      <c r="AH28" s="232"/>
      <c r="AI28" s="232"/>
      <c r="AJ28" s="232"/>
      <c r="AK28" s="905"/>
      <c r="AL28" s="906"/>
      <c r="AM28" s="906"/>
      <c r="AN28" s="906"/>
      <c r="AO28" s="907"/>
      <c r="AP28" s="2"/>
      <c r="AQ28" s="47">
        <f>IF(P30="材質劣化",2,IF(P30="漏水",3,1))</f>
        <v>1</v>
      </c>
    </row>
    <row r="29" spans="2:60" ht="12" customHeight="1" x14ac:dyDescent="0.15">
      <c r="B29" s="869"/>
      <c r="C29" s="874"/>
      <c r="D29" s="872"/>
      <c r="E29" s="872"/>
      <c r="F29" s="872"/>
      <c r="G29" s="872"/>
      <c r="H29" s="872"/>
      <c r="I29" s="872"/>
      <c r="J29" s="873"/>
      <c r="K29" s="231"/>
      <c r="L29" s="905"/>
      <c r="M29" s="907"/>
      <c r="N29" s="905"/>
      <c r="O29" s="907"/>
      <c r="P29" s="905"/>
      <c r="Q29" s="907"/>
      <c r="R29" s="908"/>
      <c r="S29" s="909"/>
      <c r="T29" s="910"/>
      <c r="U29" s="905"/>
      <c r="V29" s="907"/>
      <c r="W29" s="905"/>
      <c r="X29" s="907"/>
      <c r="Y29" s="233"/>
      <c r="Z29" s="233"/>
      <c r="AA29" s="233"/>
      <c r="AB29" s="233"/>
      <c r="AC29" s="232"/>
      <c r="AD29" s="232"/>
      <c r="AE29" s="232"/>
      <c r="AF29" s="232"/>
      <c r="AG29" s="232"/>
      <c r="AH29" s="232"/>
      <c r="AI29" s="232"/>
      <c r="AJ29" s="232"/>
      <c r="AK29" s="905"/>
      <c r="AL29" s="906"/>
      <c r="AM29" s="906"/>
      <c r="AN29" s="906"/>
      <c r="AO29" s="907"/>
      <c r="AP29" s="2"/>
      <c r="AQ29" s="47">
        <f>IF(P34="材質劣化",2,IF(P34="漏水",3,1))</f>
        <v>1</v>
      </c>
    </row>
    <row r="30" spans="2:60" ht="12" customHeight="1" x14ac:dyDescent="0.15">
      <c r="B30" s="869"/>
      <c r="C30" s="874"/>
      <c r="D30" s="872"/>
      <c r="E30" s="872"/>
      <c r="F30" s="872"/>
      <c r="G30" s="872"/>
      <c r="H30" s="872"/>
      <c r="I30" s="872"/>
      <c r="J30" s="873"/>
      <c r="K30" s="231"/>
      <c r="L30" s="905"/>
      <c r="M30" s="907"/>
      <c r="N30" s="905"/>
      <c r="O30" s="907"/>
      <c r="P30" s="905"/>
      <c r="Q30" s="907"/>
      <c r="R30" s="908"/>
      <c r="S30" s="909"/>
      <c r="T30" s="910"/>
      <c r="U30" s="905"/>
      <c r="V30" s="907"/>
      <c r="W30" s="905"/>
      <c r="X30" s="907"/>
      <c r="Y30" s="233"/>
      <c r="Z30" s="233"/>
      <c r="AA30" s="233"/>
      <c r="AB30" s="233"/>
      <c r="AC30" s="232"/>
      <c r="AD30" s="232"/>
      <c r="AE30" s="232"/>
      <c r="AF30" s="232"/>
      <c r="AG30" s="232"/>
      <c r="AH30" s="232"/>
      <c r="AI30" s="232"/>
      <c r="AJ30" s="232"/>
      <c r="AK30" s="905"/>
      <c r="AL30" s="906"/>
      <c r="AM30" s="906"/>
      <c r="AN30" s="906"/>
      <c r="AO30" s="907"/>
      <c r="AP30" s="2"/>
      <c r="AQ30" s="47">
        <f t="shared" ref="AQ30:AQ33" si="3">IF(P30="材質劣化",2,IF(P30="漏水",3,1))</f>
        <v>1</v>
      </c>
    </row>
    <row r="31" spans="2:60" ht="12" customHeight="1" x14ac:dyDescent="0.15">
      <c r="B31" s="869"/>
      <c r="C31" s="874"/>
      <c r="D31" s="872"/>
      <c r="E31" s="872"/>
      <c r="F31" s="872"/>
      <c r="G31" s="872"/>
      <c r="H31" s="872"/>
      <c r="I31" s="872"/>
      <c r="J31" s="873"/>
      <c r="K31" s="231"/>
      <c r="L31" s="905"/>
      <c r="M31" s="907"/>
      <c r="N31" s="905"/>
      <c r="O31" s="907"/>
      <c r="P31" s="905"/>
      <c r="Q31" s="907"/>
      <c r="R31" s="908"/>
      <c r="S31" s="909"/>
      <c r="T31" s="910"/>
      <c r="U31" s="905"/>
      <c r="V31" s="907"/>
      <c r="W31" s="905"/>
      <c r="X31" s="907"/>
      <c r="Y31" s="233"/>
      <c r="Z31" s="233"/>
      <c r="AA31" s="233"/>
      <c r="AB31" s="233"/>
      <c r="AC31" s="232"/>
      <c r="AD31" s="232"/>
      <c r="AE31" s="232"/>
      <c r="AF31" s="232"/>
      <c r="AG31" s="232"/>
      <c r="AH31" s="232"/>
      <c r="AI31" s="232"/>
      <c r="AJ31" s="232"/>
      <c r="AK31" s="905"/>
      <c r="AL31" s="906"/>
      <c r="AM31" s="906"/>
      <c r="AN31" s="906"/>
      <c r="AO31" s="907"/>
      <c r="AP31" s="2"/>
      <c r="AQ31" s="47">
        <f t="shared" ref="AQ31" si="4">IF(P33="材質劣化",2,IF(P33="漏水",3,1))</f>
        <v>1</v>
      </c>
    </row>
    <row r="32" spans="2:60" ht="12" customHeight="1" x14ac:dyDescent="0.15">
      <c r="B32" s="869"/>
      <c r="C32" s="874"/>
      <c r="D32" s="872"/>
      <c r="E32" s="872"/>
      <c r="F32" s="872"/>
      <c r="G32" s="872"/>
      <c r="H32" s="872"/>
      <c r="I32" s="872"/>
      <c r="J32" s="873"/>
      <c r="K32" s="231"/>
      <c r="L32" s="905"/>
      <c r="M32" s="907"/>
      <c r="N32" s="905"/>
      <c r="O32" s="907"/>
      <c r="P32" s="905"/>
      <c r="Q32" s="907"/>
      <c r="R32" s="908"/>
      <c r="S32" s="909"/>
      <c r="T32" s="910"/>
      <c r="U32" s="905"/>
      <c r="V32" s="907"/>
      <c r="W32" s="905"/>
      <c r="X32" s="907"/>
      <c r="Y32" s="233"/>
      <c r="Z32" s="233"/>
      <c r="AA32" s="233"/>
      <c r="AB32" s="233"/>
      <c r="AC32" s="232"/>
      <c r="AD32" s="232"/>
      <c r="AE32" s="232"/>
      <c r="AF32" s="232"/>
      <c r="AG32" s="232"/>
      <c r="AH32" s="232"/>
      <c r="AI32" s="232"/>
      <c r="AJ32" s="232"/>
      <c r="AK32" s="905"/>
      <c r="AL32" s="906"/>
      <c r="AM32" s="906"/>
      <c r="AN32" s="906"/>
      <c r="AO32" s="907"/>
      <c r="AP32" s="2"/>
      <c r="AQ32" s="47">
        <f t="shared" ref="AQ32" si="5">IF(P37="材質劣化",2,IF(P37="漏水",3,1))</f>
        <v>1</v>
      </c>
      <c r="AS32" s="215"/>
      <c r="AT32" s="215"/>
    </row>
    <row r="33" spans="2:86" ht="12" customHeight="1" x14ac:dyDescent="0.15">
      <c r="B33" s="869"/>
      <c r="C33" s="874"/>
      <c r="D33" s="872"/>
      <c r="E33" s="872"/>
      <c r="F33" s="872"/>
      <c r="G33" s="872"/>
      <c r="H33" s="872"/>
      <c r="I33" s="872"/>
      <c r="J33" s="873"/>
      <c r="K33" s="231"/>
      <c r="L33" s="905"/>
      <c r="M33" s="907"/>
      <c r="N33" s="905"/>
      <c r="O33" s="907"/>
      <c r="P33" s="905"/>
      <c r="Q33" s="907"/>
      <c r="R33" s="908"/>
      <c r="S33" s="909"/>
      <c r="T33" s="910"/>
      <c r="U33" s="905"/>
      <c r="V33" s="907"/>
      <c r="W33" s="905"/>
      <c r="X33" s="907"/>
      <c r="Y33" s="233"/>
      <c r="Z33" s="233"/>
      <c r="AA33" s="233"/>
      <c r="AB33" s="233"/>
      <c r="AC33" s="232"/>
      <c r="AD33" s="232"/>
      <c r="AE33" s="232"/>
      <c r="AF33" s="232"/>
      <c r="AG33" s="232"/>
      <c r="AH33" s="232"/>
      <c r="AI33" s="232"/>
      <c r="AJ33" s="232"/>
      <c r="AK33" s="905"/>
      <c r="AL33" s="906"/>
      <c r="AM33" s="906"/>
      <c r="AN33" s="906"/>
      <c r="AO33" s="907"/>
      <c r="AP33" s="2"/>
      <c r="AQ33" s="47">
        <f t="shared" si="3"/>
        <v>1</v>
      </c>
      <c r="AS33" s="129"/>
      <c r="AT33" s="129"/>
    </row>
    <row r="34" spans="2:86" ht="12" customHeight="1" x14ac:dyDescent="0.15">
      <c r="B34" s="869"/>
      <c r="C34" s="874"/>
      <c r="D34" s="872"/>
      <c r="E34" s="872"/>
      <c r="F34" s="872"/>
      <c r="G34" s="872"/>
      <c r="H34" s="872"/>
      <c r="I34" s="872"/>
      <c r="J34" s="873"/>
      <c r="K34" s="231"/>
      <c r="L34" s="905"/>
      <c r="M34" s="907"/>
      <c r="N34" s="905"/>
      <c r="O34" s="907"/>
      <c r="P34" s="905"/>
      <c r="Q34" s="907"/>
      <c r="R34" s="908"/>
      <c r="S34" s="909"/>
      <c r="T34" s="910"/>
      <c r="U34" s="905"/>
      <c r="V34" s="907"/>
      <c r="W34" s="905"/>
      <c r="X34" s="907"/>
      <c r="Y34" s="233"/>
      <c r="Z34" s="233"/>
      <c r="AA34" s="233"/>
      <c r="AB34" s="233"/>
      <c r="AC34" s="232"/>
      <c r="AD34" s="232"/>
      <c r="AE34" s="232"/>
      <c r="AF34" s="232"/>
      <c r="AG34" s="232"/>
      <c r="AH34" s="232"/>
      <c r="AI34" s="232"/>
      <c r="AJ34" s="232"/>
      <c r="AK34" s="905"/>
      <c r="AL34" s="906"/>
      <c r="AM34" s="906"/>
      <c r="AN34" s="906"/>
      <c r="AO34" s="907"/>
      <c r="AP34" s="2"/>
      <c r="AQ34" s="47">
        <f t="shared" ref="AQ34" si="6">IF(P36="材質劣化",2,IF(P36="漏水",3,1))</f>
        <v>1</v>
      </c>
      <c r="AS34" s="130"/>
      <c r="AT34" s="130"/>
    </row>
    <row r="35" spans="2:86" ht="12" customHeight="1" x14ac:dyDescent="0.15">
      <c r="B35" s="869"/>
      <c r="C35" s="874"/>
      <c r="D35" s="872"/>
      <c r="E35" s="872"/>
      <c r="F35" s="872"/>
      <c r="G35" s="872"/>
      <c r="H35" s="872"/>
      <c r="I35" s="872"/>
      <c r="J35" s="873"/>
      <c r="K35" s="926" t="s">
        <v>355</v>
      </c>
      <c r="L35" s="895" t="s">
        <v>356</v>
      </c>
      <c r="M35" s="895"/>
      <c r="N35" s="895"/>
      <c r="O35" s="895"/>
      <c r="P35" s="895"/>
      <c r="Q35" s="895"/>
      <c r="R35" s="895"/>
      <c r="S35" s="895"/>
      <c r="T35" s="895"/>
      <c r="U35" s="895"/>
      <c r="V35" s="895"/>
      <c r="W35" s="895"/>
      <c r="X35" s="895"/>
      <c r="Y35" s="881" t="s">
        <v>357</v>
      </c>
      <c r="Z35" s="882"/>
      <c r="AA35" s="882"/>
      <c r="AB35" s="883"/>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95" t="s">
        <v>358</v>
      </c>
      <c r="AL35" s="895"/>
      <c r="AM35" s="928" t="s">
        <v>529</v>
      </c>
      <c r="AN35" s="928"/>
      <c r="AO35" s="928"/>
      <c r="AP35" s="2"/>
    </row>
    <row r="36" spans="2:86" ht="12" customHeight="1" x14ac:dyDescent="0.15">
      <c r="B36" s="869"/>
      <c r="C36" s="874"/>
      <c r="D36" s="872"/>
      <c r="E36" s="872"/>
      <c r="F36" s="872"/>
      <c r="G36" s="872"/>
      <c r="H36" s="872"/>
      <c r="I36" s="872"/>
      <c r="J36" s="873"/>
      <c r="K36" s="927"/>
      <c r="L36" s="889" t="s">
        <v>359</v>
      </c>
      <c r="M36" s="896"/>
      <c r="N36" s="890"/>
      <c r="O36" s="889" t="s">
        <v>360</v>
      </c>
      <c r="P36" s="896"/>
      <c r="Q36" s="896"/>
      <c r="R36" s="896"/>
      <c r="S36" s="896"/>
      <c r="T36" s="896"/>
      <c r="U36" s="896"/>
      <c r="V36" s="896"/>
      <c r="W36" s="896"/>
      <c r="X36" s="89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95"/>
      <c r="AL36" s="895"/>
      <c r="AM36" s="928"/>
      <c r="AN36" s="928"/>
      <c r="AO36" s="928"/>
      <c r="AP36" s="2"/>
    </row>
    <row r="37" spans="2:86" ht="14.25" customHeight="1" x14ac:dyDescent="0.15">
      <c r="B37" s="869"/>
      <c r="C37" s="874"/>
      <c r="D37" s="872"/>
      <c r="E37" s="872"/>
      <c r="F37" s="872"/>
      <c r="G37" s="872"/>
      <c r="H37" s="872"/>
      <c r="I37" s="872"/>
      <c r="J37" s="873"/>
      <c r="K37" s="927"/>
      <c r="L37" s="891"/>
      <c r="M37" s="900"/>
      <c r="N37" s="892"/>
      <c r="O37" s="891"/>
      <c r="P37" s="900"/>
      <c r="Q37" s="900"/>
      <c r="R37" s="900"/>
      <c r="S37" s="900"/>
      <c r="T37" s="900"/>
      <c r="U37" s="900"/>
      <c r="V37" s="900"/>
      <c r="W37" s="900"/>
      <c r="X37" s="892"/>
      <c r="Y37" s="917">
        <f>IF(COUNTIF(Y11:Y34,"〇")&gt;0,"1",0)</f>
        <v>0</v>
      </c>
      <c r="Z37" s="917">
        <f>IF(COUNTIF(Z11:Z34,"〇")&gt;0,"1",0)</f>
        <v>0</v>
      </c>
      <c r="AA37" s="917">
        <f>IF(COUNTIF(AA11:AA34,"〇")&gt;0,"1",0)</f>
        <v>0</v>
      </c>
      <c r="AB37" s="917">
        <f>IF(COUNTIF(AB11:AB34,"〇")&gt;0,"1",0)</f>
        <v>0</v>
      </c>
      <c r="AC37" s="917">
        <f t="shared" ref="AC37:AJ37" si="8">COUNTA(AC11:AC34)</f>
        <v>0</v>
      </c>
      <c r="AD37" s="917">
        <f t="shared" si="8"/>
        <v>0</v>
      </c>
      <c r="AE37" s="917">
        <f t="shared" si="8"/>
        <v>0</v>
      </c>
      <c r="AF37" s="917">
        <f t="shared" si="8"/>
        <v>0</v>
      </c>
      <c r="AG37" s="917">
        <f t="shared" si="8"/>
        <v>0</v>
      </c>
      <c r="AH37" s="917">
        <f t="shared" si="8"/>
        <v>0</v>
      </c>
      <c r="AI37" s="917">
        <f t="shared" si="8"/>
        <v>0</v>
      </c>
      <c r="AJ37" s="917">
        <f t="shared" si="8"/>
        <v>0</v>
      </c>
      <c r="AK37" s="895"/>
      <c r="AL37" s="895"/>
      <c r="AM37" s="928"/>
      <c r="AN37" s="928"/>
      <c r="AO37" s="928"/>
      <c r="AP37" s="2"/>
    </row>
    <row r="38" spans="2:86" ht="14.25" customHeight="1" x14ac:dyDescent="0.15">
      <c r="B38" s="869"/>
      <c r="C38" s="874"/>
      <c r="D38" s="872"/>
      <c r="E38" s="872"/>
      <c r="F38" s="872"/>
      <c r="G38" s="872"/>
      <c r="H38" s="872"/>
      <c r="I38" s="872"/>
      <c r="J38" s="873"/>
      <c r="K38" s="927"/>
      <c r="L38" s="893"/>
      <c r="M38" s="897"/>
      <c r="N38" s="894"/>
      <c r="O38" s="893"/>
      <c r="P38" s="897"/>
      <c r="Q38" s="897"/>
      <c r="R38" s="897"/>
      <c r="S38" s="897"/>
      <c r="T38" s="897"/>
      <c r="U38" s="897"/>
      <c r="V38" s="897"/>
      <c r="W38" s="897"/>
      <c r="X38" s="894"/>
      <c r="Y38" s="917"/>
      <c r="Z38" s="917"/>
      <c r="AA38" s="917"/>
      <c r="AB38" s="917"/>
      <c r="AC38" s="917"/>
      <c r="AD38" s="917"/>
      <c r="AE38" s="917"/>
      <c r="AF38" s="917"/>
      <c r="AG38" s="917"/>
      <c r="AH38" s="917"/>
      <c r="AI38" s="917"/>
      <c r="AJ38" s="917"/>
      <c r="AK38" s="895"/>
      <c r="AL38" s="895"/>
      <c r="AM38" s="928"/>
      <c r="AN38" s="928"/>
      <c r="AO38" s="928"/>
      <c r="AP38" s="2"/>
    </row>
    <row r="39" spans="2:86" ht="12" customHeight="1" x14ac:dyDescent="0.15">
      <c r="B39" s="869"/>
      <c r="C39" s="874"/>
      <c r="D39" s="872"/>
      <c r="E39" s="872"/>
      <c r="F39" s="872"/>
      <c r="G39" s="872"/>
      <c r="H39" s="872"/>
      <c r="I39" s="872"/>
      <c r="J39" s="872"/>
      <c r="K39" s="918" t="s">
        <v>361</v>
      </c>
      <c r="L39" s="920"/>
      <c r="M39" s="920"/>
      <c r="N39" s="920"/>
      <c r="O39" s="920"/>
      <c r="P39" s="920"/>
      <c r="Q39" s="920"/>
      <c r="R39" s="920"/>
      <c r="S39" s="920"/>
      <c r="T39" s="920"/>
      <c r="U39" s="920"/>
      <c r="V39" s="920"/>
      <c r="W39" s="920"/>
      <c r="X39" s="920"/>
      <c r="Y39" s="920"/>
      <c r="Z39" s="920"/>
      <c r="AA39" s="920"/>
      <c r="AB39" s="920"/>
      <c r="AC39" s="920"/>
      <c r="AD39" s="920"/>
      <c r="AE39" s="920"/>
      <c r="AF39" s="920"/>
      <c r="AG39" s="920"/>
      <c r="AH39" s="920"/>
      <c r="AI39" s="920"/>
      <c r="AJ39" s="920"/>
      <c r="AK39" s="921"/>
      <c r="AL39" s="921"/>
      <c r="AM39" s="921"/>
      <c r="AN39" s="921"/>
      <c r="AO39" s="922"/>
      <c r="AP39" s="2"/>
      <c r="BA39" s="257"/>
    </row>
    <row r="40" spans="2:86" ht="12" customHeight="1" x14ac:dyDescent="0.15">
      <c r="B40" s="869"/>
      <c r="C40" s="874"/>
      <c r="D40" s="872"/>
      <c r="E40" s="872"/>
      <c r="F40" s="872"/>
      <c r="G40" s="872"/>
      <c r="H40" s="872"/>
      <c r="I40" s="872"/>
      <c r="J40" s="872"/>
      <c r="K40" s="919"/>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2"/>
      <c r="AP40" s="2"/>
      <c r="BA40" s="257"/>
    </row>
    <row r="41" spans="2:86" ht="12" customHeight="1" x14ac:dyDescent="0.15">
      <c r="B41" s="869"/>
      <c r="C41" s="874"/>
      <c r="D41" s="872"/>
      <c r="E41" s="872"/>
      <c r="F41" s="872"/>
      <c r="G41" s="872"/>
      <c r="H41" s="872"/>
      <c r="I41" s="872"/>
      <c r="J41" s="872"/>
      <c r="K41" s="919"/>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2"/>
      <c r="AP41" s="2"/>
    </row>
    <row r="42" spans="2:86" ht="12" customHeight="1" x14ac:dyDescent="0.15">
      <c r="B42" s="869"/>
      <c r="C42" s="874"/>
      <c r="D42" s="872"/>
      <c r="E42" s="872"/>
      <c r="F42" s="872"/>
      <c r="G42" s="872"/>
      <c r="H42" s="872"/>
      <c r="I42" s="872"/>
      <c r="J42" s="872"/>
      <c r="K42" s="919"/>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3"/>
      <c r="AL42" s="923"/>
      <c r="AM42" s="923"/>
      <c r="AN42" s="923"/>
      <c r="AO42" s="924"/>
      <c r="AP42" s="35"/>
      <c r="CD42" s="2"/>
      <c r="CE42" s="2"/>
      <c r="CF42" s="2"/>
      <c r="CG42" s="2"/>
      <c r="CH42" s="2"/>
    </row>
    <row r="43" spans="2:86" ht="12" customHeight="1" x14ac:dyDescent="0.15">
      <c r="B43" s="869"/>
      <c r="C43" s="874"/>
      <c r="D43" s="872"/>
      <c r="E43" s="872"/>
      <c r="F43" s="872"/>
      <c r="G43" s="872"/>
      <c r="H43" s="872"/>
      <c r="I43" s="872"/>
      <c r="J43" s="873"/>
      <c r="K43" s="925" t="s">
        <v>362</v>
      </c>
      <c r="L43" s="925"/>
      <c r="M43" s="925"/>
      <c r="N43" s="925"/>
      <c r="O43" s="925"/>
      <c r="P43" s="925"/>
      <c r="Q43" s="925"/>
      <c r="R43" s="925"/>
      <c r="S43" s="925"/>
      <c r="T43" s="925"/>
      <c r="U43" s="925"/>
      <c r="V43" s="925"/>
      <c r="W43" s="925"/>
      <c r="X43" s="925"/>
      <c r="Y43" s="925"/>
      <c r="Z43" s="925"/>
      <c r="AA43" s="925"/>
      <c r="AB43" s="925"/>
      <c r="AC43" s="925"/>
      <c r="AD43" s="925"/>
      <c r="AE43" s="925"/>
      <c r="AF43" s="925"/>
      <c r="AG43" s="925"/>
      <c r="AH43" s="925"/>
      <c r="AI43" s="925"/>
      <c r="AJ43" s="925"/>
      <c r="AK43" s="925"/>
      <c r="AL43" s="925"/>
      <c r="AM43" s="925"/>
      <c r="AN43" s="925"/>
      <c r="AO43" s="925"/>
      <c r="AP43" s="35"/>
      <c r="CD43" s="2"/>
      <c r="CE43" s="2"/>
      <c r="CF43" s="2"/>
      <c r="CG43" s="2"/>
      <c r="CH43" s="2"/>
    </row>
    <row r="44" spans="2:86" ht="12" customHeight="1" x14ac:dyDescent="0.15">
      <c r="B44" s="869"/>
      <c r="C44" s="874"/>
      <c r="D44" s="872"/>
      <c r="E44" s="872"/>
      <c r="F44" s="872"/>
      <c r="G44" s="872"/>
      <c r="H44" s="872"/>
      <c r="I44" s="872"/>
      <c r="J44" s="873"/>
      <c r="K44" s="911" t="s">
        <v>363</v>
      </c>
      <c r="L44" s="912"/>
      <c r="M44" s="912"/>
      <c r="N44" s="912"/>
      <c r="O44" s="912"/>
      <c r="P44" s="912"/>
      <c r="Q44" s="912"/>
      <c r="R44" s="912"/>
      <c r="S44" s="912"/>
      <c r="T44" s="912"/>
      <c r="U44" s="912"/>
      <c r="V44" s="912"/>
      <c r="W44" s="912"/>
      <c r="X44" s="912"/>
      <c r="Y44" s="912"/>
      <c r="Z44" s="912"/>
      <c r="AA44" s="912"/>
      <c r="AB44" s="912"/>
      <c r="AC44" s="912"/>
      <c r="AD44" s="912"/>
      <c r="AE44" s="912"/>
      <c r="AF44" s="912"/>
      <c r="AG44" s="912"/>
      <c r="AH44" s="912"/>
      <c r="AI44" s="912"/>
      <c r="AJ44" s="912"/>
      <c r="AK44" s="912"/>
      <c r="AL44" s="912"/>
      <c r="AM44" s="912"/>
      <c r="AN44" s="912"/>
      <c r="AO44" s="913"/>
      <c r="AP44" s="35"/>
      <c r="CD44" s="2"/>
      <c r="CE44" s="2"/>
      <c r="CF44" s="2"/>
      <c r="CG44" s="2"/>
      <c r="CH44" s="2"/>
    </row>
    <row r="45" spans="2:86" ht="12" customHeight="1" x14ac:dyDescent="0.15">
      <c r="B45" s="462"/>
      <c r="C45" s="875"/>
      <c r="D45" s="876"/>
      <c r="E45" s="876"/>
      <c r="F45" s="876"/>
      <c r="G45" s="876"/>
      <c r="H45" s="876"/>
      <c r="I45" s="876"/>
      <c r="J45" s="877"/>
      <c r="K45" s="914" t="s">
        <v>364</v>
      </c>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6"/>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1">
    <dataValidation type="list" allowBlank="1" showInputMessage="1" showErrorMessage="1" sqref="Y11:AB34" xr:uid="{9882B355-F374-4659-A681-C6F9A47D4AB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30FEBED-4590-41A8-833D-AB7C46E9194F}">
          <x14:formula1>
            <xm:f>'(参考)リスト'!$C$16:$C$47</xm:f>
          </x14:formula1>
          <xm:sqref>N11:O34</xm:sqref>
        </x14:dataValidation>
        <x14:dataValidation type="list" allowBlank="1" showInputMessage="1" showErrorMessage="1" xr:uid="{1A636625-BE67-4C19-8AC3-74D43B1E8A93}">
          <x14:formula1>
            <xm:f>'(参考)リスト'!$G$16:$G$19</xm:f>
          </x14:formula1>
          <xm:sqref>AM35:AO38</xm:sqref>
        </x14:dataValidation>
        <x14:dataValidation type="list" allowBlank="1" showInputMessage="1" showErrorMessage="1" xr:uid="{AEF8080C-2C8E-402D-A07F-C93FA3B76819}">
          <x14:formula1>
            <xm:f>'(参考)リスト'!$B$16:$B$21</xm:f>
          </x14:formula1>
          <xm:sqref>L11:M34</xm:sqref>
        </x14:dataValidation>
        <x14:dataValidation type="list" allowBlank="1" showInputMessage="1" showErrorMessage="1" xr:uid="{68DE4555-F554-4B2B-8512-BE570F81A187}">
          <x14:formula1>
            <xm:f>'(参考)リスト'!$E$16:$E$27</xm:f>
          </x14:formula1>
          <xm:sqref>R11:T34</xm:sqref>
        </x14:dataValidation>
        <x14:dataValidation type="list" allowBlank="1" showInputMessage="1" showErrorMessage="1" xr:uid="{076A7736-A31C-4196-B600-44B9E49CD2CB}">
          <x14:formula1>
            <xm:f>'(参考)リスト'!$D$16:$D$18</xm:f>
          </x14:formula1>
          <xm:sqref>P11:Q34</xm:sqref>
        </x14:dataValidation>
        <x14:dataValidation type="list" allowBlank="1" showInputMessage="1" showErrorMessage="1" xr:uid="{F52D2829-6C43-4F4A-96E0-8337D053FFEF}">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29" customWidth="1"/>
    <col min="2" max="60" width="2.125" style="91" customWidth="1"/>
    <col min="61" max="61" width="0.625" style="91" customWidth="1"/>
    <col min="62" max="62" width="2.125" style="91" customWidth="1"/>
    <col min="63" max="63" width="1" style="91" customWidth="1"/>
    <col min="64" max="65" width="2.125" style="91" customWidth="1"/>
    <col min="66" max="16384" width="8.875" style="29"/>
  </cols>
  <sheetData>
    <row r="2" spans="2:63" s="92" customFormat="1" ht="14.25" customHeight="1" x14ac:dyDescent="0.15">
      <c r="B2" s="93" t="s">
        <v>373</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95" customFormat="1" ht="17.25" customHeight="1" x14ac:dyDescent="0.15">
      <c r="B3" s="932" t="s">
        <v>60</v>
      </c>
      <c r="C3" s="933"/>
      <c r="D3" s="933"/>
      <c r="E3" s="934"/>
      <c r="F3" s="981" t="str">
        <f>+'様式A-1'!$D$3</f>
        <v>アソウダトンネル</v>
      </c>
      <c r="G3" s="982"/>
      <c r="H3" s="982"/>
      <c r="I3" s="982"/>
      <c r="J3" s="982"/>
      <c r="K3" s="982"/>
      <c r="L3" s="982"/>
      <c r="M3" s="982"/>
      <c r="N3" s="982"/>
      <c r="O3" s="982"/>
      <c r="P3" s="982"/>
      <c r="Q3" s="982"/>
      <c r="R3" s="982"/>
      <c r="S3" s="982"/>
      <c r="T3" s="983"/>
      <c r="U3" s="970" t="s">
        <v>374</v>
      </c>
      <c r="V3" s="971"/>
      <c r="W3" s="971"/>
      <c r="X3" s="940"/>
      <c r="Y3" s="940"/>
      <c r="Z3" s="948" t="str">
        <f>+'様式A-1'!$J$3</f>
        <v>一般県道藤生停車場錦帯橋線</v>
      </c>
      <c r="AA3" s="949"/>
      <c r="AB3" s="949"/>
      <c r="AC3" s="949"/>
      <c r="AD3" s="949"/>
      <c r="AE3" s="949"/>
      <c r="AF3" s="949"/>
      <c r="AG3" s="949"/>
      <c r="AH3" s="950"/>
      <c r="AI3" s="951" t="s">
        <v>224</v>
      </c>
      <c r="AJ3" s="952"/>
      <c r="AK3" s="952"/>
      <c r="AL3" s="952"/>
      <c r="AM3" s="952"/>
      <c r="AN3" s="953"/>
      <c r="AO3" s="972" t="str">
        <f>+'様式B (1)'!$S$3</f>
        <v>復建調査設計株式会社</v>
      </c>
      <c r="AP3" s="973"/>
      <c r="AQ3" s="973"/>
      <c r="AR3" s="973"/>
      <c r="AS3" s="973"/>
      <c r="AT3" s="973"/>
      <c r="AU3" s="973"/>
      <c r="AV3" s="974"/>
      <c r="AW3" s="958" t="s">
        <v>225</v>
      </c>
      <c r="AX3" s="959"/>
      <c r="AY3" s="959"/>
      <c r="AZ3" s="959"/>
      <c r="BA3" s="959"/>
      <c r="BB3" s="960"/>
      <c r="BC3" s="964">
        <f>+'様式B (1)'!$P$2</f>
        <v>45862</v>
      </c>
      <c r="BD3" s="965"/>
      <c r="BE3" s="965"/>
      <c r="BF3" s="965"/>
      <c r="BG3" s="965"/>
      <c r="BH3" s="965"/>
      <c r="BI3" s="965"/>
      <c r="BJ3" s="965"/>
      <c r="BK3" s="966"/>
    </row>
    <row r="4" spans="2:63" s="95" customFormat="1" ht="17.25" customHeight="1" x14ac:dyDescent="0.15">
      <c r="B4" s="941" t="s">
        <v>375</v>
      </c>
      <c r="C4" s="942"/>
      <c r="D4" s="942"/>
      <c r="E4" s="943"/>
      <c r="F4" s="944" t="str">
        <f>+'様式A-1'!$D$4</f>
        <v>麻生田トンネル</v>
      </c>
      <c r="G4" s="945"/>
      <c r="H4" s="945"/>
      <c r="I4" s="945"/>
      <c r="J4" s="945"/>
      <c r="K4" s="945"/>
      <c r="L4" s="945"/>
      <c r="M4" s="945"/>
      <c r="N4" s="945"/>
      <c r="O4" s="945"/>
      <c r="P4" s="945"/>
      <c r="Q4" s="945"/>
      <c r="R4" s="945"/>
      <c r="S4" s="945"/>
      <c r="T4" s="946"/>
      <c r="U4" s="970" t="s">
        <v>376</v>
      </c>
      <c r="V4" s="971"/>
      <c r="W4" s="971"/>
      <c r="X4" s="940"/>
      <c r="Y4" s="940"/>
      <c r="Z4" s="948" t="str">
        <f>+'様式A-1'!$R$3</f>
        <v>山口県岩国土木建築事務所</v>
      </c>
      <c r="AA4" s="949"/>
      <c r="AB4" s="949"/>
      <c r="AC4" s="949"/>
      <c r="AD4" s="949"/>
      <c r="AE4" s="949"/>
      <c r="AF4" s="949"/>
      <c r="AG4" s="949"/>
      <c r="AH4" s="950"/>
      <c r="AI4" s="954"/>
      <c r="AJ4" s="955"/>
      <c r="AK4" s="955"/>
      <c r="AL4" s="955"/>
      <c r="AM4" s="955"/>
      <c r="AN4" s="956"/>
      <c r="AO4" s="975" t="str">
        <f>+'様式B (1)'!$S$4</f>
        <v>小笠原洋</v>
      </c>
      <c r="AP4" s="976"/>
      <c r="AQ4" s="976"/>
      <c r="AR4" s="976"/>
      <c r="AS4" s="976"/>
      <c r="AT4" s="976"/>
      <c r="AU4" s="976"/>
      <c r="AV4" s="977"/>
      <c r="AW4" s="961"/>
      <c r="AX4" s="962"/>
      <c r="AY4" s="962"/>
      <c r="AZ4" s="962"/>
      <c r="BA4" s="962"/>
      <c r="BB4" s="963"/>
      <c r="BC4" s="967"/>
      <c r="BD4" s="968"/>
      <c r="BE4" s="968"/>
      <c r="BF4" s="968"/>
      <c r="BG4" s="968"/>
      <c r="BH4" s="968"/>
      <c r="BI4" s="968"/>
      <c r="BJ4" s="968"/>
      <c r="BK4" s="969"/>
    </row>
    <row r="5" spans="2:63" ht="42.75" customHeight="1" x14ac:dyDescent="0.15">
      <c r="B5" s="991" t="s">
        <v>286</v>
      </c>
      <c r="C5" s="986"/>
      <c r="D5" s="986"/>
      <c r="E5" s="986"/>
      <c r="F5" s="986"/>
      <c r="G5" s="987"/>
      <c r="H5" s="985" t="s">
        <v>261</v>
      </c>
      <c r="I5" s="986"/>
      <c r="J5" s="986"/>
      <c r="K5" s="986"/>
      <c r="L5" s="986"/>
      <c r="M5" s="986"/>
      <c r="N5" s="986"/>
      <c r="O5" s="987"/>
      <c r="P5" s="988" t="s">
        <v>377</v>
      </c>
      <c r="Q5" s="989"/>
      <c r="R5" s="989"/>
      <c r="S5" s="989"/>
      <c r="T5" s="989"/>
      <c r="U5" s="989"/>
      <c r="V5" s="989"/>
      <c r="W5" s="989"/>
      <c r="X5" s="989"/>
      <c r="Y5" s="989"/>
      <c r="Z5" s="989"/>
      <c r="AA5" s="989"/>
      <c r="AB5" s="989"/>
      <c r="AC5" s="989"/>
      <c r="AD5" s="989"/>
      <c r="AE5" s="989"/>
      <c r="AF5" s="989"/>
      <c r="AG5" s="989"/>
      <c r="AH5" s="989"/>
      <c r="AI5" s="989"/>
      <c r="AJ5" s="989"/>
      <c r="AK5" s="989"/>
      <c r="AL5" s="989"/>
      <c r="AM5" s="989"/>
      <c r="AN5" s="988" t="s">
        <v>378</v>
      </c>
      <c r="AO5" s="989"/>
      <c r="AP5" s="989"/>
      <c r="AQ5" s="989"/>
      <c r="AR5" s="989"/>
      <c r="AS5" s="989"/>
      <c r="AT5" s="989"/>
      <c r="AU5" s="989"/>
      <c r="AV5" s="989"/>
      <c r="AW5" s="989"/>
      <c r="AX5" s="989"/>
      <c r="AY5" s="989"/>
      <c r="AZ5" s="989"/>
      <c r="BA5" s="989"/>
      <c r="BB5" s="989"/>
      <c r="BC5" s="989"/>
      <c r="BD5" s="989"/>
      <c r="BE5" s="989"/>
      <c r="BF5" s="989"/>
      <c r="BG5" s="989"/>
      <c r="BH5" s="989"/>
      <c r="BI5" s="989"/>
      <c r="BJ5" s="989"/>
      <c r="BK5" s="990"/>
    </row>
    <row r="6" spans="2:63" ht="29.25" customHeight="1" x14ac:dyDescent="0.15">
      <c r="B6" s="984"/>
      <c r="C6" s="639"/>
      <c r="D6" s="639"/>
      <c r="E6" s="639"/>
      <c r="F6" s="639"/>
      <c r="G6" s="640"/>
      <c r="H6" s="947"/>
      <c r="I6" s="947"/>
      <c r="J6" s="947"/>
      <c r="K6" s="947"/>
      <c r="L6" s="947"/>
      <c r="M6" s="947"/>
      <c r="N6" s="947"/>
      <c r="O6" s="947"/>
      <c r="P6" s="930"/>
      <c r="Q6" s="931"/>
      <c r="R6" s="931"/>
      <c r="S6" s="931"/>
      <c r="T6" s="931"/>
      <c r="U6" s="931"/>
      <c r="V6" s="931"/>
      <c r="W6" s="931"/>
      <c r="X6" s="931"/>
      <c r="Y6" s="931"/>
      <c r="Z6" s="931"/>
      <c r="AA6" s="931"/>
      <c r="AB6" s="931"/>
      <c r="AC6" s="931"/>
      <c r="AD6" s="931"/>
      <c r="AE6" s="931"/>
      <c r="AF6" s="931"/>
      <c r="AG6" s="931"/>
      <c r="AH6" s="931"/>
      <c r="AI6" s="931"/>
      <c r="AJ6" s="931"/>
      <c r="AK6" s="931"/>
      <c r="AL6" s="931"/>
      <c r="AM6" s="931"/>
      <c r="AN6" s="978"/>
      <c r="AO6" s="979"/>
      <c r="AP6" s="979"/>
      <c r="AQ6" s="979"/>
      <c r="AR6" s="979"/>
      <c r="AS6" s="979"/>
      <c r="AT6" s="979"/>
      <c r="AU6" s="979"/>
      <c r="AV6" s="979"/>
      <c r="AW6" s="979"/>
      <c r="AX6" s="979"/>
      <c r="AY6" s="979"/>
      <c r="AZ6" s="979"/>
      <c r="BA6" s="979"/>
      <c r="BB6" s="979"/>
      <c r="BC6" s="979"/>
      <c r="BD6" s="979"/>
      <c r="BE6" s="979"/>
      <c r="BF6" s="979"/>
      <c r="BG6" s="979"/>
      <c r="BH6" s="979"/>
      <c r="BI6" s="979"/>
      <c r="BJ6" s="979"/>
      <c r="BK6" s="980"/>
    </row>
    <row r="7" spans="2:63" ht="29.25" customHeight="1" x14ac:dyDescent="0.15">
      <c r="B7" s="984"/>
      <c r="C7" s="639"/>
      <c r="D7" s="639"/>
      <c r="E7" s="639"/>
      <c r="F7" s="639"/>
      <c r="G7" s="640"/>
      <c r="H7" s="947"/>
      <c r="I7" s="947"/>
      <c r="J7" s="947"/>
      <c r="K7" s="947"/>
      <c r="L7" s="947"/>
      <c r="M7" s="947"/>
      <c r="N7" s="947"/>
      <c r="O7" s="947"/>
      <c r="P7" s="930"/>
      <c r="Q7" s="931"/>
      <c r="R7" s="931"/>
      <c r="S7" s="931"/>
      <c r="T7" s="931"/>
      <c r="U7" s="931"/>
      <c r="V7" s="931"/>
      <c r="W7" s="931"/>
      <c r="X7" s="931"/>
      <c r="Y7" s="931"/>
      <c r="Z7" s="931"/>
      <c r="AA7" s="931"/>
      <c r="AB7" s="931"/>
      <c r="AC7" s="931"/>
      <c r="AD7" s="931"/>
      <c r="AE7" s="931"/>
      <c r="AF7" s="931"/>
      <c r="AG7" s="931"/>
      <c r="AH7" s="931"/>
      <c r="AI7" s="931"/>
      <c r="AJ7" s="931"/>
      <c r="AK7" s="931"/>
      <c r="AL7" s="931"/>
      <c r="AM7" s="931"/>
      <c r="AN7" s="978"/>
      <c r="AO7" s="979"/>
      <c r="AP7" s="979"/>
      <c r="AQ7" s="979"/>
      <c r="AR7" s="979"/>
      <c r="AS7" s="979"/>
      <c r="AT7" s="979"/>
      <c r="AU7" s="979"/>
      <c r="AV7" s="979"/>
      <c r="AW7" s="979"/>
      <c r="AX7" s="979"/>
      <c r="AY7" s="979"/>
      <c r="AZ7" s="979"/>
      <c r="BA7" s="979"/>
      <c r="BB7" s="979"/>
      <c r="BC7" s="979"/>
      <c r="BD7" s="979"/>
      <c r="BE7" s="979"/>
      <c r="BF7" s="979"/>
      <c r="BG7" s="979"/>
      <c r="BH7" s="979"/>
      <c r="BI7" s="979"/>
      <c r="BJ7" s="979"/>
      <c r="BK7" s="980"/>
    </row>
    <row r="8" spans="2:63" ht="29.25" customHeight="1" x14ac:dyDescent="0.15">
      <c r="B8" s="935"/>
      <c r="C8" s="936"/>
      <c r="D8" s="936"/>
      <c r="E8" s="936"/>
      <c r="F8" s="936"/>
      <c r="G8" s="937"/>
      <c r="H8" s="938"/>
      <c r="I8" s="938"/>
      <c r="J8" s="938"/>
      <c r="K8" s="938"/>
      <c r="L8" s="938"/>
      <c r="M8" s="938"/>
      <c r="N8" s="938"/>
      <c r="O8" s="938"/>
      <c r="P8" s="939"/>
      <c r="Q8" s="940"/>
      <c r="R8" s="940"/>
      <c r="S8" s="940"/>
      <c r="T8" s="940"/>
      <c r="U8" s="940"/>
      <c r="V8" s="940"/>
      <c r="W8" s="940"/>
      <c r="X8" s="940"/>
      <c r="Y8" s="940"/>
      <c r="Z8" s="940"/>
      <c r="AA8" s="940"/>
      <c r="AB8" s="940"/>
      <c r="AC8" s="940"/>
      <c r="AD8" s="940"/>
      <c r="AE8" s="940"/>
      <c r="AF8" s="940"/>
      <c r="AG8" s="940"/>
      <c r="AH8" s="940"/>
      <c r="AI8" s="940"/>
      <c r="AJ8" s="940"/>
      <c r="AK8" s="940"/>
      <c r="AL8" s="940"/>
      <c r="AM8" s="940"/>
      <c r="AN8" s="939"/>
      <c r="AO8" s="940"/>
      <c r="AP8" s="940"/>
      <c r="AQ8" s="940"/>
      <c r="AR8" s="940"/>
      <c r="AS8" s="940"/>
      <c r="AT8" s="940"/>
      <c r="AU8" s="940"/>
      <c r="AV8" s="940"/>
      <c r="AW8" s="940"/>
      <c r="AX8" s="940"/>
      <c r="AY8" s="940"/>
      <c r="AZ8" s="940"/>
      <c r="BA8" s="940"/>
      <c r="BB8" s="940"/>
      <c r="BC8" s="940"/>
      <c r="BD8" s="940"/>
      <c r="BE8" s="940"/>
      <c r="BF8" s="940"/>
      <c r="BG8" s="940"/>
      <c r="BH8" s="940"/>
      <c r="BI8" s="940"/>
      <c r="BJ8" s="940"/>
      <c r="BK8" s="957"/>
    </row>
    <row r="9" spans="2:63" ht="29.25" customHeight="1" x14ac:dyDescent="0.15">
      <c r="B9" s="935"/>
      <c r="C9" s="936"/>
      <c r="D9" s="936"/>
      <c r="E9" s="936"/>
      <c r="F9" s="936"/>
      <c r="G9" s="937"/>
      <c r="H9" s="938"/>
      <c r="I9" s="938"/>
      <c r="J9" s="938"/>
      <c r="K9" s="938"/>
      <c r="L9" s="938"/>
      <c r="M9" s="938"/>
      <c r="N9" s="938"/>
      <c r="O9" s="938"/>
      <c r="P9" s="939"/>
      <c r="Q9" s="940"/>
      <c r="R9" s="940"/>
      <c r="S9" s="940"/>
      <c r="T9" s="940"/>
      <c r="U9" s="940"/>
      <c r="V9" s="940"/>
      <c r="W9" s="940"/>
      <c r="X9" s="940"/>
      <c r="Y9" s="940"/>
      <c r="Z9" s="940"/>
      <c r="AA9" s="940"/>
      <c r="AB9" s="940"/>
      <c r="AC9" s="940"/>
      <c r="AD9" s="940"/>
      <c r="AE9" s="940"/>
      <c r="AF9" s="940"/>
      <c r="AG9" s="940"/>
      <c r="AH9" s="940"/>
      <c r="AI9" s="940"/>
      <c r="AJ9" s="940"/>
      <c r="AK9" s="940"/>
      <c r="AL9" s="940"/>
      <c r="AM9" s="940"/>
      <c r="AN9" s="939"/>
      <c r="AO9" s="940"/>
      <c r="AP9" s="940"/>
      <c r="AQ9" s="940"/>
      <c r="AR9" s="940"/>
      <c r="AS9" s="940"/>
      <c r="AT9" s="940"/>
      <c r="AU9" s="940"/>
      <c r="AV9" s="940"/>
      <c r="AW9" s="940"/>
      <c r="AX9" s="940"/>
      <c r="AY9" s="940"/>
      <c r="AZ9" s="940"/>
      <c r="BA9" s="940"/>
      <c r="BB9" s="940"/>
      <c r="BC9" s="940"/>
      <c r="BD9" s="940"/>
      <c r="BE9" s="940"/>
      <c r="BF9" s="940"/>
      <c r="BG9" s="940"/>
      <c r="BH9" s="940"/>
      <c r="BI9" s="940"/>
      <c r="BJ9" s="940"/>
      <c r="BK9" s="957"/>
    </row>
    <row r="10" spans="2:63" ht="29.25" customHeight="1" x14ac:dyDescent="0.15">
      <c r="B10" s="935"/>
      <c r="C10" s="936"/>
      <c r="D10" s="936"/>
      <c r="E10" s="936"/>
      <c r="F10" s="936"/>
      <c r="G10" s="937"/>
      <c r="H10" s="938"/>
      <c r="I10" s="938"/>
      <c r="J10" s="938"/>
      <c r="K10" s="938"/>
      <c r="L10" s="938"/>
      <c r="M10" s="938"/>
      <c r="N10" s="938"/>
      <c r="O10" s="938"/>
      <c r="P10" s="939"/>
      <c r="Q10" s="940"/>
      <c r="R10" s="940"/>
      <c r="S10" s="940"/>
      <c r="T10" s="940"/>
      <c r="U10" s="940"/>
      <c r="V10" s="940"/>
      <c r="W10" s="940"/>
      <c r="X10" s="940"/>
      <c r="Y10" s="940"/>
      <c r="Z10" s="940"/>
      <c r="AA10" s="940"/>
      <c r="AB10" s="940"/>
      <c r="AC10" s="940"/>
      <c r="AD10" s="940"/>
      <c r="AE10" s="940"/>
      <c r="AF10" s="940"/>
      <c r="AG10" s="940"/>
      <c r="AH10" s="940"/>
      <c r="AI10" s="940"/>
      <c r="AJ10" s="940"/>
      <c r="AK10" s="940"/>
      <c r="AL10" s="940"/>
      <c r="AM10" s="940"/>
      <c r="AN10" s="939"/>
      <c r="AO10" s="940"/>
      <c r="AP10" s="940"/>
      <c r="AQ10" s="940"/>
      <c r="AR10" s="940"/>
      <c r="AS10" s="940"/>
      <c r="AT10" s="940"/>
      <c r="AU10" s="940"/>
      <c r="AV10" s="940"/>
      <c r="AW10" s="940"/>
      <c r="AX10" s="940"/>
      <c r="AY10" s="940"/>
      <c r="AZ10" s="940"/>
      <c r="BA10" s="940"/>
      <c r="BB10" s="940"/>
      <c r="BC10" s="940"/>
      <c r="BD10" s="940"/>
      <c r="BE10" s="940"/>
      <c r="BF10" s="940"/>
      <c r="BG10" s="940"/>
      <c r="BH10" s="940"/>
      <c r="BI10" s="940"/>
      <c r="BJ10" s="940"/>
      <c r="BK10" s="957"/>
    </row>
    <row r="11" spans="2:63" ht="29.25" customHeight="1" x14ac:dyDescent="0.15">
      <c r="B11" s="935"/>
      <c r="C11" s="936"/>
      <c r="D11" s="936"/>
      <c r="E11" s="936"/>
      <c r="F11" s="936"/>
      <c r="G11" s="937"/>
      <c r="H11" s="938"/>
      <c r="I11" s="938"/>
      <c r="J11" s="938"/>
      <c r="K11" s="938"/>
      <c r="L11" s="938"/>
      <c r="M11" s="938"/>
      <c r="N11" s="938"/>
      <c r="O11" s="938"/>
      <c r="P11" s="939"/>
      <c r="Q11" s="940"/>
      <c r="R11" s="940"/>
      <c r="S11" s="940"/>
      <c r="T11" s="940"/>
      <c r="U11" s="940"/>
      <c r="V11" s="940"/>
      <c r="W11" s="940"/>
      <c r="X11" s="940"/>
      <c r="Y11" s="940"/>
      <c r="Z11" s="940"/>
      <c r="AA11" s="940"/>
      <c r="AB11" s="940"/>
      <c r="AC11" s="940"/>
      <c r="AD11" s="940"/>
      <c r="AE11" s="940"/>
      <c r="AF11" s="940"/>
      <c r="AG11" s="940"/>
      <c r="AH11" s="940"/>
      <c r="AI11" s="940"/>
      <c r="AJ11" s="940"/>
      <c r="AK11" s="940"/>
      <c r="AL11" s="940"/>
      <c r="AM11" s="940"/>
      <c r="AN11" s="939"/>
      <c r="AO11" s="940"/>
      <c r="AP11" s="940"/>
      <c r="AQ11" s="940"/>
      <c r="AR11" s="940"/>
      <c r="AS11" s="940"/>
      <c r="AT11" s="940"/>
      <c r="AU11" s="940"/>
      <c r="AV11" s="940"/>
      <c r="AW11" s="940"/>
      <c r="AX11" s="940"/>
      <c r="AY11" s="940"/>
      <c r="AZ11" s="940"/>
      <c r="BA11" s="940"/>
      <c r="BB11" s="940"/>
      <c r="BC11" s="940"/>
      <c r="BD11" s="940"/>
      <c r="BE11" s="940"/>
      <c r="BF11" s="940"/>
      <c r="BG11" s="940"/>
      <c r="BH11" s="940"/>
      <c r="BI11" s="940"/>
      <c r="BJ11" s="940"/>
      <c r="BK11" s="957"/>
    </row>
    <row r="12" spans="2:63" ht="29.25" customHeight="1" x14ac:dyDescent="0.15">
      <c r="B12" s="935"/>
      <c r="C12" s="936"/>
      <c r="D12" s="936"/>
      <c r="E12" s="936"/>
      <c r="F12" s="936"/>
      <c r="G12" s="937"/>
      <c r="H12" s="938"/>
      <c r="I12" s="938"/>
      <c r="J12" s="938"/>
      <c r="K12" s="938"/>
      <c r="L12" s="938"/>
      <c r="M12" s="938"/>
      <c r="N12" s="938"/>
      <c r="O12" s="938"/>
      <c r="P12" s="939"/>
      <c r="Q12" s="940"/>
      <c r="R12" s="940"/>
      <c r="S12" s="940"/>
      <c r="T12" s="940"/>
      <c r="U12" s="940"/>
      <c r="V12" s="940"/>
      <c r="W12" s="940"/>
      <c r="X12" s="940"/>
      <c r="Y12" s="940"/>
      <c r="Z12" s="940"/>
      <c r="AA12" s="940"/>
      <c r="AB12" s="940"/>
      <c r="AC12" s="940"/>
      <c r="AD12" s="940"/>
      <c r="AE12" s="940"/>
      <c r="AF12" s="940"/>
      <c r="AG12" s="940"/>
      <c r="AH12" s="940"/>
      <c r="AI12" s="940"/>
      <c r="AJ12" s="940"/>
      <c r="AK12" s="940"/>
      <c r="AL12" s="940"/>
      <c r="AM12" s="940"/>
      <c r="AN12" s="939"/>
      <c r="AO12" s="940"/>
      <c r="AP12" s="940"/>
      <c r="AQ12" s="940"/>
      <c r="AR12" s="940"/>
      <c r="AS12" s="940"/>
      <c r="AT12" s="940"/>
      <c r="AU12" s="940"/>
      <c r="AV12" s="940"/>
      <c r="AW12" s="940"/>
      <c r="AX12" s="940"/>
      <c r="AY12" s="940"/>
      <c r="AZ12" s="940"/>
      <c r="BA12" s="940"/>
      <c r="BB12" s="940"/>
      <c r="BC12" s="940"/>
      <c r="BD12" s="940"/>
      <c r="BE12" s="940"/>
      <c r="BF12" s="940"/>
      <c r="BG12" s="940"/>
      <c r="BH12" s="940"/>
      <c r="BI12" s="940"/>
      <c r="BJ12" s="940"/>
      <c r="BK12" s="957"/>
    </row>
    <row r="13" spans="2:63" ht="29.25" customHeight="1" x14ac:dyDescent="0.15">
      <c r="B13" s="935"/>
      <c r="C13" s="936"/>
      <c r="D13" s="936"/>
      <c r="E13" s="936"/>
      <c r="F13" s="936"/>
      <c r="G13" s="937"/>
      <c r="H13" s="938"/>
      <c r="I13" s="938"/>
      <c r="J13" s="938"/>
      <c r="K13" s="938"/>
      <c r="L13" s="938"/>
      <c r="M13" s="938"/>
      <c r="N13" s="938"/>
      <c r="O13" s="938"/>
      <c r="P13" s="939"/>
      <c r="Q13" s="940"/>
      <c r="R13" s="940"/>
      <c r="S13" s="940"/>
      <c r="T13" s="940"/>
      <c r="U13" s="940"/>
      <c r="V13" s="940"/>
      <c r="W13" s="940"/>
      <c r="X13" s="940"/>
      <c r="Y13" s="940"/>
      <c r="Z13" s="940"/>
      <c r="AA13" s="940"/>
      <c r="AB13" s="940"/>
      <c r="AC13" s="940"/>
      <c r="AD13" s="940"/>
      <c r="AE13" s="940"/>
      <c r="AF13" s="940"/>
      <c r="AG13" s="940"/>
      <c r="AH13" s="940"/>
      <c r="AI13" s="940"/>
      <c r="AJ13" s="940"/>
      <c r="AK13" s="940"/>
      <c r="AL13" s="940"/>
      <c r="AM13" s="940"/>
      <c r="AN13" s="939"/>
      <c r="AO13" s="940"/>
      <c r="AP13" s="940"/>
      <c r="AQ13" s="940"/>
      <c r="AR13" s="940"/>
      <c r="AS13" s="940"/>
      <c r="AT13" s="940"/>
      <c r="AU13" s="940"/>
      <c r="AV13" s="940"/>
      <c r="AW13" s="940"/>
      <c r="AX13" s="940"/>
      <c r="AY13" s="940"/>
      <c r="AZ13" s="940"/>
      <c r="BA13" s="940"/>
      <c r="BB13" s="940"/>
      <c r="BC13" s="940"/>
      <c r="BD13" s="940"/>
      <c r="BE13" s="940"/>
      <c r="BF13" s="940"/>
      <c r="BG13" s="940"/>
      <c r="BH13" s="940"/>
      <c r="BI13" s="940"/>
      <c r="BJ13" s="940"/>
      <c r="BK13" s="957"/>
    </row>
    <row r="14" spans="2:63" ht="29.25" customHeight="1" x14ac:dyDescent="0.15">
      <c r="B14" s="935"/>
      <c r="C14" s="936"/>
      <c r="D14" s="936"/>
      <c r="E14" s="936"/>
      <c r="F14" s="936"/>
      <c r="G14" s="937"/>
      <c r="H14" s="938"/>
      <c r="I14" s="938"/>
      <c r="J14" s="938"/>
      <c r="K14" s="938"/>
      <c r="L14" s="938"/>
      <c r="M14" s="938"/>
      <c r="N14" s="938"/>
      <c r="O14" s="938"/>
      <c r="P14" s="939"/>
      <c r="Q14" s="940"/>
      <c r="R14" s="940"/>
      <c r="S14" s="940"/>
      <c r="T14" s="940"/>
      <c r="U14" s="940"/>
      <c r="V14" s="940"/>
      <c r="W14" s="940"/>
      <c r="X14" s="940"/>
      <c r="Y14" s="940"/>
      <c r="Z14" s="940"/>
      <c r="AA14" s="940"/>
      <c r="AB14" s="940"/>
      <c r="AC14" s="940"/>
      <c r="AD14" s="940"/>
      <c r="AE14" s="940"/>
      <c r="AF14" s="940"/>
      <c r="AG14" s="940"/>
      <c r="AH14" s="940"/>
      <c r="AI14" s="940"/>
      <c r="AJ14" s="940"/>
      <c r="AK14" s="940"/>
      <c r="AL14" s="940"/>
      <c r="AM14" s="940"/>
      <c r="AN14" s="939"/>
      <c r="AO14" s="940"/>
      <c r="AP14" s="940"/>
      <c r="AQ14" s="940"/>
      <c r="AR14" s="940"/>
      <c r="AS14" s="940"/>
      <c r="AT14" s="940"/>
      <c r="AU14" s="940"/>
      <c r="AV14" s="940"/>
      <c r="AW14" s="940"/>
      <c r="AX14" s="940"/>
      <c r="AY14" s="940"/>
      <c r="AZ14" s="940"/>
      <c r="BA14" s="940"/>
      <c r="BB14" s="940"/>
      <c r="BC14" s="940"/>
      <c r="BD14" s="940"/>
      <c r="BE14" s="940"/>
      <c r="BF14" s="940"/>
      <c r="BG14" s="940"/>
      <c r="BH14" s="940"/>
      <c r="BI14" s="940"/>
      <c r="BJ14" s="940"/>
      <c r="BK14" s="957"/>
    </row>
    <row r="15" spans="2:63" ht="29.25" customHeight="1" x14ac:dyDescent="0.15">
      <c r="B15" s="935"/>
      <c r="C15" s="936"/>
      <c r="D15" s="936"/>
      <c r="E15" s="936"/>
      <c r="F15" s="936"/>
      <c r="G15" s="937"/>
      <c r="H15" s="938"/>
      <c r="I15" s="938"/>
      <c r="J15" s="938"/>
      <c r="K15" s="938"/>
      <c r="L15" s="938"/>
      <c r="M15" s="938"/>
      <c r="N15" s="938"/>
      <c r="O15" s="938"/>
      <c r="P15" s="939"/>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39"/>
      <c r="AO15" s="940"/>
      <c r="AP15" s="940"/>
      <c r="AQ15" s="940"/>
      <c r="AR15" s="940"/>
      <c r="AS15" s="940"/>
      <c r="AT15" s="940"/>
      <c r="AU15" s="940"/>
      <c r="AV15" s="940"/>
      <c r="AW15" s="940"/>
      <c r="AX15" s="940"/>
      <c r="AY15" s="940"/>
      <c r="AZ15" s="940"/>
      <c r="BA15" s="940"/>
      <c r="BB15" s="940"/>
      <c r="BC15" s="940"/>
      <c r="BD15" s="940"/>
      <c r="BE15" s="940"/>
      <c r="BF15" s="940"/>
      <c r="BG15" s="940"/>
      <c r="BH15" s="940"/>
      <c r="BI15" s="940"/>
      <c r="BJ15" s="940"/>
      <c r="BK15" s="957"/>
    </row>
    <row r="16" spans="2:63" ht="29.25" customHeight="1" x14ac:dyDescent="0.15">
      <c r="B16" s="935"/>
      <c r="C16" s="936"/>
      <c r="D16" s="936"/>
      <c r="E16" s="936"/>
      <c r="F16" s="936"/>
      <c r="G16" s="937"/>
      <c r="H16" s="938"/>
      <c r="I16" s="938"/>
      <c r="J16" s="938"/>
      <c r="K16" s="938"/>
      <c r="L16" s="938"/>
      <c r="M16" s="938"/>
      <c r="N16" s="938"/>
      <c r="O16" s="938"/>
      <c r="P16" s="939"/>
      <c r="Q16" s="940"/>
      <c r="R16" s="940"/>
      <c r="S16" s="940"/>
      <c r="T16" s="940"/>
      <c r="U16" s="940"/>
      <c r="V16" s="940"/>
      <c r="W16" s="940"/>
      <c r="X16" s="940"/>
      <c r="Y16" s="940"/>
      <c r="Z16" s="940"/>
      <c r="AA16" s="940"/>
      <c r="AB16" s="940"/>
      <c r="AC16" s="940"/>
      <c r="AD16" s="940"/>
      <c r="AE16" s="940"/>
      <c r="AF16" s="940"/>
      <c r="AG16" s="940"/>
      <c r="AH16" s="940"/>
      <c r="AI16" s="940"/>
      <c r="AJ16" s="940"/>
      <c r="AK16" s="940"/>
      <c r="AL16" s="940"/>
      <c r="AM16" s="940"/>
      <c r="AN16" s="939"/>
      <c r="AO16" s="940"/>
      <c r="AP16" s="940"/>
      <c r="AQ16" s="940"/>
      <c r="AR16" s="940"/>
      <c r="AS16" s="940"/>
      <c r="AT16" s="940"/>
      <c r="AU16" s="940"/>
      <c r="AV16" s="940"/>
      <c r="AW16" s="940"/>
      <c r="AX16" s="940"/>
      <c r="AY16" s="940"/>
      <c r="AZ16" s="940"/>
      <c r="BA16" s="940"/>
      <c r="BB16" s="940"/>
      <c r="BC16" s="940"/>
      <c r="BD16" s="940"/>
      <c r="BE16" s="940"/>
      <c r="BF16" s="940"/>
      <c r="BG16" s="940"/>
      <c r="BH16" s="940"/>
      <c r="BI16" s="940"/>
      <c r="BJ16" s="940"/>
      <c r="BK16" s="957"/>
    </row>
    <row r="17" spans="2:63" ht="29.25" customHeight="1" x14ac:dyDescent="0.15">
      <c r="B17" s="935"/>
      <c r="C17" s="936"/>
      <c r="D17" s="936"/>
      <c r="E17" s="936"/>
      <c r="F17" s="936"/>
      <c r="G17" s="937"/>
      <c r="H17" s="938"/>
      <c r="I17" s="938"/>
      <c r="J17" s="938"/>
      <c r="K17" s="938"/>
      <c r="L17" s="938"/>
      <c r="M17" s="938"/>
      <c r="N17" s="938"/>
      <c r="O17" s="938"/>
      <c r="P17" s="939"/>
      <c r="Q17" s="940"/>
      <c r="R17" s="940"/>
      <c r="S17" s="940"/>
      <c r="T17" s="940"/>
      <c r="U17" s="940"/>
      <c r="V17" s="940"/>
      <c r="W17" s="940"/>
      <c r="X17" s="940"/>
      <c r="Y17" s="940"/>
      <c r="Z17" s="940"/>
      <c r="AA17" s="940"/>
      <c r="AB17" s="940"/>
      <c r="AC17" s="940"/>
      <c r="AD17" s="940"/>
      <c r="AE17" s="940"/>
      <c r="AF17" s="940"/>
      <c r="AG17" s="940"/>
      <c r="AH17" s="940"/>
      <c r="AI17" s="940"/>
      <c r="AJ17" s="940"/>
      <c r="AK17" s="940"/>
      <c r="AL17" s="940"/>
      <c r="AM17" s="940"/>
      <c r="AN17" s="939"/>
      <c r="AO17" s="940"/>
      <c r="AP17" s="940"/>
      <c r="AQ17" s="940"/>
      <c r="AR17" s="940"/>
      <c r="AS17" s="940"/>
      <c r="AT17" s="940"/>
      <c r="AU17" s="940"/>
      <c r="AV17" s="940"/>
      <c r="AW17" s="940"/>
      <c r="AX17" s="940"/>
      <c r="AY17" s="940"/>
      <c r="AZ17" s="940"/>
      <c r="BA17" s="940"/>
      <c r="BB17" s="940"/>
      <c r="BC17" s="940"/>
      <c r="BD17" s="940"/>
      <c r="BE17" s="940"/>
      <c r="BF17" s="940"/>
      <c r="BG17" s="940"/>
      <c r="BH17" s="940"/>
      <c r="BI17" s="940"/>
      <c r="BJ17" s="940"/>
      <c r="BK17" s="957"/>
    </row>
    <row r="18" spans="2:63" ht="29.25" customHeight="1" x14ac:dyDescent="0.15">
      <c r="B18" s="935"/>
      <c r="C18" s="936"/>
      <c r="D18" s="936"/>
      <c r="E18" s="936"/>
      <c r="F18" s="936"/>
      <c r="G18" s="937"/>
      <c r="H18" s="938"/>
      <c r="I18" s="938"/>
      <c r="J18" s="938"/>
      <c r="K18" s="938"/>
      <c r="L18" s="938"/>
      <c r="M18" s="938"/>
      <c r="N18" s="938"/>
      <c r="O18" s="938"/>
      <c r="P18" s="939"/>
      <c r="Q18" s="940"/>
      <c r="R18" s="940"/>
      <c r="S18" s="940"/>
      <c r="T18" s="940"/>
      <c r="U18" s="940"/>
      <c r="V18" s="940"/>
      <c r="W18" s="940"/>
      <c r="X18" s="940"/>
      <c r="Y18" s="940"/>
      <c r="Z18" s="940"/>
      <c r="AA18" s="940"/>
      <c r="AB18" s="940"/>
      <c r="AC18" s="940"/>
      <c r="AD18" s="940"/>
      <c r="AE18" s="940"/>
      <c r="AF18" s="940"/>
      <c r="AG18" s="940"/>
      <c r="AH18" s="940"/>
      <c r="AI18" s="940"/>
      <c r="AJ18" s="940"/>
      <c r="AK18" s="940"/>
      <c r="AL18" s="940"/>
      <c r="AM18" s="940"/>
      <c r="AN18" s="939"/>
      <c r="AO18" s="940"/>
      <c r="AP18" s="940"/>
      <c r="AQ18" s="940"/>
      <c r="AR18" s="940"/>
      <c r="AS18" s="940"/>
      <c r="AT18" s="940"/>
      <c r="AU18" s="940"/>
      <c r="AV18" s="940"/>
      <c r="AW18" s="940"/>
      <c r="AX18" s="940"/>
      <c r="AY18" s="940"/>
      <c r="AZ18" s="940"/>
      <c r="BA18" s="940"/>
      <c r="BB18" s="940"/>
      <c r="BC18" s="940"/>
      <c r="BD18" s="940"/>
      <c r="BE18" s="940"/>
      <c r="BF18" s="940"/>
      <c r="BG18" s="940"/>
      <c r="BH18" s="940"/>
      <c r="BI18" s="940"/>
      <c r="BJ18" s="940"/>
      <c r="BK18" s="957"/>
    </row>
    <row r="19" spans="2:63" ht="29.25" customHeight="1" x14ac:dyDescent="0.15">
      <c r="B19" s="935"/>
      <c r="C19" s="936"/>
      <c r="D19" s="936"/>
      <c r="E19" s="936"/>
      <c r="F19" s="936"/>
      <c r="G19" s="937"/>
      <c r="H19" s="938"/>
      <c r="I19" s="938"/>
      <c r="J19" s="938"/>
      <c r="K19" s="938"/>
      <c r="L19" s="938"/>
      <c r="M19" s="938"/>
      <c r="N19" s="938"/>
      <c r="O19" s="938"/>
      <c r="P19" s="939"/>
      <c r="Q19" s="940"/>
      <c r="R19" s="940"/>
      <c r="S19" s="940"/>
      <c r="T19" s="940"/>
      <c r="U19" s="940"/>
      <c r="V19" s="940"/>
      <c r="W19" s="940"/>
      <c r="X19" s="940"/>
      <c r="Y19" s="940"/>
      <c r="Z19" s="940"/>
      <c r="AA19" s="940"/>
      <c r="AB19" s="940"/>
      <c r="AC19" s="940"/>
      <c r="AD19" s="940"/>
      <c r="AE19" s="940"/>
      <c r="AF19" s="940"/>
      <c r="AG19" s="940"/>
      <c r="AH19" s="940"/>
      <c r="AI19" s="940"/>
      <c r="AJ19" s="940"/>
      <c r="AK19" s="940"/>
      <c r="AL19" s="940"/>
      <c r="AM19" s="940"/>
      <c r="AN19" s="939"/>
      <c r="AO19" s="940"/>
      <c r="AP19" s="940"/>
      <c r="AQ19" s="940"/>
      <c r="AR19" s="940"/>
      <c r="AS19" s="940"/>
      <c r="AT19" s="940"/>
      <c r="AU19" s="940"/>
      <c r="AV19" s="940"/>
      <c r="AW19" s="940"/>
      <c r="AX19" s="940"/>
      <c r="AY19" s="940"/>
      <c r="AZ19" s="940"/>
      <c r="BA19" s="940"/>
      <c r="BB19" s="940"/>
      <c r="BC19" s="940"/>
      <c r="BD19" s="940"/>
      <c r="BE19" s="940"/>
      <c r="BF19" s="940"/>
      <c r="BG19" s="940"/>
      <c r="BH19" s="940"/>
      <c r="BI19" s="940"/>
      <c r="BJ19" s="940"/>
      <c r="BK19" s="957"/>
    </row>
    <row r="20" spans="2:63" x14ac:dyDescent="0.15">
      <c r="B20" s="96"/>
      <c r="C20" s="96"/>
      <c r="D20" s="31" t="s">
        <v>379</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15">
      <c r="D21" s="3" t="s">
        <v>380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59"/>
  <sheetViews>
    <sheetView showGridLines="0" showZeros="0" view="pageBreakPreview" zoomScaleNormal="85" zoomScaleSheetLayoutView="100" workbookViewId="0">
      <selection activeCell="G30" sqref="G30"/>
    </sheetView>
  </sheetViews>
  <sheetFormatPr defaultColWidth="9" defaultRowHeight="12" x14ac:dyDescent="0.15"/>
  <cols>
    <col min="1" max="1" width="2.75" style="97" customWidth="1"/>
    <col min="2" max="3" width="5.75" style="99" customWidth="1"/>
    <col min="4" max="4" width="5.625" style="99" customWidth="1"/>
    <col min="5" max="16" width="4.75" style="97" customWidth="1"/>
    <col min="17" max="28" width="6.375" style="97" customWidth="1"/>
    <col min="29" max="29" width="4" style="97" customWidth="1"/>
    <col min="30" max="16384" width="9" style="97"/>
  </cols>
  <sheetData>
    <row r="1" spans="1:36" ht="20.25" customHeight="1" x14ac:dyDescent="0.15">
      <c r="B1" s="98" t="s">
        <v>381</v>
      </c>
      <c r="C1" s="32"/>
      <c r="D1" s="32"/>
      <c r="E1" s="33"/>
      <c r="F1" s="33"/>
      <c r="G1" s="33"/>
      <c r="H1" s="33"/>
      <c r="I1" s="33"/>
      <c r="J1" s="33"/>
      <c r="K1" s="33"/>
      <c r="L1" s="33"/>
      <c r="M1" s="33"/>
      <c r="N1" s="33"/>
      <c r="O1" s="33"/>
      <c r="P1" s="33"/>
      <c r="Q1" s="33"/>
      <c r="R1" s="33"/>
      <c r="S1" s="33"/>
      <c r="T1" s="33"/>
      <c r="U1" s="33"/>
      <c r="V1" s="33"/>
      <c r="W1" s="33"/>
      <c r="X1" s="33"/>
      <c r="Y1" s="33"/>
      <c r="Z1" s="33"/>
      <c r="AA1" s="33"/>
      <c r="AB1" s="33"/>
      <c r="AC1" s="33"/>
    </row>
    <row r="2" spans="1:36" x14ac:dyDescent="0.15">
      <c r="B2" s="1015" t="s">
        <v>532</v>
      </c>
      <c r="C2" s="1015"/>
      <c r="D2" s="1015"/>
      <c r="E2" s="1015"/>
      <c r="F2" s="1016" t="str">
        <f>+'様式A-1'!$D$3</f>
        <v>アソウダトンネル</v>
      </c>
      <c r="G2" s="1016"/>
      <c r="H2" s="1016"/>
      <c r="I2" s="1016"/>
      <c r="J2" s="1016"/>
      <c r="K2" s="1016"/>
      <c r="L2" s="1010" t="s">
        <v>533</v>
      </c>
      <c r="M2" s="1010"/>
      <c r="N2" s="1010"/>
      <c r="O2" s="1016" t="str">
        <f>+'様式A-1'!$J$3</f>
        <v>一般県道藤生停車場錦帯橋線</v>
      </c>
      <c r="P2" s="1016"/>
      <c r="Q2" s="1016"/>
      <c r="R2" s="1016"/>
      <c r="S2" s="1016"/>
      <c r="T2" s="1017" t="s">
        <v>538</v>
      </c>
      <c r="U2" s="1018"/>
      <c r="V2" s="997" t="str">
        <f>+'様式B (1)'!$S$3</f>
        <v>復建調査設計株式会社</v>
      </c>
      <c r="W2" s="998"/>
      <c r="X2" s="999"/>
      <c r="Y2" s="1000" t="s">
        <v>539</v>
      </c>
      <c r="Z2" s="1002">
        <f>+'様式B (1)'!$P$2</f>
        <v>45862</v>
      </c>
      <c r="AA2" s="1003"/>
      <c r="AB2" s="1004"/>
    </row>
    <row r="3" spans="1:36" ht="12" customHeight="1" x14ac:dyDescent="0.15">
      <c r="A3" s="97" t="s">
        <v>382</v>
      </c>
      <c r="B3" s="1008" t="s">
        <v>536</v>
      </c>
      <c r="C3" s="1008"/>
      <c r="D3" s="1008"/>
      <c r="E3" s="1008"/>
      <c r="F3" s="1009" t="str">
        <f>+'様式A-1'!$D$4</f>
        <v>麻生田トンネル</v>
      </c>
      <c r="G3" s="1009"/>
      <c r="H3" s="1009"/>
      <c r="I3" s="1009"/>
      <c r="J3" s="1009"/>
      <c r="K3" s="1009"/>
      <c r="L3" s="1010" t="s">
        <v>537</v>
      </c>
      <c r="M3" s="1010"/>
      <c r="N3" s="1010"/>
      <c r="O3" s="1011" t="str">
        <f>+'様式A-1'!$R$3</f>
        <v>山口県岩国土木建築事務所</v>
      </c>
      <c r="P3" s="1011"/>
      <c r="Q3" s="1011"/>
      <c r="R3" s="1011"/>
      <c r="S3" s="1011"/>
      <c r="T3" s="1019"/>
      <c r="U3" s="1020"/>
      <c r="V3" s="1012" t="str">
        <f>+'様式B (1)'!$S$4</f>
        <v>小笠原洋</v>
      </c>
      <c r="W3" s="1013"/>
      <c r="X3" s="1014"/>
      <c r="Y3" s="1001"/>
      <c r="Z3" s="1005"/>
      <c r="AA3" s="1006"/>
      <c r="AB3" s="1007"/>
    </row>
    <row r="4" spans="1:36" ht="12" customHeight="1" x14ac:dyDescent="0.15">
      <c r="B4" s="992"/>
      <c r="C4" s="993"/>
      <c r="D4" s="993"/>
      <c r="E4" s="993"/>
      <c r="F4" s="993"/>
      <c r="G4" s="993"/>
      <c r="H4" s="993"/>
      <c r="I4" s="993"/>
      <c r="J4" s="993"/>
      <c r="K4" s="993"/>
      <c r="L4" s="993"/>
      <c r="M4" s="993"/>
      <c r="N4" s="993"/>
      <c r="O4" s="993"/>
      <c r="P4" s="993"/>
      <c r="Q4" s="993"/>
      <c r="R4" s="993"/>
      <c r="S4" s="993"/>
      <c r="T4" s="993"/>
      <c r="U4" s="993"/>
      <c r="V4" s="993"/>
      <c r="W4" s="993"/>
      <c r="X4" s="993"/>
      <c r="Y4" s="993"/>
      <c r="Z4" s="102"/>
      <c r="AA4" s="53"/>
      <c r="AB4" s="103"/>
      <c r="AC4" s="54"/>
      <c r="AD4" s="215"/>
      <c r="AE4" s="215"/>
      <c r="AF4" s="215"/>
      <c r="AG4" s="215"/>
      <c r="AH4" s="215"/>
      <c r="AI4" s="215"/>
      <c r="AJ4" s="215"/>
    </row>
    <row r="5" spans="1:36" ht="12.75" customHeight="1" thickBot="1" x14ac:dyDescent="0.2">
      <c r="B5" s="994" t="s">
        <v>383</v>
      </c>
      <c r="C5" s="995"/>
      <c r="D5" s="995"/>
      <c r="E5" s="995"/>
      <c r="F5" s="995"/>
      <c r="G5" s="995"/>
      <c r="H5" s="995"/>
      <c r="I5" s="995"/>
      <c r="J5" s="995"/>
      <c r="K5" s="995"/>
      <c r="L5" s="995"/>
      <c r="M5" s="995"/>
      <c r="N5" s="995"/>
      <c r="O5" s="995"/>
      <c r="P5" s="995"/>
      <c r="Q5" s="995"/>
      <c r="R5" s="995"/>
      <c r="S5" s="995"/>
      <c r="T5" s="995"/>
      <c r="U5" s="995"/>
      <c r="V5" s="995"/>
      <c r="W5" s="995"/>
      <c r="X5" s="995"/>
      <c r="Y5" s="995"/>
      <c r="Z5" s="995"/>
      <c r="AA5" s="995"/>
      <c r="AB5" s="996"/>
      <c r="AC5" s="33"/>
      <c r="AD5" s="215"/>
      <c r="AE5" s="215"/>
      <c r="AF5" s="215"/>
      <c r="AG5" s="215"/>
      <c r="AH5" s="215"/>
      <c r="AI5" s="215"/>
      <c r="AJ5" s="215"/>
    </row>
    <row r="6" spans="1:36" ht="13.5" customHeight="1" x14ac:dyDescent="0.15">
      <c r="B6" s="1021" t="s">
        <v>321</v>
      </c>
      <c r="C6" s="1022"/>
      <c r="D6" s="1023"/>
      <c r="E6" s="1024" t="s">
        <v>322</v>
      </c>
      <c r="F6" s="1025"/>
      <c r="G6" s="1025"/>
      <c r="H6" s="1025"/>
      <c r="I6" s="1025"/>
      <c r="J6" s="1025"/>
      <c r="K6" s="1025"/>
      <c r="L6" s="1025"/>
      <c r="M6" s="1025"/>
      <c r="N6" s="1025"/>
      <c r="O6" s="1025"/>
      <c r="P6" s="1025"/>
      <c r="Q6" s="1024" t="s">
        <v>323</v>
      </c>
      <c r="R6" s="1025"/>
      <c r="S6" s="1025"/>
      <c r="T6" s="1025"/>
      <c r="U6" s="1025"/>
      <c r="V6" s="1025"/>
      <c r="W6" s="1025"/>
      <c r="X6" s="1025"/>
      <c r="Y6" s="1025"/>
      <c r="Z6" s="1025"/>
      <c r="AA6" s="1025"/>
      <c r="AB6" s="1026"/>
      <c r="AC6" s="51"/>
      <c r="AD6" s="51"/>
    </row>
    <row r="7" spans="1:36" ht="13.5" x14ac:dyDescent="0.15">
      <c r="B7" s="1027" t="s">
        <v>324</v>
      </c>
      <c r="C7" s="1029" t="s">
        <v>325</v>
      </c>
      <c r="D7" s="1032" t="s">
        <v>326</v>
      </c>
      <c r="E7" s="1034" t="s">
        <v>384</v>
      </c>
      <c r="F7" s="1035"/>
      <c r="G7" s="1035"/>
      <c r="H7" s="1035"/>
      <c r="I7" s="1035"/>
      <c r="J7" s="1035"/>
      <c r="K7" s="1035"/>
      <c r="L7" s="1035"/>
      <c r="M7" s="1035"/>
      <c r="N7" s="1035"/>
      <c r="O7" s="1035"/>
      <c r="P7" s="1036"/>
      <c r="Q7" s="1034" t="s">
        <v>328</v>
      </c>
      <c r="R7" s="1035"/>
      <c r="S7" s="1035"/>
      <c r="T7" s="1035"/>
      <c r="U7" s="1037" t="s">
        <v>329</v>
      </c>
      <c r="V7" s="1035"/>
      <c r="W7" s="1035"/>
      <c r="X7" s="1035"/>
      <c r="Y7" s="1035"/>
      <c r="Z7" s="1035"/>
      <c r="AA7" s="1035"/>
      <c r="AB7" s="1038"/>
      <c r="AC7" s="51"/>
      <c r="AD7" s="51"/>
    </row>
    <row r="8" spans="1:36" ht="13.5" x14ac:dyDescent="0.15">
      <c r="B8" s="1027"/>
      <c r="C8" s="1030"/>
      <c r="D8" s="1032"/>
      <c r="E8" s="1034" t="s">
        <v>331</v>
      </c>
      <c r="F8" s="1035"/>
      <c r="G8" s="1035"/>
      <c r="H8" s="1036"/>
      <c r="I8" s="1035" t="s">
        <v>332</v>
      </c>
      <c r="J8" s="1035"/>
      <c r="K8" s="1035"/>
      <c r="L8" s="1036"/>
      <c r="M8" s="1035" t="s">
        <v>333</v>
      </c>
      <c r="N8" s="1035"/>
      <c r="O8" s="1035"/>
      <c r="P8" s="1036"/>
      <c r="Q8" s="1034" t="s">
        <v>334</v>
      </c>
      <c r="R8" s="1035"/>
      <c r="S8" s="1035"/>
      <c r="T8" s="1035"/>
      <c r="U8" s="1037" t="s">
        <v>332</v>
      </c>
      <c r="V8" s="1035"/>
      <c r="W8" s="1035"/>
      <c r="X8" s="1035"/>
      <c r="Y8" s="1037" t="s">
        <v>333</v>
      </c>
      <c r="Z8" s="1035"/>
      <c r="AA8" s="1035"/>
      <c r="AB8" s="1038"/>
      <c r="AC8" s="50"/>
      <c r="AD8" s="50"/>
      <c r="AE8" s="50"/>
      <c r="AF8" s="50"/>
      <c r="AG8" s="50"/>
      <c r="AH8" s="50"/>
      <c r="AI8" s="50"/>
      <c r="AJ8" s="50"/>
    </row>
    <row r="9" spans="1:36" s="99" customFormat="1" x14ac:dyDescent="0.15">
      <c r="B9" s="1028"/>
      <c r="C9" s="1031"/>
      <c r="D9" s="1033"/>
      <c r="E9" s="55" t="s">
        <v>335</v>
      </c>
      <c r="F9" s="57" t="s">
        <v>336</v>
      </c>
      <c r="G9" s="57" t="s">
        <v>337</v>
      </c>
      <c r="H9" s="213" t="s">
        <v>338</v>
      </c>
      <c r="I9" s="59" t="s">
        <v>335</v>
      </c>
      <c r="J9" s="57" t="s">
        <v>336</v>
      </c>
      <c r="K9" s="57" t="s">
        <v>337</v>
      </c>
      <c r="L9" s="213" t="s">
        <v>338</v>
      </c>
      <c r="M9" s="59" t="s">
        <v>335</v>
      </c>
      <c r="N9" s="57" t="s">
        <v>336</v>
      </c>
      <c r="O9" s="57" t="s">
        <v>337</v>
      </c>
      <c r="P9" s="213" t="s">
        <v>338</v>
      </c>
      <c r="Q9" s="211" t="s">
        <v>335</v>
      </c>
      <c r="R9" s="67" t="s">
        <v>336</v>
      </c>
      <c r="S9" s="57" t="s">
        <v>337</v>
      </c>
      <c r="T9" s="212" t="s">
        <v>338</v>
      </c>
      <c r="U9" s="214" t="s">
        <v>335</v>
      </c>
      <c r="V9" s="67" t="s">
        <v>336</v>
      </c>
      <c r="W9" s="57" t="s">
        <v>337</v>
      </c>
      <c r="X9" s="212" t="s">
        <v>338</v>
      </c>
      <c r="Y9" s="214" t="s">
        <v>335</v>
      </c>
      <c r="Z9" s="67" t="s">
        <v>336</v>
      </c>
      <c r="AA9" s="57" t="s">
        <v>337</v>
      </c>
      <c r="AB9" s="81" t="s">
        <v>338</v>
      </c>
      <c r="AC9" s="50"/>
      <c r="AD9" s="50"/>
      <c r="AE9" s="50"/>
      <c r="AF9" s="50"/>
      <c r="AG9" s="50"/>
      <c r="AH9" s="50"/>
      <c r="AI9" s="50"/>
      <c r="AJ9" s="50"/>
    </row>
    <row r="10" spans="1:36" x14ac:dyDescent="0.15">
      <c r="B10" s="216" t="str">
        <f>+'様式D-3_PS'!AV5</f>
        <v>PS</v>
      </c>
      <c r="C10" s="217">
        <f>+'様式D-3_PS'!AW5</f>
        <v>0</v>
      </c>
      <c r="D10" s="218" t="str">
        <f>+'様式D-3_PS'!AX5</f>
        <v>Ⅰ</v>
      </c>
      <c r="E10" s="56">
        <f>+'様式D-3_PS'!AY5</f>
        <v>0</v>
      </c>
      <c r="F10" s="58">
        <f>+'様式D-3_PS'!AZ5</f>
        <v>0</v>
      </c>
      <c r="G10" s="58">
        <f>+'様式D-3_PS'!BA5</f>
        <v>0</v>
      </c>
      <c r="H10" s="219">
        <f>+'様式D-3_PS'!BB5</f>
        <v>0</v>
      </c>
      <c r="I10" s="220">
        <f>+'様式D-3_PS'!BC5</f>
        <v>0</v>
      </c>
      <c r="J10" s="58">
        <f>+'様式D-3_PS'!BD5</f>
        <v>0</v>
      </c>
      <c r="K10" s="58">
        <f>+'様式D-3_PS'!BE5</f>
        <v>0</v>
      </c>
      <c r="L10" s="219">
        <f>+'様式D-3_PS'!BF5</f>
        <v>0</v>
      </c>
      <c r="M10" s="220">
        <f>+'様式D-3_PS'!BG5</f>
        <v>0</v>
      </c>
      <c r="N10" s="58">
        <f>+'様式D-3_PS'!BH5</f>
        <v>0</v>
      </c>
      <c r="O10" s="58">
        <f>+'様式D-3_PS'!BI5</f>
        <v>0</v>
      </c>
      <c r="P10" s="219">
        <f>+'様式D-3_PS'!BJ5</f>
        <v>0</v>
      </c>
      <c r="Q10" s="221" t="str">
        <f>+'様式D-3_PS'!BK5</f>
        <v/>
      </c>
      <c r="R10" s="222" t="str">
        <f>+'様式D-3_PS'!BL5</f>
        <v/>
      </c>
      <c r="S10" s="222" t="str">
        <f>+'様式D-3_PS'!BM5</f>
        <v/>
      </c>
      <c r="T10" s="223" t="str">
        <f>+'様式D-3_PS'!BN5</f>
        <v/>
      </c>
      <c r="U10" s="224">
        <f>+'様式D-3_PS'!BO5</f>
        <v>0</v>
      </c>
      <c r="V10" s="80">
        <f>+'様式D-3_PS'!BP5</f>
        <v>0</v>
      </c>
      <c r="W10" s="80">
        <f>+'様式D-3_PS'!BQ5</f>
        <v>0</v>
      </c>
      <c r="X10" s="225">
        <f>+'様式D-3_PS'!BR5</f>
        <v>0</v>
      </c>
      <c r="Y10" s="226">
        <f>+'様式D-3_PS'!BS5</f>
        <v>0</v>
      </c>
      <c r="Z10" s="80">
        <f>+'様式D-3_PS'!BT5</f>
        <v>0</v>
      </c>
      <c r="AA10" s="80">
        <f>+'様式D-3_PS'!BU5</f>
        <v>0</v>
      </c>
      <c r="AB10" s="82">
        <f>+'様式D-3_PS'!BV5</f>
        <v>0</v>
      </c>
      <c r="AC10" s="50"/>
      <c r="AD10" s="50"/>
      <c r="AE10" s="50"/>
      <c r="AF10" s="50"/>
      <c r="AG10" s="50"/>
      <c r="AH10" s="50"/>
      <c r="AI10" s="50"/>
      <c r="AJ10" s="50"/>
    </row>
    <row r="11" spans="1:36" x14ac:dyDescent="0.15">
      <c r="B11" s="216" t="str">
        <f>+'様式D-3_S001'!AV5</f>
        <v>S001</v>
      </c>
      <c r="C11" s="227">
        <f>+'様式D-3_S001'!AW5</f>
        <v>8.6</v>
      </c>
      <c r="D11" s="218" t="str">
        <f>+'様式D-3_S001'!AX5</f>
        <v>Ⅱ</v>
      </c>
      <c r="E11" s="56">
        <f>+'様式D-3_S001'!AY5</f>
        <v>0</v>
      </c>
      <c r="F11" s="58">
        <f>+'様式D-3_S001'!AZ5</f>
        <v>0</v>
      </c>
      <c r="G11" s="58">
        <f>+'様式D-3_S001'!BA5</f>
        <v>0</v>
      </c>
      <c r="H11" s="219">
        <f>+'様式D-3_S001'!BB5</f>
        <v>0</v>
      </c>
      <c r="I11" s="220">
        <f>+'様式D-3_S001'!BC5</f>
        <v>0</v>
      </c>
      <c r="J11" s="58">
        <f>+'様式D-3_S001'!BD5</f>
        <v>0</v>
      </c>
      <c r="K11" s="58">
        <f>+'様式D-3_S001'!BE5</f>
        <v>0</v>
      </c>
      <c r="L11" s="219">
        <f>+'様式D-3_S001'!BF5</f>
        <v>3</v>
      </c>
      <c r="M11" s="220">
        <f>+'様式D-3_S001'!BG5</f>
        <v>0</v>
      </c>
      <c r="N11" s="58">
        <f>+'様式D-3_S001'!BH5</f>
        <v>0</v>
      </c>
      <c r="O11" s="58">
        <f>+'様式D-3_S001'!BI5</f>
        <v>0</v>
      </c>
      <c r="P11" s="219">
        <f>+'様式D-3_S001'!BJ5</f>
        <v>0</v>
      </c>
      <c r="Q11" s="228" t="str">
        <f>+'様式D-3_S001'!BK5</f>
        <v/>
      </c>
      <c r="R11" s="222" t="str">
        <f>+'様式D-3_S001'!BL5</f>
        <v/>
      </c>
      <c r="S11" s="222" t="str">
        <f>+'様式D-3_S001'!BM5</f>
        <v/>
      </c>
      <c r="T11" s="223" t="str">
        <f>+'様式D-3_S001'!BN5</f>
        <v/>
      </c>
      <c r="U11" s="224">
        <f>+'様式D-3_S001'!BO5</f>
        <v>0</v>
      </c>
      <c r="V11" s="80">
        <f>+'様式D-3_S001'!BP5</f>
        <v>0</v>
      </c>
      <c r="W11" s="80">
        <f>+'様式D-3_S001'!BQ5</f>
        <v>0</v>
      </c>
      <c r="X11" s="225">
        <f>+'様式D-3_S001'!BR5</f>
        <v>0.22500000000000003</v>
      </c>
      <c r="Y11" s="226">
        <f>+'様式D-3_S001'!BS5</f>
        <v>0</v>
      </c>
      <c r="Z11" s="80">
        <f>+'様式D-3_S001'!BT5</f>
        <v>0</v>
      </c>
      <c r="AA11" s="80">
        <f>+'様式D-3_S001'!BU5</f>
        <v>0</v>
      </c>
      <c r="AB11" s="82">
        <f>+'様式D-3_S001'!BV5</f>
        <v>0</v>
      </c>
      <c r="AC11" s="50"/>
      <c r="AD11" s="50"/>
      <c r="AE11" s="50"/>
      <c r="AF11" s="50"/>
      <c r="AG11" s="50"/>
      <c r="AH11" s="50"/>
      <c r="AI11" s="50"/>
      <c r="AJ11" s="50"/>
    </row>
    <row r="12" spans="1:36" x14ac:dyDescent="0.15">
      <c r="B12" s="216" t="str">
        <f>+'様式D-3_S002'!AV5</f>
        <v>S002</v>
      </c>
      <c r="C12" s="227">
        <f>+'様式D-3_S002'!AW5</f>
        <v>10.4</v>
      </c>
      <c r="D12" s="218" t="str">
        <f>+'様式D-3_S002'!AX5</f>
        <v>Ⅰ</v>
      </c>
      <c r="E12" s="56">
        <f>+'様式D-3_S002'!AY5</f>
        <v>0</v>
      </c>
      <c r="F12" s="58">
        <f>+'様式D-3_S002'!AZ5</f>
        <v>0</v>
      </c>
      <c r="G12" s="58">
        <f>+'様式D-3_S002'!BA5</f>
        <v>0</v>
      </c>
      <c r="H12" s="219">
        <f>+'様式D-3_S002'!BB5</f>
        <v>0</v>
      </c>
      <c r="I12" s="220">
        <f>+'様式D-3_S002'!BC5</f>
        <v>0</v>
      </c>
      <c r="J12" s="58">
        <f>+'様式D-3_S002'!BD5</f>
        <v>0</v>
      </c>
      <c r="K12" s="58">
        <f>+'様式D-3_S002'!BE5</f>
        <v>0</v>
      </c>
      <c r="L12" s="219">
        <f>+'様式D-3_S002'!BF5</f>
        <v>0</v>
      </c>
      <c r="M12" s="220">
        <f>+'様式D-3_S002'!BG5</f>
        <v>0</v>
      </c>
      <c r="N12" s="58">
        <f>+'様式D-3_S002'!BH5</f>
        <v>0</v>
      </c>
      <c r="O12" s="58">
        <f>+'様式D-3_S002'!BI5</f>
        <v>0</v>
      </c>
      <c r="P12" s="219">
        <f>+'様式D-3_S002'!BJ5</f>
        <v>0</v>
      </c>
      <c r="Q12" s="221" t="str">
        <f>+'様式D-3_S002'!BK5</f>
        <v/>
      </c>
      <c r="R12" s="222" t="str">
        <f>+'様式D-3_S002'!BL5</f>
        <v/>
      </c>
      <c r="S12" s="229" t="str">
        <f>+'様式D-3_S002'!BM5</f>
        <v/>
      </c>
      <c r="T12" s="223" t="str">
        <f>+'様式D-3_S002'!BN5</f>
        <v/>
      </c>
      <c r="U12" s="224">
        <f>+'様式D-3_S002'!BO5</f>
        <v>0</v>
      </c>
      <c r="V12" s="80">
        <f>+'様式D-3_S002'!BP5</f>
        <v>0</v>
      </c>
      <c r="W12" s="80">
        <f>+'様式D-3_S002'!BQ5</f>
        <v>0</v>
      </c>
      <c r="X12" s="225">
        <f>+'様式D-3_S002'!BR5</f>
        <v>0</v>
      </c>
      <c r="Y12" s="226">
        <f>+'様式D-3_S002'!BS5</f>
        <v>0</v>
      </c>
      <c r="Z12" s="80">
        <f>+'様式D-3_S002'!BT5</f>
        <v>0</v>
      </c>
      <c r="AA12" s="80">
        <f>+'様式D-3_S002'!BU5</f>
        <v>0</v>
      </c>
      <c r="AB12" s="82">
        <f>+'様式D-3_S002'!BV5</f>
        <v>0</v>
      </c>
      <c r="AC12" s="50"/>
      <c r="AD12" s="50"/>
      <c r="AE12" s="50"/>
      <c r="AF12" s="50"/>
      <c r="AG12" s="50"/>
      <c r="AH12" s="50"/>
      <c r="AI12" s="50"/>
      <c r="AJ12" s="50"/>
    </row>
    <row r="13" spans="1:36" x14ac:dyDescent="0.15">
      <c r="B13" s="216" t="str">
        <f>+'様式D-3_S003'!AV5</f>
        <v>S003</v>
      </c>
      <c r="C13" s="227">
        <f>+'様式D-3_S003'!AW5</f>
        <v>10.4</v>
      </c>
      <c r="D13" s="218" t="str">
        <f>+'様式D-3_S003'!AX5</f>
        <v>Ⅰ</v>
      </c>
      <c r="E13" s="56">
        <f>+'様式D-3_S003'!AY5</f>
        <v>0</v>
      </c>
      <c r="F13" s="58">
        <f>+'様式D-3_S003'!AZ5</f>
        <v>0</v>
      </c>
      <c r="G13" s="58">
        <f>+'様式D-3_S003'!BA5</f>
        <v>0</v>
      </c>
      <c r="H13" s="219">
        <f>+'様式D-3_S003'!BB5</f>
        <v>0</v>
      </c>
      <c r="I13" s="220">
        <f>+'様式D-3_S003'!BC5</f>
        <v>0</v>
      </c>
      <c r="J13" s="58">
        <f>+'様式D-3_S003'!BD5</f>
        <v>0</v>
      </c>
      <c r="K13" s="58">
        <f>+'様式D-3_S003'!BE5</f>
        <v>0</v>
      </c>
      <c r="L13" s="219">
        <f>+'様式D-3_S003'!BF5</f>
        <v>0</v>
      </c>
      <c r="M13" s="220">
        <f>+'様式D-3_S003'!BG5</f>
        <v>0</v>
      </c>
      <c r="N13" s="58">
        <f>+'様式D-3_S003'!BH5</f>
        <v>0</v>
      </c>
      <c r="O13" s="58">
        <f>+'様式D-3_S003'!BI5</f>
        <v>0</v>
      </c>
      <c r="P13" s="219">
        <f>+'様式D-3_S003'!BJ5</f>
        <v>0</v>
      </c>
      <c r="Q13" s="221" t="str">
        <f>+'様式D-3_S003'!BK5</f>
        <v/>
      </c>
      <c r="R13" s="222" t="str">
        <f>+'様式D-3_S003'!BL5</f>
        <v/>
      </c>
      <c r="S13" s="229" t="str">
        <f>+'様式D-3_S003'!BM5</f>
        <v/>
      </c>
      <c r="T13" s="223" t="str">
        <f>+'様式D-3_S003'!BN5</f>
        <v/>
      </c>
      <c r="U13" s="224">
        <f>+'様式D-3_S003'!BO5</f>
        <v>0</v>
      </c>
      <c r="V13" s="80">
        <f>+'様式D-3_S003'!BP5</f>
        <v>0</v>
      </c>
      <c r="W13" s="80">
        <f>+'様式D-3_S003'!BQ5</f>
        <v>0</v>
      </c>
      <c r="X13" s="225">
        <f>+'様式D-3_S003'!BR5</f>
        <v>0</v>
      </c>
      <c r="Y13" s="226">
        <f>+'様式D-3_S003'!BS5</f>
        <v>0</v>
      </c>
      <c r="Z13" s="80">
        <f>+'様式D-3_S003'!BT5</f>
        <v>0</v>
      </c>
      <c r="AA13" s="80">
        <f>+'様式D-3_S003'!BU5</f>
        <v>0</v>
      </c>
      <c r="AB13" s="82">
        <f>+'様式D-3_S003'!BV5</f>
        <v>0</v>
      </c>
      <c r="AC13" s="50"/>
      <c r="AD13" s="50"/>
      <c r="AE13" s="50"/>
      <c r="AF13" s="50"/>
      <c r="AG13" s="50"/>
      <c r="AH13" s="50"/>
      <c r="AI13" s="50"/>
      <c r="AJ13" s="50"/>
    </row>
    <row r="14" spans="1:36" x14ac:dyDescent="0.15">
      <c r="B14" s="216" t="str">
        <f>+'様式D-3_S004'!AV5</f>
        <v>S004</v>
      </c>
      <c r="C14" s="227">
        <f>+'様式D-3_S004'!AW5</f>
        <v>10.4</v>
      </c>
      <c r="D14" s="218" t="str">
        <f>+'様式D-3_S004'!AX5</f>
        <v>Ⅰ</v>
      </c>
      <c r="E14" s="56">
        <f>+'様式D-3_S004'!AY5</f>
        <v>0</v>
      </c>
      <c r="F14" s="58">
        <f>+'様式D-3_S004'!AZ5</f>
        <v>0</v>
      </c>
      <c r="G14" s="58">
        <f>+'様式D-3_S004'!BA5</f>
        <v>0</v>
      </c>
      <c r="H14" s="219">
        <f>+'様式D-3_S004'!BB5</f>
        <v>0</v>
      </c>
      <c r="I14" s="220">
        <f>+'様式D-3_S004'!BC5</f>
        <v>0</v>
      </c>
      <c r="J14" s="58">
        <f>+'様式D-3_S004'!BD5</f>
        <v>0</v>
      </c>
      <c r="K14" s="58">
        <f>+'様式D-3_S004'!BE5</f>
        <v>0</v>
      </c>
      <c r="L14" s="219">
        <f>+'様式D-3_S004'!BF5</f>
        <v>0</v>
      </c>
      <c r="M14" s="220">
        <f>+'様式D-3_S004'!BG5</f>
        <v>0</v>
      </c>
      <c r="N14" s="58">
        <f>+'様式D-3_S004'!BH5</f>
        <v>0</v>
      </c>
      <c r="O14" s="58">
        <f>+'様式D-3_S004'!BI5</f>
        <v>0</v>
      </c>
      <c r="P14" s="219">
        <f>+'様式D-3_S004'!BJ5</f>
        <v>0</v>
      </c>
      <c r="Q14" s="221" t="str">
        <f>+'様式D-3_S004'!BK5</f>
        <v/>
      </c>
      <c r="R14" s="222" t="str">
        <f>+'様式D-3_S004'!BL5</f>
        <v/>
      </c>
      <c r="S14" s="222" t="str">
        <f>+'様式D-3_S004'!BM5</f>
        <v/>
      </c>
      <c r="T14" s="223" t="str">
        <f>+'様式D-3_S004'!BN5</f>
        <v/>
      </c>
      <c r="U14" s="224">
        <f>+'様式D-3_S004'!BO5</f>
        <v>0</v>
      </c>
      <c r="V14" s="80">
        <f>+'様式D-3_S004'!BP5</f>
        <v>0</v>
      </c>
      <c r="W14" s="80">
        <f>+'様式D-3_S004'!BQ5</f>
        <v>0</v>
      </c>
      <c r="X14" s="225">
        <f>+'様式D-3_S004'!BR5</f>
        <v>0</v>
      </c>
      <c r="Y14" s="226">
        <f>+'様式D-3_S004'!BS5</f>
        <v>0</v>
      </c>
      <c r="Z14" s="80">
        <f>+'様式D-3_S004'!BT5</f>
        <v>0</v>
      </c>
      <c r="AA14" s="80">
        <f>+'様式D-3_S004'!BU5</f>
        <v>0</v>
      </c>
      <c r="AB14" s="82">
        <f>+'様式D-3_S004'!BV5</f>
        <v>0</v>
      </c>
      <c r="AC14" s="50"/>
      <c r="AD14" s="50"/>
      <c r="AE14" s="50"/>
      <c r="AF14" s="50"/>
      <c r="AG14" s="50"/>
      <c r="AH14" s="50"/>
      <c r="AI14" s="50"/>
      <c r="AJ14" s="50"/>
    </row>
    <row r="15" spans="1:36" x14ac:dyDescent="0.15">
      <c r="B15" s="216" t="str">
        <f>+'様式D-3_S005'!AV5</f>
        <v>S005</v>
      </c>
      <c r="C15" s="227">
        <f>+'様式D-3_S005'!AW5</f>
        <v>10.3</v>
      </c>
      <c r="D15" s="127" t="str">
        <f>+'様式D-3_S005'!AX5</f>
        <v>Ⅰ</v>
      </c>
      <c r="E15" s="56">
        <f>+'様式D-3_S005'!AY5</f>
        <v>0</v>
      </c>
      <c r="F15" s="58">
        <f>+'様式D-3_S005'!AZ5</f>
        <v>0</v>
      </c>
      <c r="G15" s="58">
        <f>+'様式D-3_S005'!BA5</f>
        <v>0</v>
      </c>
      <c r="H15" s="34">
        <f>+'様式D-3_S005'!BB5</f>
        <v>0</v>
      </c>
      <c r="I15" s="60">
        <f>+'様式D-3_S005'!BC5</f>
        <v>0</v>
      </c>
      <c r="J15" s="58">
        <f>+'様式D-3_S005'!BD5</f>
        <v>0</v>
      </c>
      <c r="K15" s="58">
        <f>+'様式D-3_S005'!BE5</f>
        <v>0</v>
      </c>
      <c r="L15" s="34">
        <f>+'様式D-3_S005'!BF5</f>
        <v>0</v>
      </c>
      <c r="M15" s="60">
        <f>+'様式D-3_S005'!BG5</f>
        <v>0</v>
      </c>
      <c r="N15" s="58">
        <f>+'様式D-3_S005'!BH5</f>
        <v>0</v>
      </c>
      <c r="O15" s="58">
        <f>+'様式D-3_S005'!BI5</f>
        <v>0</v>
      </c>
      <c r="P15" s="34">
        <f>+'様式D-3_S005'!BJ5</f>
        <v>0</v>
      </c>
      <c r="Q15" s="78" t="str">
        <f>+'様式D-3_S005'!BK5</f>
        <v/>
      </c>
      <c r="R15" s="77" t="str">
        <f>+'様式D-3_S005'!BL5</f>
        <v/>
      </c>
      <c r="S15" s="79" t="str">
        <f>+'様式D-3_S005'!BM5</f>
        <v/>
      </c>
      <c r="T15" s="76" t="str">
        <f>+'様式D-3_S005'!BN5</f>
        <v/>
      </c>
      <c r="U15" s="68">
        <f>+'様式D-3_S005'!BO5</f>
        <v>0</v>
      </c>
      <c r="V15" s="69">
        <f>+'様式D-3_S005'!BP5</f>
        <v>0</v>
      </c>
      <c r="W15" s="80">
        <f>+'様式D-3_S005'!BQ5</f>
        <v>0</v>
      </c>
      <c r="X15" s="70">
        <f>+'様式D-3_S005'!BR5</f>
        <v>0</v>
      </c>
      <c r="Y15" s="68">
        <f>+'様式D-3_S005'!BS5</f>
        <v>0</v>
      </c>
      <c r="Z15" s="69">
        <f>+'様式D-3_S005'!BT5</f>
        <v>0</v>
      </c>
      <c r="AA15" s="80">
        <f>+'様式D-3_S005'!BU5</f>
        <v>0</v>
      </c>
      <c r="AB15" s="82">
        <f>+'様式D-3_S005'!BV5</f>
        <v>0</v>
      </c>
      <c r="AC15" s="50"/>
      <c r="AD15" s="50"/>
      <c r="AE15" s="50"/>
      <c r="AF15" s="50"/>
      <c r="AG15" s="50"/>
      <c r="AH15" s="50"/>
      <c r="AI15" s="50"/>
      <c r="AJ15" s="50"/>
    </row>
    <row r="16" spans="1:36" x14ac:dyDescent="0.15">
      <c r="B16" s="216" t="str">
        <f>+'様式D-3_S006'!AV5</f>
        <v>S006</v>
      </c>
      <c r="C16" s="227">
        <f>+'様式D-3_S006'!AW5</f>
        <v>10.4</v>
      </c>
      <c r="D16" s="128" t="str">
        <f>+'様式D-3_S006'!AX5</f>
        <v>Ⅰ</v>
      </c>
      <c r="E16" s="56">
        <f>+'様式D-3_S006'!AY5</f>
        <v>0</v>
      </c>
      <c r="F16" s="58">
        <f>+'様式D-3_S006'!AZ5</f>
        <v>0</v>
      </c>
      <c r="G16" s="58">
        <f>+'様式D-3_S006'!BA5</f>
        <v>0</v>
      </c>
      <c r="H16" s="34">
        <f>+'様式D-3_S006'!BB5</f>
        <v>0</v>
      </c>
      <c r="I16" s="60">
        <f>+'様式D-3_S006'!BC5</f>
        <v>0</v>
      </c>
      <c r="J16" s="58">
        <f>+'様式D-3_S006'!BD5</f>
        <v>0</v>
      </c>
      <c r="K16" s="58">
        <f>+'様式D-3_S006'!BE5</f>
        <v>0</v>
      </c>
      <c r="L16" s="34">
        <f>+'様式D-3_S006'!BF5</f>
        <v>0</v>
      </c>
      <c r="M16" s="60">
        <f>+'様式D-3_S006'!BG5</f>
        <v>0</v>
      </c>
      <c r="N16" s="58">
        <f>+'様式D-3_S006'!BH5</f>
        <v>0</v>
      </c>
      <c r="O16" s="58">
        <f>+'様式D-3_S006'!BI5</f>
        <v>0</v>
      </c>
      <c r="P16" s="34">
        <f>+'様式D-3_S006'!BJ5</f>
        <v>0</v>
      </c>
      <c r="Q16" s="78" t="str">
        <f>+'様式D-3_S006'!BK5</f>
        <v/>
      </c>
      <c r="R16" s="77" t="str">
        <f>+'様式D-3_S006'!BL5</f>
        <v/>
      </c>
      <c r="S16" s="79" t="str">
        <f>+'様式D-3_S006'!BM5</f>
        <v/>
      </c>
      <c r="T16" s="76" t="str">
        <f>+'様式D-3_S006'!BN5</f>
        <v/>
      </c>
      <c r="U16" s="68">
        <f>+'様式D-3_S006'!BO5</f>
        <v>0</v>
      </c>
      <c r="V16" s="69">
        <f>+'様式D-3_S006'!BP5</f>
        <v>0</v>
      </c>
      <c r="W16" s="80">
        <f>+'様式D-3_S006'!BQ5</f>
        <v>0</v>
      </c>
      <c r="X16" s="70">
        <f>+'様式D-3_S006'!BR5</f>
        <v>0</v>
      </c>
      <c r="Y16" s="68">
        <f>+'様式D-3_S006'!BS5</f>
        <v>0</v>
      </c>
      <c r="Z16" s="69">
        <f>+'様式D-3_S006'!BT5</f>
        <v>0</v>
      </c>
      <c r="AA16" s="80">
        <f>+'様式D-3_S006'!BU5</f>
        <v>0</v>
      </c>
      <c r="AB16" s="82">
        <f>+'様式D-3_S006'!BV5</f>
        <v>0</v>
      </c>
      <c r="AC16" s="50"/>
      <c r="AD16" s="50"/>
      <c r="AE16" s="50"/>
      <c r="AF16" s="50"/>
      <c r="AG16" s="50"/>
      <c r="AH16" s="50"/>
      <c r="AI16" s="50"/>
      <c r="AJ16" s="50"/>
    </row>
    <row r="17" spans="2:36" x14ac:dyDescent="0.15">
      <c r="B17" s="216" t="str">
        <f>+'様式D-3_S007'!AV5</f>
        <v>S007</v>
      </c>
      <c r="C17" s="227">
        <f>+'様式D-3_S007'!AW5</f>
        <v>10.199999999999999</v>
      </c>
      <c r="D17" s="128" t="str">
        <f>+'様式D-3_S007'!AX5</f>
        <v>Ⅰ</v>
      </c>
      <c r="E17" s="56">
        <f>+'様式D-3_S007'!AY5</f>
        <v>0</v>
      </c>
      <c r="F17" s="58">
        <f>+'様式D-3_S007'!AZ5</f>
        <v>0</v>
      </c>
      <c r="G17" s="58">
        <f>+'様式D-3_S007'!BA5</f>
        <v>0</v>
      </c>
      <c r="H17" s="34">
        <f>+'様式D-3_S007'!BB5</f>
        <v>0</v>
      </c>
      <c r="I17" s="60">
        <f>+'様式D-3_S007'!BC5</f>
        <v>0</v>
      </c>
      <c r="J17" s="58">
        <f>+'様式D-3_S007'!BD5</f>
        <v>0</v>
      </c>
      <c r="K17" s="58">
        <f>+'様式D-3_S007'!BE5</f>
        <v>0</v>
      </c>
      <c r="L17" s="34">
        <f>+'様式D-3_S007'!BF5</f>
        <v>0</v>
      </c>
      <c r="M17" s="60">
        <f>+'様式D-3_S007'!BG5</f>
        <v>0</v>
      </c>
      <c r="N17" s="58">
        <f>+'様式D-3_S007'!BH5</f>
        <v>0</v>
      </c>
      <c r="O17" s="58">
        <f>+'様式D-3_S007'!BI5</f>
        <v>0</v>
      </c>
      <c r="P17" s="34">
        <f>+'様式D-3_S007'!BJ5</f>
        <v>0</v>
      </c>
      <c r="Q17" s="78" t="str">
        <f>+'様式D-3_S007'!BK5</f>
        <v/>
      </c>
      <c r="R17" s="77" t="str">
        <f>+'様式D-3_S007'!BL5</f>
        <v/>
      </c>
      <c r="S17" s="79" t="str">
        <f>+'様式D-3_S007'!BM5</f>
        <v/>
      </c>
      <c r="T17" s="76" t="str">
        <f>+'様式D-3_S007'!BN5</f>
        <v/>
      </c>
      <c r="U17" s="68">
        <f>+'様式D-3_S007'!BO5</f>
        <v>0</v>
      </c>
      <c r="V17" s="69">
        <f>+'様式D-3_S007'!BP5</f>
        <v>0</v>
      </c>
      <c r="W17" s="80">
        <f>+'様式D-3_S007'!BQ5</f>
        <v>0</v>
      </c>
      <c r="X17" s="70">
        <f>+'様式D-3_S007'!BR5</f>
        <v>0</v>
      </c>
      <c r="Y17" s="68">
        <f>+'様式D-3_S007'!BS5</f>
        <v>0</v>
      </c>
      <c r="Z17" s="69">
        <f>+'様式D-3_S007'!BT5</f>
        <v>0</v>
      </c>
      <c r="AA17" s="80">
        <f>+'様式D-3_S007'!BU5</f>
        <v>0</v>
      </c>
      <c r="AB17" s="82">
        <f>+'様式D-3_S007'!BV5</f>
        <v>0</v>
      </c>
      <c r="AC17" s="50"/>
      <c r="AD17" s="50"/>
      <c r="AE17" s="50"/>
      <c r="AF17" s="50"/>
      <c r="AG17" s="50"/>
      <c r="AH17" s="50"/>
      <c r="AI17" s="50"/>
      <c r="AJ17" s="50"/>
    </row>
    <row r="18" spans="2:36" x14ac:dyDescent="0.15">
      <c r="B18" s="216" t="str">
        <f>+'様式D-3_S008'!AV5</f>
        <v>S008</v>
      </c>
      <c r="C18" s="227">
        <f>+'様式D-3_S008'!AW5</f>
        <v>10.4</v>
      </c>
      <c r="D18" s="128" t="str">
        <f>+'様式D-3_S008'!AX5</f>
        <v>Ⅲ</v>
      </c>
      <c r="E18" s="56">
        <f>+'様式D-3_S008'!AY5</f>
        <v>0</v>
      </c>
      <c r="F18" s="58">
        <f>+'様式D-3_S008'!AZ5</f>
        <v>0</v>
      </c>
      <c r="G18" s="58">
        <f>+'様式D-3_S008'!BA5</f>
        <v>0</v>
      </c>
      <c r="H18" s="34">
        <f>+'様式D-3_S008'!BB5</f>
        <v>0</v>
      </c>
      <c r="I18" s="60">
        <f>+'様式D-3_S008'!BC5</f>
        <v>0</v>
      </c>
      <c r="J18" s="58">
        <f>+'様式D-3_S008'!BD5</f>
        <v>1</v>
      </c>
      <c r="K18" s="58">
        <f>+'様式D-3_S008'!BE5</f>
        <v>0</v>
      </c>
      <c r="L18" s="34">
        <f>+'様式D-3_S008'!BF5</f>
        <v>1</v>
      </c>
      <c r="M18" s="60">
        <f>+'様式D-3_S008'!BG5</f>
        <v>0</v>
      </c>
      <c r="N18" s="58">
        <f>+'様式D-3_S008'!BH5</f>
        <v>0</v>
      </c>
      <c r="O18" s="58">
        <f>+'様式D-3_S008'!BI5</f>
        <v>0</v>
      </c>
      <c r="P18" s="34">
        <f>+'様式D-3_S008'!BJ5</f>
        <v>0</v>
      </c>
      <c r="Q18" s="78" t="str">
        <f>+'様式D-3_S008'!BK5</f>
        <v/>
      </c>
      <c r="R18" s="77" t="str">
        <f>+'様式D-3_S008'!BL5</f>
        <v/>
      </c>
      <c r="S18" s="79" t="str">
        <f>+'様式D-3_S008'!BM5</f>
        <v/>
      </c>
      <c r="T18" s="76" t="str">
        <f>+'様式D-3_S008'!BN5</f>
        <v/>
      </c>
      <c r="U18" s="68">
        <f>+'様式D-3_S008'!BO5</f>
        <v>0</v>
      </c>
      <c r="V18" s="69">
        <f>+'様式D-3_S008'!BP5</f>
        <v>2.4E-2</v>
      </c>
      <c r="W18" s="80">
        <f>+'様式D-3_S008'!BQ5</f>
        <v>0</v>
      </c>
      <c r="X18" s="70">
        <f>+'様式D-3_S008'!BR5</f>
        <v>8.8199999999999985</v>
      </c>
      <c r="Y18" s="68">
        <f>+'様式D-3_S008'!BS5</f>
        <v>0</v>
      </c>
      <c r="Z18" s="69">
        <f>+'様式D-3_S008'!BT5</f>
        <v>0</v>
      </c>
      <c r="AA18" s="80">
        <f>+'様式D-3_S008'!BU5</f>
        <v>0</v>
      </c>
      <c r="AB18" s="82">
        <f>+'様式D-3_S008'!BV5</f>
        <v>0</v>
      </c>
      <c r="AC18" s="50"/>
      <c r="AD18" s="50"/>
      <c r="AE18" s="50"/>
      <c r="AF18" s="50"/>
      <c r="AG18" s="50"/>
      <c r="AH18" s="50"/>
      <c r="AI18" s="50"/>
      <c r="AJ18" s="50"/>
    </row>
    <row r="19" spans="2:36" x14ac:dyDescent="0.15">
      <c r="B19" s="216" t="str">
        <f>+'様式D-3_S009'!AV5</f>
        <v>S009</v>
      </c>
      <c r="C19" s="227">
        <f>+'様式D-3_S009'!AW5</f>
        <v>10.3</v>
      </c>
      <c r="D19" s="128" t="str">
        <f>+'様式D-3_S009'!AX5</f>
        <v>Ⅰ</v>
      </c>
      <c r="E19" s="56">
        <f>+'様式D-3_S009'!AY5</f>
        <v>0</v>
      </c>
      <c r="F19" s="58">
        <f>+'様式D-3_S009'!AZ5</f>
        <v>0</v>
      </c>
      <c r="G19" s="58">
        <f>+'様式D-3_S009'!BA5</f>
        <v>0</v>
      </c>
      <c r="H19" s="34">
        <f>+'様式D-3_S009'!BB5</f>
        <v>0</v>
      </c>
      <c r="I19" s="60">
        <f>+'様式D-3_S009'!BC5</f>
        <v>0</v>
      </c>
      <c r="J19" s="58">
        <f>+'様式D-3_S009'!BD5</f>
        <v>0</v>
      </c>
      <c r="K19" s="58">
        <f>+'様式D-3_S009'!BE5</f>
        <v>0</v>
      </c>
      <c r="L19" s="34">
        <f>+'様式D-3_S009'!BF5</f>
        <v>0</v>
      </c>
      <c r="M19" s="60">
        <f>+'様式D-3_S009'!BG5</f>
        <v>0</v>
      </c>
      <c r="N19" s="58">
        <f>+'様式D-3_S009'!BH5</f>
        <v>0</v>
      </c>
      <c r="O19" s="58">
        <f>+'様式D-3_S009'!BI5</f>
        <v>0</v>
      </c>
      <c r="P19" s="34">
        <f>+'様式D-3_S009'!BJ5</f>
        <v>0</v>
      </c>
      <c r="Q19" s="78" t="str">
        <f>+'様式D-3_S009'!BK5</f>
        <v/>
      </c>
      <c r="R19" s="77" t="str">
        <f>+'様式D-3_S009'!BL5</f>
        <v/>
      </c>
      <c r="S19" s="79" t="str">
        <f>+'様式D-3_S009'!BM5</f>
        <v/>
      </c>
      <c r="T19" s="76" t="str">
        <f>+'様式D-3_S009'!BN5</f>
        <v/>
      </c>
      <c r="U19" s="68">
        <f>+'様式D-3_S009'!BO5</f>
        <v>0</v>
      </c>
      <c r="V19" s="69">
        <f>+'様式D-3_S009'!BP5</f>
        <v>0</v>
      </c>
      <c r="W19" s="80">
        <f>+'様式D-3_S009'!BQ5</f>
        <v>0</v>
      </c>
      <c r="X19" s="70">
        <f>+'様式D-3_S009'!BR5</f>
        <v>0</v>
      </c>
      <c r="Y19" s="68">
        <f>+'様式D-3_S009'!BS5</f>
        <v>0</v>
      </c>
      <c r="Z19" s="69">
        <f>+'様式D-3_S009'!BT5</f>
        <v>0</v>
      </c>
      <c r="AA19" s="80">
        <f>+'様式D-3_S009'!BU5</f>
        <v>0</v>
      </c>
      <c r="AB19" s="82">
        <f>+'様式D-3_S009'!BV5</f>
        <v>0</v>
      </c>
      <c r="AC19" s="50"/>
      <c r="AD19" s="50"/>
      <c r="AE19" s="50"/>
      <c r="AF19" s="50"/>
      <c r="AG19" s="50"/>
      <c r="AH19" s="50"/>
      <c r="AI19" s="50"/>
      <c r="AJ19" s="50"/>
    </row>
    <row r="20" spans="2:36" x14ac:dyDescent="0.15">
      <c r="B20" s="216" t="str">
        <f>+'様式D-3_S010'!AV5</f>
        <v>S010</v>
      </c>
      <c r="C20" s="227">
        <f>+'様式D-3_S010'!AW5</f>
        <v>10.3</v>
      </c>
      <c r="D20" s="128" t="str">
        <f>+'様式D-3_S010'!AX5</f>
        <v>Ⅰ</v>
      </c>
      <c r="E20" s="56">
        <f>+'様式D-3_S010'!AY5</f>
        <v>0</v>
      </c>
      <c r="F20" s="58">
        <f>+'様式D-3_S010'!AZ5</f>
        <v>0</v>
      </c>
      <c r="G20" s="58">
        <f>+'様式D-3_S010'!BA5</f>
        <v>0</v>
      </c>
      <c r="H20" s="34">
        <f>+'様式D-3_S010'!BB5</f>
        <v>0</v>
      </c>
      <c r="I20" s="60">
        <f>+'様式D-3_S010'!BC5</f>
        <v>0</v>
      </c>
      <c r="J20" s="58">
        <f>+'様式D-3_S010'!BD5</f>
        <v>0</v>
      </c>
      <c r="K20" s="58">
        <f>+'様式D-3_S010'!BE5</f>
        <v>0</v>
      </c>
      <c r="L20" s="34">
        <f>+'様式D-3_S010'!BF5</f>
        <v>0</v>
      </c>
      <c r="M20" s="60">
        <f>+'様式D-3_S010'!BG5</f>
        <v>0</v>
      </c>
      <c r="N20" s="58">
        <f>+'様式D-3_S010'!BH5</f>
        <v>0</v>
      </c>
      <c r="O20" s="58">
        <f>+'様式D-3_S010'!BI5</f>
        <v>0</v>
      </c>
      <c r="P20" s="34">
        <f>+'様式D-3_S010'!BJ5</f>
        <v>0</v>
      </c>
      <c r="Q20" s="78" t="str">
        <f>+'様式D-3_S010'!BK5</f>
        <v/>
      </c>
      <c r="R20" s="77" t="str">
        <f>+'様式D-3_S010'!BL5</f>
        <v/>
      </c>
      <c r="S20" s="79" t="str">
        <f>+'様式D-3_S010'!BM5</f>
        <v/>
      </c>
      <c r="T20" s="76" t="str">
        <f>+'様式D-3_S010'!BN5</f>
        <v/>
      </c>
      <c r="U20" s="68">
        <f>+'様式D-3_S010'!BO5</f>
        <v>0</v>
      </c>
      <c r="V20" s="69">
        <f>+'様式D-3_S010'!BP5</f>
        <v>0</v>
      </c>
      <c r="W20" s="80">
        <f>+'様式D-3_S010'!BQ5</f>
        <v>0</v>
      </c>
      <c r="X20" s="70">
        <f>+'様式D-3_S010'!BR5</f>
        <v>0</v>
      </c>
      <c r="Y20" s="68">
        <f>+'様式D-3_S010'!BS5</f>
        <v>0</v>
      </c>
      <c r="Z20" s="69">
        <f>+'様式D-3_S010'!BT5</f>
        <v>0</v>
      </c>
      <c r="AA20" s="80">
        <f>+'様式D-3_S010'!BU5</f>
        <v>0</v>
      </c>
      <c r="AB20" s="82">
        <f>+'様式D-3_S010'!BV5</f>
        <v>0</v>
      </c>
      <c r="AC20" s="50"/>
      <c r="AD20" s="50"/>
      <c r="AE20" s="50"/>
      <c r="AF20" s="50"/>
      <c r="AG20" s="50"/>
      <c r="AH20" s="50"/>
      <c r="AI20" s="50"/>
      <c r="AJ20" s="50"/>
    </row>
    <row r="21" spans="2:36" x14ac:dyDescent="0.15">
      <c r="B21" s="216" t="str">
        <f>+'様式D-3_S011'!AV5</f>
        <v>S011</v>
      </c>
      <c r="C21" s="227">
        <f>+'様式D-3_S011'!AW5</f>
        <v>10.3</v>
      </c>
      <c r="D21" s="128" t="str">
        <f>+'様式D-3_S011'!AX5</f>
        <v>Ⅰ</v>
      </c>
      <c r="E21" s="56">
        <f>+'様式D-3_S011'!AY5</f>
        <v>0</v>
      </c>
      <c r="F21" s="58">
        <f>+'様式D-3_S011'!AZ5</f>
        <v>0</v>
      </c>
      <c r="G21" s="58">
        <f>+'様式D-3_S011'!BA5</f>
        <v>0</v>
      </c>
      <c r="H21" s="34">
        <f>+'様式D-3_S011'!BB5</f>
        <v>0</v>
      </c>
      <c r="I21" s="60">
        <f>+'様式D-3_S011'!BC5</f>
        <v>0</v>
      </c>
      <c r="J21" s="58">
        <f>+'様式D-3_S011'!BD5</f>
        <v>0</v>
      </c>
      <c r="K21" s="58">
        <f>+'様式D-3_S011'!BE5</f>
        <v>0</v>
      </c>
      <c r="L21" s="34">
        <f>+'様式D-3_S011'!BF5</f>
        <v>0</v>
      </c>
      <c r="M21" s="60">
        <f>+'様式D-3_S011'!BG5</f>
        <v>0</v>
      </c>
      <c r="N21" s="58">
        <f>+'様式D-3_S011'!BH5</f>
        <v>0</v>
      </c>
      <c r="O21" s="58">
        <f>+'様式D-3_S011'!BI5</f>
        <v>0</v>
      </c>
      <c r="P21" s="34">
        <f>+'様式D-3_S011'!BJ5</f>
        <v>0</v>
      </c>
      <c r="Q21" s="78" t="str">
        <f>+'様式D-3_S011'!BK5</f>
        <v/>
      </c>
      <c r="R21" s="77" t="str">
        <f>+'様式D-3_S011'!BL5</f>
        <v/>
      </c>
      <c r="S21" s="79" t="str">
        <f>+'様式D-3_S011'!BM5</f>
        <v/>
      </c>
      <c r="T21" s="76" t="str">
        <f>+'様式D-3_S011'!BN5</f>
        <v/>
      </c>
      <c r="U21" s="68">
        <f>+'様式D-3_S011'!BO5</f>
        <v>0</v>
      </c>
      <c r="V21" s="69">
        <f>+'様式D-3_S011'!BP5</f>
        <v>0</v>
      </c>
      <c r="W21" s="80">
        <f>+'様式D-3_S011'!BQ5</f>
        <v>0</v>
      </c>
      <c r="X21" s="70">
        <f>+'様式D-3_S011'!BR5</f>
        <v>0</v>
      </c>
      <c r="Y21" s="68">
        <f>+'様式D-3_S011'!BS5</f>
        <v>0</v>
      </c>
      <c r="Z21" s="69">
        <f>+'様式D-3_S011'!BT5</f>
        <v>0</v>
      </c>
      <c r="AA21" s="80">
        <f>+'様式D-3_S011'!BU5</f>
        <v>0</v>
      </c>
      <c r="AB21" s="82">
        <f>+'様式D-3_S011'!BV5</f>
        <v>0</v>
      </c>
      <c r="AC21" s="50"/>
      <c r="AD21" s="50"/>
      <c r="AE21" s="50"/>
      <c r="AF21" s="50"/>
      <c r="AG21" s="50"/>
      <c r="AH21" s="50"/>
      <c r="AI21" s="50"/>
      <c r="AJ21" s="50"/>
    </row>
    <row r="22" spans="2:36" x14ac:dyDescent="0.15">
      <c r="B22" s="216" t="str">
        <f>+'様式D-3_S012'!AV5</f>
        <v>S012</v>
      </c>
      <c r="C22" s="227">
        <f>+'様式D-3_S012'!AW5</f>
        <v>10.3</v>
      </c>
      <c r="D22" s="128" t="str">
        <f>+'様式D-3_S012'!AX5</f>
        <v>Ⅰ</v>
      </c>
      <c r="E22" s="56">
        <f>+'様式D-3_S012'!AY5</f>
        <v>0</v>
      </c>
      <c r="F22" s="58">
        <f>+'様式D-3_S012'!AZ5</f>
        <v>0</v>
      </c>
      <c r="G22" s="58">
        <f>+'様式D-3_S012'!BA5</f>
        <v>0</v>
      </c>
      <c r="H22" s="34">
        <f>+'様式D-3_S012'!BB5</f>
        <v>0</v>
      </c>
      <c r="I22" s="60">
        <f>+'様式D-3_S012'!BC5</f>
        <v>0</v>
      </c>
      <c r="J22" s="58">
        <f>+'様式D-3_S012'!BD5</f>
        <v>0</v>
      </c>
      <c r="K22" s="58">
        <f>+'様式D-3_S012'!BE5</f>
        <v>0</v>
      </c>
      <c r="L22" s="34">
        <f>+'様式D-3_S012'!BF5</f>
        <v>0</v>
      </c>
      <c r="M22" s="60">
        <f>+'様式D-3_S012'!BG5</f>
        <v>0</v>
      </c>
      <c r="N22" s="58">
        <f>+'様式D-3_S012'!BH5</f>
        <v>0</v>
      </c>
      <c r="O22" s="58">
        <f>+'様式D-3_S012'!BI5</f>
        <v>0</v>
      </c>
      <c r="P22" s="34">
        <f>+'様式D-3_S012'!BJ5</f>
        <v>0</v>
      </c>
      <c r="Q22" s="78" t="str">
        <f>+'様式D-3_S012'!BK5</f>
        <v/>
      </c>
      <c r="R22" s="77" t="str">
        <f>+'様式D-3_S012'!BL5</f>
        <v/>
      </c>
      <c r="S22" s="79" t="str">
        <f>+'様式D-3_S012'!BM5</f>
        <v/>
      </c>
      <c r="T22" s="76" t="str">
        <f>+'様式D-3_S012'!BN5</f>
        <v/>
      </c>
      <c r="U22" s="68">
        <f>+'様式D-3_S012'!BO5</f>
        <v>0</v>
      </c>
      <c r="V22" s="69">
        <f>+'様式D-3_S012'!BP5</f>
        <v>0</v>
      </c>
      <c r="W22" s="80">
        <f>+'様式D-3_S012'!BQ5</f>
        <v>0</v>
      </c>
      <c r="X22" s="70">
        <f>+'様式D-3_S012'!BR5</f>
        <v>0</v>
      </c>
      <c r="Y22" s="68">
        <f>+'様式D-3_S012'!BS5</f>
        <v>0</v>
      </c>
      <c r="Z22" s="69">
        <f>+'様式D-3_S012'!BT5</f>
        <v>0</v>
      </c>
      <c r="AA22" s="80">
        <f>+'様式D-3_S012'!BU5</f>
        <v>0</v>
      </c>
      <c r="AB22" s="82">
        <f>+'様式D-3_S012'!BV5</f>
        <v>0</v>
      </c>
      <c r="AC22" s="50"/>
      <c r="AD22" s="50"/>
      <c r="AE22" s="50"/>
      <c r="AF22" s="50"/>
      <c r="AG22" s="50"/>
      <c r="AH22" s="50"/>
      <c r="AI22" s="50"/>
      <c r="AJ22" s="50"/>
    </row>
    <row r="23" spans="2:36" x14ac:dyDescent="0.15">
      <c r="B23" s="216" t="str">
        <f>+'様式D-3_S013'!AV5</f>
        <v>S013</v>
      </c>
      <c r="C23" s="227">
        <f>+'様式D-3_S013'!AW5</f>
        <v>10.4</v>
      </c>
      <c r="D23" s="128" t="str">
        <f>+'様式D-3_S013'!AX5</f>
        <v>Ⅰ</v>
      </c>
      <c r="E23" s="56">
        <f>+'様式D-3_S013'!AY5</f>
        <v>0</v>
      </c>
      <c r="F23" s="58">
        <f>+'様式D-3_S013'!AZ5</f>
        <v>0</v>
      </c>
      <c r="G23" s="58">
        <f>+'様式D-3_S013'!BA5</f>
        <v>0</v>
      </c>
      <c r="H23" s="34">
        <f>+'様式D-3_S013'!BB5</f>
        <v>0</v>
      </c>
      <c r="I23" s="60">
        <f>+'様式D-3_S013'!BC5</f>
        <v>0</v>
      </c>
      <c r="J23" s="58">
        <f>+'様式D-3_S013'!BD5</f>
        <v>0</v>
      </c>
      <c r="K23" s="58">
        <f>+'様式D-3_S013'!BE5</f>
        <v>0</v>
      </c>
      <c r="L23" s="34">
        <f>+'様式D-3_S013'!BF5</f>
        <v>0</v>
      </c>
      <c r="M23" s="60">
        <f>+'様式D-3_S013'!BG5</f>
        <v>0</v>
      </c>
      <c r="N23" s="58">
        <f>+'様式D-3_S013'!BH5</f>
        <v>0</v>
      </c>
      <c r="O23" s="58">
        <f>+'様式D-3_S013'!BI5</f>
        <v>0</v>
      </c>
      <c r="P23" s="34">
        <f>+'様式D-3_S013'!BJ5</f>
        <v>0</v>
      </c>
      <c r="Q23" s="78" t="str">
        <f>+'様式D-3_S013'!BK5</f>
        <v/>
      </c>
      <c r="R23" s="77" t="str">
        <f>+'様式D-3_S013'!BL5</f>
        <v/>
      </c>
      <c r="S23" s="79" t="str">
        <f>+'様式D-3_S013'!BM5</f>
        <v/>
      </c>
      <c r="T23" s="76" t="str">
        <f>+'様式D-3_S013'!BN5</f>
        <v/>
      </c>
      <c r="U23" s="68">
        <f>+'様式D-3_S013'!BO5</f>
        <v>0</v>
      </c>
      <c r="V23" s="69">
        <f>+'様式D-3_S013'!BP5</f>
        <v>0</v>
      </c>
      <c r="W23" s="80">
        <f>+'様式D-3_S013'!BQ5</f>
        <v>0</v>
      </c>
      <c r="X23" s="70">
        <f>+'様式D-3_S013'!BR5</f>
        <v>0</v>
      </c>
      <c r="Y23" s="68">
        <f>+'様式D-3_S013'!BS5</f>
        <v>0</v>
      </c>
      <c r="Z23" s="69">
        <f>+'様式D-3_S013'!BT5</f>
        <v>0</v>
      </c>
      <c r="AA23" s="80">
        <f>+'様式D-3_S013'!BU5</f>
        <v>0</v>
      </c>
      <c r="AB23" s="82">
        <f>+'様式D-3_S013'!BV5</f>
        <v>0</v>
      </c>
      <c r="AC23" s="50"/>
      <c r="AD23" s="50"/>
      <c r="AE23" s="50"/>
      <c r="AF23" s="50"/>
      <c r="AG23" s="50"/>
      <c r="AH23" s="50"/>
      <c r="AI23" s="50"/>
      <c r="AJ23" s="50"/>
    </row>
    <row r="24" spans="2:36" x14ac:dyDescent="0.15">
      <c r="B24" s="216" t="str">
        <f>+'様式D-3_S014'!AV5</f>
        <v>S014</v>
      </c>
      <c r="C24" s="227">
        <f>+'様式D-3_S014'!AW5</f>
        <v>10.3</v>
      </c>
      <c r="D24" s="128" t="str">
        <f>+'様式D-3_S014'!AX5</f>
        <v>Ⅰ</v>
      </c>
      <c r="E24" s="56">
        <f>+'様式D-3_S014'!AY5</f>
        <v>0</v>
      </c>
      <c r="F24" s="58">
        <f>+'様式D-3_S014'!AZ5</f>
        <v>0</v>
      </c>
      <c r="G24" s="58">
        <f>+'様式D-3_S014'!BA5</f>
        <v>0</v>
      </c>
      <c r="H24" s="34">
        <f>+'様式D-3_S014'!BB5</f>
        <v>0</v>
      </c>
      <c r="I24" s="60">
        <f>+'様式D-3_S014'!BC5</f>
        <v>0</v>
      </c>
      <c r="J24" s="58">
        <f>+'様式D-3_S014'!BD5</f>
        <v>0</v>
      </c>
      <c r="K24" s="58">
        <f>+'様式D-3_S014'!BE5</f>
        <v>0</v>
      </c>
      <c r="L24" s="34">
        <f>+'様式D-3_S014'!BF5</f>
        <v>0</v>
      </c>
      <c r="M24" s="60">
        <f>+'様式D-3_S014'!BG5</f>
        <v>0</v>
      </c>
      <c r="N24" s="58">
        <f>+'様式D-3_S014'!BH5</f>
        <v>0</v>
      </c>
      <c r="O24" s="58">
        <f>+'様式D-3_S014'!BI5</f>
        <v>0</v>
      </c>
      <c r="P24" s="34">
        <f>+'様式D-3_S014'!BJ5</f>
        <v>0</v>
      </c>
      <c r="Q24" s="78" t="str">
        <f>+'様式D-3_S014'!BK5</f>
        <v/>
      </c>
      <c r="R24" s="77" t="str">
        <f>+'様式D-3_S014'!BL5</f>
        <v/>
      </c>
      <c r="S24" s="79" t="str">
        <f>+'様式D-3_S014'!BM5</f>
        <v/>
      </c>
      <c r="T24" s="76" t="str">
        <f>+'様式D-3_S014'!BN5</f>
        <v/>
      </c>
      <c r="U24" s="68">
        <f>+'様式D-3_S014'!BO5</f>
        <v>0</v>
      </c>
      <c r="V24" s="69">
        <f>+'様式D-3_S014'!BP5</f>
        <v>0</v>
      </c>
      <c r="W24" s="80">
        <f>+'様式D-3_S014'!BQ5</f>
        <v>0</v>
      </c>
      <c r="X24" s="70">
        <f>+'様式D-3_S014'!BR5</f>
        <v>0</v>
      </c>
      <c r="Y24" s="68">
        <f>+'様式D-3_S014'!BS5</f>
        <v>0</v>
      </c>
      <c r="Z24" s="69">
        <f>+'様式D-3_S014'!BT5</f>
        <v>0</v>
      </c>
      <c r="AA24" s="80">
        <f>+'様式D-3_S014'!BU5</f>
        <v>0</v>
      </c>
      <c r="AB24" s="82">
        <f>+'様式D-3_S014'!BV5</f>
        <v>0</v>
      </c>
      <c r="AC24" s="50"/>
      <c r="AD24" s="50"/>
      <c r="AE24" s="50"/>
      <c r="AF24" s="50"/>
      <c r="AG24" s="50"/>
      <c r="AH24" s="50"/>
      <c r="AI24" s="50"/>
      <c r="AJ24" s="50"/>
    </row>
    <row r="25" spans="2:36" x14ac:dyDescent="0.15">
      <c r="B25" s="216" t="str">
        <f>+'様式D-3_S015'!AV5</f>
        <v>S015</v>
      </c>
      <c r="C25" s="227">
        <f>+'様式D-3_S015'!AW5</f>
        <v>10.3</v>
      </c>
      <c r="D25" s="128" t="str">
        <f>+'様式D-3_S015'!AX5</f>
        <v>Ⅰ</v>
      </c>
      <c r="E25" s="56">
        <f>+'様式D-3_S015'!AY5</f>
        <v>0</v>
      </c>
      <c r="F25" s="58">
        <f>+'様式D-3_S015'!AZ5</f>
        <v>0</v>
      </c>
      <c r="G25" s="58">
        <f>+'様式D-3_S015'!BA5</f>
        <v>0</v>
      </c>
      <c r="H25" s="34">
        <f>+'様式D-3_S015'!BB5</f>
        <v>0</v>
      </c>
      <c r="I25" s="60">
        <f>+'様式D-3_S015'!BC5</f>
        <v>0</v>
      </c>
      <c r="J25" s="58">
        <f>+'様式D-3_S015'!BD5</f>
        <v>0</v>
      </c>
      <c r="K25" s="58">
        <f>+'様式D-3_S015'!BE5</f>
        <v>0</v>
      </c>
      <c r="L25" s="34">
        <f>+'様式D-3_S015'!BF5</f>
        <v>0</v>
      </c>
      <c r="M25" s="60">
        <f>+'様式D-3_S015'!BG5</f>
        <v>0</v>
      </c>
      <c r="N25" s="58">
        <f>+'様式D-3_S015'!BH5</f>
        <v>0</v>
      </c>
      <c r="O25" s="58">
        <f>+'様式D-3_S015'!BI5</f>
        <v>0</v>
      </c>
      <c r="P25" s="34">
        <f>+'様式D-3_S015'!BJ5</f>
        <v>0</v>
      </c>
      <c r="Q25" s="78" t="str">
        <f>+'様式D-3_S015'!BK5</f>
        <v/>
      </c>
      <c r="R25" s="77" t="str">
        <f>+'様式D-3_S015'!BL5</f>
        <v/>
      </c>
      <c r="S25" s="79" t="str">
        <f>+'様式D-3_S015'!BM5</f>
        <v/>
      </c>
      <c r="T25" s="76" t="str">
        <f>+'様式D-3_S015'!BN5</f>
        <v/>
      </c>
      <c r="U25" s="68">
        <f>+'様式D-3_S015'!BO5</f>
        <v>0</v>
      </c>
      <c r="V25" s="69">
        <f>+'様式D-3_S015'!BP5</f>
        <v>0</v>
      </c>
      <c r="W25" s="80">
        <f>+'様式D-3_S015'!BQ5</f>
        <v>0</v>
      </c>
      <c r="X25" s="70">
        <f>+'様式D-3_S015'!BR5</f>
        <v>0</v>
      </c>
      <c r="Y25" s="68">
        <f>+'様式D-3_S015'!BS5</f>
        <v>0</v>
      </c>
      <c r="Z25" s="69">
        <f>+'様式D-3_S015'!BT5</f>
        <v>0</v>
      </c>
      <c r="AA25" s="80">
        <f>+'様式D-3_S015'!BU5</f>
        <v>0</v>
      </c>
      <c r="AB25" s="82">
        <f>+'様式D-3_S015'!BV5</f>
        <v>0</v>
      </c>
      <c r="AC25" s="50"/>
      <c r="AD25" s="50"/>
      <c r="AE25" s="50"/>
      <c r="AF25" s="50"/>
      <c r="AG25" s="50"/>
      <c r="AH25" s="50"/>
      <c r="AI25" s="50"/>
      <c r="AJ25" s="50"/>
    </row>
    <row r="26" spans="2:36" x14ac:dyDescent="0.15">
      <c r="B26" s="216" t="str">
        <f>+'様式D-3_S016'!AV5</f>
        <v>S016</v>
      </c>
      <c r="C26" s="227">
        <f>+'様式D-3_S016'!AW5</f>
        <v>10.3</v>
      </c>
      <c r="D26" s="128" t="str">
        <f>+'様式D-3_S016'!AX5</f>
        <v>Ⅰ</v>
      </c>
      <c r="E26" s="56">
        <f>+'様式D-3_S016'!AY5</f>
        <v>0</v>
      </c>
      <c r="F26" s="58">
        <f>+'様式D-3_S016'!AZ5</f>
        <v>0</v>
      </c>
      <c r="G26" s="58">
        <f>+'様式D-3_S016'!BA5</f>
        <v>0</v>
      </c>
      <c r="H26" s="34">
        <f>+'様式D-3_S016'!BB5</f>
        <v>0</v>
      </c>
      <c r="I26" s="60">
        <f>+'様式D-3_S016'!BC5</f>
        <v>0</v>
      </c>
      <c r="J26" s="58">
        <f>+'様式D-3_S016'!BD5</f>
        <v>0</v>
      </c>
      <c r="K26" s="58">
        <f>+'様式D-3_S016'!BE5</f>
        <v>0</v>
      </c>
      <c r="L26" s="34">
        <f>+'様式D-3_S016'!BF5</f>
        <v>0</v>
      </c>
      <c r="M26" s="60">
        <f>+'様式D-3_S016'!BG5</f>
        <v>0</v>
      </c>
      <c r="N26" s="58">
        <f>+'様式D-3_S016'!BH5</f>
        <v>0</v>
      </c>
      <c r="O26" s="58">
        <f>+'様式D-3_S016'!BI5</f>
        <v>0</v>
      </c>
      <c r="P26" s="34">
        <f>+'様式D-3_S016'!BJ5</f>
        <v>0</v>
      </c>
      <c r="Q26" s="78" t="str">
        <f>+'様式D-3_S016'!BK5</f>
        <v/>
      </c>
      <c r="R26" s="77" t="str">
        <f>+'様式D-3_S016'!BL5</f>
        <v/>
      </c>
      <c r="S26" s="79" t="str">
        <f>+'様式D-3_S016'!BM5</f>
        <v/>
      </c>
      <c r="T26" s="76" t="str">
        <f>+'様式D-3_S016'!BN5</f>
        <v/>
      </c>
      <c r="U26" s="68">
        <f>+'様式D-3_S016'!BO5</f>
        <v>0</v>
      </c>
      <c r="V26" s="69">
        <f>+'様式D-3_S016'!BP5</f>
        <v>0</v>
      </c>
      <c r="W26" s="80">
        <f>+'様式D-3_S016'!BQ5</f>
        <v>0</v>
      </c>
      <c r="X26" s="70">
        <f>+'様式D-3_S016'!BR5</f>
        <v>0</v>
      </c>
      <c r="Y26" s="68">
        <f>+'様式D-3_S016'!BS5</f>
        <v>0</v>
      </c>
      <c r="Z26" s="69">
        <f>+'様式D-3_S016'!BT5</f>
        <v>0</v>
      </c>
      <c r="AA26" s="80">
        <f>+'様式D-3_S016'!BU5</f>
        <v>0</v>
      </c>
      <c r="AB26" s="82">
        <f>+'様式D-3_S016'!BV5</f>
        <v>0</v>
      </c>
      <c r="AC26" s="50"/>
      <c r="AD26" s="50"/>
      <c r="AE26" s="50"/>
      <c r="AF26" s="50"/>
      <c r="AG26" s="50"/>
      <c r="AH26" s="50"/>
      <c r="AI26" s="50"/>
      <c r="AJ26" s="50"/>
    </row>
    <row r="27" spans="2:36" x14ac:dyDescent="0.15">
      <c r="B27" s="216" t="str">
        <f>+'様式D-3_S017'!AV5</f>
        <v>S017</v>
      </c>
      <c r="C27" s="227">
        <f>+'様式D-3_S017'!AW5</f>
        <v>10.3</v>
      </c>
      <c r="D27" s="128" t="str">
        <f>+'様式D-3_S017'!AX5</f>
        <v>Ⅰ</v>
      </c>
      <c r="E27" s="56">
        <f>+'様式D-3_S017'!AY5</f>
        <v>0</v>
      </c>
      <c r="F27" s="58">
        <f>+'様式D-3_S017'!AZ5</f>
        <v>0</v>
      </c>
      <c r="G27" s="58">
        <f>+'様式D-3_S017'!BA5</f>
        <v>0</v>
      </c>
      <c r="H27" s="34">
        <f>+'様式D-3_S017'!BB5</f>
        <v>0</v>
      </c>
      <c r="I27" s="60">
        <f>+'様式D-3_S017'!BC5</f>
        <v>0</v>
      </c>
      <c r="J27" s="58">
        <f>+'様式D-3_S017'!BD5</f>
        <v>0</v>
      </c>
      <c r="K27" s="58">
        <f>+'様式D-3_S017'!BE5</f>
        <v>0</v>
      </c>
      <c r="L27" s="34">
        <f>+'様式D-3_S017'!BF5</f>
        <v>0</v>
      </c>
      <c r="M27" s="60">
        <f>+'様式D-3_S017'!BG5</f>
        <v>0</v>
      </c>
      <c r="N27" s="58">
        <f>+'様式D-3_S017'!BH5</f>
        <v>0</v>
      </c>
      <c r="O27" s="58">
        <f>+'様式D-3_S017'!BI5</f>
        <v>0</v>
      </c>
      <c r="P27" s="34">
        <f>+'様式D-3_S017'!BJ5</f>
        <v>0</v>
      </c>
      <c r="Q27" s="78" t="str">
        <f>+'様式D-3_S017'!BK5</f>
        <v/>
      </c>
      <c r="R27" s="77" t="str">
        <f>+'様式D-3_S017'!BL5</f>
        <v/>
      </c>
      <c r="S27" s="79" t="str">
        <f>+'様式D-3_S017'!BM5</f>
        <v/>
      </c>
      <c r="T27" s="76" t="str">
        <f>+'様式D-3_S017'!BN5</f>
        <v/>
      </c>
      <c r="U27" s="68">
        <f>+'様式D-3_S017'!BO5</f>
        <v>0</v>
      </c>
      <c r="V27" s="69">
        <f>+'様式D-3_S017'!BP5</f>
        <v>0</v>
      </c>
      <c r="W27" s="80">
        <f>+'様式D-3_S017'!BQ5</f>
        <v>0</v>
      </c>
      <c r="X27" s="70">
        <f>+'様式D-3_S017'!BR5</f>
        <v>0</v>
      </c>
      <c r="Y27" s="68">
        <f>+'様式D-3_S017'!BS5</f>
        <v>0</v>
      </c>
      <c r="Z27" s="69">
        <f>+'様式D-3_S017'!BT5</f>
        <v>0</v>
      </c>
      <c r="AA27" s="80">
        <f>+'様式D-3_S017'!BU5</f>
        <v>0</v>
      </c>
      <c r="AB27" s="82">
        <f>+'様式D-3_S017'!BV5</f>
        <v>0</v>
      </c>
      <c r="AC27" s="50"/>
      <c r="AD27" s="50"/>
      <c r="AE27" s="50"/>
      <c r="AF27" s="50"/>
      <c r="AG27" s="50"/>
      <c r="AH27" s="50"/>
      <c r="AI27" s="50"/>
      <c r="AJ27" s="50"/>
    </row>
    <row r="28" spans="2:36" x14ac:dyDescent="0.15">
      <c r="B28" s="216" t="str">
        <f>+'様式D-3_S018'!AV5</f>
        <v>S018</v>
      </c>
      <c r="C28" s="227">
        <f>+'様式D-3_S018'!AW5</f>
        <v>10.3</v>
      </c>
      <c r="D28" s="128" t="str">
        <f>+'様式D-3_S018'!AX5</f>
        <v>Ⅰ</v>
      </c>
      <c r="E28" s="56">
        <f>+'様式D-3_S018'!AY5</f>
        <v>0</v>
      </c>
      <c r="F28" s="58">
        <f>+'様式D-3_S018'!AZ5</f>
        <v>0</v>
      </c>
      <c r="G28" s="58">
        <f>+'様式D-3_S018'!BA5</f>
        <v>0</v>
      </c>
      <c r="H28" s="34">
        <f>+'様式D-3_S018'!BB5</f>
        <v>0</v>
      </c>
      <c r="I28" s="60">
        <f>+'様式D-3_S018'!BC5</f>
        <v>0</v>
      </c>
      <c r="J28" s="58">
        <f>+'様式D-3_S018'!BD5</f>
        <v>0</v>
      </c>
      <c r="K28" s="58">
        <f>+'様式D-3_S018'!BE5</f>
        <v>0</v>
      </c>
      <c r="L28" s="34">
        <f>+'様式D-3_S018'!BF5</f>
        <v>0</v>
      </c>
      <c r="M28" s="60">
        <f>+'様式D-3_S018'!BG5</f>
        <v>0</v>
      </c>
      <c r="N28" s="58">
        <f>+'様式D-3_S018'!BH5</f>
        <v>0</v>
      </c>
      <c r="O28" s="58">
        <f>+'様式D-3_S018'!BI5</f>
        <v>0</v>
      </c>
      <c r="P28" s="34">
        <f>+'様式D-3_S018'!BJ5</f>
        <v>0</v>
      </c>
      <c r="Q28" s="78" t="str">
        <f>+'様式D-3_S018'!BK5</f>
        <v/>
      </c>
      <c r="R28" s="77" t="str">
        <f>+'様式D-3_S018'!BL5</f>
        <v/>
      </c>
      <c r="S28" s="79" t="str">
        <f>+'様式D-3_S018'!BM5</f>
        <v/>
      </c>
      <c r="T28" s="76" t="str">
        <f>+'様式D-3_S018'!BN5</f>
        <v/>
      </c>
      <c r="U28" s="68">
        <f>+'様式D-3_S018'!BO5</f>
        <v>0</v>
      </c>
      <c r="V28" s="69">
        <f>+'様式D-3_S018'!BP5</f>
        <v>0</v>
      </c>
      <c r="W28" s="80">
        <f>+'様式D-3_S018'!BQ5</f>
        <v>0</v>
      </c>
      <c r="X28" s="70">
        <f>+'様式D-3_S018'!BR5</f>
        <v>0</v>
      </c>
      <c r="Y28" s="68">
        <f>+'様式D-3_S018'!BS5</f>
        <v>0</v>
      </c>
      <c r="Z28" s="69">
        <f>+'様式D-3_S018'!BT5</f>
        <v>0</v>
      </c>
      <c r="AA28" s="80">
        <f>+'様式D-3_S018'!BU5</f>
        <v>0</v>
      </c>
      <c r="AB28" s="82">
        <f>+'様式D-3_S018'!BV5</f>
        <v>0</v>
      </c>
      <c r="AC28" s="50"/>
      <c r="AD28" s="50"/>
      <c r="AE28" s="50"/>
      <c r="AF28" s="50"/>
      <c r="AG28" s="50"/>
      <c r="AH28" s="50"/>
      <c r="AI28" s="50"/>
      <c r="AJ28" s="50"/>
    </row>
    <row r="29" spans="2:36" x14ac:dyDescent="0.15">
      <c r="B29" s="216" t="str">
        <f>+'様式D-3_S019'!AV5</f>
        <v>S019</v>
      </c>
      <c r="C29" s="227">
        <f>+'様式D-3_S019'!AW5</f>
        <v>10.199999999999999</v>
      </c>
      <c r="D29" s="128" t="str">
        <f>+'様式D-3_S019'!AX5</f>
        <v>Ⅰ</v>
      </c>
      <c r="E29" s="56">
        <f>+'様式D-3_S019'!AY5</f>
        <v>0</v>
      </c>
      <c r="F29" s="58">
        <f>+'様式D-3_S019'!AZ5</f>
        <v>0</v>
      </c>
      <c r="G29" s="58">
        <f>+'様式D-3_S019'!BA5</f>
        <v>0</v>
      </c>
      <c r="H29" s="34">
        <f>+'様式D-3_S019'!BB5</f>
        <v>0</v>
      </c>
      <c r="I29" s="60">
        <f>+'様式D-3_S019'!BC5</f>
        <v>0</v>
      </c>
      <c r="J29" s="58">
        <f>+'様式D-3_S019'!BD5</f>
        <v>0</v>
      </c>
      <c r="K29" s="58">
        <f>+'様式D-3_S019'!BE5</f>
        <v>0</v>
      </c>
      <c r="L29" s="34">
        <f>+'様式D-3_S019'!BF5</f>
        <v>0</v>
      </c>
      <c r="M29" s="60">
        <f>+'様式D-3_S019'!BG5</f>
        <v>0</v>
      </c>
      <c r="N29" s="58">
        <f>+'様式D-3_S019'!BH5</f>
        <v>0</v>
      </c>
      <c r="O29" s="58">
        <f>+'様式D-3_S019'!BI5</f>
        <v>0</v>
      </c>
      <c r="P29" s="34">
        <f>+'様式D-3_S019'!BJ5</f>
        <v>0</v>
      </c>
      <c r="Q29" s="78" t="str">
        <f>+'様式D-3_S019'!BK5</f>
        <v/>
      </c>
      <c r="R29" s="77" t="str">
        <f>+'様式D-3_S019'!BL5</f>
        <v/>
      </c>
      <c r="S29" s="79" t="str">
        <f>+'様式D-3_S019'!BM5</f>
        <v/>
      </c>
      <c r="T29" s="76" t="str">
        <f>+'様式D-3_S019'!BN5</f>
        <v/>
      </c>
      <c r="U29" s="68">
        <f>+'様式D-3_S019'!BO5</f>
        <v>0</v>
      </c>
      <c r="V29" s="69">
        <f>+'様式D-3_S019'!BP5</f>
        <v>0</v>
      </c>
      <c r="W29" s="80">
        <f>+'様式D-3_S019'!BQ5</f>
        <v>0</v>
      </c>
      <c r="X29" s="70">
        <f>+'様式D-3_S019'!BR5</f>
        <v>0</v>
      </c>
      <c r="Y29" s="68">
        <f>+'様式D-3_S019'!BS5</f>
        <v>0</v>
      </c>
      <c r="Z29" s="69">
        <f>+'様式D-3_S019'!BT5</f>
        <v>0</v>
      </c>
      <c r="AA29" s="80">
        <f>+'様式D-3_S019'!BU5</f>
        <v>0</v>
      </c>
      <c r="AB29" s="82">
        <f>+'様式D-3_S019'!BV5</f>
        <v>0</v>
      </c>
      <c r="AC29" s="50"/>
      <c r="AD29" s="50"/>
      <c r="AE29" s="50"/>
      <c r="AF29" s="50"/>
      <c r="AG29" s="50"/>
      <c r="AH29" s="50"/>
      <c r="AI29" s="50"/>
      <c r="AJ29" s="50"/>
    </row>
    <row r="30" spans="2:36" x14ac:dyDescent="0.15">
      <c r="B30" s="216" t="str">
        <f>+'様式D-3_S020'!AV5</f>
        <v>S020</v>
      </c>
      <c r="C30" s="227">
        <f>+'様式D-3_S020'!AW5</f>
        <v>10.199999999999999</v>
      </c>
      <c r="D30" s="128" t="str">
        <f>+'様式D-3_S020'!AX5</f>
        <v>Ⅱ</v>
      </c>
      <c r="E30" s="56">
        <f>+'様式D-3_S020'!AY5</f>
        <v>0</v>
      </c>
      <c r="F30" s="58">
        <f>+'様式D-3_S020'!AZ5</f>
        <v>0</v>
      </c>
      <c r="G30" s="58">
        <f>+'様式D-3_S020'!BA5</f>
        <v>0</v>
      </c>
      <c r="H30" s="34">
        <f>+'様式D-3_S020'!BB5</f>
        <v>0</v>
      </c>
      <c r="I30" s="60">
        <f>+'様式D-3_S020'!BC5</f>
        <v>0</v>
      </c>
      <c r="J30" s="58">
        <f>+'様式D-3_S020'!BD5</f>
        <v>0</v>
      </c>
      <c r="K30" s="58">
        <f>+'様式D-3_S020'!BE5</f>
        <v>0</v>
      </c>
      <c r="L30" s="34">
        <f>+'様式D-3_S020'!BF5</f>
        <v>1</v>
      </c>
      <c r="M30" s="60">
        <f>+'様式D-3_S020'!BG5</f>
        <v>0</v>
      </c>
      <c r="N30" s="58">
        <f>+'様式D-3_S020'!BH5</f>
        <v>0</v>
      </c>
      <c r="O30" s="58">
        <f>+'様式D-3_S020'!BI5</f>
        <v>0</v>
      </c>
      <c r="P30" s="34">
        <f>+'様式D-3_S020'!BJ5</f>
        <v>0</v>
      </c>
      <c r="Q30" s="78" t="str">
        <f>+'様式D-3_S020'!BK5</f>
        <v/>
      </c>
      <c r="R30" s="77" t="str">
        <f>+'様式D-3_S020'!BL5</f>
        <v/>
      </c>
      <c r="S30" s="79" t="str">
        <f>+'様式D-3_S020'!BM5</f>
        <v/>
      </c>
      <c r="T30" s="76" t="str">
        <f>+'様式D-3_S020'!BN5</f>
        <v/>
      </c>
      <c r="U30" s="68">
        <f>+'様式D-3_S020'!BO5</f>
        <v>0</v>
      </c>
      <c r="V30" s="69">
        <f>+'様式D-3_S020'!BP5</f>
        <v>0</v>
      </c>
      <c r="W30" s="80">
        <f>+'様式D-3_S020'!BQ5</f>
        <v>0</v>
      </c>
      <c r="X30" s="70">
        <f>+'様式D-3_S020'!BR5</f>
        <v>8.370000000000001</v>
      </c>
      <c r="Y30" s="68">
        <f>+'様式D-3_S020'!BS5</f>
        <v>0</v>
      </c>
      <c r="Z30" s="69">
        <f>+'様式D-3_S020'!BT5</f>
        <v>0</v>
      </c>
      <c r="AA30" s="80">
        <f>+'様式D-3_S020'!BU5</f>
        <v>0</v>
      </c>
      <c r="AB30" s="82">
        <f>+'様式D-3_S020'!BV5</f>
        <v>0</v>
      </c>
      <c r="AC30" s="50"/>
      <c r="AD30" s="50"/>
      <c r="AE30" s="50"/>
      <c r="AF30" s="50"/>
      <c r="AG30" s="50"/>
      <c r="AH30" s="50"/>
      <c r="AI30" s="50"/>
      <c r="AJ30" s="50"/>
    </row>
    <row r="31" spans="2:36" x14ac:dyDescent="0.15">
      <c r="B31" s="216" t="str">
        <f>+'様式D-3_S021'!AV5</f>
        <v>S021</v>
      </c>
      <c r="C31" s="227">
        <f>+'様式D-3_S021'!AW5</f>
        <v>10.5</v>
      </c>
      <c r="D31" s="128" t="str">
        <f>+'様式D-3_S021'!AX5</f>
        <v>Ⅰ</v>
      </c>
      <c r="E31" s="56">
        <f>+'様式D-3_S021'!AY5</f>
        <v>0</v>
      </c>
      <c r="F31" s="58">
        <f>+'様式D-3_S021'!AZ5</f>
        <v>0</v>
      </c>
      <c r="G31" s="58">
        <f>+'様式D-3_S021'!BA5</f>
        <v>0</v>
      </c>
      <c r="H31" s="34">
        <f>+'様式D-3_S021'!BB5</f>
        <v>0</v>
      </c>
      <c r="I31" s="60">
        <f>+'様式D-3_S021'!BC5</f>
        <v>0</v>
      </c>
      <c r="J31" s="58">
        <f>+'様式D-3_S021'!BD5</f>
        <v>0</v>
      </c>
      <c r="K31" s="58">
        <f>+'様式D-3_S021'!BE5</f>
        <v>0</v>
      </c>
      <c r="L31" s="34">
        <f>+'様式D-3_S021'!BF5</f>
        <v>0</v>
      </c>
      <c r="M31" s="60">
        <f>+'様式D-3_S021'!BG5</f>
        <v>0</v>
      </c>
      <c r="N31" s="58">
        <f>+'様式D-3_S021'!BH5</f>
        <v>0</v>
      </c>
      <c r="O31" s="58">
        <f>+'様式D-3_S021'!BI5</f>
        <v>0</v>
      </c>
      <c r="P31" s="34">
        <f>+'様式D-3_S021'!BJ5</f>
        <v>0</v>
      </c>
      <c r="Q31" s="78" t="str">
        <f>+'様式D-3_S021'!BK5</f>
        <v/>
      </c>
      <c r="R31" s="77" t="str">
        <f>+'様式D-3_S021'!BL5</f>
        <v/>
      </c>
      <c r="S31" s="79" t="str">
        <f>+'様式D-3_S021'!BM5</f>
        <v/>
      </c>
      <c r="T31" s="76" t="str">
        <f>+'様式D-3_S021'!BN5</f>
        <v/>
      </c>
      <c r="U31" s="68">
        <f>+'様式D-3_S021'!BO5</f>
        <v>0</v>
      </c>
      <c r="V31" s="69">
        <f>+'様式D-3_S021'!BP5</f>
        <v>0</v>
      </c>
      <c r="W31" s="80">
        <f>+'様式D-3_S021'!BQ5</f>
        <v>0</v>
      </c>
      <c r="X31" s="70">
        <f>+'様式D-3_S021'!BR5</f>
        <v>0</v>
      </c>
      <c r="Y31" s="68">
        <f>+'様式D-3_S021'!BS5</f>
        <v>0</v>
      </c>
      <c r="Z31" s="69">
        <f>+'様式D-3_S021'!BT5</f>
        <v>0</v>
      </c>
      <c r="AA31" s="80">
        <f>+'様式D-3_S021'!BU5</f>
        <v>0</v>
      </c>
      <c r="AB31" s="82">
        <f>+'様式D-3_S021'!BV5</f>
        <v>0</v>
      </c>
      <c r="AC31" s="50"/>
      <c r="AD31" s="50"/>
      <c r="AE31" s="50"/>
      <c r="AF31" s="50"/>
      <c r="AG31" s="50"/>
      <c r="AH31" s="50"/>
      <c r="AI31" s="50"/>
      <c r="AJ31" s="50"/>
    </row>
    <row r="32" spans="2:36" x14ac:dyDescent="0.15">
      <c r="B32" s="216" t="str">
        <f>+'様式D-3_S022'!AV5</f>
        <v>S022</v>
      </c>
      <c r="C32" s="227">
        <f>+'様式D-3_S022'!AW5</f>
        <v>8.6</v>
      </c>
      <c r="D32" s="128" t="str">
        <f>+'様式D-3_S022'!AX5</f>
        <v>Ⅱ</v>
      </c>
      <c r="E32" s="56">
        <f>+'様式D-3_S022'!AY5</f>
        <v>0</v>
      </c>
      <c r="F32" s="58">
        <f>+'様式D-3_S022'!AZ5</f>
        <v>0</v>
      </c>
      <c r="G32" s="58">
        <f>+'様式D-3_S022'!BA5</f>
        <v>0</v>
      </c>
      <c r="H32" s="34">
        <f>+'様式D-3_S022'!BB5</f>
        <v>0</v>
      </c>
      <c r="I32" s="60">
        <f>+'様式D-3_S022'!BC5</f>
        <v>0</v>
      </c>
      <c r="J32" s="58">
        <f>+'様式D-3_S022'!BD5</f>
        <v>0</v>
      </c>
      <c r="K32" s="58">
        <f>+'様式D-3_S022'!BE5</f>
        <v>0</v>
      </c>
      <c r="L32" s="34">
        <f>+'様式D-3_S022'!BF5</f>
        <v>2</v>
      </c>
      <c r="M32" s="60">
        <f>+'様式D-3_S022'!BG5</f>
        <v>0</v>
      </c>
      <c r="N32" s="58">
        <f>+'様式D-3_S022'!BH5</f>
        <v>0</v>
      </c>
      <c r="O32" s="58">
        <f>+'様式D-3_S022'!BI5</f>
        <v>0</v>
      </c>
      <c r="P32" s="34">
        <f>+'様式D-3_S022'!BJ5</f>
        <v>0</v>
      </c>
      <c r="Q32" s="78" t="str">
        <f>+'様式D-3_S022'!BK5</f>
        <v/>
      </c>
      <c r="R32" s="77" t="str">
        <f>+'様式D-3_S022'!BL5</f>
        <v/>
      </c>
      <c r="S32" s="79" t="str">
        <f>+'様式D-3_S022'!BM5</f>
        <v/>
      </c>
      <c r="T32" s="76" t="str">
        <f>+'様式D-3_S022'!BN5</f>
        <v/>
      </c>
      <c r="U32" s="68">
        <f>+'様式D-3_S022'!BO5</f>
        <v>0</v>
      </c>
      <c r="V32" s="69">
        <f>+'様式D-3_S022'!BP5</f>
        <v>0</v>
      </c>
      <c r="W32" s="80">
        <f>+'様式D-3_S022'!BQ5</f>
        <v>0</v>
      </c>
      <c r="X32" s="70">
        <f>+'様式D-3_S022'!BR5</f>
        <v>3.5000000000000003E-2</v>
      </c>
      <c r="Y32" s="68">
        <f>+'様式D-3_S022'!BS5</f>
        <v>0</v>
      </c>
      <c r="Z32" s="69">
        <f>+'様式D-3_S022'!BT5</f>
        <v>0</v>
      </c>
      <c r="AA32" s="80">
        <f>+'様式D-3_S022'!BU5</f>
        <v>0</v>
      </c>
      <c r="AB32" s="82">
        <f>+'様式D-3_S022'!BV5</f>
        <v>0</v>
      </c>
      <c r="AC32" s="50"/>
      <c r="AD32" s="50"/>
      <c r="AE32" s="50"/>
      <c r="AF32" s="50"/>
      <c r="AG32" s="50"/>
      <c r="AH32" s="50"/>
      <c r="AI32" s="50"/>
      <c r="AJ32" s="50"/>
    </row>
    <row r="33" spans="2:36" x14ac:dyDescent="0.15">
      <c r="B33" s="216" t="str">
        <f>+'様式D-3_S023'!AV5</f>
        <v>S023</v>
      </c>
      <c r="C33" s="227">
        <f>+'様式D-3_S023'!AW5</f>
        <v>8.5</v>
      </c>
      <c r="D33" s="128" t="str">
        <f>+'様式D-3_S023'!AX5</f>
        <v>Ⅱ</v>
      </c>
      <c r="E33" s="56">
        <f>+'様式D-3_S023'!AY5</f>
        <v>0</v>
      </c>
      <c r="F33" s="58">
        <f>+'様式D-3_S023'!AZ5</f>
        <v>0</v>
      </c>
      <c r="G33" s="58">
        <f>+'様式D-3_S023'!BA5</f>
        <v>0</v>
      </c>
      <c r="H33" s="34">
        <f>+'様式D-3_S023'!BB5</f>
        <v>0</v>
      </c>
      <c r="I33" s="60">
        <f>+'様式D-3_S023'!BC5</f>
        <v>0</v>
      </c>
      <c r="J33" s="58">
        <f>+'様式D-3_S023'!BD5</f>
        <v>0</v>
      </c>
      <c r="K33" s="58">
        <f>+'様式D-3_S023'!BE5</f>
        <v>0</v>
      </c>
      <c r="L33" s="34">
        <f>+'様式D-3_S023'!BF5</f>
        <v>1</v>
      </c>
      <c r="M33" s="60">
        <f>+'様式D-3_S023'!BG5</f>
        <v>0</v>
      </c>
      <c r="N33" s="58">
        <f>+'様式D-3_S023'!BH5</f>
        <v>0</v>
      </c>
      <c r="O33" s="58">
        <f>+'様式D-3_S023'!BI5</f>
        <v>0</v>
      </c>
      <c r="P33" s="34">
        <f>+'様式D-3_S023'!BJ5</f>
        <v>0</v>
      </c>
      <c r="Q33" s="78" t="str">
        <f>+'様式D-3_S023'!BK5</f>
        <v/>
      </c>
      <c r="R33" s="77" t="str">
        <f>+'様式D-3_S023'!BL5</f>
        <v/>
      </c>
      <c r="S33" s="79" t="str">
        <f>+'様式D-3_S023'!BM5</f>
        <v/>
      </c>
      <c r="T33" s="76" t="str">
        <f>+'様式D-3_S023'!BN5</f>
        <v/>
      </c>
      <c r="U33" s="68">
        <f>+'様式D-3_S023'!BO5</f>
        <v>0</v>
      </c>
      <c r="V33" s="69">
        <f>+'様式D-3_S023'!BP5</f>
        <v>0</v>
      </c>
      <c r="W33" s="80">
        <f>+'様式D-3_S023'!BQ5</f>
        <v>0</v>
      </c>
      <c r="X33" s="70">
        <f>+'様式D-3_S023'!BR5</f>
        <v>2.2500000000000003E-2</v>
      </c>
      <c r="Y33" s="68">
        <f>+'様式D-3_S023'!BS5</f>
        <v>0</v>
      </c>
      <c r="Z33" s="69">
        <f>+'様式D-3_S023'!BT5</f>
        <v>0</v>
      </c>
      <c r="AA33" s="80">
        <f>+'様式D-3_S023'!BU5</f>
        <v>0</v>
      </c>
      <c r="AB33" s="82">
        <f>+'様式D-3_S023'!BV5</f>
        <v>0</v>
      </c>
      <c r="AC33" s="50"/>
      <c r="AD33" s="50"/>
      <c r="AE33" s="50"/>
      <c r="AF33" s="50"/>
      <c r="AG33" s="50"/>
      <c r="AH33" s="50"/>
      <c r="AI33" s="50"/>
      <c r="AJ33" s="50"/>
    </row>
    <row r="34" spans="2:36" x14ac:dyDescent="0.15">
      <c r="B34" s="216" t="str">
        <f>+'様式D-3_S024'!AV5</f>
        <v>S024</v>
      </c>
      <c r="C34" s="227">
        <f>+'様式D-3_S024'!AW5</f>
        <v>8.4</v>
      </c>
      <c r="D34" s="128" t="str">
        <f>+'様式D-3_S024'!AX5</f>
        <v>Ⅰ</v>
      </c>
      <c r="E34" s="56">
        <f>+'様式D-3_S024'!AY5</f>
        <v>0</v>
      </c>
      <c r="F34" s="58">
        <f>+'様式D-3_S024'!AZ5</f>
        <v>0</v>
      </c>
      <c r="G34" s="58">
        <f>+'様式D-3_S024'!BA5</f>
        <v>0</v>
      </c>
      <c r="H34" s="34">
        <f>+'様式D-3_S024'!BB5</f>
        <v>0</v>
      </c>
      <c r="I34" s="60">
        <f>+'様式D-3_S024'!BC5</f>
        <v>0</v>
      </c>
      <c r="J34" s="58">
        <f>+'様式D-3_S024'!BD5</f>
        <v>0</v>
      </c>
      <c r="K34" s="58">
        <f>+'様式D-3_S024'!BE5</f>
        <v>0</v>
      </c>
      <c r="L34" s="34">
        <f>+'様式D-3_S024'!BF5</f>
        <v>0</v>
      </c>
      <c r="M34" s="60">
        <f>+'様式D-3_S024'!BG5</f>
        <v>0</v>
      </c>
      <c r="N34" s="58">
        <f>+'様式D-3_S024'!BH5</f>
        <v>0</v>
      </c>
      <c r="O34" s="58">
        <f>+'様式D-3_S024'!BI5</f>
        <v>0</v>
      </c>
      <c r="P34" s="34">
        <f>+'様式D-3_S024'!BJ5</f>
        <v>0</v>
      </c>
      <c r="Q34" s="78" t="str">
        <f>+'様式D-3_S024'!BK5</f>
        <v/>
      </c>
      <c r="R34" s="77" t="str">
        <f>+'様式D-3_S024'!BL5</f>
        <v/>
      </c>
      <c r="S34" s="79" t="str">
        <f>+'様式D-3_S024'!BM5</f>
        <v/>
      </c>
      <c r="T34" s="76" t="str">
        <f>+'様式D-3_S024'!BN5</f>
        <v/>
      </c>
      <c r="U34" s="68">
        <f>+'様式D-3_S024'!BO5</f>
        <v>0</v>
      </c>
      <c r="V34" s="69">
        <f>+'様式D-3_S024'!BP5</f>
        <v>0</v>
      </c>
      <c r="W34" s="80">
        <f>+'様式D-3_S024'!BQ5</f>
        <v>0</v>
      </c>
      <c r="X34" s="70">
        <f>+'様式D-3_S024'!BR5</f>
        <v>0</v>
      </c>
      <c r="Y34" s="68">
        <f>+'様式D-3_S024'!BS5</f>
        <v>0</v>
      </c>
      <c r="Z34" s="69">
        <f>+'様式D-3_S024'!BT5</f>
        <v>0</v>
      </c>
      <c r="AA34" s="80">
        <f>+'様式D-3_S024'!BU5</f>
        <v>0</v>
      </c>
      <c r="AB34" s="82">
        <f>+'様式D-3_S024'!BV5</f>
        <v>0</v>
      </c>
      <c r="AC34" s="50"/>
      <c r="AD34" s="50"/>
      <c r="AE34" s="50"/>
      <c r="AF34" s="50"/>
      <c r="AG34" s="50"/>
      <c r="AH34" s="50"/>
      <c r="AI34" s="50"/>
      <c r="AJ34" s="50"/>
    </row>
    <row r="35" spans="2:36" x14ac:dyDescent="0.15">
      <c r="B35" s="216" t="str">
        <f>+'様式D-3_PE'!AV5</f>
        <v>PE</v>
      </c>
      <c r="C35" s="227">
        <f>+'様式D-3_PE'!AW5</f>
        <v>0</v>
      </c>
      <c r="D35" s="128" t="str">
        <f>+'様式D-3_PE'!AX5</f>
        <v>Ⅰ</v>
      </c>
      <c r="E35" s="56">
        <f>+'様式D-3_PE'!AY5</f>
        <v>0</v>
      </c>
      <c r="F35" s="58">
        <f>+'様式D-3_PE'!AZ5</f>
        <v>0</v>
      </c>
      <c r="G35" s="58">
        <f>+'様式D-3_PE'!BA5</f>
        <v>0</v>
      </c>
      <c r="H35" s="34">
        <f>+'様式D-3_PE'!BB5</f>
        <v>0</v>
      </c>
      <c r="I35" s="60">
        <f>+'様式D-3_PE'!BC5</f>
        <v>0</v>
      </c>
      <c r="J35" s="58">
        <f>+'様式D-3_PE'!BD5</f>
        <v>0</v>
      </c>
      <c r="K35" s="58">
        <f>+'様式D-3_PE'!BE5</f>
        <v>0</v>
      </c>
      <c r="L35" s="34">
        <f>+'様式D-3_PE'!BF5</f>
        <v>0</v>
      </c>
      <c r="M35" s="60">
        <f>+'様式D-3_PE'!BG5</f>
        <v>0</v>
      </c>
      <c r="N35" s="58">
        <f>+'様式D-3_PE'!BH5</f>
        <v>0</v>
      </c>
      <c r="O35" s="58">
        <f>+'様式D-3_PE'!BI5</f>
        <v>0</v>
      </c>
      <c r="P35" s="34">
        <f>+'様式D-3_PE'!BJ5</f>
        <v>0</v>
      </c>
      <c r="Q35" s="78" t="str">
        <f>+'様式D-3_PE'!BK5</f>
        <v/>
      </c>
      <c r="R35" s="77" t="str">
        <f>+'様式D-3_PE'!BL5</f>
        <v/>
      </c>
      <c r="S35" s="79" t="str">
        <f>+'様式D-3_PE'!BM5</f>
        <v/>
      </c>
      <c r="T35" s="76" t="str">
        <f>+'様式D-3_PE'!BN5</f>
        <v/>
      </c>
      <c r="U35" s="68">
        <f>+'様式D-3_PE'!BO5</f>
        <v>0</v>
      </c>
      <c r="V35" s="69">
        <f>+'様式D-3_PE'!BP5</f>
        <v>0</v>
      </c>
      <c r="W35" s="80">
        <f>+'様式D-3_PE'!BQ5</f>
        <v>0</v>
      </c>
      <c r="X35" s="70">
        <f>+'様式D-3_PE'!BR5</f>
        <v>0</v>
      </c>
      <c r="Y35" s="68">
        <f>+'様式D-3_PE'!BS5</f>
        <v>0</v>
      </c>
      <c r="Z35" s="69">
        <f>+'様式D-3_PE'!BT5</f>
        <v>0</v>
      </c>
      <c r="AA35" s="80">
        <f>+'様式D-3_PE'!BU5</f>
        <v>0</v>
      </c>
      <c r="AB35" s="82">
        <f>+'様式D-3_PE'!BV5</f>
        <v>0</v>
      </c>
      <c r="AC35" s="50"/>
      <c r="AD35" s="50"/>
      <c r="AE35" s="50"/>
      <c r="AF35" s="50"/>
      <c r="AG35" s="50"/>
      <c r="AH35" s="50"/>
      <c r="AI35" s="50"/>
      <c r="AJ35" s="50"/>
    </row>
    <row r="36" spans="2:36" x14ac:dyDescent="0.15">
      <c r="B36" s="216"/>
      <c r="C36" s="227"/>
      <c r="D36" s="128"/>
      <c r="E36" s="56"/>
      <c r="F36" s="58"/>
      <c r="G36" s="58"/>
      <c r="H36" s="34"/>
      <c r="I36" s="60"/>
      <c r="J36" s="58"/>
      <c r="K36" s="58"/>
      <c r="L36" s="34"/>
      <c r="M36" s="60"/>
      <c r="N36" s="58"/>
      <c r="O36" s="58"/>
      <c r="P36" s="34"/>
      <c r="Q36" s="78"/>
      <c r="R36" s="77"/>
      <c r="S36" s="79"/>
      <c r="T36" s="76"/>
      <c r="U36" s="68"/>
      <c r="V36" s="69"/>
      <c r="W36" s="80"/>
      <c r="X36" s="70"/>
      <c r="Y36" s="68"/>
      <c r="Z36" s="69"/>
      <c r="AA36" s="80"/>
      <c r="AB36" s="82"/>
      <c r="AC36" s="50"/>
      <c r="AD36" s="50"/>
      <c r="AE36" s="50"/>
      <c r="AF36" s="50"/>
      <c r="AG36" s="50"/>
      <c r="AH36" s="50"/>
      <c r="AI36" s="50"/>
      <c r="AJ36" s="50"/>
    </row>
    <row r="37" spans="2:36" x14ac:dyDescent="0.15">
      <c r="B37" s="216"/>
      <c r="C37" s="227"/>
      <c r="D37" s="128"/>
      <c r="E37" s="56"/>
      <c r="F37" s="58"/>
      <c r="G37" s="58"/>
      <c r="H37" s="34"/>
      <c r="I37" s="60"/>
      <c r="J37" s="58"/>
      <c r="K37" s="58"/>
      <c r="L37" s="34"/>
      <c r="M37" s="60"/>
      <c r="N37" s="58"/>
      <c r="O37" s="58"/>
      <c r="P37" s="34"/>
      <c r="Q37" s="78"/>
      <c r="R37" s="77"/>
      <c r="S37" s="79"/>
      <c r="T37" s="76"/>
      <c r="U37" s="68"/>
      <c r="V37" s="69"/>
      <c r="W37" s="80"/>
      <c r="X37" s="70"/>
      <c r="Y37" s="68"/>
      <c r="Z37" s="69"/>
      <c r="AA37" s="80"/>
      <c r="AB37" s="82"/>
      <c r="AC37" s="50"/>
      <c r="AD37" s="50"/>
      <c r="AE37" s="50"/>
      <c r="AF37" s="50"/>
      <c r="AG37" s="50"/>
      <c r="AH37" s="50"/>
      <c r="AI37" s="50"/>
      <c r="AJ37" s="50"/>
    </row>
    <row r="38" spans="2:36" x14ac:dyDescent="0.15">
      <c r="B38" s="216"/>
      <c r="C38" s="227"/>
      <c r="D38" s="128"/>
      <c r="E38" s="56"/>
      <c r="F38" s="58"/>
      <c r="G38" s="58"/>
      <c r="H38" s="34"/>
      <c r="I38" s="60"/>
      <c r="J38" s="58"/>
      <c r="K38" s="58"/>
      <c r="L38" s="34"/>
      <c r="M38" s="60"/>
      <c r="N38" s="58"/>
      <c r="O38" s="58"/>
      <c r="P38" s="34"/>
      <c r="Q38" s="78"/>
      <c r="R38" s="77"/>
      <c r="S38" s="79"/>
      <c r="T38" s="76"/>
      <c r="U38" s="68"/>
      <c r="V38" s="69"/>
      <c r="W38" s="80"/>
      <c r="X38" s="70"/>
      <c r="Y38" s="68"/>
      <c r="Z38" s="69"/>
      <c r="AA38" s="80"/>
      <c r="AB38" s="82"/>
      <c r="AC38" s="50"/>
      <c r="AD38" s="50"/>
      <c r="AE38" s="50"/>
      <c r="AF38" s="50"/>
      <c r="AG38" s="50"/>
      <c r="AH38" s="50"/>
      <c r="AI38" s="50"/>
      <c r="AJ38" s="50"/>
    </row>
    <row r="39" spans="2:36" x14ac:dyDescent="0.15">
      <c r="B39" s="216"/>
      <c r="C39" s="227"/>
      <c r="D39" s="128"/>
      <c r="E39" s="56"/>
      <c r="F39" s="58"/>
      <c r="G39" s="58"/>
      <c r="H39" s="34"/>
      <c r="I39" s="60"/>
      <c r="J39" s="58"/>
      <c r="K39" s="58"/>
      <c r="L39" s="34"/>
      <c r="M39" s="60"/>
      <c r="N39" s="58"/>
      <c r="O39" s="58"/>
      <c r="P39" s="34"/>
      <c r="Q39" s="78"/>
      <c r="R39" s="77"/>
      <c r="S39" s="79"/>
      <c r="T39" s="76"/>
      <c r="U39" s="68"/>
      <c r="V39" s="69"/>
      <c r="W39" s="80"/>
      <c r="X39" s="70"/>
      <c r="Y39" s="68"/>
      <c r="Z39" s="69"/>
      <c r="AA39" s="80"/>
      <c r="AB39" s="82"/>
      <c r="AC39" s="50"/>
      <c r="AD39" s="50"/>
      <c r="AE39" s="50"/>
      <c r="AF39" s="50"/>
      <c r="AG39" s="50"/>
      <c r="AH39" s="50"/>
      <c r="AI39" s="50"/>
      <c r="AJ39" s="50"/>
    </row>
    <row r="40" spans="2:36" x14ac:dyDescent="0.15">
      <c r="B40" s="216"/>
      <c r="C40" s="227"/>
      <c r="D40" s="128"/>
      <c r="E40" s="56"/>
      <c r="F40" s="58"/>
      <c r="G40" s="58"/>
      <c r="H40" s="34"/>
      <c r="I40" s="60"/>
      <c r="J40" s="58"/>
      <c r="K40" s="58"/>
      <c r="L40" s="34"/>
      <c r="M40" s="60"/>
      <c r="N40" s="58"/>
      <c r="O40" s="58"/>
      <c r="P40" s="34"/>
      <c r="Q40" s="78"/>
      <c r="R40" s="77"/>
      <c r="S40" s="79"/>
      <c r="T40" s="76"/>
      <c r="U40" s="68"/>
      <c r="V40" s="69"/>
      <c r="W40" s="80"/>
      <c r="X40" s="70"/>
      <c r="Y40" s="68"/>
      <c r="Z40" s="69"/>
      <c r="AA40" s="80"/>
      <c r="AB40" s="82"/>
      <c r="AC40" s="50"/>
      <c r="AD40" s="50"/>
      <c r="AE40" s="50"/>
      <c r="AF40" s="50"/>
      <c r="AG40" s="50"/>
      <c r="AH40" s="50"/>
      <c r="AI40" s="50"/>
      <c r="AJ40" s="50"/>
    </row>
    <row r="41" spans="2:36" ht="12.75" thickBot="1" x14ac:dyDescent="0.2">
      <c r="B41" s="216"/>
      <c r="C41" s="227"/>
      <c r="D41" s="128"/>
      <c r="E41" s="56"/>
      <c r="F41" s="58"/>
      <c r="G41" s="58"/>
      <c r="H41" s="34"/>
      <c r="I41" s="60"/>
      <c r="J41" s="58"/>
      <c r="K41" s="58"/>
      <c r="L41" s="34"/>
      <c r="M41" s="60"/>
      <c r="N41" s="58"/>
      <c r="O41" s="58"/>
      <c r="P41" s="34"/>
      <c r="Q41" s="78"/>
      <c r="R41" s="77"/>
      <c r="S41" s="79"/>
      <c r="T41" s="76"/>
      <c r="U41" s="68"/>
      <c r="V41" s="69"/>
      <c r="W41" s="80"/>
      <c r="X41" s="70"/>
      <c r="Y41" s="68"/>
      <c r="Z41" s="69"/>
      <c r="AA41" s="80"/>
      <c r="AB41" s="82"/>
      <c r="AC41" s="50"/>
      <c r="AD41" s="50"/>
      <c r="AE41" s="50"/>
      <c r="AF41" s="50"/>
      <c r="AG41" s="50"/>
      <c r="AH41" s="50"/>
      <c r="AI41" s="50"/>
      <c r="AJ41" s="50"/>
    </row>
    <row r="42" spans="2:36" ht="15" customHeight="1" thickTop="1" x14ac:dyDescent="0.15">
      <c r="B42" s="1039" t="s">
        <v>385</v>
      </c>
      <c r="C42" s="1040"/>
      <c r="D42" s="1041"/>
      <c r="E42" s="1045">
        <f t="shared" ref="E42:AB42" si="0">SUM(E10:E41)</f>
        <v>0</v>
      </c>
      <c r="F42" s="1047">
        <f t="shared" si="0"/>
        <v>0</v>
      </c>
      <c r="G42" s="247">
        <f t="shared" si="0"/>
        <v>0</v>
      </c>
      <c r="H42" s="248">
        <f t="shared" si="0"/>
        <v>0</v>
      </c>
      <c r="I42" s="1049">
        <f t="shared" si="0"/>
        <v>0</v>
      </c>
      <c r="J42" s="1047">
        <f t="shared" si="0"/>
        <v>1</v>
      </c>
      <c r="K42" s="247">
        <f t="shared" si="0"/>
        <v>0</v>
      </c>
      <c r="L42" s="248">
        <f t="shared" si="0"/>
        <v>8</v>
      </c>
      <c r="M42" s="1049">
        <f t="shared" si="0"/>
        <v>0</v>
      </c>
      <c r="N42" s="1047">
        <f t="shared" si="0"/>
        <v>0</v>
      </c>
      <c r="O42" s="249">
        <f t="shared" si="0"/>
        <v>0</v>
      </c>
      <c r="P42" s="250">
        <f t="shared" si="0"/>
        <v>0</v>
      </c>
      <c r="Q42" s="251">
        <f t="shared" si="0"/>
        <v>0</v>
      </c>
      <c r="R42" s="252">
        <f t="shared" si="0"/>
        <v>0</v>
      </c>
      <c r="S42" s="253">
        <f t="shared" si="0"/>
        <v>0</v>
      </c>
      <c r="T42" s="254">
        <f t="shared" si="0"/>
        <v>0</v>
      </c>
      <c r="U42" s="255">
        <f t="shared" si="0"/>
        <v>0</v>
      </c>
      <c r="V42" s="252">
        <f t="shared" si="0"/>
        <v>2.4E-2</v>
      </c>
      <c r="W42" s="253">
        <f t="shared" si="0"/>
        <v>0</v>
      </c>
      <c r="X42" s="254">
        <f t="shared" si="0"/>
        <v>17.4725</v>
      </c>
      <c r="Y42" s="255">
        <f t="shared" si="0"/>
        <v>0</v>
      </c>
      <c r="Z42" s="252">
        <f t="shared" si="0"/>
        <v>0</v>
      </c>
      <c r="AA42" s="253">
        <f t="shared" si="0"/>
        <v>0</v>
      </c>
      <c r="AB42" s="256">
        <f t="shared" si="0"/>
        <v>0</v>
      </c>
      <c r="AC42" s="52"/>
      <c r="AD42" s="52"/>
      <c r="AE42" s="52"/>
      <c r="AF42" s="52"/>
      <c r="AG42" s="52"/>
      <c r="AH42" s="52"/>
      <c r="AI42" s="52"/>
    </row>
    <row r="43" spans="2:36" ht="15" customHeight="1" thickBot="1" x14ac:dyDescent="0.2">
      <c r="B43" s="1042"/>
      <c r="C43" s="1043"/>
      <c r="D43" s="1044"/>
      <c r="E43" s="1046"/>
      <c r="F43" s="1048"/>
      <c r="G43" s="1054">
        <f>G42+H42</f>
        <v>0</v>
      </c>
      <c r="H43" s="1055"/>
      <c r="I43" s="1050"/>
      <c r="J43" s="1048"/>
      <c r="K43" s="1054">
        <f>K42+L42</f>
        <v>8</v>
      </c>
      <c r="L43" s="1055"/>
      <c r="M43" s="1050"/>
      <c r="N43" s="1048"/>
      <c r="O43" s="1056">
        <f>O42+P42</f>
        <v>0</v>
      </c>
      <c r="P43" s="1044"/>
      <c r="Q43" s="1051"/>
      <c r="R43" s="1052"/>
      <c r="S43" s="1052"/>
      <c r="T43" s="1052"/>
      <c r="U43" s="1052"/>
      <c r="V43" s="1052"/>
      <c r="W43" s="1052"/>
      <c r="X43" s="1052"/>
      <c r="Y43" s="1052"/>
      <c r="Z43" s="1052"/>
      <c r="AA43" s="1052"/>
      <c r="AB43" s="1053"/>
    </row>
    <row r="44" spans="2:36" x14ac:dyDescent="0.15">
      <c r="B44" s="100" t="s">
        <v>386</v>
      </c>
      <c r="C44" s="32"/>
      <c r="D44" s="32"/>
      <c r="E44" s="33"/>
      <c r="F44" s="33"/>
      <c r="G44" s="33"/>
      <c r="H44" s="33"/>
      <c r="I44" s="33"/>
      <c r="J44" s="33"/>
      <c r="K44" s="33"/>
      <c r="L44" s="33"/>
      <c r="M44" s="33"/>
      <c r="N44" s="33"/>
      <c r="O44" s="33"/>
      <c r="P44" s="33"/>
      <c r="Q44" s="33"/>
      <c r="R44" s="33"/>
      <c r="S44" s="33"/>
      <c r="T44" s="33"/>
      <c r="U44" s="33"/>
      <c r="V44" s="33"/>
      <c r="W44" s="33"/>
      <c r="X44" s="33"/>
      <c r="Y44" s="33"/>
      <c r="Z44" s="33"/>
      <c r="AA44" s="33"/>
      <c r="AB44" s="33"/>
    </row>
    <row r="45" spans="2:36" x14ac:dyDescent="0.15">
      <c r="B45" s="100" t="s">
        <v>387</v>
      </c>
      <c r="C45" s="32"/>
      <c r="D45" s="32"/>
      <c r="E45" s="33"/>
      <c r="F45" s="33"/>
      <c r="G45" s="33"/>
      <c r="H45" s="33"/>
      <c r="I45" s="33"/>
      <c r="J45" s="33"/>
      <c r="K45" s="33"/>
      <c r="L45" s="33"/>
      <c r="M45" s="33"/>
      <c r="N45" s="33"/>
      <c r="O45" s="33"/>
      <c r="P45" s="33"/>
      <c r="Q45" s="33"/>
      <c r="R45" s="33"/>
      <c r="S45" s="33"/>
      <c r="T45" s="33"/>
      <c r="U45" s="33"/>
      <c r="V45" s="33"/>
      <c r="W45" s="33"/>
      <c r="X45" s="33"/>
      <c r="Y45" s="33"/>
      <c r="Z45" s="33"/>
      <c r="AA45" s="33"/>
      <c r="AB45" s="33"/>
    </row>
    <row r="46" spans="2:36" x14ac:dyDescent="0.15">
      <c r="B46" s="100" t="s">
        <v>388</v>
      </c>
      <c r="C46" s="32"/>
      <c r="D46" s="32"/>
      <c r="E46" s="33"/>
      <c r="F46" s="33"/>
      <c r="G46" s="33"/>
      <c r="H46" s="33"/>
      <c r="I46" s="33"/>
      <c r="J46" s="33"/>
      <c r="K46" s="33"/>
      <c r="L46" s="33"/>
      <c r="M46" s="33"/>
      <c r="N46" s="33"/>
      <c r="O46" s="33"/>
      <c r="P46" s="33"/>
      <c r="Q46" s="33"/>
      <c r="R46" s="33"/>
      <c r="S46" s="33"/>
      <c r="T46" s="33"/>
      <c r="U46" s="33"/>
      <c r="V46" s="33"/>
      <c r="W46" s="33"/>
      <c r="X46" s="33"/>
      <c r="Y46" s="33"/>
      <c r="Z46" s="33"/>
      <c r="AA46" s="33"/>
      <c r="AB46" s="33"/>
    </row>
    <row r="47" spans="2:36" x14ac:dyDescent="0.15">
      <c r="B47" s="100" t="s">
        <v>389</v>
      </c>
      <c r="C47" s="32"/>
      <c r="D47" s="32"/>
      <c r="E47" s="33"/>
      <c r="F47" s="33"/>
      <c r="G47" s="33"/>
      <c r="H47" s="33"/>
      <c r="I47" s="33"/>
      <c r="J47" s="33"/>
      <c r="K47" s="33"/>
      <c r="L47" s="33"/>
      <c r="M47" s="33"/>
      <c r="N47" s="33"/>
      <c r="O47" s="33"/>
      <c r="P47" s="33"/>
      <c r="Q47" s="33"/>
      <c r="R47" s="33"/>
      <c r="S47" s="33"/>
      <c r="T47" s="33"/>
      <c r="U47" s="33"/>
      <c r="V47" s="33"/>
      <c r="W47" s="33"/>
      <c r="X47" s="33"/>
      <c r="Y47" s="33"/>
      <c r="Z47" s="33"/>
      <c r="AA47" s="33"/>
      <c r="AB47" s="33"/>
    </row>
    <row r="48" spans="2:36" x14ac:dyDescent="0.15">
      <c r="B48" s="100" t="s">
        <v>390</v>
      </c>
      <c r="C48" s="32"/>
      <c r="D48" s="32"/>
      <c r="E48" s="33"/>
      <c r="F48" s="33"/>
      <c r="G48" s="33"/>
      <c r="H48" s="33"/>
      <c r="I48" s="33"/>
      <c r="J48" s="33"/>
      <c r="K48" s="33"/>
      <c r="L48" s="33"/>
      <c r="M48" s="33"/>
      <c r="N48" s="33"/>
      <c r="O48" s="33"/>
      <c r="P48" s="33"/>
      <c r="Q48" s="33"/>
      <c r="R48" s="33"/>
      <c r="S48" s="33"/>
      <c r="T48" s="33"/>
      <c r="U48" s="33"/>
      <c r="V48" s="33"/>
      <c r="W48" s="33"/>
      <c r="X48" s="33"/>
      <c r="Y48" s="33"/>
      <c r="Z48" s="33"/>
      <c r="AA48" s="33"/>
      <c r="AB48" s="33"/>
    </row>
    <row r="58" spans="5:28" x14ac:dyDescent="0.15">
      <c r="E58" s="97">
        <v>0</v>
      </c>
      <c r="F58" s="97">
        <v>0</v>
      </c>
      <c r="G58" s="97">
        <v>0</v>
      </c>
      <c r="H58" s="97">
        <v>0</v>
      </c>
      <c r="I58" s="97">
        <v>0</v>
      </c>
      <c r="S58" s="97">
        <v>0</v>
      </c>
      <c r="T58" s="97">
        <v>0</v>
      </c>
      <c r="U58" s="97">
        <v>0</v>
      </c>
      <c r="V58" s="97">
        <v>0</v>
      </c>
      <c r="W58" s="97">
        <v>0</v>
      </c>
      <c r="X58" s="235"/>
      <c r="Y58" s="235"/>
      <c r="Z58" s="235"/>
      <c r="AA58" s="235"/>
      <c r="AB58" s="235"/>
    </row>
    <row r="59" spans="5:28" x14ac:dyDescent="0.15">
      <c r="G59" s="97">
        <v>0</v>
      </c>
    </row>
  </sheetData>
  <mergeCells count="41">
    <mergeCell ref="Q43:AB43"/>
    <mergeCell ref="M42:M43"/>
    <mergeCell ref="N42:N43"/>
    <mergeCell ref="G43:H43"/>
    <mergeCell ref="K43:L43"/>
    <mergeCell ref="O43:P43"/>
    <mergeCell ref="B42:D43"/>
    <mergeCell ref="E42:E43"/>
    <mergeCell ref="F42:F43"/>
    <mergeCell ref="I42:I43"/>
    <mergeCell ref="J42:J43"/>
    <mergeCell ref="B6:D6"/>
    <mergeCell ref="E6:P6"/>
    <mergeCell ref="Q6:AB6"/>
    <mergeCell ref="B7:B9"/>
    <mergeCell ref="C7:C9"/>
    <mergeCell ref="D7:D9"/>
    <mergeCell ref="E7:P7"/>
    <mergeCell ref="Q7:T7"/>
    <mergeCell ref="U7:AB7"/>
    <mergeCell ref="E8:H8"/>
    <mergeCell ref="I8:L8"/>
    <mergeCell ref="M8:P8"/>
    <mergeCell ref="Q8:T8"/>
    <mergeCell ref="U8:X8"/>
    <mergeCell ref="Y8:AB8"/>
    <mergeCell ref="B4:Y4"/>
    <mergeCell ref="B5:AB5"/>
    <mergeCell ref="V2:X2"/>
    <mergeCell ref="Y2:Y3"/>
    <mergeCell ref="Z2:AB3"/>
    <mergeCell ref="B3:E3"/>
    <mergeCell ref="F3:K3"/>
    <mergeCell ref="L3:N3"/>
    <mergeCell ref="O3:S3"/>
    <mergeCell ref="V3:X3"/>
    <mergeCell ref="B2:E2"/>
    <mergeCell ref="F2:K2"/>
    <mergeCell ref="L2:N2"/>
    <mergeCell ref="O2:S2"/>
    <mergeCell ref="T2:U3"/>
  </mergeCells>
  <phoneticPr fontId="11"/>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55" zoomScaleNormal="55" zoomScaleSheetLayoutView="55" workbookViewId="0">
      <selection activeCell="AJ10" sqref="AJ10"/>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83" t="s">
        <v>391</v>
      </c>
      <c r="C2" s="215"/>
      <c r="D2" s="215"/>
      <c r="E2" s="215"/>
      <c r="F2" s="215"/>
      <c r="G2" s="215"/>
      <c r="H2" s="215"/>
      <c r="I2" s="215"/>
      <c r="J2" s="215"/>
      <c r="K2" s="215"/>
      <c r="L2" s="215"/>
      <c r="M2" s="215"/>
      <c r="N2" s="215"/>
      <c r="O2" s="61"/>
      <c r="P2" s="62"/>
      <c r="Q2" s="1057"/>
      <c r="R2" s="1058"/>
      <c r="S2" s="1058"/>
      <c r="T2" s="1058"/>
      <c r="U2" s="1059" t="s">
        <v>213</v>
      </c>
      <c r="V2" s="1060"/>
      <c r="W2" s="1061"/>
      <c r="X2" s="1062" t="str">
        <f>+'様式A-1'!$W$2</f>
        <v>34.13086,132.18247</v>
      </c>
      <c r="Y2" s="1063"/>
      <c r="Z2" s="1064"/>
    </row>
    <row r="3" spans="2:26" s="1" customFormat="1" ht="25.15" customHeight="1" x14ac:dyDescent="0.15">
      <c r="B3" s="485" t="s">
        <v>60</v>
      </c>
      <c r="C3" s="486"/>
      <c r="D3" s="487"/>
      <c r="E3" s="642" t="str">
        <f>+'様式A-1'!$D$3</f>
        <v>アソウダトンネル</v>
      </c>
      <c r="F3" s="643"/>
      <c r="G3" s="643"/>
      <c r="H3" s="644"/>
      <c r="I3" s="1065" t="s">
        <v>61</v>
      </c>
      <c r="J3" s="1066"/>
      <c r="K3" s="645"/>
      <c r="L3" s="1067" t="str">
        <f>+'様式A-1'!$J$3</f>
        <v>一般県道藤生停車場錦帯橋線</v>
      </c>
      <c r="M3" s="1068"/>
      <c r="N3" s="1069"/>
      <c r="O3" s="466" t="s">
        <v>271</v>
      </c>
      <c r="P3" s="467"/>
      <c r="Q3" s="468"/>
      <c r="R3" s="658" t="str">
        <f>+'様式B (1)'!$S$3</f>
        <v>復建調査設計株式会社</v>
      </c>
      <c r="S3" s="659"/>
      <c r="T3" s="660"/>
      <c r="U3" s="478" t="s">
        <v>225</v>
      </c>
      <c r="V3" s="479"/>
      <c r="W3" s="479"/>
      <c r="X3" s="1082">
        <f>+'様式B (1)'!$P$2</f>
        <v>45862</v>
      </c>
      <c r="Y3" s="1083"/>
      <c r="Z3" s="1084"/>
    </row>
    <row r="4" spans="2:26" s="1" customFormat="1" ht="25.15" customHeight="1" x14ac:dyDescent="0.15">
      <c r="B4" s="499" t="s">
        <v>167</v>
      </c>
      <c r="C4" s="500"/>
      <c r="D4" s="501"/>
      <c r="E4" s="654" t="str">
        <f>+'様式A-1'!$D$4</f>
        <v>麻生田トンネル</v>
      </c>
      <c r="F4" s="655"/>
      <c r="G4" s="655"/>
      <c r="H4" s="656"/>
      <c r="I4" s="637" t="s">
        <v>168</v>
      </c>
      <c r="J4" s="633"/>
      <c r="K4" s="657"/>
      <c r="L4" s="1062" t="str">
        <f>+'様式A-1'!$R$3</f>
        <v>山口県岩国土木建築事務所</v>
      </c>
      <c r="M4" s="1063"/>
      <c r="N4" s="1064"/>
      <c r="O4" s="469"/>
      <c r="P4" s="470"/>
      <c r="Q4" s="471"/>
      <c r="R4" s="661" t="str">
        <f>+'様式B (1)'!$S$4</f>
        <v>小笠原洋</v>
      </c>
      <c r="S4" s="662"/>
      <c r="T4" s="663"/>
      <c r="U4" s="481"/>
      <c r="V4" s="482"/>
      <c r="W4" s="482"/>
      <c r="X4" s="1085"/>
      <c r="Y4" s="1086"/>
      <c r="Z4" s="1087"/>
    </row>
    <row r="5" spans="2:26" ht="49.9" customHeight="1" x14ac:dyDescent="0.15">
      <c r="B5" s="1079" t="s">
        <v>392</v>
      </c>
      <c r="C5" s="1080"/>
      <c r="D5" s="1080"/>
      <c r="E5" s="1080"/>
      <c r="F5" s="1080"/>
      <c r="G5" s="1080"/>
      <c r="H5" s="1080"/>
      <c r="I5" s="1080"/>
      <c r="J5" s="1080"/>
      <c r="K5" s="1080"/>
      <c r="L5" s="1080"/>
      <c r="M5" s="1080"/>
      <c r="N5" s="1080"/>
      <c r="O5" s="1080"/>
      <c r="P5" s="1080"/>
      <c r="Q5" s="1080"/>
      <c r="R5" s="1080"/>
      <c r="S5" s="1080"/>
      <c r="T5" s="1080"/>
      <c r="U5" s="1080"/>
      <c r="V5" s="1080"/>
      <c r="W5" s="1080"/>
      <c r="X5" s="1080"/>
      <c r="Y5" s="1080"/>
      <c r="Z5" s="1081"/>
    </row>
    <row r="6" spans="2:26" ht="49.9" customHeight="1" x14ac:dyDescent="0.15">
      <c r="B6" s="1070" t="s">
        <v>697</v>
      </c>
      <c r="C6" s="1071"/>
      <c r="D6" s="1071"/>
      <c r="E6" s="1071"/>
      <c r="F6" s="1071"/>
      <c r="G6" s="1071"/>
      <c r="H6" s="1071"/>
      <c r="I6" s="1071"/>
      <c r="J6" s="1071"/>
      <c r="K6" s="1071"/>
      <c r="L6" s="1071"/>
      <c r="M6" s="1071"/>
      <c r="N6" s="1071"/>
      <c r="O6" s="1071"/>
      <c r="P6" s="1071"/>
      <c r="Q6" s="1071"/>
      <c r="R6" s="1071"/>
      <c r="S6" s="1071"/>
      <c r="T6" s="1071"/>
      <c r="U6" s="1071"/>
      <c r="V6" s="1071"/>
      <c r="W6" s="1071"/>
      <c r="X6" s="1071"/>
      <c r="Y6" s="1071"/>
      <c r="Z6" s="1072"/>
    </row>
    <row r="7" spans="2:26" ht="100.15" customHeight="1" x14ac:dyDescent="0.15">
      <c r="B7" s="1073"/>
      <c r="C7" s="1074"/>
      <c r="D7" s="1074"/>
      <c r="E7" s="1074"/>
      <c r="F7" s="1074"/>
      <c r="G7" s="1074"/>
      <c r="H7" s="1074"/>
      <c r="I7" s="1074"/>
      <c r="J7" s="1074"/>
      <c r="K7" s="1074"/>
      <c r="L7" s="1074"/>
      <c r="M7" s="1074"/>
      <c r="N7" s="1074"/>
      <c r="O7" s="1074"/>
      <c r="P7" s="1074"/>
      <c r="Q7" s="1074"/>
      <c r="R7" s="1074"/>
      <c r="S7" s="1074"/>
      <c r="T7" s="1074"/>
      <c r="U7" s="1074"/>
      <c r="V7" s="1074"/>
      <c r="W7" s="1074"/>
      <c r="X7" s="1074"/>
      <c r="Y7" s="1074"/>
      <c r="Z7" s="1075"/>
    </row>
    <row r="8" spans="2:26" ht="49.9" customHeight="1" x14ac:dyDescent="0.15">
      <c r="B8" s="1073"/>
      <c r="C8" s="1074"/>
      <c r="D8" s="1074"/>
      <c r="E8" s="1074"/>
      <c r="F8" s="1074"/>
      <c r="G8" s="1074"/>
      <c r="H8" s="1074"/>
      <c r="I8" s="1074"/>
      <c r="J8" s="1074"/>
      <c r="K8" s="1074"/>
      <c r="L8" s="1074"/>
      <c r="M8" s="1074"/>
      <c r="N8" s="1074"/>
      <c r="O8" s="1074"/>
      <c r="P8" s="1074"/>
      <c r="Q8" s="1074"/>
      <c r="R8" s="1074"/>
      <c r="S8" s="1074"/>
      <c r="T8" s="1074"/>
      <c r="U8" s="1074"/>
      <c r="V8" s="1074"/>
      <c r="W8" s="1074"/>
      <c r="X8" s="1074"/>
      <c r="Y8" s="1074"/>
      <c r="Z8" s="1075"/>
    </row>
    <row r="9" spans="2:26" ht="100.15" customHeight="1" x14ac:dyDescent="0.15">
      <c r="B9" s="1073"/>
      <c r="C9" s="1074"/>
      <c r="D9" s="1074"/>
      <c r="E9" s="1074"/>
      <c r="F9" s="1074"/>
      <c r="G9" s="1074"/>
      <c r="H9" s="1074"/>
      <c r="I9" s="1074"/>
      <c r="J9" s="1074"/>
      <c r="K9" s="1074"/>
      <c r="L9" s="1074"/>
      <c r="M9" s="1074"/>
      <c r="N9" s="1074"/>
      <c r="O9" s="1074"/>
      <c r="P9" s="1074"/>
      <c r="Q9" s="1074"/>
      <c r="R9" s="1074"/>
      <c r="S9" s="1074"/>
      <c r="T9" s="1074"/>
      <c r="U9" s="1074"/>
      <c r="V9" s="1074"/>
      <c r="W9" s="1074"/>
      <c r="X9" s="1074"/>
      <c r="Y9" s="1074"/>
      <c r="Z9" s="1075"/>
    </row>
    <row r="10" spans="2:26" ht="49.9" customHeight="1" x14ac:dyDescent="0.15">
      <c r="B10" s="1073"/>
      <c r="C10" s="1074"/>
      <c r="D10" s="1074"/>
      <c r="E10" s="1074"/>
      <c r="F10" s="1074"/>
      <c r="G10" s="1074"/>
      <c r="H10" s="1074"/>
      <c r="I10" s="1074"/>
      <c r="J10" s="1074"/>
      <c r="K10" s="1074"/>
      <c r="L10" s="1074"/>
      <c r="M10" s="1074"/>
      <c r="N10" s="1074"/>
      <c r="O10" s="1074"/>
      <c r="P10" s="1074"/>
      <c r="Q10" s="1074"/>
      <c r="R10" s="1074"/>
      <c r="S10" s="1074"/>
      <c r="T10" s="1074"/>
      <c r="U10" s="1074"/>
      <c r="V10" s="1074"/>
      <c r="W10" s="1074"/>
      <c r="X10" s="1074"/>
      <c r="Y10" s="1074"/>
      <c r="Z10" s="1075"/>
    </row>
    <row r="11" spans="2:26" ht="100.15" customHeight="1" x14ac:dyDescent="0.15">
      <c r="B11" s="1073"/>
      <c r="C11" s="1074"/>
      <c r="D11" s="1074"/>
      <c r="E11" s="1074"/>
      <c r="F11" s="1074"/>
      <c r="G11" s="1074"/>
      <c r="H11" s="1074"/>
      <c r="I11" s="1074"/>
      <c r="J11" s="1074"/>
      <c r="K11" s="1074"/>
      <c r="L11" s="1074"/>
      <c r="M11" s="1074"/>
      <c r="N11" s="1074"/>
      <c r="O11" s="1074"/>
      <c r="P11" s="1074"/>
      <c r="Q11" s="1074"/>
      <c r="R11" s="1074"/>
      <c r="S11" s="1074"/>
      <c r="T11" s="1074"/>
      <c r="U11" s="1074"/>
      <c r="V11" s="1074"/>
      <c r="W11" s="1074"/>
      <c r="X11" s="1074"/>
      <c r="Y11" s="1074"/>
      <c r="Z11" s="1075"/>
    </row>
    <row r="12" spans="2:26" ht="49.9" customHeight="1" x14ac:dyDescent="0.15">
      <c r="B12" s="1073"/>
      <c r="C12" s="1074"/>
      <c r="D12" s="1074"/>
      <c r="E12" s="1074"/>
      <c r="F12" s="1074"/>
      <c r="G12" s="1074"/>
      <c r="H12" s="1074"/>
      <c r="I12" s="1074"/>
      <c r="J12" s="1074"/>
      <c r="K12" s="1074"/>
      <c r="L12" s="1074"/>
      <c r="M12" s="1074"/>
      <c r="N12" s="1074"/>
      <c r="O12" s="1074"/>
      <c r="P12" s="1074"/>
      <c r="Q12" s="1074"/>
      <c r="R12" s="1074"/>
      <c r="S12" s="1074"/>
      <c r="T12" s="1074"/>
      <c r="U12" s="1074"/>
      <c r="V12" s="1074"/>
      <c r="W12" s="1074"/>
      <c r="X12" s="1074"/>
      <c r="Y12" s="1074"/>
      <c r="Z12" s="1075"/>
    </row>
    <row r="13" spans="2:26" ht="100.15" customHeight="1" x14ac:dyDescent="0.15">
      <c r="B13" s="1073"/>
      <c r="C13" s="1074"/>
      <c r="D13" s="1074"/>
      <c r="E13" s="1074"/>
      <c r="F13" s="1074"/>
      <c r="G13" s="1074"/>
      <c r="H13" s="1074"/>
      <c r="I13" s="1074"/>
      <c r="J13" s="1074"/>
      <c r="K13" s="1074"/>
      <c r="L13" s="1074"/>
      <c r="M13" s="1074"/>
      <c r="N13" s="1074"/>
      <c r="O13" s="1074"/>
      <c r="P13" s="1074"/>
      <c r="Q13" s="1074"/>
      <c r="R13" s="1074"/>
      <c r="S13" s="1074"/>
      <c r="T13" s="1074"/>
      <c r="U13" s="1074"/>
      <c r="V13" s="1074"/>
      <c r="W13" s="1074"/>
      <c r="X13" s="1074"/>
      <c r="Y13" s="1074"/>
      <c r="Z13" s="1075"/>
    </row>
    <row r="14" spans="2:26" ht="49.9" customHeight="1" x14ac:dyDescent="0.15">
      <c r="B14" s="1073"/>
      <c r="C14" s="1074"/>
      <c r="D14" s="1074"/>
      <c r="E14" s="1074"/>
      <c r="F14" s="1074"/>
      <c r="G14" s="1074"/>
      <c r="H14" s="1074"/>
      <c r="I14" s="1074"/>
      <c r="J14" s="1074"/>
      <c r="K14" s="1074"/>
      <c r="L14" s="1074"/>
      <c r="M14" s="1074"/>
      <c r="N14" s="1074"/>
      <c r="O14" s="1074"/>
      <c r="P14" s="1074"/>
      <c r="Q14" s="1074"/>
      <c r="R14" s="1074"/>
      <c r="S14" s="1074"/>
      <c r="T14" s="1074"/>
      <c r="U14" s="1074"/>
      <c r="V14" s="1074"/>
      <c r="W14" s="1074"/>
      <c r="X14" s="1074"/>
      <c r="Y14" s="1074"/>
      <c r="Z14" s="1075"/>
    </row>
    <row r="15" spans="2:26" ht="100.15" customHeight="1" x14ac:dyDescent="0.15">
      <c r="B15" s="1076"/>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1077"/>
      <c r="Z15" s="1078"/>
    </row>
    <row r="16" spans="2:26"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 xr:uid="{7CC51ADD-DF1F-417B-A331-FF5EB2F4715A}"/>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88" t="s">
        <v>393</v>
      </c>
      <c r="C4" s="1089"/>
      <c r="D4" s="1089"/>
      <c r="E4" s="1089"/>
      <c r="F4" s="1090"/>
    </row>
    <row r="5" spans="2:10" ht="14.25" thickBot="1" x14ac:dyDescent="0.2">
      <c r="B5" s="106" t="s">
        <v>394</v>
      </c>
      <c r="C5" s="107" t="s">
        <v>395</v>
      </c>
      <c r="D5" s="107" t="s">
        <v>396</v>
      </c>
      <c r="E5" s="107" t="s">
        <v>397</v>
      </c>
      <c r="F5" s="108" t="s">
        <v>398</v>
      </c>
    </row>
    <row r="6" spans="2:10" ht="14.25" thickTop="1" x14ac:dyDescent="0.15">
      <c r="B6" s="116" t="s">
        <v>399</v>
      </c>
      <c r="C6" s="117" t="s">
        <v>400</v>
      </c>
      <c r="D6" s="117" t="s">
        <v>401</v>
      </c>
      <c r="E6" s="117" t="s">
        <v>402</v>
      </c>
      <c r="F6" s="118" t="s">
        <v>403</v>
      </c>
    </row>
    <row r="7" spans="2:10" x14ac:dyDescent="0.15">
      <c r="B7" s="116" t="s">
        <v>404</v>
      </c>
      <c r="C7" s="117" t="s">
        <v>405</v>
      </c>
      <c r="D7" s="117" t="s">
        <v>406</v>
      </c>
      <c r="E7" s="117" t="s">
        <v>407</v>
      </c>
      <c r="F7" s="118" t="s">
        <v>408</v>
      </c>
    </row>
    <row r="8" spans="2:10" x14ac:dyDescent="0.15">
      <c r="B8" s="116" t="s">
        <v>409</v>
      </c>
      <c r="C8" s="117" t="s">
        <v>410</v>
      </c>
      <c r="D8" s="117"/>
      <c r="E8" s="117" t="s">
        <v>411</v>
      </c>
      <c r="F8" s="118"/>
    </row>
    <row r="9" spans="2:10" x14ac:dyDescent="0.15">
      <c r="B9" s="116" t="s">
        <v>412</v>
      </c>
      <c r="C9" s="117" t="s">
        <v>413</v>
      </c>
      <c r="D9" s="117"/>
      <c r="E9" s="117" t="s">
        <v>414</v>
      </c>
      <c r="F9" s="118"/>
    </row>
    <row r="10" spans="2:10" x14ac:dyDescent="0.15">
      <c r="B10" s="116" t="s">
        <v>415</v>
      </c>
      <c r="C10" s="117" t="s">
        <v>416</v>
      </c>
      <c r="D10" s="117"/>
      <c r="E10" s="117" t="s">
        <v>417</v>
      </c>
      <c r="F10" s="118"/>
    </row>
    <row r="11" spans="2:10" x14ac:dyDescent="0.15">
      <c r="B11" s="116" t="s">
        <v>418</v>
      </c>
      <c r="C11" s="117" t="s">
        <v>419</v>
      </c>
      <c r="D11" s="117"/>
      <c r="E11" s="117"/>
      <c r="F11" s="118"/>
    </row>
    <row r="12" spans="2:10" ht="14.25" thickBot="1" x14ac:dyDescent="0.2">
      <c r="B12" s="119" t="s">
        <v>420</v>
      </c>
      <c r="C12" s="120"/>
      <c r="D12" s="120"/>
      <c r="E12" s="120"/>
      <c r="F12" s="121"/>
    </row>
    <row r="13" spans="2:10" ht="14.25" thickBot="1" x14ac:dyDescent="0.2"/>
    <row r="14" spans="2:10" x14ac:dyDescent="0.15">
      <c r="B14" s="1088" t="s">
        <v>421</v>
      </c>
      <c r="C14" s="1089"/>
      <c r="D14" s="1089"/>
      <c r="E14" s="1089"/>
      <c r="F14" s="1089"/>
      <c r="G14" s="1089"/>
      <c r="H14" s="1089"/>
      <c r="I14" s="1089"/>
      <c r="J14" s="1090"/>
    </row>
    <row r="15" spans="2:10" ht="14.25" thickBot="1" x14ac:dyDescent="0.2">
      <c r="B15" s="106" t="s">
        <v>422</v>
      </c>
      <c r="C15" s="107" t="s">
        <v>423</v>
      </c>
      <c r="D15" s="107" t="s">
        <v>424</v>
      </c>
      <c r="E15" s="107" t="s">
        <v>425</v>
      </c>
      <c r="F15" s="107" t="s">
        <v>426</v>
      </c>
      <c r="G15" s="107" t="s">
        <v>427</v>
      </c>
      <c r="H15" s="107" t="s">
        <v>428</v>
      </c>
      <c r="I15" s="107" t="s">
        <v>429</v>
      </c>
      <c r="J15" s="108" t="s">
        <v>430</v>
      </c>
    </row>
    <row r="16" spans="2:10" ht="14.25" thickTop="1" x14ac:dyDescent="0.15">
      <c r="B16" s="109" t="s">
        <v>431</v>
      </c>
      <c r="C16" s="110" t="s">
        <v>432</v>
      </c>
      <c r="D16" s="110" t="s">
        <v>433</v>
      </c>
      <c r="E16" s="110" t="s">
        <v>434</v>
      </c>
      <c r="F16" s="110" t="s">
        <v>435</v>
      </c>
      <c r="G16" s="110" t="s">
        <v>435</v>
      </c>
      <c r="H16" s="110" t="s">
        <v>436</v>
      </c>
      <c r="I16" s="110" t="s">
        <v>437</v>
      </c>
      <c r="J16" s="111" t="s">
        <v>438</v>
      </c>
    </row>
    <row r="17" spans="2:10" x14ac:dyDescent="0.15">
      <c r="B17" s="109" t="s">
        <v>439</v>
      </c>
      <c r="C17" s="110" t="s">
        <v>440</v>
      </c>
      <c r="D17" s="110" t="s">
        <v>441</v>
      </c>
      <c r="E17" s="110" t="s">
        <v>442</v>
      </c>
      <c r="F17" s="110" t="s">
        <v>443</v>
      </c>
      <c r="G17" s="110" t="s">
        <v>444</v>
      </c>
      <c r="H17" s="110" t="s">
        <v>445</v>
      </c>
      <c r="I17" s="110" t="s">
        <v>446</v>
      </c>
      <c r="J17" s="111" t="s">
        <v>447</v>
      </c>
    </row>
    <row r="18" spans="2:10" x14ac:dyDescent="0.15">
      <c r="B18" s="109" t="s">
        <v>448</v>
      </c>
      <c r="C18" s="110" t="s">
        <v>449</v>
      </c>
      <c r="D18" s="110" t="s">
        <v>450</v>
      </c>
      <c r="E18" s="110" t="s">
        <v>451</v>
      </c>
      <c r="F18" s="110" t="s">
        <v>452</v>
      </c>
      <c r="G18" s="110" t="s">
        <v>453</v>
      </c>
      <c r="H18" s="110"/>
      <c r="I18" s="110" t="s">
        <v>445</v>
      </c>
      <c r="J18" s="111" t="s">
        <v>454</v>
      </c>
    </row>
    <row r="19" spans="2:10" x14ac:dyDescent="0.15">
      <c r="B19" s="109" t="s">
        <v>455</v>
      </c>
      <c r="C19" s="110" t="s">
        <v>456</v>
      </c>
      <c r="D19" s="110"/>
      <c r="E19" s="110" t="s">
        <v>457</v>
      </c>
      <c r="F19" s="110" t="s">
        <v>453</v>
      </c>
      <c r="G19" s="110" t="s">
        <v>458</v>
      </c>
      <c r="H19" s="110"/>
      <c r="I19" s="110"/>
      <c r="J19" s="111"/>
    </row>
    <row r="20" spans="2:10" x14ac:dyDescent="0.15">
      <c r="B20" s="109" t="s">
        <v>459</v>
      </c>
      <c r="C20" s="110" t="s">
        <v>460</v>
      </c>
      <c r="D20" s="110"/>
      <c r="E20" s="110" t="s">
        <v>461</v>
      </c>
      <c r="F20" s="110" t="s">
        <v>458</v>
      </c>
      <c r="G20" s="110" t="s">
        <v>462</v>
      </c>
      <c r="H20" s="110"/>
      <c r="I20" s="110"/>
      <c r="J20" s="111"/>
    </row>
    <row r="21" spans="2:10" x14ac:dyDescent="0.15">
      <c r="B21" s="109" t="s">
        <v>416</v>
      </c>
      <c r="C21" s="110" t="s">
        <v>463</v>
      </c>
      <c r="D21" s="110"/>
      <c r="E21" s="110" t="s">
        <v>464</v>
      </c>
      <c r="F21" s="110" t="s">
        <v>462</v>
      </c>
      <c r="G21" s="110"/>
      <c r="H21" s="110"/>
      <c r="I21" s="110"/>
      <c r="J21" s="111"/>
    </row>
    <row r="22" spans="2:10" x14ac:dyDescent="0.15">
      <c r="B22" s="109"/>
      <c r="C22" s="110" t="s">
        <v>465</v>
      </c>
      <c r="D22" s="110"/>
      <c r="E22" s="110" t="s">
        <v>466</v>
      </c>
      <c r="F22" s="110"/>
      <c r="G22" s="110"/>
      <c r="H22" s="110"/>
      <c r="I22" s="110"/>
      <c r="J22" s="111"/>
    </row>
    <row r="23" spans="2:10" x14ac:dyDescent="0.15">
      <c r="B23" s="109"/>
      <c r="C23" s="110" t="s">
        <v>467</v>
      </c>
      <c r="D23" s="110"/>
      <c r="E23" s="110" t="s">
        <v>468</v>
      </c>
      <c r="F23" s="110"/>
      <c r="G23" s="110"/>
      <c r="H23" s="110"/>
      <c r="I23" s="110"/>
      <c r="J23" s="111"/>
    </row>
    <row r="24" spans="2:10" x14ac:dyDescent="0.15">
      <c r="B24" s="109"/>
      <c r="C24" s="110" t="s">
        <v>469</v>
      </c>
      <c r="D24" s="110"/>
      <c r="E24" s="110" t="s">
        <v>470</v>
      </c>
      <c r="F24" s="110"/>
      <c r="G24" s="110"/>
      <c r="H24" s="110"/>
      <c r="I24" s="110"/>
      <c r="J24" s="111"/>
    </row>
    <row r="25" spans="2:10" x14ac:dyDescent="0.15">
      <c r="B25" s="109"/>
      <c r="C25" s="110" t="s">
        <v>471</v>
      </c>
      <c r="D25" s="110"/>
      <c r="E25" s="110" t="s">
        <v>472</v>
      </c>
      <c r="F25" s="110"/>
      <c r="G25" s="110"/>
      <c r="H25" s="110"/>
      <c r="I25" s="110"/>
      <c r="J25" s="111"/>
    </row>
    <row r="26" spans="2:10" x14ac:dyDescent="0.15">
      <c r="B26" s="109"/>
      <c r="C26" s="110" t="s">
        <v>473</v>
      </c>
      <c r="D26" s="110"/>
      <c r="E26" s="112" t="s">
        <v>474</v>
      </c>
      <c r="F26" s="110"/>
      <c r="G26" s="110"/>
      <c r="H26" s="110"/>
      <c r="I26" s="110"/>
      <c r="J26" s="111"/>
    </row>
    <row r="27" spans="2:10" x14ac:dyDescent="0.15">
      <c r="B27" s="109"/>
      <c r="C27" s="110" t="s">
        <v>475</v>
      </c>
      <c r="D27" s="110"/>
      <c r="E27" s="110" t="s">
        <v>476</v>
      </c>
      <c r="F27" s="110"/>
      <c r="G27" s="110"/>
      <c r="H27" s="110"/>
      <c r="I27" s="110"/>
      <c r="J27" s="111"/>
    </row>
    <row r="28" spans="2:10" x14ac:dyDescent="0.15">
      <c r="B28" s="109"/>
      <c r="C28" s="110" t="s">
        <v>477</v>
      </c>
      <c r="D28" s="110"/>
      <c r="E28" s="112"/>
      <c r="F28" s="110"/>
      <c r="G28" s="110"/>
      <c r="H28" s="110"/>
      <c r="I28" s="110"/>
      <c r="J28" s="111"/>
    </row>
    <row r="29" spans="2:10" x14ac:dyDescent="0.15">
      <c r="B29" s="109"/>
      <c r="C29" s="110" t="s">
        <v>416</v>
      </c>
      <c r="D29" s="110"/>
      <c r="E29" s="110"/>
      <c r="F29" s="110"/>
      <c r="G29" s="110"/>
      <c r="H29" s="110"/>
      <c r="I29" s="110"/>
      <c r="J29" s="111"/>
    </row>
    <row r="30" spans="2:10" x14ac:dyDescent="0.15">
      <c r="B30" s="109"/>
      <c r="C30" s="110"/>
      <c r="D30" s="110"/>
      <c r="E30" s="110"/>
      <c r="F30" s="110"/>
      <c r="G30" s="110"/>
      <c r="H30" s="110"/>
      <c r="I30" s="110"/>
      <c r="J30" s="111"/>
    </row>
    <row r="31" spans="2:10" x14ac:dyDescent="0.15">
      <c r="B31" s="109"/>
      <c r="C31" s="110" t="s">
        <v>477</v>
      </c>
      <c r="D31" s="110"/>
      <c r="E31" s="110"/>
      <c r="F31" s="110"/>
      <c r="G31" s="110"/>
      <c r="H31" s="110"/>
      <c r="I31" s="110"/>
      <c r="J31" s="111"/>
    </row>
    <row r="32" spans="2:10" x14ac:dyDescent="0.15">
      <c r="B32" s="109"/>
      <c r="C32" s="110" t="s">
        <v>416</v>
      </c>
      <c r="D32" s="110"/>
      <c r="E32" s="110"/>
      <c r="F32" s="110"/>
      <c r="G32" s="110"/>
      <c r="H32" s="110"/>
      <c r="I32" s="110"/>
      <c r="J32" s="111"/>
    </row>
    <row r="33" spans="2:10" x14ac:dyDescent="0.15">
      <c r="B33" s="109"/>
      <c r="C33" s="110"/>
      <c r="D33" s="110"/>
      <c r="E33" s="110"/>
      <c r="F33" s="110"/>
      <c r="G33" s="110"/>
      <c r="H33" s="110"/>
      <c r="I33" s="110"/>
      <c r="J33" s="111"/>
    </row>
    <row r="34" spans="2:10" x14ac:dyDescent="0.15">
      <c r="B34" s="109"/>
      <c r="C34" s="110" t="s">
        <v>478</v>
      </c>
      <c r="D34" s="110"/>
      <c r="E34" s="110"/>
      <c r="F34" s="110"/>
      <c r="G34" s="110"/>
      <c r="H34" s="110"/>
      <c r="I34" s="110"/>
      <c r="J34" s="111"/>
    </row>
    <row r="35" spans="2:10" x14ac:dyDescent="0.15">
      <c r="B35" s="109"/>
      <c r="C35" s="110" t="s">
        <v>416</v>
      </c>
      <c r="D35" s="110"/>
      <c r="E35" s="110"/>
      <c r="F35" s="110"/>
      <c r="G35" s="110"/>
      <c r="H35" s="110"/>
      <c r="I35" s="110"/>
      <c r="J35" s="111"/>
    </row>
    <row r="36" spans="2:10" x14ac:dyDescent="0.15">
      <c r="B36" s="109"/>
      <c r="C36" s="110"/>
      <c r="D36" s="110"/>
      <c r="E36" s="110"/>
      <c r="F36" s="110"/>
      <c r="G36" s="110"/>
      <c r="H36" s="110"/>
      <c r="I36" s="110"/>
      <c r="J36" s="111"/>
    </row>
    <row r="37" spans="2:10" x14ac:dyDescent="0.15">
      <c r="B37" s="109"/>
      <c r="C37" s="110" t="s">
        <v>479</v>
      </c>
      <c r="D37" s="110"/>
      <c r="E37" s="110"/>
      <c r="F37" s="110"/>
      <c r="G37" s="110"/>
      <c r="H37" s="110"/>
      <c r="I37" s="110"/>
      <c r="J37" s="111"/>
    </row>
    <row r="38" spans="2:10" x14ac:dyDescent="0.15">
      <c r="B38" s="109"/>
      <c r="C38" s="110" t="s">
        <v>480</v>
      </c>
      <c r="D38" s="110"/>
      <c r="E38" s="110"/>
      <c r="F38" s="110"/>
      <c r="G38" s="110"/>
      <c r="H38" s="110"/>
      <c r="I38" s="110"/>
      <c r="J38" s="111"/>
    </row>
    <row r="39" spans="2:10" x14ac:dyDescent="0.15">
      <c r="B39" s="109"/>
      <c r="C39" s="110" t="s">
        <v>416</v>
      </c>
      <c r="D39" s="110"/>
      <c r="E39" s="110"/>
      <c r="F39" s="110"/>
      <c r="G39" s="110"/>
      <c r="H39" s="110"/>
      <c r="I39" s="110"/>
      <c r="J39" s="111"/>
    </row>
    <row r="40" spans="2:10" x14ac:dyDescent="0.15">
      <c r="B40" s="109"/>
      <c r="C40" s="110"/>
      <c r="D40" s="110"/>
      <c r="E40" s="110"/>
      <c r="F40" s="110"/>
      <c r="G40" s="110"/>
      <c r="H40" s="110"/>
      <c r="I40" s="110"/>
      <c r="J40" s="111"/>
    </row>
    <row r="41" spans="2:10" x14ac:dyDescent="0.15">
      <c r="B41" s="109"/>
      <c r="C41" s="110" t="s">
        <v>481</v>
      </c>
      <c r="D41" s="110"/>
      <c r="E41" s="110"/>
      <c r="F41" s="110"/>
      <c r="G41" s="110"/>
      <c r="H41" s="110"/>
      <c r="I41" s="110"/>
      <c r="J41" s="111"/>
    </row>
    <row r="42" spans="2:10" x14ac:dyDescent="0.15">
      <c r="B42" s="109"/>
      <c r="C42" s="110" t="s">
        <v>482</v>
      </c>
      <c r="D42" s="110"/>
      <c r="E42" s="110"/>
      <c r="F42" s="110"/>
      <c r="G42" s="110"/>
      <c r="H42" s="110"/>
      <c r="I42" s="110"/>
      <c r="J42" s="111"/>
    </row>
    <row r="43" spans="2:10" x14ac:dyDescent="0.15">
      <c r="B43" s="109"/>
      <c r="C43" s="110" t="s">
        <v>483</v>
      </c>
      <c r="D43" s="110"/>
      <c r="E43" s="110"/>
      <c r="F43" s="110"/>
      <c r="G43" s="110"/>
      <c r="H43" s="110"/>
      <c r="I43" s="110"/>
      <c r="J43" s="111"/>
    </row>
    <row r="44" spans="2:10" x14ac:dyDescent="0.15">
      <c r="B44" s="109"/>
      <c r="C44" s="110" t="s">
        <v>484</v>
      </c>
      <c r="D44" s="110"/>
      <c r="E44" s="110"/>
      <c r="F44" s="110"/>
      <c r="G44" s="110"/>
      <c r="H44" s="110"/>
      <c r="I44" s="110"/>
      <c r="J44" s="111"/>
    </row>
    <row r="45" spans="2:10" x14ac:dyDescent="0.15">
      <c r="B45" s="109"/>
      <c r="C45" s="110" t="s">
        <v>416</v>
      </c>
      <c r="D45" s="110"/>
      <c r="E45" s="110"/>
      <c r="F45" s="110"/>
      <c r="G45" s="110"/>
      <c r="H45" s="110"/>
      <c r="I45" s="110"/>
      <c r="J45" s="111"/>
    </row>
    <row r="46" spans="2:10" x14ac:dyDescent="0.15">
      <c r="B46" s="109"/>
      <c r="C46" s="110"/>
      <c r="D46" s="110"/>
      <c r="E46" s="110"/>
      <c r="F46" s="110"/>
      <c r="G46" s="110"/>
      <c r="H46" s="110"/>
      <c r="I46" s="110"/>
      <c r="J46" s="111"/>
    </row>
    <row r="47" spans="2:10" ht="14.25" thickBot="1" x14ac:dyDescent="0.2">
      <c r="B47" s="113"/>
      <c r="C47" s="114" t="s">
        <v>416</v>
      </c>
      <c r="D47" s="114"/>
      <c r="E47" s="114"/>
      <c r="F47" s="114"/>
      <c r="G47" s="114"/>
      <c r="H47" s="114"/>
      <c r="I47" s="114"/>
      <c r="J47" s="115"/>
    </row>
    <row r="49" spans="2:7" ht="14.25" thickBot="1" x14ac:dyDescent="0.2">
      <c r="C49" s="42"/>
      <c r="D49" s="42"/>
      <c r="E49" s="42"/>
      <c r="F49" s="42"/>
      <c r="G49" s="42"/>
    </row>
    <row r="50" spans="2:7" x14ac:dyDescent="0.15">
      <c r="B50" s="1091" t="s">
        <v>485</v>
      </c>
      <c r="C50" s="1092"/>
      <c r="D50" s="1092"/>
      <c r="E50" s="1092"/>
      <c r="F50" s="1092"/>
      <c r="G50" s="1093"/>
    </row>
    <row r="51" spans="2:7" ht="14.25" thickBot="1" x14ac:dyDescent="0.2">
      <c r="B51" s="104" t="s">
        <v>486</v>
      </c>
      <c r="C51" s="37" t="s">
        <v>422</v>
      </c>
      <c r="D51" s="37" t="s">
        <v>487</v>
      </c>
      <c r="E51" s="37" t="s">
        <v>488</v>
      </c>
      <c r="F51" s="38" t="s">
        <v>489</v>
      </c>
      <c r="G51" s="105" t="s">
        <v>490</v>
      </c>
    </row>
    <row r="52" spans="2:7" ht="14.25" thickTop="1" x14ac:dyDescent="0.15">
      <c r="B52" s="122" t="s">
        <v>491</v>
      </c>
      <c r="C52" s="110" t="s">
        <v>492</v>
      </c>
      <c r="D52" s="110" t="s">
        <v>493</v>
      </c>
      <c r="E52" s="110" t="s">
        <v>494</v>
      </c>
      <c r="F52" s="110" t="s">
        <v>495</v>
      </c>
      <c r="G52" s="111" t="s">
        <v>438</v>
      </c>
    </row>
    <row r="53" spans="2:7" x14ac:dyDescent="0.15">
      <c r="B53" s="122" t="s">
        <v>496</v>
      </c>
      <c r="C53" s="110" t="s">
        <v>497</v>
      </c>
      <c r="D53" s="110" t="s">
        <v>498</v>
      </c>
      <c r="E53" s="110" t="s">
        <v>499</v>
      </c>
      <c r="F53" s="110" t="s">
        <v>500</v>
      </c>
      <c r="G53" s="111" t="s">
        <v>447</v>
      </c>
    </row>
    <row r="54" spans="2:7" x14ac:dyDescent="0.15">
      <c r="B54" s="122" t="s">
        <v>501</v>
      </c>
      <c r="C54" s="110" t="s">
        <v>502</v>
      </c>
      <c r="D54" s="110" t="s">
        <v>503</v>
      </c>
      <c r="E54" s="110" t="s">
        <v>504</v>
      </c>
      <c r="F54" s="110"/>
      <c r="G54" s="111" t="s">
        <v>454</v>
      </c>
    </row>
    <row r="55" spans="2:7" x14ac:dyDescent="0.15">
      <c r="B55" s="122" t="s">
        <v>505</v>
      </c>
      <c r="C55" s="110"/>
      <c r="D55" s="110"/>
      <c r="E55" s="110" t="s">
        <v>506</v>
      </c>
      <c r="F55" s="110"/>
      <c r="G55" s="111"/>
    </row>
    <row r="56" spans="2:7" x14ac:dyDescent="0.15">
      <c r="B56" s="122"/>
      <c r="C56" s="110" t="s">
        <v>507</v>
      </c>
      <c r="D56" s="110"/>
      <c r="E56" s="110" t="s">
        <v>508</v>
      </c>
      <c r="F56" s="110"/>
      <c r="G56" s="111"/>
    </row>
    <row r="57" spans="2:7" x14ac:dyDescent="0.15">
      <c r="B57" s="122"/>
      <c r="C57" s="110" t="s">
        <v>509</v>
      </c>
      <c r="D57" s="110"/>
      <c r="E57" s="110" t="s">
        <v>510</v>
      </c>
      <c r="F57" s="110"/>
      <c r="G57" s="111"/>
    </row>
    <row r="58" spans="2:7" x14ac:dyDescent="0.15">
      <c r="B58" s="122"/>
      <c r="C58" s="110" t="s">
        <v>511</v>
      </c>
      <c r="D58" s="110"/>
      <c r="E58" s="110" t="s">
        <v>476</v>
      </c>
      <c r="F58" s="110"/>
      <c r="G58" s="111"/>
    </row>
    <row r="59" spans="2:7" x14ac:dyDescent="0.15">
      <c r="B59" s="122"/>
      <c r="C59" s="110" t="s">
        <v>512</v>
      </c>
      <c r="D59" s="110"/>
      <c r="E59" s="110"/>
      <c r="F59" s="110"/>
      <c r="G59" s="111"/>
    </row>
    <row r="60" spans="2:7" x14ac:dyDescent="0.15">
      <c r="B60" s="122"/>
      <c r="C60" s="110" t="s">
        <v>416</v>
      </c>
      <c r="D60" s="110"/>
      <c r="E60" s="110"/>
      <c r="F60" s="110"/>
      <c r="G60" s="111"/>
    </row>
    <row r="61" spans="2:7" x14ac:dyDescent="0.15">
      <c r="B61" s="122"/>
      <c r="C61" s="110"/>
      <c r="D61" s="110"/>
      <c r="E61" s="110"/>
      <c r="F61" s="110"/>
      <c r="G61" s="111"/>
    </row>
    <row r="62" spans="2:7" x14ac:dyDescent="0.15">
      <c r="B62" s="122"/>
      <c r="C62" s="110" t="s">
        <v>190</v>
      </c>
      <c r="D62" s="110"/>
      <c r="E62" s="110"/>
      <c r="F62" s="110"/>
      <c r="G62" s="111"/>
    </row>
    <row r="63" spans="2:7" x14ac:dyDescent="0.15">
      <c r="B63" s="122"/>
      <c r="C63" s="110" t="s">
        <v>191</v>
      </c>
      <c r="D63" s="110"/>
      <c r="E63" s="110"/>
      <c r="F63" s="110"/>
      <c r="G63" s="111"/>
    </row>
    <row r="64" spans="2:7" x14ac:dyDescent="0.15">
      <c r="B64" s="122"/>
      <c r="C64" s="110" t="s">
        <v>192</v>
      </c>
      <c r="D64" s="110"/>
      <c r="E64" s="110"/>
      <c r="F64" s="110"/>
      <c r="G64" s="111"/>
    </row>
    <row r="65" spans="2:7" x14ac:dyDescent="0.15">
      <c r="B65" s="122"/>
      <c r="C65" s="110" t="s">
        <v>193</v>
      </c>
      <c r="D65" s="110"/>
      <c r="E65" s="110"/>
      <c r="F65" s="110"/>
      <c r="G65" s="111"/>
    </row>
    <row r="66" spans="2:7" x14ac:dyDescent="0.15">
      <c r="B66" s="122"/>
      <c r="C66" s="110" t="s">
        <v>513</v>
      </c>
      <c r="D66" s="110"/>
      <c r="E66" s="110"/>
      <c r="F66" s="110"/>
      <c r="G66" s="111"/>
    </row>
    <row r="67" spans="2:7" x14ac:dyDescent="0.15">
      <c r="B67" s="122"/>
      <c r="C67" s="110" t="s">
        <v>514</v>
      </c>
      <c r="D67" s="110"/>
      <c r="E67" s="110"/>
      <c r="F67" s="110"/>
      <c r="G67" s="111"/>
    </row>
    <row r="68" spans="2:7" x14ac:dyDescent="0.15">
      <c r="B68" s="122"/>
      <c r="C68" s="110" t="s">
        <v>194</v>
      </c>
      <c r="D68" s="110"/>
      <c r="E68" s="110"/>
      <c r="F68" s="110"/>
      <c r="G68" s="111"/>
    </row>
    <row r="69" spans="2:7" x14ac:dyDescent="0.15">
      <c r="B69" s="122"/>
      <c r="C69" s="110" t="s">
        <v>195</v>
      </c>
      <c r="D69" s="110"/>
      <c r="E69" s="110"/>
      <c r="F69" s="110"/>
      <c r="G69" s="111"/>
    </row>
    <row r="70" spans="2:7" x14ac:dyDescent="0.15">
      <c r="B70" s="122"/>
      <c r="C70" s="110" t="s">
        <v>515</v>
      </c>
      <c r="D70" s="110"/>
      <c r="E70" s="110"/>
      <c r="F70" s="110"/>
      <c r="G70" s="111"/>
    </row>
    <row r="71" spans="2:7" x14ac:dyDescent="0.15">
      <c r="B71" s="122"/>
      <c r="C71" s="110" t="s">
        <v>197</v>
      </c>
      <c r="D71" s="110"/>
      <c r="E71" s="110"/>
      <c r="F71" s="110"/>
      <c r="G71" s="111"/>
    </row>
    <row r="72" spans="2:7" x14ac:dyDescent="0.15">
      <c r="B72" s="122"/>
      <c r="C72" s="110" t="s">
        <v>199</v>
      </c>
      <c r="D72" s="110"/>
      <c r="E72" s="110"/>
      <c r="F72" s="110"/>
      <c r="G72" s="111"/>
    </row>
    <row r="73" spans="2:7" x14ac:dyDescent="0.15">
      <c r="B73" s="122"/>
      <c r="C73" s="110" t="s">
        <v>200</v>
      </c>
      <c r="D73" s="110"/>
      <c r="E73" s="110"/>
      <c r="F73" s="110"/>
      <c r="G73" s="111"/>
    </row>
    <row r="74" spans="2:7" x14ac:dyDescent="0.15">
      <c r="B74" s="122"/>
      <c r="C74" s="110" t="s">
        <v>201</v>
      </c>
      <c r="D74" s="110"/>
      <c r="E74" s="110"/>
      <c r="F74" s="110"/>
      <c r="G74" s="111"/>
    </row>
    <row r="75" spans="2:7" x14ac:dyDescent="0.15">
      <c r="B75" s="122"/>
      <c r="C75" s="110" t="s">
        <v>202</v>
      </c>
      <c r="D75" s="110"/>
      <c r="E75" s="110"/>
      <c r="F75" s="110"/>
      <c r="G75" s="111"/>
    </row>
    <row r="76" spans="2:7" x14ac:dyDescent="0.15">
      <c r="B76" s="122"/>
      <c r="C76" s="110" t="s">
        <v>203</v>
      </c>
      <c r="D76" s="110"/>
      <c r="E76" s="110"/>
      <c r="F76" s="110"/>
      <c r="G76" s="111"/>
    </row>
    <row r="77" spans="2:7" x14ac:dyDescent="0.15">
      <c r="B77" s="122"/>
      <c r="C77" s="110" t="s">
        <v>476</v>
      </c>
      <c r="D77" s="110"/>
      <c r="E77" s="110"/>
      <c r="F77" s="110"/>
      <c r="G77" s="111"/>
    </row>
    <row r="78" spans="2:7" x14ac:dyDescent="0.15">
      <c r="B78" s="122"/>
      <c r="C78" s="110"/>
      <c r="D78" s="110"/>
      <c r="E78" s="110"/>
      <c r="F78" s="110"/>
      <c r="G78" s="111"/>
    </row>
    <row r="79" spans="2:7" x14ac:dyDescent="0.15">
      <c r="B79" s="122"/>
      <c r="C79" s="110" t="s">
        <v>516</v>
      </c>
      <c r="D79" s="110"/>
      <c r="E79" s="110"/>
      <c r="F79" s="110"/>
      <c r="G79" s="111"/>
    </row>
    <row r="80" spans="2:7" x14ac:dyDescent="0.15">
      <c r="B80" s="122"/>
      <c r="C80" s="110" t="s">
        <v>517</v>
      </c>
      <c r="D80" s="110"/>
      <c r="E80" s="110"/>
      <c r="F80" s="110"/>
      <c r="G80" s="111"/>
    </row>
    <row r="81" spans="2:7" x14ac:dyDescent="0.15">
      <c r="B81" s="122"/>
      <c r="C81" s="110" t="s">
        <v>518</v>
      </c>
      <c r="D81" s="110"/>
      <c r="E81" s="110"/>
      <c r="F81" s="110"/>
      <c r="G81" s="111"/>
    </row>
    <row r="82" spans="2:7" x14ac:dyDescent="0.15">
      <c r="B82" s="122"/>
      <c r="C82" s="110" t="s">
        <v>519</v>
      </c>
      <c r="D82" s="110"/>
      <c r="E82" s="110"/>
      <c r="F82" s="110"/>
      <c r="G82" s="111"/>
    </row>
    <row r="83" spans="2:7" ht="14.25" thickBot="1" x14ac:dyDescent="0.2">
      <c r="B83" s="123"/>
      <c r="C83" s="114" t="s">
        <v>476</v>
      </c>
      <c r="D83" s="114"/>
      <c r="E83" s="114"/>
      <c r="F83" s="114"/>
      <c r="G83" s="115"/>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54</vt:i4>
      </vt:variant>
      <vt:variant>
        <vt:lpstr>名前付き一覧</vt:lpstr>
      </vt:variant>
      <vt:variant>
        <vt:i4>97</vt:i4>
      </vt:variant>
    </vt:vector>
  </HeadingPairs>
  <TitlesOfParts>
    <vt:vector size="151"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様式C-1-1</vt:lpstr>
      <vt:lpstr>様式C-1-2</vt:lpstr>
      <vt:lpstr>様式C-2</vt:lpstr>
      <vt:lpstr>様式D-1-1 (1)</vt:lpstr>
      <vt:lpstr>様式D-1-1 (2)</vt:lpstr>
      <vt:lpstr>様式D-1-1 (3)</vt:lpstr>
      <vt:lpstr>様式D-1-1 (4)</vt:lpstr>
      <vt:lpstr>様式D-1-1 (5)</vt:lpstr>
      <vt:lpstr>様式D-1-2 (1)</vt:lpstr>
      <vt:lpstr>様式D-2-1 (1)</vt:lpstr>
      <vt:lpstr>様式D-2-1 (2)</vt:lpstr>
      <vt:lpstr>様式D-2-1 (3)</vt:lpstr>
      <vt:lpstr>様式D-2-1 (4)</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'様式C-1-1'!Print_Area</vt:lpstr>
      <vt:lpstr>'様式C-1-2'!Print_Area</vt:lpstr>
      <vt:lpstr>'様式C-2'!Print_Area</vt:lpstr>
      <vt:lpstr>'様式D-1-1 (1)'!Print_Area</vt:lpstr>
      <vt:lpstr>'様式D-1-1 (2)'!Print_Area</vt:lpstr>
      <vt:lpstr>'様式D-1-1 (3)'!Print_Area</vt:lpstr>
      <vt:lpstr>'様式D-1-1 (4)'!Print_Area</vt:lpstr>
      <vt:lpstr>'様式D-1-1 (5)'!Print_Area</vt:lpstr>
      <vt:lpstr>'様式D-1-2 (1)'!Print_Area</vt:lpstr>
      <vt:lpstr>'様式D-2-1 (1)'!Print_Area</vt:lpstr>
      <vt:lpstr>'様式D-2-1 (2)'!Print_Area</vt:lpstr>
      <vt:lpstr>'様式D-2-1 (3)'!Print_Area</vt:lpstr>
      <vt:lpstr>'様式D-2-1 (4)'!Print_Area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様式E!Print_Area</vt:lpstr>
      <vt:lpstr>様式F!Print_Area</vt:lpstr>
      <vt:lpstr>様式G!Print_Area</vt:lpstr>
      <vt:lpstr>'様式A-2'!Print_Titles</vt:lpstr>
      <vt:lpstr>'様式D-1-1 (1)'!Print_Titles</vt:lpstr>
      <vt:lpstr>'様式D-1-1 (2)'!Print_Titles</vt:lpstr>
      <vt:lpstr>'様式D-1-1 (3)'!Print_Titles</vt:lpstr>
      <vt:lpstr>'様式D-1-1 (4)'!Print_Titles</vt:lpstr>
      <vt:lpstr>'様式D-1-1 (5)'!Print_Titles</vt:lpstr>
      <vt:lpstr>'様式D-1-2 (1)'!Print_Titles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志保 渡部</cp:lastModifiedBy>
  <cp:revision/>
  <cp:lastPrinted>2026-02-05T05:41:10Z</cp:lastPrinted>
  <dcterms:created xsi:type="dcterms:W3CDTF">2012-04-09T00:49:26Z</dcterms:created>
  <dcterms:modified xsi:type="dcterms:W3CDTF">2026-04-07T05:52:49Z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