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updateLinks="never" codeName="ThisWorkbook" autoCompressPictures="0" defaultThemeVersion="124226"/>
  <mc:AlternateContent xmlns:mc="http://schemas.openxmlformats.org/markup-compatibility/2006">
    <mc:Choice Requires="x15">
      <x15ac:absPath xmlns:x15ac="http://schemas.microsoft.com/office/spreadsheetml/2010/11/ac" url="\\10.14.1.105\nas\防災保全部\トンネル\R3年度\01_業務\650-21002-DT63_【防府土木】_鳳翩山トンネル点検\f01_その他\02_workspace\04_門脇\210930_鳳翩山トンネル調書修正版\"/>
    </mc:Choice>
  </mc:AlternateContent>
  <xr:revisionPtr revIDLastSave="0" documentId="13_ncr:1_{95789286-EC3C-440B-B5D1-2B3BA9F4D500}" xr6:coauthVersionLast="47" xr6:coauthVersionMax="47" xr10:uidLastSave="{00000000-0000-0000-0000-000000000000}"/>
  <bookViews>
    <workbookView xWindow="-120" yWindow="-120" windowWidth="29040" windowHeight="15840" tabRatio="840"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トンネル様式1P001)" sheetId="81" r:id="rId6"/>
    <sheet name="様式B(トンネル様式1P001) (2)" sheetId="90" r:id="rId7"/>
    <sheet name="様式B(トンネル様式1P001) (3)" sheetId="91" r:id="rId8"/>
    <sheet name="様式B(トンネル様式1P001) (4)" sheetId="92" r:id="rId9"/>
    <sheet name="様式B(トンネル様式1P001) (5)" sheetId="93" r:id="rId10"/>
    <sheet name="様式B(トンネル様式1P001) (6)" sheetId="94" r:id="rId11"/>
    <sheet name="様式B(トンネル様式1P001) (7)" sheetId="95" r:id="rId12"/>
    <sheet name="様式B(トンネル様式1P001) (8)" sheetId="96" r:id="rId13"/>
    <sheet name="様式B(トンネル様式1P001) (9)" sheetId="97" r:id="rId14"/>
    <sheet name="様式B(トンネル様式1P001) (10)" sheetId="98" r:id="rId15"/>
    <sheet name="様式B(トンネル様式1P001) (11)" sheetId="99" r:id="rId16"/>
    <sheet name="様式B(トンネル様式1P001) (12)" sheetId="100" r:id="rId17"/>
    <sheet name="様式B(トンネル様式1P001) (13)" sheetId="101" r:id="rId18"/>
    <sheet name="様式B(トンネル様式1P001) (14)" sheetId="102" r:id="rId19"/>
    <sheet name="様式B(トンネル様式1P001) (15)" sheetId="103" r:id="rId20"/>
    <sheet name="様式B(トンネル様式1P001) (16)" sheetId="104" r:id="rId21"/>
    <sheet name="様式B(トンネル様式1P001) (17)" sheetId="105" r:id="rId22"/>
    <sheet name="様式B(トンネル様式1P001) (18)" sheetId="106" r:id="rId23"/>
    <sheet name="様式B(トンネル様式1P001) (19)" sheetId="107" r:id="rId24"/>
    <sheet name="様式B(トンネル様式1P001) (20)" sheetId="108" r:id="rId25"/>
    <sheet name="様式B(トンネル様式1P001) (21)" sheetId="109" r:id="rId26"/>
    <sheet name="様式C-1-1" sheetId="60" r:id="rId27"/>
    <sheet name="様式C-1-2" sheetId="61" r:id="rId28"/>
    <sheet name="様式C-2" sheetId="63" r:id="rId29"/>
    <sheet name="様式D-1-1(トンネル様式2P001) P001" sheetId="591" r:id="rId30"/>
    <sheet name="様式D-1-1(トンネル様式2P001) P002" sheetId="592" r:id="rId31"/>
    <sheet name="様式D-1-1(トンネル様式2P001) P003" sheetId="593" r:id="rId32"/>
    <sheet name="様式D-1-1(トンネル様式2P001) P004" sheetId="594" r:id="rId33"/>
    <sheet name="様式D-1-1(トンネル様式2P001) P005" sheetId="595" r:id="rId34"/>
    <sheet name="様式D-1-1(トンネル様式2P001) P006" sheetId="596" r:id="rId35"/>
    <sheet name="様式D-1-1(トンネル様式2P001) P007" sheetId="597" r:id="rId36"/>
    <sheet name="様式D-1-1(トンネル様式2P001) P008" sheetId="598" r:id="rId37"/>
    <sheet name="様式D-1-1(トンネル様式2P001) P009" sheetId="599" r:id="rId38"/>
    <sheet name="様式D-1-1(トンネル様式2P001) P010" sheetId="600" r:id="rId39"/>
    <sheet name="様式D-1-1(トンネル様式2P001) P011" sheetId="601" r:id="rId40"/>
    <sheet name="様式D-1-1(トンネル様式2P001) P012" sheetId="602" r:id="rId41"/>
    <sheet name="様式D-1-1(トンネル様式2P001) P013" sheetId="603" r:id="rId42"/>
    <sheet name="様式D-1-1(トンネル様式2P001) P014" sheetId="604" r:id="rId43"/>
    <sheet name="様式D-1-1(トンネル様式2P001) P015" sheetId="605" r:id="rId44"/>
    <sheet name="様式D-1-1(トンネル様式2P001) P016" sheetId="606" r:id="rId45"/>
    <sheet name="様式D-1-1(トンネル様式2P001) P017" sheetId="607" r:id="rId46"/>
    <sheet name="様式D-1-1(トンネル様式2P001) P018" sheetId="608" r:id="rId47"/>
    <sheet name="様式D-1-1(トンネル様式2P001) P019" sheetId="609" r:id="rId48"/>
    <sheet name="様式D-1-1(トンネル様式2P001) P020" sheetId="610" r:id="rId49"/>
    <sheet name="様式D-1-1(トンネル様式2P001) P021" sheetId="611" r:id="rId50"/>
    <sheet name="様式D-1-1(トンネル様式2P001) P022" sheetId="612" r:id="rId51"/>
    <sheet name="様式D-1-1(トンネル様式2P001) P023" sheetId="613" r:id="rId52"/>
    <sheet name="様式D-1-1(トンネル様式2P001) P024" sheetId="614" r:id="rId53"/>
    <sheet name="様式D-1-1(トンネル様式2P001) P025" sheetId="615" r:id="rId54"/>
    <sheet name="様式D-1-1(トンネル様式2P001) P026" sheetId="616" r:id="rId55"/>
    <sheet name="様式D-1-1(トンネル様式2P001) P027" sheetId="617" r:id="rId56"/>
    <sheet name="様式D-1-1(トンネル様式2P001) P028" sheetId="618" r:id="rId57"/>
    <sheet name="様式D-1-1(トンネル様式2P001) P029" sheetId="619" r:id="rId58"/>
    <sheet name="様式D-1-1(トンネル様式2P001) P030" sheetId="620" r:id="rId59"/>
    <sheet name="様式D-1-1(トンネル様式2P001) P031" sheetId="621" r:id="rId60"/>
    <sheet name="様式D-1-1(トンネル様式2P001) P032" sheetId="622" r:id="rId61"/>
    <sheet name="様式D-1-1(トンネル様式2P001) P033" sheetId="623" r:id="rId62"/>
    <sheet name="様式D-1-1(トンネル様式2P001) P034" sheetId="624" r:id="rId63"/>
    <sheet name="様式D-1-1(トンネル様式2P001) P035" sheetId="625" r:id="rId64"/>
    <sheet name="様式D-1-1(トンネル様式2P001) P036" sheetId="626" r:id="rId65"/>
    <sheet name="様式D-1-1(トンネル様式2P001) P037" sheetId="627" r:id="rId66"/>
    <sheet name="様式D-1-1(トンネル様式2P001) P038" sheetId="628" r:id="rId67"/>
    <sheet name="様式D-1-2" sheetId="65" r:id="rId68"/>
    <sheet name="様式D-2-1" sheetId="42" r:id="rId69"/>
    <sheet name="様式D-2-1´" sheetId="55" r:id="rId70"/>
    <sheet name="様式D-3_PS" sheetId="335" r:id="rId71"/>
    <sheet name="様式D-3_001" sheetId="336" r:id="rId72"/>
    <sheet name="様式D-3_002" sheetId="337" r:id="rId73"/>
    <sheet name="様式D-3_003" sheetId="338" r:id="rId74"/>
    <sheet name="様式D-3_004" sheetId="339" r:id="rId75"/>
    <sheet name="様式D-3_005" sheetId="340" r:id="rId76"/>
    <sheet name="様式D-3_006" sheetId="341" r:id="rId77"/>
    <sheet name="様式D-3_007" sheetId="342" r:id="rId78"/>
    <sheet name="様式D-3_008" sheetId="343" r:id="rId79"/>
    <sheet name="様式D-3_009" sheetId="344" r:id="rId80"/>
    <sheet name="様式D-3_010" sheetId="345" r:id="rId81"/>
    <sheet name="様式D-3_011" sheetId="346" r:id="rId82"/>
    <sheet name="様式D-3_012" sheetId="347" r:id="rId83"/>
    <sheet name="様式D-3_013" sheetId="348" r:id="rId84"/>
    <sheet name="様式D-3_014" sheetId="349" r:id="rId85"/>
    <sheet name="様式D-3_015" sheetId="350" r:id="rId86"/>
    <sheet name="様式D-3_016" sheetId="351" r:id="rId87"/>
    <sheet name="様式D-3_017" sheetId="352" r:id="rId88"/>
    <sheet name="様式D-3_018" sheetId="353" r:id="rId89"/>
    <sheet name="様式D-3_019" sheetId="354" r:id="rId90"/>
    <sheet name="様式D-3_020" sheetId="355" r:id="rId91"/>
    <sheet name="様式D-3_021" sheetId="356" r:id="rId92"/>
    <sheet name="様式D-3_022" sheetId="357" r:id="rId93"/>
    <sheet name="様式D-3_023" sheetId="358" r:id="rId94"/>
    <sheet name="様式D-3_024" sheetId="359" r:id="rId95"/>
    <sheet name="様式D-3_025" sheetId="360" r:id="rId96"/>
    <sheet name="様式D-3_026" sheetId="361" r:id="rId97"/>
    <sheet name="様式D-3_027" sheetId="362" r:id="rId98"/>
    <sheet name="様式D-3_028" sheetId="363" r:id="rId99"/>
    <sheet name="様式D-3_029" sheetId="364" r:id="rId100"/>
    <sheet name="様式D-3_030" sheetId="365" r:id="rId101"/>
    <sheet name="様式D-3_031" sheetId="366" r:id="rId102"/>
    <sheet name="様式D-3_032" sheetId="367" r:id="rId103"/>
    <sheet name="様式D-3_033" sheetId="368" r:id="rId104"/>
    <sheet name="様式D-3_034" sheetId="369" r:id="rId105"/>
    <sheet name="様式D-3_035" sheetId="370" r:id="rId106"/>
    <sheet name="様式D-3_036" sheetId="371" r:id="rId107"/>
    <sheet name="様式D-3_037" sheetId="372" r:id="rId108"/>
    <sheet name="様式D-3_038" sheetId="373" r:id="rId109"/>
    <sheet name="様式D-3_039" sheetId="374" r:id="rId110"/>
    <sheet name="様式D-3_040" sheetId="375" r:id="rId111"/>
    <sheet name="様式D-3_041" sheetId="376" r:id="rId112"/>
    <sheet name="様式D-3_042" sheetId="377" r:id="rId113"/>
    <sheet name="様式D-3_043" sheetId="378" r:id="rId114"/>
    <sheet name="様式D-3_044" sheetId="379" r:id="rId115"/>
    <sheet name="様式D-3_045" sheetId="380" r:id="rId116"/>
    <sheet name="様式D-3_046" sheetId="381" r:id="rId117"/>
    <sheet name="様式D-3_047" sheetId="382" r:id="rId118"/>
    <sheet name="様式D-3_048" sheetId="383" r:id="rId119"/>
    <sheet name="様式D-3_049" sheetId="384" r:id="rId120"/>
    <sheet name="様式D-3_050" sheetId="385" r:id="rId121"/>
    <sheet name="様式D-3_051" sheetId="386" r:id="rId122"/>
    <sheet name="様式D-3_052" sheetId="387" r:id="rId123"/>
    <sheet name="様式D-3_053" sheetId="388" r:id="rId124"/>
    <sheet name="様式D-3_054" sheetId="389" r:id="rId125"/>
    <sheet name="様式D-3_055" sheetId="390" r:id="rId126"/>
    <sheet name="様式D-3_056" sheetId="391" r:id="rId127"/>
    <sheet name="様式D-3_057" sheetId="392" r:id="rId128"/>
    <sheet name="様式D-3_058" sheetId="393" r:id="rId129"/>
    <sheet name="様式D-3_059" sheetId="394" r:id="rId130"/>
    <sheet name="様式D-3_060" sheetId="395" r:id="rId131"/>
    <sheet name="様式D-3_061" sheetId="396" r:id="rId132"/>
    <sheet name="様式D-3_062" sheetId="397" r:id="rId133"/>
    <sheet name="様式D-3_063" sheetId="398" r:id="rId134"/>
    <sheet name="様式D-3_064" sheetId="399" r:id="rId135"/>
    <sheet name="様式D-3_065" sheetId="400" r:id="rId136"/>
    <sheet name="様式D-3_066" sheetId="401" r:id="rId137"/>
    <sheet name="様式D-3_067" sheetId="402" r:id="rId138"/>
    <sheet name="様式D-3_068" sheetId="403" r:id="rId139"/>
    <sheet name="様式D-3_069" sheetId="404" r:id="rId140"/>
    <sheet name="様式D-3_070" sheetId="405" r:id="rId141"/>
    <sheet name="様式D-3_071" sheetId="406" r:id="rId142"/>
    <sheet name="様式D-3_072" sheetId="407" r:id="rId143"/>
    <sheet name="様式D-3_073" sheetId="408" r:id="rId144"/>
    <sheet name="様式D-3_074" sheetId="409" r:id="rId145"/>
    <sheet name="様式D-3_075" sheetId="410" r:id="rId146"/>
    <sheet name="様式D-3_076" sheetId="411" r:id="rId147"/>
    <sheet name="様式D-3_077" sheetId="412" r:id="rId148"/>
    <sheet name="様式D-3_078" sheetId="413" r:id="rId149"/>
    <sheet name="様式D-3_079" sheetId="414" r:id="rId150"/>
    <sheet name="様式D-3_080" sheetId="415" r:id="rId151"/>
    <sheet name="様式D-3_081" sheetId="416" r:id="rId152"/>
    <sheet name="様式D-3_082" sheetId="417" r:id="rId153"/>
    <sheet name="様式D-3_083" sheetId="418" r:id="rId154"/>
    <sheet name="様式D-3_084" sheetId="419" r:id="rId155"/>
    <sheet name="様式D-3_085" sheetId="420" r:id="rId156"/>
    <sheet name="様式D-3_086" sheetId="421" r:id="rId157"/>
    <sheet name="様式D-3_087" sheetId="422" r:id="rId158"/>
    <sheet name="様式D-3_088" sheetId="423" r:id="rId159"/>
    <sheet name="様式D-3_089" sheetId="424" r:id="rId160"/>
    <sheet name="様式D-3_090" sheetId="425" r:id="rId161"/>
    <sheet name="様式D-3_091" sheetId="426" r:id="rId162"/>
    <sheet name="様式D-3_092" sheetId="427" r:id="rId163"/>
    <sheet name="様式D-3_093" sheetId="428" r:id="rId164"/>
    <sheet name="様式D-3_094" sheetId="429" r:id="rId165"/>
    <sheet name="様式D-3_095" sheetId="430" r:id="rId166"/>
    <sheet name="様式D-3_096" sheetId="431" r:id="rId167"/>
    <sheet name="様式D-3_097" sheetId="432" r:id="rId168"/>
    <sheet name="様式D-3_098" sheetId="433" r:id="rId169"/>
    <sheet name="様式D-3_099" sheetId="434" r:id="rId170"/>
    <sheet name="様式D-3_100" sheetId="435" r:id="rId171"/>
    <sheet name="様式D-3_101" sheetId="436" r:id="rId172"/>
    <sheet name="様式D-3_102" sheetId="437" r:id="rId173"/>
    <sheet name="様式D-3_PE" sheetId="438" r:id="rId174"/>
    <sheet name="様式E" sheetId="64" r:id="rId175"/>
    <sheet name="様式F" sheetId="56" r:id="rId176"/>
    <sheet name="(参考)リスト" sheetId="74" r:id="rId177"/>
  </sheets>
  <definedNames>
    <definedName name="_xlnm.Print_Area" localSheetId="176">'(参考)リスト'!$A$3:$J$80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'様式A-2'!$B$3:$AN$141</definedName>
    <definedName name="_xlnm.Print_Area" localSheetId="4">'様式A-3'!$B$3:$AI$52</definedName>
    <definedName name="_xlnm.Print_Area" localSheetId="5">'様式B(トンネル様式1P001)'!$B$2:$AA$32</definedName>
    <definedName name="_xlnm.Print_Area" localSheetId="14">'様式B(トンネル様式1P001) (10)'!$B$2:$Y$32</definedName>
    <definedName name="_xlnm.Print_Area" localSheetId="15">'様式B(トンネル様式1P001) (11)'!$B$2:$Y$32</definedName>
    <definedName name="_xlnm.Print_Area" localSheetId="16">'様式B(トンネル様式1P001) (12)'!$B$2:$Y$32</definedName>
    <definedName name="_xlnm.Print_Area" localSheetId="17">'様式B(トンネル様式1P001) (13)'!$B$2:$Y$32</definedName>
    <definedName name="_xlnm.Print_Area" localSheetId="18">'様式B(トンネル様式1P001) (14)'!$B$2:$Y$32</definedName>
    <definedName name="_xlnm.Print_Area" localSheetId="19">'様式B(トンネル様式1P001) (15)'!$B$2:$Y$32</definedName>
    <definedName name="_xlnm.Print_Area" localSheetId="20">'様式B(トンネル様式1P001) (16)'!$B$2:$Y$32</definedName>
    <definedName name="_xlnm.Print_Area" localSheetId="21">'様式B(トンネル様式1P001) (17)'!$B$2:$Y$32</definedName>
    <definedName name="_xlnm.Print_Area" localSheetId="22">'様式B(トンネル様式1P001) (18)'!$B$2:$Y$32</definedName>
    <definedName name="_xlnm.Print_Area" localSheetId="23">'様式B(トンネル様式1P001) (19)'!$B$2:$Y$32</definedName>
    <definedName name="_xlnm.Print_Area" localSheetId="6">'様式B(トンネル様式1P001) (2)'!$A$2:$Y$32</definedName>
    <definedName name="_xlnm.Print_Area" localSheetId="24">'様式B(トンネル様式1P001) (20)'!$B$2:$Y$32</definedName>
    <definedName name="_xlnm.Print_Area" localSheetId="25">'様式B(トンネル様式1P001) (21)'!$B$2:$Y$32</definedName>
    <definedName name="_xlnm.Print_Area" localSheetId="7">'様式B(トンネル様式1P001) (3)'!$A$2:$Y$32</definedName>
    <definedName name="_xlnm.Print_Area" localSheetId="8">'様式B(トンネル様式1P001) (4)'!$B$2:$Y$32</definedName>
    <definedName name="_xlnm.Print_Area" localSheetId="9">'様式B(トンネル様式1P001) (5)'!$B$2:$Y$32</definedName>
    <definedName name="_xlnm.Print_Area" localSheetId="10">'様式B(トンネル様式1P001) (6)'!$B$2:$Y$32</definedName>
    <definedName name="_xlnm.Print_Area" localSheetId="11">'様式B(トンネル様式1P001) (7)'!$B$2:$Y$32</definedName>
    <definedName name="_xlnm.Print_Area" localSheetId="12">'様式B(トンネル様式1P001) (8)'!$B$2:$Y$32</definedName>
    <definedName name="_xlnm.Print_Area" localSheetId="13">'様式B(トンネル様式1P001) (9)'!$B$2:$Y$32</definedName>
    <definedName name="_xlnm.Print_Area" localSheetId="26">'様式C-1-1'!$B$2:$Z$209</definedName>
    <definedName name="_xlnm.Print_Area" localSheetId="27">'様式C-1-2'!$B$1:$Z$43</definedName>
    <definedName name="_xlnm.Print_Area" localSheetId="28">'様式C-2'!$B$2:$Z$23</definedName>
    <definedName name="_xlnm.Print_Area" localSheetId="29">'様式D-1-1(トンネル様式2P001) P001'!$B$2:$W$45</definedName>
    <definedName name="_xlnm.Print_Area" localSheetId="30">'様式D-1-1(トンネル様式2P001) P002'!$B$2:$W$45</definedName>
    <definedName name="_xlnm.Print_Area" localSheetId="31">'様式D-1-1(トンネル様式2P001) P003'!$B$2:$W$45</definedName>
    <definedName name="_xlnm.Print_Area" localSheetId="32">'様式D-1-1(トンネル様式2P001) P004'!$B$2:$W$45</definedName>
    <definedName name="_xlnm.Print_Area" localSheetId="33">'様式D-1-1(トンネル様式2P001) P005'!$B$2:$W$45</definedName>
    <definedName name="_xlnm.Print_Area" localSheetId="34">'様式D-1-1(トンネル様式2P001) P006'!$B$2:$W$45</definedName>
    <definedName name="_xlnm.Print_Area" localSheetId="35">'様式D-1-1(トンネル様式2P001) P007'!$B$2:$W$45</definedName>
    <definedName name="_xlnm.Print_Area" localSheetId="36">'様式D-1-1(トンネル様式2P001) P008'!$B$2:$W$45</definedName>
    <definedName name="_xlnm.Print_Area" localSheetId="37">'様式D-1-1(トンネル様式2P001) P009'!$B$2:$W$45</definedName>
    <definedName name="_xlnm.Print_Area" localSheetId="38">'様式D-1-1(トンネル様式2P001) P010'!$B$2:$W$45</definedName>
    <definedName name="_xlnm.Print_Area" localSheetId="39">'様式D-1-1(トンネル様式2P001) P011'!$B$2:$W$45</definedName>
    <definedName name="_xlnm.Print_Area" localSheetId="40">'様式D-1-1(トンネル様式2P001) P012'!$B$2:$W$45</definedName>
    <definedName name="_xlnm.Print_Area" localSheetId="41">'様式D-1-1(トンネル様式2P001) P013'!$B$2:$W$45</definedName>
    <definedName name="_xlnm.Print_Area" localSheetId="42">'様式D-1-1(トンネル様式2P001) P014'!$B$2:$W$45</definedName>
    <definedName name="_xlnm.Print_Area" localSheetId="43">'様式D-1-1(トンネル様式2P001) P015'!$B$2:$W$45</definedName>
    <definedName name="_xlnm.Print_Area" localSheetId="44">'様式D-1-1(トンネル様式2P001) P016'!$B$2:$W$45</definedName>
    <definedName name="_xlnm.Print_Area" localSheetId="45">'様式D-1-1(トンネル様式2P001) P017'!$B$2:$W$45</definedName>
    <definedName name="_xlnm.Print_Area" localSheetId="46">'様式D-1-1(トンネル様式2P001) P018'!$B$2:$W$45</definedName>
    <definedName name="_xlnm.Print_Area" localSheetId="47">'様式D-1-1(トンネル様式2P001) P019'!$B$2:$W$45</definedName>
    <definedName name="_xlnm.Print_Area" localSheetId="48">'様式D-1-1(トンネル様式2P001) P020'!$B$2:$W$45</definedName>
    <definedName name="_xlnm.Print_Area" localSheetId="49">'様式D-1-1(トンネル様式2P001) P021'!$B$2:$W$45</definedName>
    <definedName name="_xlnm.Print_Area" localSheetId="50">'様式D-1-1(トンネル様式2P001) P022'!$B$2:$W$45</definedName>
    <definedName name="_xlnm.Print_Area" localSheetId="51">'様式D-1-1(トンネル様式2P001) P023'!$B$2:$W$45</definedName>
    <definedName name="_xlnm.Print_Area" localSheetId="52">'様式D-1-1(トンネル様式2P001) P024'!$B$2:$W$45</definedName>
    <definedName name="_xlnm.Print_Area" localSheetId="53">'様式D-1-1(トンネル様式2P001) P025'!$B$2:$W$45</definedName>
    <definedName name="_xlnm.Print_Area" localSheetId="54">'様式D-1-1(トンネル様式2P001) P026'!$B$2:$W$45</definedName>
    <definedName name="_xlnm.Print_Area" localSheetId="55">'様式D-1-1(トンネル様式2P001) P027'!$B$2:$W$45</definedName>
    <definedName name="_xlnm.Print_Area" localSheetId="56">'様式D-1-1(トンネル様式2P001) P028'!$B$2:$W$45</definedName>
    <definedName name="_xlnm.Print_Area" localSheetId="57">'様式D-1-1(トンネル様式2P001) P029'!$B$2:$W$45</definedName>
    <definedName name="_xlnm.Print_Area" localSheetId="58">'様式D-1-1(トンネル様式2P001) P030'!$B$2:$W$45</definedName>
    <definedName name="_xlnm.Print_Area" localSheetId="59">'様式D-1-1(トンネル様式2P001) P031'!$B$2:$W$45</definedName>
    <definedName name="_xlnm.Print_Area" localSheetId="60">'様式D-1-1(トンネル様式2P001) P032'!$B$2:$W$45</definedName>
    <definedName name="_xlnm.Print_Area" localSheetId="61">'様式D-1-1(トンネル様式2P001) P033'!$B$2:$W$45</definedName>
    <definedName name="_xlnm.Print_Area" localSheetId="62">'様式D-1-1(トンネル様式2P001) P034'!$B$2:$W$45</definedName>
    <definedName name="_xlnm.Print_Area" localSheetId="63">'様式D-1-1(トンネル様式2P001) P035'!$B$2:$W$45</definedName>
    <definedName name="_xlnm.Print_Area" localSheetId="64">'様式D-1-1(トンネル様式2P001) P036'!$B$2:$W$45</definedName>
    <definedName name="_xlnm.Print_Area" localSheetId="65">'様式D-1-1(トンネル様式2P001) P037'!$B$2:$W$45</definedName>
    <definedName name="_xlnm.Print_Area" localSheetId="66">'様式D-1-1(トンネル様式2P001) P038'!$B$2:$W$45</definedName>
    <definedName name="_xlnm.Print_Area" localSheetId="67">'様式D-1-2'!$B$2:$Y$58</definedName>
    <definedName name="_xlnm.Print_Area" localSheetId="68">'様式D-2-1'!$B$3:$AI$299</definedName>
    <definedName name="_xlnm.Print_Area" localSheetId="69">'様式D-2-1´'!$B$3:$AI$19</definedName>
    <definedName name="_xlnm.Print_Area" localSheetId="71">'様式D-3_001'!$A$1:$AO$52</definedName>
    <definedName name="_xlnm.Print_Area" localSheetId="72">'様式D-3_002'!$A$1:$AO$52</definedName>
    <definedName name="_xlnm.Print_Area" localSheetId="73">'様式D-3_003'!$A$1:$AO$52</definedName>
    <definedName name="_xlnm.Print_Area" localSheetId="74">'様式D-3_004'!$A$1:$AO$52</definedName>
    <definedName name="_xlnm.Print_Area" localSheetId="75">'様式D-3_005'!$A$1:$AO$52</definedName>
    <definedName name="_xlnm.Print_Area" localSheetId="76">'様式D-3_006'!$A$1:$AO$52</definedName>
    <definedName name="_xlnm.Print_Area" localSheetId="77">'様式D-3_007'!$A$1:$AO$52</definedName>
    <definedName name="_xlnm.Print_Area" localSheetId="78">'様式D-3_008'!$A$1:$AO$52</definedName>
    <definedName name="_xlnm.Print_Area" localSheetId="79">'様式D-3_009'!$A$1:$AO$52</definedName>
    <definedName name="_xlnm.Print_Area" localSheetId="80">'様式D-3_010'!$A$1:$AO$52</definedName>
    <definedName name="_xlnm.Print_Area" localSheetId="81">'様式D-3_011'!$A$1:$AO$52</definedName>
    <definedName name="_xlnm.Print_Area" localSheetId="82">'様式D-3_012'!$A$1:$AO$52</definedName>
    <definedName name="_xlnm.Print_Area" localSheetId="83">'様式D-3_013'!$A$1:$AO$52</definedName>
    <definedName name="_xlnm.Print_Area" localSheetId="84">'様式D-3_014'!$A$1:$AO$52</definedName>
    <definedName name="_xlnm.Print_Area" localSheetId="85">'様式D-3_015'!$A$1:$AO$52</definedName>
    <definedName name="_xlnm.Print_Area" localSheetId="86">'様式D-3_016'!$A$1:$AO$52</definedName>
    <definedName name="_xlnm.Print_Area" localSheetId="87">'様式D-3_017'!$A$1:$AO$52</definedName>
    <definedName name="_xlnm.Print_Area" localSheetId="88">'様式D-3_018'!$A$1:$AO$52</definedName>
    <definedName name="_xlnm.Print_Area" localSheetId="89">'様式D-3_019'!$A$1:$AO$52</definedName>
    <definedName name="_xlnm.Print_Area" localSheetId="90">'様式D-3_020'!$A$1:$AO$52</definedName>
    <definedName name="_xlnm.Print_Area" localSheetId="91">'様式D-3_021'!$A$1:$AO$52</definedName>
    <definedName name="_xlnm.Print_Area" localSheetId="92">'様式D-3_022'!$A$1:$AO$52</definedName>
    <definedName name="_xlnm.Print_Area" localSheetId="93">'様式D-3_023'!$A$1:$AO$52</definedName>
    <definedName name="_xlnm.Print_Area" localSheetId="94">'様式D-3_024'!$A$1:$AO$52</definedName>
    <definedName name="_xlnm.Print_Area" localSheetId="95">'様式D-3_025'!$A$1:$AO$52</definedName>
    <definedName name="_xlnm.Print_Area" localSheetId="96">'様式D-3_026'!$A$1:$AO$52</definedName>
    <definedName name="_xlnm.Print_Area" localSheetId="97">'様式D-3_027'!$A$1:$AO$52</definedName>
    <definedName name="_xlnm.Print_Area" localSheetId="98">'様式D-3_028'!$A$1:$AO$52</definedName>
    <definedName name="_xlnm.Print_Area" localSheetId="99">'様式D-3_029'!$A$1:$AO$52</definedName>
    <definedName name="_xlnm.Print_Area" localSheetId="100">'様式D-3_030'!$A$1:$AO$52</definedName>
    <definedName name="_xlnm.Print_Area" localSheetId="101">'様式D-3_031'!$A$1:$AO$52</definedName>
    <definedName name="_xlnm.Print_Area" localSheetId="102">'様式D-3_032'!$A$1:$AO$52</definedName>
    <definedName name="_xlnm.Print_Area" localSheetId="103">'様式D-3_033'!$A$1:$AO$52</definedName>
    <definedName name="_xlnm.Print_Area" localSheetId="104">'様式D-3_034'!$A$1:$AO$52</definedName>
    <definedName name="_xlnm.Print_Area" localSheetId="105">'様式D-3_035'!$A$1:$AO$52</definedName>
    <definedName name="_xlnm.Print_Area" localSheetId="106">'様式D-3_036'!$A$1:$AO$52</definedName>
    <definedName name="_xlnm.Print_Area" localSheetId="107">'様式D-3_037'!$A$1:$AO$52</definedName>
    <definedName name="_xlnm.Print_Area" localSheetId="108">'様式D-3_038'!$A$1:$AO$52</definedName>
    <definedName name="_xlnm.Print_Area" localSheetId="109">'様式D-3_039'!$A$1:$AO$52</definedName>
    <definedName name="_xlnm.Print_Area" localSheetId="110">'様式D-3_040'!$A$1:$AO$52</definedName>
    <definedName name="_xlnm.Print_Area" localSheetId="111">'様式D-3_041'!$A$1:$AO$52</definedName>
    <definedName name="_xlnm.Print_Area" localSheetId="112">'様式D-3_042'!$A$1:$AO$52</definedName>
    <definedName name="_xlnm.Print_Area" localSheetId="113">'様式D-3_043'!$A$1:$AO$52</definedName>
    <definedName name="_xlnm.Print_Area" localSheetId="114">'様式D-3_044'!$A$1:$AO$52</definedName>
    <definedName name="_xlnm.Print_Area" localSheetId="115">'様式D-3_045'!$A$1:$AO$52</definedName>
    <definedName name="_xlnm.Print_Area" localSheetId="116">'様式D-3_046'!$A$1:$AO$52</definedName>
    <definedName name="_xlnm.Print_Area" localSheetId="117">'様式D-3_047'!$A$1:$AO$52</definedName>
    <definedName name="_xlnm.Print_Area" localSheetId="118">'様式D-3_048'!$A$1:$AO$52</definedName>
    <definedName name="_xlnm.Print_Area" localSheetId="119">'様式D-3_049'!$A$1:$AO$52</definedName>
    <definedName name="_xlnm.Print_Area" localSheetId="120">'様式D-3_050'!$A$1:$AO$52</definedName>
    <definedName name="_xlnm.Print_Area" localSheetId="121">'様式D-3_051'!$A$1:$AO$52</definedName>
    <definedName name="_xlnm.Print_Area" localSheetId="122">'様式D-3_052'!$A$1:$AO$52</definedName>
    <definedName name="_xlnm.Print_Area" localSheetId="123">'様式D-3_053'!$A$1:$AO$52</definedName>
    <definedName name="_xlnm.Print_Area" localSheetId="124">'様式D-3_054'!$A$1:$AO$52</definedName>
    <definedName name="_xlnm.Print_Area" localSheetId="125">'様式D-3_055'!$A$1:$AO$52</definedName>
    <definedName name="_xlnm.Print_Area" localSheetId="126">'様式D-3_056'!$A$1:$AO$52</definedName>
    <definedName name="_xlnm.Print_Area" localSheetId="127">'様式D-3_057'!$A$1:$AO$52</definedName>
    <definedName name="_xlnm.Print_Area" localSheetId="128">'様式D-3_058'!$A$1:$AO$52</definedName>
    <definedName name="_xlnm.Print_Area" localSheetId="129">'様式D-3_059'!$A$1:$AO$52</definedName>
    <definedName name="_xlnm.Print_Area" localSheetId="130">'様式D-3_060'!$A$1:$AO$52</definedName>
    <definedName name="_xlnm.Print_Area" localSheetId="131">'様式D-3_061'!$A$1:$AO$52</definedName>
    <definedName name="_xlnm.Print_Area" localSheetId="132">'様式D-3_062'!$A$1:$AO$52</definedName>
    <definedName name="_xlnm.Print_Area" localSheetId="133">'様式D-3_063'!$A$1:$AO$52</definedName>
    <definedName name="_xlnm.Print_Area" localSheetId="134">'様式D-3_064'!$A$1:$AO$52</definedName>
    <definedName name="_xlnm.Print_Area" localSheetId="135">'様式D-3_065'!$A$1:$AO$52</definedName>
    <definedName name="_xlnm.Print_Area" localSheetId="136">'様式D-3_066'!$A$1:$AO$52</definedName>
    <definedName name="_xlnm.Print_Area" localSheetId="137">'様式D-3_067'!$A$1:$AO$52</definedName>
    <definedName name="_xlnm.Print_Area" localSheetId="138">'様式D-3_068'!$A$1:$AO$52</definedName>
    <definedName name="_xlnm.Print_Area" localSheetId="139">'様式D-3_069'!$A$1:$AO$52</definedName>
    <definedName name="_xlnm.Print_Area" localSheetId="140">'様式D-3_070'!$A$1:$AO$52</definedName>
    <definedName name="_xlnm.Print_Area" localSheetId="141">'様式D-3_071'!$A$1:$AO$52</definedName>
    <definedName name="_xlnm.Print_Area" localSheetId="142">'様式D-3_072'!$A$1:$AO$52</definedName>
    <definedName name="_xlnm.Print_Area" localSheetId="143">'様式D-3_073'!$A$1:$AO$52</definedName>
    <definedName name="_xlnm.Print_Area" localSheetId="144">'様式D-3_074'!$A$1:$AO$52</definedName>
    <definedName name="_xlnm.Print_Area" localSheetId="145">'様式D-3_075'!$A$1:$AO$52</definedName>
    <definedName name="_xlnm.Print_Area" localSheetId="146">'様式D-3_076'!$A$1:$AO$52</definedName>
    <definedName name="_xlnm.Print_Area" localSheetId="147">'様式D-3_077'!$A$1:$AO$52</definedName>
    <definedName name="_xlnm.Print_Area" localSheetId="148">'様式D-3_078'!$A$1:$AO$52</definedName>
    <definedName name="_xlnm.Print_Area" localSheetId="149">'様式D-3_079'!$A$1:$AO$52</definedName>
    <definedName name="_xlnm.Print_Area" localSheetId="150">'様式D-3_080'!$A$1:$AO$52</definedName>
    <definedName name="_xlnm.Print_Area" localSheetId="151">'様式D-3_081'!$A$1:$AO$52</definedName>
    <definedName name="_xlnm.Print_Area" localSheetId="152">'様式D-3_082'!$A$1:$AO$52</definedName>
    <definedName name="_xlnm.Print_Area" localSheetId="153">'様式D-3_083'!$A$1:$AO$52</definedName>
    <definedName name="_xlnm.Print_Area" localSheetId="154">'様式D-3_084'!$A$1:$AO$52</definedName>
    <definedName name="_xlnm.Print_Area" localSheetId="155">'様式D-3_085'!$A$1:$AO$52</definedName>
    <definedName name="_xlnm.Print_Area" localSheetId="156">'様式D-3_086'!$A$1:$AO$52</definedName>
    <definedName name="_xlnm.Print_Area" localSheetId="157">'様式D-3_087'!$A$1:$AO$52</definedName>
    <definedName name="_xlnm.Print_Area" localSheetId="158">'様式D-3_088'!$A$1:$AO$52</definedName>
    <definedName name="_xlnm.Print_Area" localSheetId="159">'様式D-3_089'!$A$1:$AO$52</definedName>
    <definedName name="_xlnm.Print_Area" localSheetId="160">'様式D-3_090'!$A$1:$AO$52</definedName>
    <definedName name="_xlnm.Print_Area" localSheetId="161">'様式D-3_091'!$A$1:$AO$52</definedName>
    <definedName name="_xlnm.Print_Area" localSheetId="162">'様式D-3_092'!$A$1:$AO$52</definedName>
    <definedName name="_xlnm.Print_Area" localSheetId="163">'様式D-3_093'!$A$1:$AO$52</definedName>
    <definedName name="_xlnm.Print_Area" localSheetId="164">'様式D-3_094'!$A$1:$AO$52</definedName>
    <definedName name="_xlnm.Print_Area" localSheetId="165">'様式D-3_095'!$A$1:$AO$52</definedName>
    <definedName name="_xlnm.Print_Area" localSheetId="166">'様式D-3_096'!$A$1:$AO$52</definedName>
    <definedName name="_xlnm.Print_Area" localSheetId="167">'様式D-3_097'!$A$1:$AO$52</definedName>
    <definedName name="_xlnm.Print_Area" localSheetId="168">'様式D-3_098'!$A$1:$AO$52</definedName>
    <definedName name="_xlnm.Print_Area" localSheetId="169">'様式D-3_099'!$A$1:$AO$52</definedName>
    <definedName name="_xlnm.Print_Area" localSheetId="170">'様式D-3_100'!$A$1:$AO$52</definedName>
    <definedName name="_xlnm.Print_Area" localSheetId="171">'様式D-3_101'!$A$1:$AO$52</definedName>
    <definedName name="_xlnm.Print_Area" localSheetId="172">'様式D-3_102'!$A$1:$AO$52</definedName>
    <definedName name="_xlnm.Print_Area" localSheetId="173">'様式D-3_PE'!$A$1:$AO$52</definedName>
    <definedName name="_xlnm.Print_Area" localSheetId="70">'様式D-3_PS'!$A$1:$AO$52</definedName>
    <definedName name="_xlnm.Print_Area" localSheetId="175">様式F!$B$1:$AN$122</definedName>
    <definedName name="_xlnm.Print_Titles" localSheetId="3">'様式A-2'!$3:$9</definedName>
    <definedName name="_xlnm.Print_Titles" localSheetId="26">'様式C-1-1'!$2:$4</definedName>
    <definedName name="_xlnm.Print_Titles" localSheetId="67">'様式D-1-2'!$B:$Y,'様式D-1-2'!$2:$4</definedName>
    <definedName name="_xlnm.Print_Titles" localSheetId="68">'様式D-2-1'!$3:$5</definedName>
    <definedName name="_xlnm.Print_Titles" localSheetId="69">'様式D-2-1´'!$3:$5</definedName>
    <definedName name="_xlnm.Print_Titles" localSheetId="71">'様式D-3_001'!$B:$AO,'様式D-3_001'!$3:$5</definedName>
    <definedName name="_xlnm.Print_Titles" localSheetId="72">'様式D-3_002'!$B:$AO,'様式D-3_002'!$3:$5</definedName>
    <definedName name="_xlnm.Print_Titles" localSheetId="73">'様式D-3_003'!$B:$AO,'様式D-3_003'!$3:$5</definedName>
    <definedName name="_xlnm.Print_Titles" localSheetId="74">'様式D-3_004'!$B:$AO,'様式D-3_004'!$3:$5</definedName>
    <definedName name="_xlnm.Print_Titles" localSheetId="75">'様式D-3_005'!$B:$AO,'様式D-3_005'!$3:$5</definedName>
    <definedName name="_xlnm.Print_Titles" localSheetId="76">'様式D-3_006'!$B:$AO,'様式D-3_006'!$3:$5</definedName>
    <definedName name="_xlnm.Print_Titles" localSheetId="77">'様式D-3_007'!$B:$AO,'様式D-3_007'!$3:$5</definedName>
    <definedName name="_xlnm.Print_Titles" localSheetId="78">'様式D-3_008'!$B:$AO,'様式D-3_008'!$3:$5</definedName>
    <definedName name="_xlnm.Print_Titles" localSheetId="79">'様式D-3_009'!$B:$AO,'様式D-3_009'!$3:$5</definedName>
    <definedName name="_xlnm.Print_Titles" localSheetId="80">'様式D-3_010'!$B:$AO,'様式D-3_010'!$3:$5</definedName>
    <definedName name="_xlnm.Print_Titles" localSheetId="81">'様式D-3_011'!$B:$AO,'様式D-3_011'!$3:$5</definedName>
    <definedName name="_xlnm.Print_Titles" localSheetId="82">'様式D-3_012'!$B:$AO,'様式D-3_012'!$3:$5</definedName>
    <definedName name="_xlnm.Print_Titles" localSheetId="83">'様式D-3_013'!$B:$AO,'様式D-3_013'!$3:$5</definedName>
    <definedName name="_xlnm.Print_Titles" localSheetId="84">'様式D-3_014'!$B:$AO,'様式D-3_014'!$3:$5</definedName>
    <definedName name="_xlnm.Print_Titles" localSheetId="85">'様式D-3_015'!$B:$AO,'様式D-3_015'!$3:$5</definedName>
    <definedName name="_xlnm.Print_Titles" localSheetId="86">'様式D-3_016'!$B:$AO,'様式D-3_016'!$3:$5</definedName>
    <definedName name="_xlnm.Print_Titles" localSheetId="87">'様式D-3_017'!$B:$AO,'様式D-3_017'!$3:$5</definedName>
    <definedName name="_xlnm.Print_Titles" localSheetId="88">'様式D-3_018'!$B:$AO,'様式D-3_018'!$3:$5</definedName>
    <definedName name="_xlnm.Print_Titles" localSheetId="89">'様式D-3_019'!$B:$AO,'様式D-3_019'!$3:$5</definedName>
    <definedName name="_xlnm.Print_Titles" localSheetId="90">'様式D-3_020'!$B:$AO,'様式D-3_020'!$3:$5</definedName>
    <definedName name="_xlnm.Print_Titles" localSheetId="91">'様式D-3_021'!$B:$AO,'様式D-3_021'!$3:$5</definedName>
    <definedName name="_xlnm.Print_Titles" localSheetId="92">'様式D-3_022'!$B:$AO,'様式D-3_022'!$3:$5</definedName>
    <definedName name="_xlnm.Print_Titles" localSheetId="93">'様式D-3_023'!$B:$AO,'様式D-3_023'!$3:$5</definedName>
    <definedName name="_xlnm.Print_Titles" localSheetId="94">'様式D-3_024'!$B:$AO,'様式D-3_024'!$3:$5</definedName>
    <definedName name="_xlnm.Print_Titles" localSheetId="95">'様式D-3_025'!$B:$AO,'様式D-3_025'!$3:$5</definedName>
    <definedName name="_xlnm.Print_Titles" localSheetId="96">'様式D-3_026'!$B:$AO,'様式D-3_026'!$3:$5</definedName>
    <definedName name="_xlnm.Print_Titles" localSheetId="97">'様式D-3_027'!$B:$AO,'様式D-3_027'!$3:$5</definedName>
    <definedName name="_xlnm.Print_Titles" localSheetId="98">'様式D-3_028'!$B:$AO,'様式D-3_028'!$3:$5</definedName>
    <definedName name="_xlnm.Print_Titles" localSheetId="99">'様式D-3_029'!$B:$AO,'様式D-3_029'!$3:$5</definedName>
    <definedName name="_xlnm.Print_Titles" localSheetId="100">'様式D-3_030'!$B:$AO,'様式D-3_030'!$3:$5</definedName>
    <definedName name="_xlnm.Print_Titles" localSheetId="101">'様式D-3_031'!$B:$AO,'様式D-3_031'!$3:$5</definedName>
    <definedName name="_xlnm.Print_Titles" localSheetId="102">'様式D-3_032'!$B:$AO,'様式D-3_032'!$3:$5</definedName>
    <definedName name="_xlnm.Print_Titles" localSheetId="103">'様式D-3_033'!$B:$AO,'様式D-3_033'!$3:$5</definedName>
    <definedName name="_xlnm.Print_Titles" localSheetId="104">'様式D-3_034'!$B:$AO,'様式D-3_034'!$3:$5</definedName>
    <definedName name="_xlnm.Print_Titles" localSheetId="105">'様式D-3_035'!$B:$AO,'様式D-3_035'!$3:$5</definedName>
    <definedName name="_xlnm.Print_Titles" localSheetId="106">'様式D-3_036'!$B:$AO,'様式D-3_036'!$3:$5</definedName>
    <definedName name="_xlnm.Print_Titles" localSheetId="107">'様式D-3_037'!$B:$AO,'様式D-3_037'!$3:$5</definedName>
    <definedName name="_xlnm.Print_Titles" localSheetId="108">'様式D-3_038'!$B:$AO,'様式D-3_038'!$3:$5</definedName>
    <definedName name="_xlnm.Print_Titles" localSheetId="109">'様式D-3_039'!$B:$AO,'様式D-3_039'!$3:$5</definedName>
    <definedName name="_xlnm.Print_Titles" localSheetId="110">'様式D-3_040'!$B:$AO,'様式D-3_040'!$3:$5</definedName>
    <definedName name="_xlnm.Print_Titles" localSheetId="111">'様式D-3_041'!$B:$AO,'様式D-3_041'!$3:$5</definedName>
    <definedName name="_xlnm.Print_Titles" localSheetId="112">'様式D-3_042'!$B:$AO,'様式D-3_042'!$3:$5</definedName>
    <definedName name="_xlnm.Print_Titles" localSheetId="113">'様式D-3_043'!$B:$AO,'様式D-3_043'!$3:$5</definedName>
    <definedName name="_xlnm.Print_Titles" localSheetId="114">'様式D-3_044'!$B:$AO,'様式D-3_044'!$3:$5</definedName>
    <definedName name="_xlnm.Print_Titles" localSheetId="115">'様式D-3_045'!$B:$AO,'様式D-3_045'!$3:$5</definedName>
    <definedName name="_xlnm.Print_Titles" localSheetId="116">'様式D-3_046'!$B:$AO,'様式D-3_046'!$3:$5</definedName>
    <definedName name="_xlnm.Print_Titles" localSheetId="117">'様式D-3_047'!$B:$AO,'様式D-3_047'!$3:$5</definedName>
    <definedName name="_xlnm.Print_Titles" localSheetId="118">'様式D-3_048'!$B:$AO,'様式D-3_048'!$3:$5</definedName>
    <definedName name="_xlnm.Print_Titles" localSheetId="119">'様式D-3_049'!$B:$AO,'様式D-3_049'!$3:$5</definedName>
    <definedName name="_xlnm.Print_Titles" localSheetId="120">'様式D-3_050'!$B:$AO,'様式D-3_050'!$3:$5</definedName>
    <definedName name="_xlnm.Print_Titles" localSheetId="121">'様式D-3_051'!$B:$AO,'様式D-3_051'!$3:$5</definedName>
    <definedName name="_xlnm.Print_Titles" localSheetId="122">'様式D-3_052'!$B:$AO,'様式D-3_052'!$3:$5</definedName>
    <definedName name="_xlnm.Print_Titles" localSheetId="123">'様式D-3_053'!$B:$AO,'様式D-3_053'!$3:$5</definedName>
    <definedName name="_xlnm.Print_Titles" localSheetId="124">'様式D-3_054'!$B:$AO,'様式D-3_054'!$3:$5</definedName>
    <definedName name="_xlnm.Print_Titles" localSheetId="125">'様式D-3_055'!$B:$AO,'様式D-3_055'!$3:$5</definedName>
    <definedName name="_xlnm.Print_Titles" localSheetId="126">'様式D-3_056'!$B:$AO,'様式D-3_056'!$3:$5</definedName>
    <definedName name="_xlnm.Print_Titles" localSheetId="127">'様式D-3_057'!$B:$AO,'様式D-3_057'!$3:$5</definedName>
    <definedName name="_xlnm.Print_Titles" localSheetId="128">'様式D-3_058'!$B:$AO,'様式D-3_058'!$3:$5</definedName>
    <definedName name="_xlnm.Print_Titles" localSheetId="129">'様式D-3_059'!$B:$AO,'様式D-3_059'!$3:$5</definedName>
    <definedName name="_xlnm.Print_Titles" localSheetId="130">'様式D-3_060'!$B:$AO,'様式D-3_060'!$3:$5</definedName>
    <definedName name="_xlnm.Print_Titles" localSheetId="131">'様式D-3_061'!$B:$AO,'様式D-3_061'!$3:$5</definedName>
    <definedName name="_xlnm.Print_Titles" localSheetId="132">'様式D-3_062'!$B:$AO,'様式D-3_062'!$3:$5</definedName>
    <definedName name="_xlnm.Print_Titles" localSheetId="133">'様式D-3_063'!$B:$AO,'様式D-3_063'!$3:$5</definedName>
    <definedName name="_xlnm.Print_Titles" localSheetId="134">'様式D-3_064'!$B:$AO,'様式D-3_064'!$3:$5</definedName>
    <definedName name="_xlnm.Print_Titles" localSheetId="135">'様式D-3_065'!$B:$AO,'様式D-3_065'!$3:$5</definedName>
    <definedName name="_xlnm.Print_Titles" localSheetId="136">'様式D-3_066'!$B:$AO,'様式D-3_066'!$3:$5</definedName>
    <definedName name="_xlnm.Print_Titles" localSheetId="137">'様式D-3_067'!$B:$AO,'様式D-3_067'!$3:$5</definedName>
    <definedName name="_xlnm.Print_Titles" localSheetId="138">'様式D-3_068'!$B:$AO,'様式D-3_068'!$3:$5</definedName>
    <definedName name="_xlnm.Print_Titles" localSheetId="139">'様式D-3_069'!$B:$AO,'様式D-3_069'!$3:$5</definedName>
    <definedName name="_xlnm.Print_Titles" localSheetId="140">'様式D-3_070'!$B:$AO,'様式D-3_070'!$3:$5</definedName>
    <definedName name="_xlnm.Print_Titles" localSheetId="141">'様式D-3_071'!$B:$AO,'様式D-3_071'!$3:$5</definedName>
    <definedName name="_xlnm.Print_Titles" localSheetId="142">'様式D-3_072'!$B:$AO,'様式D-3_072'!$3:$5</definedName>
    <definedName name="_xlnm.Print_Titles" localSheetId="143">'様式D-3_073'!$B:$AO,'様式D-3_073'!$3:$5</definedName>
    <definedName name="_xlnm.Print_Titles" localSheetId="144">'様式D-3_074'!$B:$AO,'様式D-3_074'!$3:$5</definedName>
    <definedName name="_xlnm.Print_Titles" localSheetId="145">'様式D-3_075'!$B:$AO,'様式D-3_075'!$3:$5</definedName>
    <definedName name="_xlnm.Print_Titles" localSheetId="146">'様式D-3_076'!$B:$AO,'様式D-3_076'!$3:$5</definedName>
    <definedName name="_xlnm.Print_Titles" localSheetId="147">'様式D-3_077'!$B:$AO,'様式D-3_077'!$3:$5</definedName>
    <definedName name="_xlnm.Print_Titles" localSheetId="148">'様式D-3_078'!$B:$AO,'様式D-3_078'!$3:$5</definedName>
    <definedName name="_xlnm.Print_Titles" localSheetId="149">'様式D-3_079'!$B:$AO,'様式D-3_079'!$3:$5</definedName>
    <definedName name="_xlnm.Print_Titles" localSheetId="150">'様式D-3_080'!$B:$AO,'様式D-3_080'!$3:$5</definedName>
    <definedName name="_xlnm.Print_Titles" localSheetId="151">'様式D-3_081'!$B:$AO,'様式D-3_081'!$3:$5</definedName>
    <definedName name="_xlnm.Print_Titles" localSheetId="152">'様式D-3_082'!$B:$AO,'様式D-3_082'!$3:$5</definedName>
    <definedName name="_xlnm.Print_Titles" localSheetId="153">'様式D-3_083'!$B:$AO,'様式D-3_083'!$3:$5</definedName>
    <definedName name="_xlnm.Print_Titles" localSheetId="154">'様式D-3_084'!$B:$AO,'様式D-3_084'!$3:$5</definedName>
    <definedName name="_xlnm.Print_Titles" localSheetId="155">'様式D-3_085'!$B:$AO,'様式D-3_085'!$3:$5</definedName>
    <definedName name="_xlnm.Print_Titles" localSheetId="156">'様式D-3_086'!$B:$AO,'様式D-3_086'!$3:$5</definedName>
    <definedName name="_xlnm.Print_Titles" localSheetId="157">'様式D-3_087'!$B:$AO,'様式D-3_087'!$3:$5</definedName>
    <definedName name="_xlnm.Print_Titles" localSheetId="158">'様式D-3_088'!$B:$AO,'様式D-3_088'!$3:$5</definedName>
    <definedName name="_xlnm.Print_Titles" localSheetId="159">'様式D-3_089'!$B:$AO,'様式D-3_089'!$3:$5</definedName>
    <definedName name="_xlnm.Print_Titles" localSheetId="160">'様式D-3_090'!$B:$AO,'様式D-3_090'!$3:$5</definedName>
    <definedName name="_xlnm.Print_Titles" localSheetId="161">'様式D-3_091'!$B:$AO,'様式D-3_091'!$3:$5</definedName>
    <definedName name="_xlnm.Print_Titles" localSheetId="162">'様式D-3_092'!$B:$AO,'様式D-3_092'!$3:$5</definedName>
    <definedName name="_xlnm.Print_Titles" localSheetId="163">'様式D-3_093'!$B:$AO,'様式D-3_093'!$3:$5</definedName>
    <definedName name="_xlnm.Print_Titles" localSheetId="164">'様式D-3_094'!$B:$AO,'様式D-3_094'!$3:$5</definedName>
    <definedName name="_xlnm.Print_Titles" localSheetId="165">'様式D-3_095'!$B:$AO,'様式D-3_095'!$3:$5</definedName>
    <definedName name="_xlnm.Print_Titles" localSheetId="166">'様式D-3_096'!$B:$AO,'様式D-3_096'!$3:$5</definedName>
    <definedName name="_xlnm.Print_Titles" localSheetId="167">'様式D-3_097'!$B:$AO,'様式D-3_097'!$3:$5</definedName>
    <definedName name="_xlnm.Print_Titles" localSheetId="168">'様式D-3_098'!$B:$AO,'様式D-3_098'!$3:$5</definedName>
    <definedName name="_xlnm.Print_Titles" localSheetId="169">'様式D-3_099'!$B:$AO,'様式D-3_099'!$3:$5</definedName>
    <definedName name="_xlnm.Print_Titles" localSheetId="170">'様式D-3_100'!$B:$AO,'様式D-3_100'!$3:$5</definedName>
    <definedName name="_xlnm.Print_Titles" localSheetId="171">'様式D-3_101'!$B:$AO,'様式D-3_101'!$3:$5</definedName>
    <definedName name="_xlnm.Print_Titles" localSheetId="172">'様式D-3_102'!$B:$AO,'様式D-3_102'!$3:$5</definedName>
    <definedName name="_xlnm.Print_Titles" localSheetId="173">'様式D-3_PE'!$B:$AO,'様式D-3_PE'!$3:$5</definedName>
    <definedName name="_xlnm.Print_Titles" localSheetId="70">'様式D-3_PS'!$B:$AO,'様式D-3_PS'!$3:$5</definedName>
    <definedName name="_xlnm.Print_Titles" localSheetId="175">様式F!$1:$9</definedName>
    <definedName name="Z_D77EBD73_782E_4A63_AC37_29D349B4D009_.wvu.Cols" localSheetId="28">'様式C-2'!$AA:$AA</definedName>
    <definedName name="Z_D77EBD73_782E_4A63_AC37_29D349B4D009_.wvu.PrintArea" localSheetId="2">'様式A-1'!$B$2:$AB$29</definedName>
    <definedName name="Z_D77EBD73_782E_4A63_AC37_29D349B4D009_.wvu.PrintArea" localSheetId="3">'様式A-2'!$B$3:$AN$89</definedName>
    <definedName name="Z_D77EBD73_782E_4A63_AC37_29D349B4D009_.wvu.PrintArea" localSheetId="4">'様式A-3'!$B$3:$AI$18</definedName>
    <definedName name="Z_D77EBD73_782E_4A63_AC37_29D349B4D009_.wvu.PrintArea" localSheetId="5">'様式B(トンネル様式1P001)'!$B$2:$Y$27</definedName>
    <definedName name="Z_D77EBD73_782E_4A63_AC37_29D349B4D009_.wvu.PrintArea" localSheetId="14">'様式B(トンネル様式1P001) (10)'!$B$2:$Y$27</definedName>
    <definedName name="Z_D77EBD73_782E_4A63_AC37_29D349B4D009_.wvu.PrintArea" localSheetId="15">'様式B(トンネル様式1P001) (11)'!$B$2:$Y$27</definedName>
    <definedName name="Z_D77EBD73_782E_4A63_AC37_29D349B4D009_.wvu.PrintArea" localSheetId="16">'様式B(トンネル様式1P001) (12)'!$B$2:$Y$27</definedName>
    <definedName name="Z_D77EBD73_782E_4A63_AC37_29D349B4D009_.wvu.PrintArea" localSheetId="17">'様式B(トンネル様式1P001) (13)'!$B$2:$Y$27</definedName>
    <definedName name="Z_D77EBD73_782E_4A63_AC37_29D349B4D009_.wvu.PrintArea" localSheetId="18">'様式B(トンネル様式1P001) (14)'!$B$2:$Y$27</definedName>
    <definedName name="Z_D77EBD73_782E_4A63_AC37_29D349B4D009_.wvu.PrintArea" localSheetId="19">'様式B(トンネル様式1P001) (15)'!$B$2:$Y$27</definedName>
    <definedName name="Z_D77EBD73_782E_4A63_AC37_29D349B4D009_.wvu.PrintArea" localSheetId="20">'様式B(トンネル様式1P001) (16)'!$B$2:$Y$27</definedName>
    <definedName name="Z_D77EBD73_782E_4A63_AC37_29D349B4D009_.wvu.PrintArea" localSheetId="21">'様式B(トンネル様式1P001) (17)'!$B$2:$Y$27</definedName>
    <definedName name="Z_D77EBD73_782E_4A63_AC37_29D349B4D009_.wvu.PrintArea" localSheetId="22">'様式B(トンネル様式1P001) (18)'!$B$2:$Y$27</definedName>
    <definedName name="Z_D77EBD73_782E_4A63_AC37_29D349B4D009_.wvu.PrintArea" localSheetId="23">'様式B(トンネル様式1P001) (19)'!$B$2:$Y$27</definedName>
    <definedName name="Z_D77EBD73_782E_4A63_AC37_29D349B4D009_.wvu.PrintArea" localSheetId="6">'様式B(トンネル様式1P001) (2)'!$B$2:$Y$27</definedName>
    <definedName name="Z_D77EBD73_782E_4A63_AC37_29D349B4D009_.wvu.PrintArea" localSheetId="24">'様式B(トンネル様式1P001) (20)'!$B$2:$Y$27</definedName>
    <definedName name="Z_D77EBD73_782E_4A63_AC37_29D349B4D009_.wvu.PrintArea" localSheetId="25">'様式B(トンネル様式1P001) (21)'!$B$2:$Y$27</definedName>
    <definedName name="Z_D77EBD73_782E_4A63_AC37_29D349B4D009_.wvu.PrintArea" localSheetId="7">'様式B(トンネル様式1P001) (3)'!$B$2:$Y$27</definedName>
    <definedName name="Z_D77EBD73_782E_4A63_AC37_29D349B4D009_.wvu.PrintArea" localSheetId="8">'様式B(トンネル様式1P001) (4)'!$B$2:$Y$27</definedName>
    <definedName name="Z_D77EBD73_782E_4A63_AC37_29D349B4D009_.wvu.PrintArea" localSheetId="9">'様式B(トンネル様式1P001) (5)'!$B$2:$Y$27</definedName>
    <definedName name="Z_D77EBD73_782E_4A63_AC37_29D349B4D009_.wvu.PrintArea" localSheetId="10">'様式B(トンネル様式1P001) (6)'!$B$2:$Y$27</definedName>
    <definedName name="Z_D77EBD73_782E_4A63_AC37_29D349B4D009_.wvu.PrintArea" localSheetId="11">'様式B(トンネル様式1P001) (7)'!$B$2:$Y$27</definedName>
    <definedName name="Z_D77EBD73_782E_4A63_AC37_29D349B4D009_.wvu.PrintArea" localSheetId="12">'様式B(トンネル様式1P001) (8)'!$B$2:$Y$27</definedName>
    <definedName name="Z_D77EBD73_782E_4A63_AC37_29D349B4D009_.wvu.PrintArea" localSheetId="13">'様式B(トンネル様式1P001) (9)'!$B$2:$Y$27</definedName>
    <definedName name="Z_D77EBD73_782E_4A63_AC37_29D349B4D009_.wvu.PrintArea" localSheetId="26">'様式C-1-1'!$B$2:$Y$43</definedName>
    <definedName name="Z_D77EBD73_782E_4A63_AC37_29D349B4D009_.wvu.PrintArea" localSheetId="28">'様式C-2'!$B$2:$Z$21</definedName>
    <definedName name="Z_D77EBD73_782E_4A63_AC37_29D349B4D009_.wvu.PrintArea" localSheetId="29">'様式D-1-1(トンネル様式2P001) P001'!$B$2:$W$40</definedName>
    <definedName name="Z_D77EBD73_782E_4A63_AC37_29D349B4D009_.wvu.PrintArea" localSheetId="30">'様式D-1-1(トンネル様式2P001) P002'!$B$2:$W$40</definedName>
    <definedName name="Z_D77EBD73_782E_4A63_AC37_29D349B4D009_.wvu.PrintArea" localSheetId="31">'様式D-1-1(トンネル様式2P001) P003'!$B$2:$W$40</definedName>
    <definedName name="Z_D77EBD73_782E_4A63_AC37_29D349B4D009_.wvu.PrintArea" localSheetId="32">'様式D-1-1(トンネル様式2P001) P004'!$B$2:$W$40</definedName>
    <definedName name="Z_D77EBD73_782E_4A63_AC37_29D349B4D009_.wvu.PrintArea" localSheetId="33">'様式D-1-1(トンネル様式2P001) P005'!$B$2:$W$40</definedName>
    <definedName name="Z_D77EBD73_782E_4A63_AC37_29D349B4D009_.wvu.PrintArea" localSheetId="34">'様式D-1-1(トンネル様式2P001) P006'!$B$2:$W$40</definedName>
    <definedName name="Z_D77EBD73_782E_4A63_AC37_29D349B4D009_.wvu.PrintArea" localSheetId="35">'様式D-1-1(トンネル様式2P001) P007'!$B$2:$W$40</definedName>
    <definedName name="Z_D77EBD73_782E_4A63_AC37_29D349B4D009_.wvu.PrintArea" localSheetId="36">'様式D-1-1(トンネル様式2P001) P008'!$B$2:$W$40</definedName>
    <definedName name="Z_D77EBD73_782E_4A63_AC37_29D349B4D009_.wvu.PrintArea" localSheetId="37">'様式D-1-1(トンネル様式2P001) P009'!$B$2:$W$40</definedName>
    <definedName name="Z_D77EBD73_782E_4A63_AC37_29D349B4D009_.wvu.PrintArea" localSheetId="38">'様式D-1-1(トンネル様式2P001) P010'!$B$2:$W$40</definedName>
    <definedName name="Z_D77EBD73_782E_4A63_AC37_29D349B4D009_.wvu.PrintArea" localSheetId="39">'様式D-1-1(トンネル様式2P001) P011'!$B$2:$W$40</definedName>
    <definedName name="Z_D77EBD73_782E_4A63_AC37_29D349B4D009_.wvu.PrintArea" localSheetId="40">'様式D-1-1(トンネル様式2P001) P012'!$B$2:$W$40</definedName>
    <definedName name="Z_D77EBD73_782E_4A63_AC37_29D349B4D009_.wvu.PrintArea" localSheetId="41">'様式D-1-1(トンネル様式2P001) P013'!$B$2:$W$40</definedName>
    <definedName name="Z_D77EBD73_782E_4A63_AC37_29D349B4D009_.wvu.PrintArea" localSheetId="42">'様式D-1-1(トンネル様式2P001) P014'!$B$2:$W$40</definedName>
    <definedName name="Z_D77EBD73_782E_4A63_AC37_29D349B4D009_.wvu.PrintArea" localSheetId="43">'様式D-1-1(トンネル様式2P001) P015'!$B$2:$W$40</definedName>
    <definedName name="Z_D77EBD73_782E_4A63_AC37_29D349B4D009_.wvu.PrintArea" localSheetId="44">'様式D-1-1(トンネル様式2P001) P016'!$B$2:$W$40</definedName>
    <definedName name="Z_D77EBD73_782E_4A63_AC37_29D349B4D009_.wvu.PrintArea" localSheetId="45">'様式D-1-1(トンネル様式2P001) P017'!$B$2:$W$40</definedName>
    <definedName name="Z_D77EBD73_782E_4A63_AC37_29D349B4D009_.wvu.PrintArea" localSheetId="46">'様式D-1-1(トンネル様式2P001) P018'!$B$2:$W$40</definedName>
    <definedName name="Z_D77EBD73_782E_4A63_AC37_29D349B4D009_.wvu.PrintArea" localSheetId="47">'様式D-1-1(トンネル様式2P001) P019'!$B$2:$W$40</definedName>
    <definedName name="Z_D77EBD73_782E_4A63_AC37_29D349B4D009_.wvu.PrintArea" localSheetId="48">'様式D-1-1(トンネル様式2P001) P020'!$B$2:$W$40</definedName>
    <definedName name="Z_D77EBD73_782E_4A63_AC37_29D349B4D009_.wvu.PrintArea" localSheetId="49">'様式D-1-1(トンネル様式2P001) P021'!$B$2:$W$40</definedName>
    <definedName name="Z_D77EBD73_782E_4A63_AC37_29D349B4D009_.wvu.PrintArea" localSheetId="50">'様式D-1-1(トンネル様式2P001) P022'!$B$2:$W$40</definedName>
    <definedName name="Z_D77EBD73_782E_4A63_AC37_29D349B4D009_.wvu.PrintArea" localSheetId="51">'様式D-1-1(トンネル様式2P001) P023'!$B$2:$W$40</definedName>
    <definedName name="Z_D77EBD73_782E_4A63_AC37_29D349B4D009_.wvu.PrintArea" localSheetId="52">'様式D-1-1(トンネル様式2P001) P024'!$B$2:$W$40</definedName>
    <definedName name="Z_D77EBD73_782E_4A63_AC37_29D349B4D009_.wvu.PrintArea" localSheetId="53">'様式D-1-1(トンネル様式2P001) P025'!$B$2:$W$40</definedName>
    <definedName name="Z_D77EBD73_782E_4A63_AC37_29D349B4D009_.wvu.PrintArea" localSheetId="54">'様式D-1-1(トンネル様式2P001) P026'!$B$2:$W$40</definedName>
    <definedName name="Z_D77EBD73_782E_4A63_AC37_29D349B4D009_.wvu.PrintArea" localSheetId="55">'様式D-1-1(トンネル様式2P001) P027'!$B$2:$W$40</definedName>
    <definedName name="Z_D77EBD73_782E_4A63_AC37_29D349B4D009_.wvu.PrintArea" localSheetId="56">'様式D-1-1(トンネル様式2P001) P028'!$B$2:$W$40</definedName>
    <definedName name="Z_D77EBD73_782E_4A63_AC37_29D349B4D009_.wvu.PrintArea" localSheetId="57">'様式D-1-1(トンネル様式2P001) P029'!$B$2:$W$40</definedName>
    <definedName name="Z_D77EBD73_782E_4A63_AC37_29D349B4D009_.wvu.PrintArea" localSheetId="58">'様式D-1-1(トンネル様式2P001) P030'!$B$2:$W$40</definedName>
    <definedName name="Z_D77EBD73_782E_4A63_AC37_29D349B4D009_.wvu.PrintArea" localSheetId="59">'様式D-1-1(トンネル様式2P001) P031'!$B$2:$W$40</definedName>
    <definedName name="Z_D77EBD73_782E_4A63_AC37_29D349B4D009_.wvu.PrintArea" localSheetId="60">'様式D-1-1(トンネル様式2P001) P032'!$B$2:$W$40</definedName>
    <definedName name="Z_D77EBD73_782E_4A63_AC37_29D349B4D009_.wvu.PrintArea" localSheetId="61">'様式D-1-1(トンネル様式2P001) P033'!$B$2:$W$40</definedName>
    <definedName name="Z_D77EBD73_782E_4A63_AC37_29D349B4D009_.wvu.PrintArea" localSheetId="62">'様式D-1-1(トンネル様式2P001) P034'!$B$2:$W$40</definedName>
    <definedName name="Z_D77EBD73_782E_4A63_AC37_29D349B4D009_.wvu.PrintArea" localSheetId="63">'様式D-1-1(トンネル様式2P001) P035'!$B$2:$W$40</definedName>
    <definedName name="Z_D77EBD73_782E_4A63_AC37_29D349B4D009_.wvu.PrintArea" localSheetId="64">'様式D-1-1(トンネル様式2P001) P036'!$B$2:$W$40</definedName>
    <definedName name="Z_D77EBD73_782E_4A63_AC37_29D349B4D009_.wvu.PrintArea" localSheetId="65">'様式D-1-1(トンネル様式2P001) P037'!$B$2:$W$40</definedName>
    <definedName name="Z_D77EBD73_782E_4A63_AC37_29D349B4D009_.wvu.PrintArea" localSheetId="66">'様式D-1-1(トンネル様式2P001) P038'!$B$2:$W$40</definedName>
    <definedName name="Z_D77EBD73_782E_4A63_AC37_29D349B4D009_.wvu.PrintArea" localSheetId="68">'様式D-2-1'!$B$3:$AI$18</definedName>
    <definedName name="Z_D77EBD73_782E_4A63_AC37_29D349B4D009_.wvu.PrintArea" localSheetId="69">'様式D-2-1´'!$B$3:$AI$18</definedName>
    <definedName name="Z_D77EBD73_782E_4A63_AC37_29D349B4D009_.wvu.PrintArea" localSheetId="71">'様式D-3_001'!$B$3:$AO$46</definedName>
    <definedName name="Z_D77EBD73_782E_4A63_AC37_29D349B4D009_.wvu.PrintArea" localSheetId="72">'様式D-3_002'!$B$3:$AO$46</definedName>
    <definedName name="Z_D77EBD73_782E_4A63_AC37_29D349B4D009_.wvu.PrintArea" localSheetId="73">'様式D-3_003'!$B$3:$AO$46</definedName>
    <definedName name="Z_D77EBD73_782E_4A63_AC37_29D349B4D009_.wvu.PrintArea" localSheetId="74">'様式D-3_004'!$B$3:$AO$46</definedName>
    <definedName name="Z_D77EBD73_782E_4A63_AC37_29D349B4D009_.wvu.PrintArea" localSheetId="75">'様式D-3_005'!$B$3:$AO$46</definedName>
    <definedName name="Z_D77EBD73_782E_4A63_AC37_29D349B4D009_.wvu.PrintArea" localSheetId="76">'様式D-3_006'!$B$3:$AO$46</definedName>
    <definedName name="Z_D77EBD73_782E_4A63_AC37_29D349B4D009_.wvu.PrintArea" localSheetId="77">'様式D-3_007'!$B$3:$AO$46</definedName>
    <definedName name="Z_D77EBD73_782E_4A63_AC37_29D349B4D009_.wvu.PrintArea" localSheetId="78">'様式D-3_008'!$B$3:$AO$46</definedName>
    <definedName name="Z_D77EBD73_782E_4A63_AC37_29D349B4D009_.wvu.PrintArea" localSheetId="79">'様式D-3_009'!$B$3:$AO$46</definedName>
    <definedName name="Z_D77EBD73_782E_4A63_AC37_29D349B4D009_.wvu.PrintArea" localSheetId="80">'様式D-3_010'!$B$3:$AO$46</definedName>
    <definedName name="Z_D77EBD73_782E_4A63_AC37_29D349B4D009_.wvu.PrintArea" localSheetId="81">'様式D-3_011'!$B$3:$AO$46</definedName>
    <definedName name="Z_D77EBD73_782E_4A63_AC37_29D349B4D009_.wvu.PrintArea" localSheetId="82">'様式D-3_012'!$B$3:$AO$46</definedName>
    <definedName name="Z_D77EBD73_782E_4A63_AC37_29D349B4D009_.wvu.PrintArea" localSheetId="83">'様式D-3_013'!$B$3:$AO$46</definedName>
    <definedName name="Z_D77EBD73_782E_4A63_AC37_29D349B4D009_.wvu.PrintArea" localSheetId="84">'様式D-3_014'!$B$3:$AO$46</definedName>
    <definedName name="Z_D77EBD73_782E_4A63_AC37_29D349B4D009_.wvu.PrintArea" localSheetId="85">'様式D-3_015'!$B$3:$AO$46</definedName>
    <definedName name="Z_D77EBD73_782E_4A63_AC37_29D349B4D009_.wvu.PrintArea" localSheetId="86">'様式D-3_016'!$B$3:$AO$46</definedName>
    <definedName name="Z_D77EBD73_782E_4A63_AC37_29D349B4D009_.wvu.PrintArea" localSheetId="87">'様式D-3_017'!$B$3:$AO$46</definedName>
    <definedName name="Z_D77EBD73_782E_4A63_AC37_29D349B4D009_.wvu.PrintArea" localSheetId="88">'様式D-3_018'!$B$3:$AO$46</definedName>
    <definedName name="Z_D77EBD73_782E_4A63_AC37_29D349B4D009_.wvu.PrintArea" localSheetId="89">'様式D-3_019'!$B$3:$AO$46</definedName>
    <definedName name="Z_D77EBD73_782E_4A63_AC37_29D349B4D009_.wvu.PrintArea" localSheetId="90">'様式D-3_020'!$B$3:$AO$46</definedName>
    <definedName name="Z_D77EBD73_782E_4A63_AC37_29D349B4D009_.wvu.PrintArea" localSheetId="91">'様式D-3_021'!$B$3:$AO$46</definedName>
    <definedName name="Z_D77EBD73_782E_4A63_AC37_29D349B4D009_.wvu.PrintArea" localSheetId="92">'様式D-3_022'!$B$3:$AO$46</definedName>
    <definedName name="Z_D77EBD73_782E_4A63_AC37_29D349B4D009_.wvu.PrintArea" localSheetId="93">'様式D-3_023'!$B$3:$AO$46</definedName>
    <definedName name="Z_D77EBD73_782E_4A63_AC37_29D349B4D009_.wvu.PrintArea" localSheetId="94">'様式D-3_024'!$B$3:$AO$46</definedName>
    <definedName name="Z_D77EBD73_782E_4A63_AC37_29D349B4D009_.wvu.PrintArea" localSheetId="95">'様式D-3_025'!$B$3:$AO$46</definedName>
    <definedName name="Z_D77EBD73_782E_4A63_AC37_29D349B4D009_.wvu.PrintArea" localSheetId="96">'様式D-3_026'!$B$3:$AO$46</definedName>
    <definedName name="Z_D77EBD73_782E_4A63_AC37_29D349B4D009_.wvu.PrintArea" localSheetId="97">'様式D-3_027'!$B$3:$AO$46</definedName>
    <definedName name="Z_D77EBD73_782E_4A63_AC37_29D349B4D009_.wvu.PrintArea" localSheetId="98">'様式D-3_028'!$B$3:$AO$46</definedName>
    <definedName name="Z_D77EBD73_782E_4A63_AC37_29D349B4D009_.wvu.PrintArea" localSheetId="99">'様式D-3_029'!$B$3:$AO$46</definedName>
    <definedName name="Z_D77EBD73_782E_4A63_AC37_29D349B4D009_.wvu.PrintArea" localSheetId="100">'様式D-3_030'!$B$3:$AO$46</definedName>
    <definedName name="Z_D77EBD73_782E_4A63_AC37_29D349B4D009_.wvu.PrintArea" localSheetId="101">'様式D-3_031'!$B$3:$AO$46</definedName>
    <definedName name="Z_D77EBD73_782E_4A63_AC37_29D349B4D009_.wvu.PrintArea" localSheetId="102">'様式D-3_032'!$B$3:$AO$46</definedName>
    <definedName name="Z_D77EBD73_782E_4A63_AC37_29D349B4D009_.wvu.PrintArea" localSheetId="103">'様式D-3_033'!$B$3:$AO$46</definedName>
    <definedName name="Z_D77EBD73_782E_4A63_AC37_29D349B4D009_.wvu.PrintArea" localSheetId="104">'様式D-3_034'!$B$3:$AO$46</definedName>
    <definedName name="Z_D77EBD73_782E_4A63_AC37_29D349B4D009_.wvu.PrintArea" localSheetId="105">'様式D-3_035'!$B$3:$AO$46</definedName>
    <definedName name="Z_D77EBD73_782E_4A63_AC37_29D349B4D009_.wvu.PrintArea" localSheetId="106">'様式D-3_036'!$B$3:$AO$46</definedName>
    <definedName name="Z_D77EBD73_782E_4A63_AC37_29D349B4D009_.wvu.PrintArea" localSheetId="107">'様式D-3_037'!$B$3:$AO$46</definedName>
    <definedName name="Z_D77EBD73_782E_4A63_AC37_29D349B4D009_.wvu.PrintArea" localSheetId="108">'様式D-3_038'!$B$3:$AO$46</definedName>
    <definedName name="Z_D77EBD73_782E_4A63_AC37_29D349B4D009_.wvu.PrintArea" localSheetId="109">'様式D-3_039'!$B$3:$AO$46</definedName>
    <definedName name="Z_D77EBD73_782E_4A63_AC37_29D349B4D009_.wvu.PrintArea" localSheetId="110">'様式D-3_040'!$B$3:$AO$46</definedName>
    <definedName name="Z_D77EBD73_782E_4A63_AC37_29D349B4D009_.wvu.PrintArea" localSheetId="111">'様式D-3_041'!$B$3:$AO$46</definedName>
    <definedName name="Z_D77EBD73_782E_4A63_AC37_29D349B4D009_.wvu.PrintArea" localSheetId="112">'様式D-3_042'!$B$3:$AO$46</definedName>
    <definedName name="Z_D77EBD73_782E_4A63_AC37_29D349B4D009_.wvu.PrintArea" localSheetId="113">'様式D-3_043'!$B$3:$AO$46</definedName>
    <definedName name="Z_D77EBD73_782E_4A63_AC37_29D349B4D009_.wvu.PrintArea" localSheetId="114">'様式D-3_044'!$B$3:$AO$46</definedName>
    <definedName name="Z_D77EBD73_782E_4A63_AC37_29D349B4D009_.wvu.PrintArea" localSheetId="115">'様式D-3_045'!$B$3:$AO$46</definedName>
    <definedName name="Z_D77EBD73_782E_4A63_AC37_29D349B4D009_.wvu.PrintArea" localSheetId="116">'様式D-3_046'!$B$3:$AO$46</definedName>
    <definedName name="Z_D77EBD73_782E_4A63_AC37_29D349B4D009_.wvu.PrintArea" localSheetId="117">'様式D-3_047'!$B$3:$AO$46</definedName>
    <definedName name="Z_D77EBD73_782E_4A63_AC37_29D349B4D009_.wvu.PrintArea" localSheetId="118">'様式D-3_048'!$B$3:$AO$46</definedName>
    <definedName name="Z_D77EBD73_782E_4A63_AC37_29D349B4D009_.wvu.PrintArea" localSheetId="119">'様式D-3_049'!$B$3:$AO$46</definedName>
    <definedName name="Z_D77EBD73_782E_4A63_AC37_29D349B4D009_.wvu.PrintArea" localSheetId="120">'様式D-3_050'!$B$3:$AO$46</definedName>
    <definedName name="Z_D77EBD73_782E_4A63_AC37_29D349B4D009_.wvu.PrintArea" localSheetId="121">'様式D-3_051'!$B$3:$AO$46</definedName>
    <definedName name="Z_D77EBD73_782E_4A63_AC37_29D349B4D009_.wvu.PrintArea" localSheetId="122">'様式D-3_052'!$B$3:$AO$46</definedName>
    <definedName name="Z_D77EBD73_782E_4A63_AC37_29D349B4D009_.wvu.PrintArea" localSheetId="123">'様式D-3_053'!$B$3:$AO$46</definedName>
    <definedName name="Z_D77EBD73_782E_4A63_AC37_29D349B4D009_.wvu.PrintArea" localSheetId="124">'様式D-3_054'!$B$3:$AO$46</definedName>
    <definedName name="Z_D77EBD73_782E_4A63_AC37_29D349B4D009_.wvu.PrintArea" localSheetId="125">'様式D-3_055'!$B$3:$AO$46</definedName>
    <definedName name="Z_D77EBD73_782E_4A63_AC37_29D349B4D009_.wvu.PrintArea" localSheetId="126">'様式D-3_056'!$B$3:$AO$46</definedName>
    <definedName name="Z_D77EBD73_782E_4A63_AC37_29D349B4D009_.wvu.PrintArea" localSheetId="127">'様式D-3_057'!$B$3:$AO$46</definedName>
    <definedName name="Z_D77EBD73_782E_4A63_AC37_29D349B4D009_.wvu.PrintArea" localSheetId="128">'様式D-3_058'!$B$3:$AO$46</definedName>
    <definedName name="Z_D77EBD73_782E_4A63_AC37_29D349B4D009_.wvu.PrintArea" localSheetId="129">'様式D-3_059'!$B$3:$AO$46</definedName>
    <definedName name="Z_D77EBD73_782E_4A63_AC37_29D349B4D009_.wvu.PrintArea" localSheetId="130">'様式D-3_060'!$B$3:$AO$46</definedName>
    <definedName name="Z_D77EBD73_782E_4A63_AC37_29D349B4D009_.wvu.PrintArea" localSheetId="131">'様式D-3_061'!$B$3:$AO$46</definedName>
    <definedName name="Z_D77EBD73_782E_4A63_AC37_29D349B4D009_.wvu.PrintArea" localSheetId="132">'様式D-3_062'!$B$3:$AO$46</definedName>
    <definedName name="Z_D77EBD73_782E_4A63_AC37_29D349B4D009_.wvu.PrintArea" localSheetId="133">'様式D-3_063'!$B$3:$AO$46</definedName>
    <definedName name="Z_D77EBD73_782E_4A63_AC37_29D349B4D009_.wvu.PrintArea" localSheetId="134">'様式D-3_064'!$B$3:$AO$46</definedName>
    <definedName name="Z_D77EBD73_782E_4A63_AC37_29D349B4D009_.wvu.PrintArea" localSheetId="135">'様式D-3_065'!$B$3:$AO$46</definedName>
    <definedName name="Z_D77EBD73_782E_4A63_AC37_29D349B4D009_.wvu.PrintArea" localSheetId="136">'様式D-3_066'!$B$3:$AO$46</definedName>
    <definedName name="Z_D77EBD73_782E_4A63_AC37_29D349B4D009_.wvu.PrintArea" localSheetId="137">'様式D-3_067'!$B$3:$AO$46</definedName>
    <definedName name="Z_D77EBD73_782E_4A63_AC37_29D349B4D009_.wvu.PrintArea" localSheetId="138">'様式D-3_068'!$B$3:$AO$46</definedName>
    <definedName name="Z_D77EBD73_782E_4A63_AC37_29D349B4D009_.wvu.PrintArea" localSheetId="139">'様式D-3_069'!$B$3:$AO$46</definedName>
    <definedName name="Z_D77EBD73_782E_4A63_AC37_29D349B4D009_.wvu.PrintArea" localSheetId="140">'様式D-3_070'!$B$3:$AO$46</definedName>
    <definedName name="Z_D77EBD73_782E_4A63_AC37_29D349B4D009_.wvu.PrintArea" localSheetId="141">'様式D-3_071'!$B$3:$AO$46</definedName>
    <definedName name="Z_D77EBD73_782E_4A63_AC37_29D349B4D009_.wvu.PrintArea" localSheetId="142">'様式D-3_072'!$B$3:$AO$46</definedName>
    <definedName name="Z_D77EBD73_782E_4A63_AC37_29D349B4D009_.wvu.PrintArea" localSheetId="143">'様式D-3_073'!$B$3:$AO$46</definedName>
    <definedName name="Z_D77EBD73_782E_4A63_AC37_29D349B4D009_.wvu.PrintArea" localSheetId="144">'様式D-3_074'!$B$3:$AO$46</definedName>
    <definedName name="Z_D77EBD73_782E_4A63_AC37_29D349B4D009_.wvu.PrintArea" localSheetId="145">'様式D-3_075'!$B$3:$AO$46</definedName>
    <definedName name="Z_D77EBD73_782E_4A63_AC37_29D349B4D009_.wvu.PrintArea" localSheetId="146">'様式D-3_076'!$B$3:$AO$46</definedName>
    <definedName name="Z_D77EBD73_782E_4A63_AC37_29D349B4D009_.wvu.PrintArea" localSheetId="147">'様式D-3_077'!$B$3:$AO$46</definedName>
    <definedName name="Z_D77EBD73_782E_4A63_AC37_29D349B4D009_.wvu.PrintArea" localSheetId="148">'様式D-3_078'!$B$3:$AO$46</definedName>
    <definedName name="Z_D77EBD73_782E_4A63_AC37_29D349B4D009_.wvu.PrintArea" localSheetId="149">'様式D-3_079'!$B$3:$AO$46</definedName>
    <definedName name="Z_D77EBD73_782E_4A63_AC37_29D349B4D009_.wvu.PrintArea" localSheetId="150">'様式D-3_080'!$B$3:$AO$46</definedName>
    <definedName name="Z_D77EBD73_782E_4A63_AC37_29D349B4D009_.wvu.PrintArea" localSheetId="151">'様式D-3_081'!$B$3:$AO$46</definedName>
    <definedName name="Z_D77EBD73_782E_4A63_AC37_29D349B4D009_.wvu.PrintArea" localSheetId="152">'様式D-3_082'!$B$3:$AO$46</definedName>
    <definedName name="Z_D77EBD73_782E_4A63_AC37_29D349B4D009_.wvu.PrintArea" localSheetId="153">'様式D-3_083'!$B$3:$AO$46</definedName>
    <definedName name="Z_D77EBD73_782E_4A63_AC37_29D349B4D009_.wvu.PrintArea" localSheetId="154">'様式D-3_084'!$B$3:$AO$46</definedName>
    <definedName name="Z_D77EBD73_782E_4A63_AC37_29D349B4D009_.wvu.PrintArea" localSheetId="155">'様式D-3_085'!$B$3:$AO$46</definedName>
    <definedName name="Z_D77EBD73_782E_4A63_AC37_29D349B4D009_.wvu.PrintArea" localSheetId="156">'様式D-3_086'!$B$3:$AO$46</definedName>
    <definedName name="Z_D77EBD73_782E_4A63_AC37_29D349B4D009_.wvu.PrintArea" localSheetId="157">'様式D-3_087'!$B$3:$AO$46</definedName>
    <definedName name="Z_D77EBD73_782E_4A63_AC37_29D349B4D009_.wvu.PrintArea" localSheetId="158">'様式D-3_088'!$B$3:$AO$46</definedName>
    <definedName name="Z_D77EBD73_782E_4A63_AC37_29D349B4D009_.wvu.PrintArea" localSheetId="159">'様式D-3_089'!$B$3:$AO$46</definedName>
    <definedName name="Z_D77EBD73_782E_4A63_AC37_29D349B4D009_.wvu.PrintArea" localSheetId="160">'様式D-3_090'!$B$3:$AO$46</definedName>
    <definedName name="Z_D77EBD73_782E_4A63_AC37_29D349B4D009_.wvu.PrintArea" localSheetId="161">'様式D-3_091'!$B$3:$AO$46</definedName>
    <definedName name="Z_D77EBD73_782E_4A63_AC37_29D349B4D009_.wvu.PrintArea" localSheetId="162">'様式D-3_092'!$B$3:$AO$46</definedName>
    <definedName name="Z_D77EBD73_782E_4A63_AC37_29D349B4D009_.wvu.PrintArea" localSheetId="163">'様式D-3_093'!$B$3:$AO$46</definedName>
    <definedName name="Z_D77EBD73_782E_4A63_AC37_29D349B4D009_.wvu.PrintArea" localSheetId="164">'様式D-3_094'!$B$3:$AO$46</definedName>
    <definedName name="Z_D77EBD73_782E_4A63_AC37_29D349B4D009_.wvu.PrintArea" localSheetId="165">'様式D-3_095'!$B$3:$AO$46</definedName>
    <definedName name="Z_D77EBD73_782E_4A63_AC37_29D349B4D009_.wvu.PrintArea" localSheetId="166">'様式D-3_096'!$B$3:$AO$46</definedName>
    <definedName name="Z_D77EBD73_782E_4A63_AC37_29D349B4D009_.wvu.PrintArea" localSheetId="167">'様式D-3_097'!$B$3:$AO$46</definedName>
    <definedName name="Z_D77EBD73_782E_4A63_AC37_29D349B4D009_.wvu.PrintArea" localSheetId="168">'様式D-3_098'!$B$3:$AO$46</definedName>
    <definedName name="Z_D77EBD73_782E_4A63_AC37_29D349B4D009_.wvu.PrintArea" localSheetId="169">'様式D-3_099'!$B$3:$AO$46</definedName>
    <definedName name="Z_D77EBD73_782E_4A63_AC37_29D349B4D009_.wvu.PrintArea" localSheetId="170">'様式D-3_100'!$B$3:$AO$46</definedName>
    <definedName name="Z_D77EBD73_782E_4A63_AC37_29D349B4D009_.wvu.PrintArea" localSheetId="171">'様式D-3_101'!$B$3:$AO$46</definedName>
    <definedName name="Z_D77EBD73_782E_4A63_AC37_29D349B4D009_.wvu.PrintArea" localSheetId="172">'様式D-3_102'!$B$3:$AO$46</definedName>
    <definedName name="Z_D77EBD73_782E_4A63_AC37_29D349B4D009_.wvu.PrintArea" localSheetId="173">'様式D-3_PE'!$B$3:$AO$46</definedName>
    <definedName name="Z_D77EBD73_782E_4A63_AC37_29D349B4D009_.wvu.PrintArea" localSheetId="70">'様式D-3_PS'!$B$3:$AO$46</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01" i="60" l="1"/>
  <c r="AC200" i="60"/>
  <c r="AC199" i="60"/>
  <c r="AJ32" i="438" l="1"/>
  <c r="AI32" i="438"/>
  <c r="BH5" i="438" s="1"/>
  <c r="AH32" i="438"/>
  <c r="AH35" i="438" s="1"/>
  <c r="BQ5" i="438" s="1"/>
  <c r="AG32" i="438"/>
  <c r="BF5" i="438" s="1"/>
  <c r="AF32" i="438"/>
  <c r="BE5" i="438" s="1"/>
  <c r="AE32" i="438"/>
  <c r="BD5" i="438" s="1"/>
  <c r="AD32" i="438"/>
  <c r="AD35" i="438" s="1"/>
  <c r="BN5" i="438" s="1"/>
  <c r="AC32" i="438"/>
  <c r="BB5" i="438" s="1"/>
  <c r="AB32" i="438"/>
  <c r="AA32" i="438"/>
  <c r="Z32" i="438"/>
  <c r="AY5" i="438" s="1"/>
  <c r="Y32" i="438"/>
  <c r="AX5" i="438" s="1"/>
  <c r="AJ31" i="438"/>
  <c r="AI31" i="438"/>
  <c r="AH31" i="438"/>
  <c r="CF5" i="438" s="1"/>
  <c r="AG31" i="438"/>
  <c r="CE5" i="438" s="1"/>
  <c r="AF31" i="438"/>
  <c r="AE31" i="438"/>
  <c r="CC5" i="438" s="1"/>
  <c r="AD31" i="438"/>
  <c r="AC31" i="438"/>
  <c r="AQ30" i="438"/>
  <c r="AQ29" i="438"/>
  <c r="AQ28" i="438"/>
  <c r="AQ27" i="438"/>
  <c r="AQ26" i="438"/>
  <c r="AQ25" i="438"/>
  <c r="AQ24" i="438"/>
  <c r="AQ23" i="438"/>
  <c r="AQ22" i="438"/>
  <c r="AQ21" i="438"/>
  <c r="AQ20" i="438"/>
  <c r="AQ19" i="438"/>
  <c r="AQ18" i="438"/>
  <c r="AQ17" i="438"/>
  <c r="AQ16" i="438"/>
  <c r="AQ15" i="438"/>
  <c r="AQ14" i="438"/>
  <c r="AQ13" i="438"/>
  <c r="AQ12" i="438"/>
  <c r="AQ11" i="438"/>
  <c r="CH5" i="438"/>
  <c r="CG5" i="438"/>
  <c r="CD5" i="438"/>
  <c r="CB5" i="438"/>
  <c r="CA5" i="438"/>
  <c r="AW5" i="438"/>
  <c r="AV5" i="438"/>
  <c r="AJ32" i="437"/>
  <c r="BI5" i="437" s="1"/>
  <c r="AI32" i="437"/>
  <c r="BH5" i="437" s="1"/>
  <c r="AH32" i="437"/>
  <c r="AH35" i="437" s="1"/>
  <c r="BQ5" i="437" s="1"/>
  <c r="AG32" i="437"/>
  <c r="BF5" i="437" s="1"/>
  <c r="AF32" i="437"/>
  <c r="BE5" i="437" s="1"/>
  <c r="AE32" i="437"/>
  <c r="BD5" i="437" s="1"/>
  <c r="AD32" i="437"/>
  <c r="AD35" i="437" s="1"/>
  <c r="BN5" i="437" s="1"/>
  <c r="AC32" i="437"/>
  <c r="BB5" i="437" s="1"/>
  <c r="AB32" i="437"/>
  <c r="BA5" i="437" s="1"/>
  <c r="AA32" i="437"/>
  <c r="Z32" i="437"/>
  <c r="AY5" i="437" s="1"/>
  <c r="Y32" i="437"/>
  <c r="AX5" i="437" s="1"/>
  <c r="AJ31" i="437"/>
  <c r="CH5" i="437" s="1"/>
  <c r="AI31" i="437"/>
  <c r="CG5" i="437" s="1"/>
  <c r="AH31" i="437"/>
  <c r="AG31" i="437"/>
  <c r="CE5" i="437" s="1"/>
  <c r="AF31" i="437"/>
  <c r="CD5" i="437" s="1"/>
  <c r="AE31" i="437"/>
  <c r="AD31" i="437"/>
  <c r="CB5" i="437" s="1"/>
  <c r="AC31" i="437"/>
  <c r="CA5" i="437" s="1"/>
  <c r="AQ30" i="437"/>
  <c r="AQ29" i="437"/>
  <c r="AQ28" i="437"/>
  <c r="AQ27" i="437"/>
  <c r="AQ26" i="437"/>
  <c r="AQ25" i="437"/>
  <c r="AQ24" i="437"/>
  <c r="AQ23" i="437"/>
  <c r="AQ22" i="437"/>
  <c r="AQ21" i="437"/>
  <c r="AQ20" i="437"/>
  <c r="AQ19" i="437"/>
  <c r="AQ18" i="437"/>
  <c r="AQ17" i="437"/>
  <c r="AQ16" i="437"/>
  <c r="AQ15" i="437"/>
  <c r="AQ14" i="437"/>
  <c r="AQ13" i="437"/>
  <c r="AQ12" i="437"/>
  <c r="AQ11" i="437"/>
  <c r="CF5" i="437"/>
  <c r="CC5" i="437"/>
  <c r="AW5" i="437"/>
  <c r="AV5" i="437"/>
  <c r="AJ32" i="436"/>
  <c r="AI32" i="436"/>
  <c r="BH5" i="436" s="1"/>
  <c r="AH32" i="436"/>
  <c r="AH35" i="436" s="1"/>
  <c r="BQ5" i="436" s="1"/>
  <c r="AG32" i="436"/>
  <c r="BF5" i="436" s="1"/>
  <c r="AF32" i="436"/>
  <c r="BE5" i="436" s="1"/>
  <c r="AE32" i="436"/>
  <c r="AD32" i="436"/>
  <c r="AD35" i="436" s="1"/>
  <c r="BN5" i="436" s="1"/>
  <c r="AC32" i="436"/>
  <c r="AB32" i="436"/>
  <c r="AA32" i="436"/>
  <c r="AZ5" i="436" s="1"/>
  <c r="Z32" i="436"/>
  <c r="Y32" i="436"/>
  <c r="BW5" i="436" s="1"/>
  <c r="AJ31" i="436"/>
  <c r="CH5" i="436" s="1"/>
  <c r="AI31" i="436"/>
  <c r="CG5" i="436" s="1"/>
  <c r="AH31" i="436"/>
  <c r="CF5" i="436" s="1"/>
  <c r="AG31" i="436"/>
  <c r="AF31" i="436"/>
  <c r="AE31" i="436"/>
  <c r="AD31" i="436"/>
  <c r="CB5" i="436" s="1"/>
  <c r="AC31" i="436"/>
  <c r="CA5" i="436" s="1"/>
  <c r="AQ30" i="436"/>
  <c r="AQ29" i="436"/>
  <c r="AQ28" i="436"/>
  <c r="AQ27" i="436"/>
  <c r="AQ26" i="436"/>
  <c r="AQ25" i="436"/>
  <c r="AQ24" i="436"/>
  <c r="AQ23" i="436"/>
  <c r="AQ22" i="436"/>
  <c r="AQ21" i="436"/>
  <c r="AQ20" i="436"/>
  <c r="AQ19" i="436"/>
  <c r="AQ18" i="436"/>
  <c r="AQ17" i="436"/>
  <c r="AQ16" i="436"/>
  <c r="AQ15" i="436"/>
  <c r="AQ14" i="436"/>
  <c r="AQ13" i="436"/>
  <c r="AQ12" i="436"/>
  <c r="AQ11" i="436"/>
  <c r="CE5" i="436"/>
  <c r="CD5" i="436"/>
  <c r="CC5" i="436"/>
  <c r="AW5" i="436"/>
  <c r="AV5" i="436"/>
  <c r="AJ32" i="435"/>
  <c r="AI32" i="435"/>
  <c r="BH5" i="435" s="1"/>
  <c r="AH32" i="435"/>
  <c r="AH35" i="435" s="1"/>
  <c r="BQ5" i="435" s="1"/>
  <c r="AG32" i="435"/>
  <c r="BF5" i="435" s="1"/>
  <c r="AF32" i="435"/>
  <c r="BE5" i="435" s="1"/>
  <c r="AE32" i="435"/>
  <c r="BD5" i="435" s="1"/>
  <c r="AD32" i="435"/>
  <c r="AD35" i="435" s="1"/>
  <c r="BN5" i="435" s="1"/>
  <c r="AC32" i="435"/>
  <c r="AC35" i="435" s="1"/>
  <c r="BM5" i="435" s="1"/>
  <c r="AB32" i="435"/>
  <c r="BA5" i="435" s="1"/>
  <c r="AA32" i="435"/>
  <c r="Z32" i="435"/>
  <c r="AY5" i="435" s="1"/>
  <c r="Y32" i="435"/>
  <c r="BW5" i="435" s="1"/>
  <c r="AJ31" i="435"/>
  <c r="AI31" i="435"/>
  <c r="CG5" i="435" s="1"/>
  <c r="AH31" i="435"/>
  <c r="AG31" i="435"/>
  <c r="AF31" i="435"/>
  <c r="CD5" i="435" s="1"/>
  <c r="AE31" i="435"/>
  <c r="CC5" i="435" s="1"/>
  <c r="AD31" i="435"/>
  <c r="AC31" i="435"/>
  <c r="CA5" i="435" s="1"/>
  <c r="AQ30" i="435"/>
  <c r="AQ29" i="435"/>
  <c r="AQ28" i="435"/>
  <c r="AQ27" i="435"/>
  <c r="AQ26" i="435"/>
  <c r="AQ25" i="435"/>
  <c r="AQ24" i="435"/>
  <c r="AQ23" i="435"/>
  <c r="AQ22" i="435"/>
  <c r="AQ21" i="435"/>
  <c r="AQ20" i="435"/>
  <c r="AQ19" i="435"/>
  <c r="AQ18" i="435"/>
  <c r="AQ17" i="435"/>
  <c r="AQ16" i="435"/>
  <c r="AQ15" i="435"/>
  <c r="AQ14" i="435"/>
  <c r="AQ13" i="435"/>
  <c r="AQ12" i="435"/>
  <c r="AQ11" i="435"/>
  <c r="CH5" i="435"/>
  <c r="CF5" i="435"/>
  <c r="CE5" i="435"/>
  <c r="CB5" i="435"/>
  <c r="BG5" i="435"/>
  <c r="AW5" i="435"/>
  <c r="AV5" i="435"/>
  <c r="AJ32" i="434"/>
  <c r="BI5" i="434" s="1"/>
  <c r="AI32" i="434"/>
  <c r="AH32" i="434"/>
  <c r="AH35" i="434" s="1"/>
  <c r="BQ5" i="434" s="1"/>
  <c r="AG32" i="434"/>
  <c r="AF32" i="434"/>
  <c r="BE5" i="434" s="1"/>
  <c r="AE32" i="434"/>
  <c r="BD5" i="434" s="1"/>
  <c r="AD32" i="434"/>
  <c r="AD35" i="434" s="1"/>
  <c r="BN5" i="434" s="1"/>
  <c r="AC32" i="434"/>
  <c r="AB32" i="434"/>
  <c r="BA5" i="434" s="1"/>
  <c r="AA32" i="434"/>
  <c r="Z32" i="434"/>
  <c r="Z35" i="434" s="1"/>
  <c r="BK5" i="434" s="1"/>
  <c r="Y32" i="434"/>
  <c r="BW5" i="434" s="1"/>
  <c r="AJ31" i="434"/>
  <c r="AI31" i="434"/>
  <c r="AH31" i="434"/>
  <c r="CF5" i="434" s="1"/>
  <c r="AG31" i="434"/>
  <c r="CE5" i="434" s="1"/>
  <c r="AF31" i="434"/>
  <c r="CD5" i="434" s="1"/>
  <c r="AE31" i="434"/>
  <c r="AD31" i="434"/>
  <c r="AC31" i="434"/>
  <c r="AQ30" i="434"/>
  <c r="AQ29" i="434"/>
  <c r="AQ28" i="434"/>
  <c r="AQ27" i="434"/>
  <c r="AQ26" i="434"/>
  <c r="AQ25" i="434"/>
  <c r="AQ24" i="434"/>
  <c r="AQ23" i="434"/>
  <c r="AQ22" i="434"/>
  <c r="AQ21" i="434"/>
  <c r="AQ20" i="434"/>
  <c r="AQ19" i="434"/>
  <c r="AQ18" i="434"/>
  <c r="AQ17" i="434"/>
  <c r="AQ16" i="434"/>
  <c r="AQ15" i="434"/>
  <c r="AQ14" i="434"/>
  <c r="AQ13" i="434"/>
  <c r="AQ12" i="434"/>
  <c r="AQ11" i="434"/>
  <c r="CH5" i="434"/>
  <c r="CG5" i="434"/>
  <c r="CC5" i="434"/>
  <c r="CB5" i="434"/>
  <c r="CA5" i="434"/>
  <c r="AW5" i="434"/>
  <c r="AV5" i="434"/>
  <c r="AJ32" i="433"/>
  <c r="AI32" i="433"/>
  <c r="BH5" i="433" s="1"/>
  <c r="AH32" i="433"/>
  <c r="AH35" i="433" s="1"/>
  <c r="BQ5" i="433" s="1"/>
  <c r="AG32" i="433"/>
  <c r="BF5" i="433" s="1"/>
  <c r="AF32" i="433"/>
  <c r="BE5" i="433" s="1"/>
  <c r="AE32" i="433"/>
  <c r="BD5" i="433" s="1"/>
  <c r="AD32" i="433"/>
  <c r="AD35" i="433" s="1"/>
  <c r="BN5" i="433" s="1"/>
  <c r="AC32" i="433"/>
  <c r="BB5" i="433" s="1"/>
  <c r="AB32" i="433"/>
  <c r="AA32" i="433"/>
  <c r="AZ5" i="433" s="1"/>
  <c r="Z32" i="433"/>
  <c r="Y32" i="433"/>
  <c r="BW5" i="433" s="1"/>
  <c r="AJ31" i="433"/>
  <c r="CH5" i="433" s="1"/>
  <c r="AI31" i="433"/>
  <c r="CG5" i="433" s="1"/>
  <c r="AH31" i="433"/>
  <c r="AG31" i="433"/>
  <c r="AF31" i="433"/>
  <c r="CD5" i="433" s="1"/>
  <c r="AE31" i="433"/>
  <c r="AD31" i="433"/>
  <c r="CB5" i="433" s="1"/>
  <c r="AC31" i="433"/>
  <c r="CA5" i="433" s="1"/>
  <c r="AQ30" i="433"/>
  <c r="AQ29" i="433"/>
  <c r="AQ28" i="433"/>
  <c r="AQ27" i="433"/>
  <c r="AQ26" i="433"/>
  <c r="AQ25" i="433"/>
  <c r="AQ24" i="433"/>
  <c r="AQ23" i="433"/>
  <c r="AQ22" i="433"/>
  <c r="AQ21" i="433"/>
  <c r="AQ20" i="433"/>
  <c r="AQ19" i="433"/>
  <c r="AQ18" i="433"/>
  <c r="AQ17" i="433"/>
  <c r="AQ16" i="433"/>
  <c r="AQ15" i="433"/>
  <c r="AQ14" i="433"/>
  <c r="AQ13" i="433"/>
  <c r="AQ12" i="433"/>
  <c r="AQ11" i="433"/>
  <c r="CF5" i="433"/>
  <c r="CE5" i="433"/>
  <c r="CC5" i="433"/>
  <c r="AW5" i="433"/>
  <c r="AV5" i="433"/>
  <c r="AJ32" i="432"/>
  <c r="BI5" i="432" s="1"/>
  <c r="AI32" i="432"/>
  <c r="BH5" i="432" s="1"/>
  <c r="AH32" i="432"/>
  <c r="AH35" i="432" s="1"/>
  <c r="BQ5" i="432" s="1"/>
  <c r="AG32" i="432"/>
  <c r="BF5" i="432" s="1"/>
  <c r="AF32" i="432"/>
  <c r="BE5" i="432" s="1"/>
  <c r="AE32" i="432"/>
  <c r="BD5" i="432" s="1"/>
  <c r="AD32" i="432"/>
  <c r="AD35" i="432" s="1"/>
  <c r="BN5" i="432" s="1"/>
  <c r="AC32" i="432"/>
  <c r="BB5" i="432" s="1"/>
  <c r="AB32" i="432"/>
  <c r="BA5" i="432" s="1"/>
  <c r="AA32" i="432"/>
  <c r="AZ5" i="432" s="1"/>
  <c r="Z32" i="432"/>
  <c r="Y32" i="432"/>
  <c r="BW5" i="432" s="1"/>
  <c r="AJ31" i="432"/>
  <c r="CH5" i="432" s="1"/>
  <c r="AI31" i="432"/>
  <c r="AH31" i="432"/>
  <c r="AG31" i="432"/>
  <c r="CE5" i="432" s="1"/>
  <c r="AF31" i="432"/>
  <c r="CD5" i="432" s="1"/>
  <c r="AE31" i="432"/>
  <c r="CC5" i="432" s="1"/>
  <c r="AD31" i="432"/>
  <c r="CB5" i="432" s="1"/>
  <c r="AC31" i="432"/>
  <c r="AQ30" i="432"/>
  <c r="AQ29" i="432"/>
  <c r="AQ28" i="432"/>
  <c r="AQ27" i="432"/>
  <c r="AQ26" i="432"/>
  <c r="AQ25" i="432"/>
  <c r="AQ24" i="432"/>
  <c r="AQ23" i="432"/>
  <c r="AQ22" i="432"/>
  <c r="AQ21" i="432"/>
  <c r="AQ20" i="432"/>
  <c r="AQ19" i="432"/>
  <c r="AQ18" i="432"/>
  <c r="AQ17" i="432"/>
  <c r="AQ16" i="432"/>
  <c r="AQ15" i="432"/>
  <c r="AQ14" i="432"/>
  <c r="AQ13" i="432"/>
  <c r="AQ12" i="432"/>
  <c r="AQ11" i="432"/>
  <c r="CG5" i="432"/>
  <c r="CF5" i="432"/>
  <c r="CA5" i="432"/>
  <c r="AW5" i="432"/>
  <c r="AV5" i="432"/>
  <c r="AJ32" i="431"/>
  <c r="AI32" i="431"/>
  <c r="BH5" i="431" s="1"/>
  <c r="AH32" i="431"/>
  <c r="AH35" i="431" s="1"/>
  <c r="BQ5" i="431" s="1"/>
  <c r="AG32" i="431"/>
  <c r="BF5" i="431" s="1"/>
  <c r="AF32" i="431"/>
  <c r="BE5" i="431" s="1"/>
  <c r="AE32" i="431"/>
  <c r="AD32" i="431"/>
  <c r="AD35" i="431" s="1"/>
  <c r="BN5" i="431" s="1"/>
  <c r="AC32" i="431"/>
  <c r="AC35" i="431" s="1"/>
  <c r="BM5" i="431" s="1"/>
  <c r="AB32" i="431"/>
  <c r="BA5" i="431" s="1"/>
  <c r="AA32" i="431"/>
  <c r="AZ5" i="431" s="1"/>
  <c r="Z32" i="431"/>
  <c r="AY5" i="431" s="1"/>
  <c r="Y32" i="431"/>
  <c r="AX5" i="431" s="1"/>
  <c r="AJ31" i="431"/>
  <c r="AI31" i="431"/>
  <c r="CG5" i="431" s="1"/>
  <c r="AH31" i="431"/>
  <c r="CF5" i="431" s="1"/>
  <c r="AG31" i="431"/>
  <c r="CE5" i="431" s="1"/>
  <c r="AF31" i="431"/>
  <c r="AE31" i="431"/>
  <c r="AD31" i="431"/>
  <c r="AC31" i="431"/>
  <c r="CA5" i="431" s="1"/>
  <c r="AQ30" i="431"/>
  <c r="AQ29" i="431"/>
  <c r="AQ28" i="431"/>
  <c r="AQ27" i="431"/>
  <c r="AQ26" i="431"/>
  <c r="AQ25" i="431"/>
  <c r="AQ24" i="431"/>
  <c r="AQ23" i="431"/>
  <c r="AQ22" i="431"/>
  <c r="AQ21" i="431"/>
  <c r="AQ20" i="431"/>
  <c r="AQ19" i="431"/>
  <c r="AQ18" i="431"/>
  <c r="AQ17" i="431"/>
  <c r="AQ16" i="431"/>
  <c r="AQ15" i="431"/>
  <c r="AQ14" i="431"/>
  <c r="AQ13" i="431"/>
  <c r="AQ12" i="431"/>
  <c r="AQ11" i="431"/>
  <c r="CH5" i="431"/>
  <c r="CD5" i="431"/>
  <c r="CC5" i="431"/>
  <c r="CB5" i="431"/>
  <c r="BW5" i="431"/>
  <c r="BI5" i="431"/>
  <c r="BC5" i="431"/>
  <c r="AW5" i="431"/>
  <c r="AV5" i="431"/>
  <c r="AJ32" i="430"/>
  <c r="BI5" i="430" s="1"/>
  <c r="AI32" i="430"/>
  <c r="BH5" i="430" s="1"/>
  <c r="AH32" i="430"/>
  <c r="AH35" i="430" s="1"/>
  <c r="BQ5" i="430" s="1"/>
  <c r="AG32" i="430"/>
  <c r="BF5" i="430" s="1"/>
  <c r="AF32" i="430"/>
  <c r="BE5" i="430" s="1"/>
  <c r="AE32" i="430"/>
  <c r="BD5" i="430" s="1"/>
  <c r="AD32" i="430"/>
  <c r="AD35" i="430" s="1"/>
  <c r="BN5" i="430" s="1"/>
  <c r="AC32" i="430"/>
  <c r="BB5" i="430" s="1"/>
  <c r="AB32" i="430"/>
  <c r="BA5" i="430" s="1"/>
  <c r="AA32" i="430"/>
  <c r="AZ5" i="430" s="1"/>
  <c r="Z32" i="430"/>
  <c r="Y32" i="430"/>
  <c r="BW5" i="430" s="1"/>
  <c r="AJ31" i="430"/>
  <c r="AI31" i="430"/>
  <c r="AH31" i="430"/>
  <c r="CF5" i="430" s="1"/>
  <c r="AG31" i="430"/>
  <c r="CE5" i="430" s="1"/>
  <c r="AF31" i="430"/>
  <c r="CD5" i="430" s="1"/>
  <c r="AE31" i="430"/>
  <c r="AD31" i="430"/>
  <c r="AC31" i="430"/>
  <c r="AQ30" i="430"/>
  <c r="AQ29" i="430"/>
  <c r="AQ28" i="430"/>
  <c r="AQ27" i="430"/>
  <c r="AQ26" i="430"/>
  <c r="AQ25" i="430"/>
  <c r="AQ24" i="430"/>
  <c r="AQ23" i="430"/>
  <c r="AQ22" i="430"/>
  <c r="AQ21" i="430"/>
  <c r="AQ20" i="430"/>
  <c r="AQ19" i="430"/>
  <c r="AQ18" i="430"/>
  <c r="AQ17" i="430"/>
  <c r="AQ16" i="430"/>
  <c r="AQ15" i="430"/>
  <c r="AQ14" i="430"/>
  <c r="AQ13" i="430"/>
  <c r="AQ12" i="430"/>
  <c r="AQ11" i="430"/>
  <c r="CH5" i="430"/>
  <c r="CG5" i="430"/>
  <c r="CC5" i="430"/>
  <c r="CB5" i="430"/>
  <c r="CA5" i="430"/>
  <c r="AW5" i="430"/>
  <c r="AV5" i="430"/>
  <c r="AJ32" i="429"/>
  <c r="AI32" i="429"/>
  <c r="AH32" i="429"/>
  <c r="AH35" i="429" s="1"/>
  <c r="BQ5" i="429" s="1"/>
  <c r="AG32" i="429"/>
  <c r="BF5" i="429" s="1"/>
  <c r="AF32" i="429"/>
  <c r="BE5" i="429" s="1"/>
  <c r="AE32" i="429"/>
  <c r="BD5" i="429" s="1"/>
  <c r="AD32" i="429"/>
  <c r="AD35" i="429" s="1"/>
  <c r="BN5" i="429" s="1"/>
  <c r="AC32" i="429"/>
  <c r="BB5" i="429" s="1"/>
  <c r="AB32" i="429"/>
  <c r="BA5" i="429" s="1"/>
  <c r="AA32" i="429"/>
  <c r="Z32" i="429"/>
  <c r="Y32" i="429"/>
  <c r="BW5" i="429" s="1"/>
  <c r="AJ31" i="429"/>
  <c r="CH5" i="429" s="1"/>
  <c r="AI31" i="429"/>
  <c r="CG5" i="429" s="1"/>
  <c r="AH31" i="429"/>
  <c r="AG31" i="429"/>
  <c r="AF31" i="429"/>
  <c r="AE31" i="429"/>
  <c r="AD31" i="429"/>
  <c r="CB5" i="429" s="1"/>
  <c r="AC31" i="429"/>
  <c r="CA5" i="429" s="1"/>
  <c r="AQ30" i="429"/>
  <c r="AQ29" i="429"/>
  <c r="AQ28" i="429"/>
  <c r="AQ27" i="429"/>
  <c r="AQ26" i="429"/>
  <c r="AQ25" i="429"/>
  <c r="AQ24" i="429"/>
  <c r="AQ23" i="429"/>
  <c r="AQ22" i="429"/>
  <c r="AQ21" i="429"/>
  <c r="AQ20" i="429"/>
  <c r="AQ19" i="429"/>
  <c r="AQ18" i="429"/>
  <c r="AQ17" i="429"/>
  <c r="AQ16" i="429"/>
  <c r="AQ15" i="429"/>
  <c r="AQ14" i="429"/>
  <c r="AQ13" i="429"/>
  <c r="AQ12" i="429"/>
  <c r="AQ11" i="429"/>
  <c r="CF5" i="429"/>
  <c r="CE5" i="429"/>
  <c r="CD5" i="429"/>
  <c r="CC5" i="429"/>
  <c r="BI5" i="429"/>
  <c r="BH5" i="429"/>
  <c r="AW5" i="429"/>
  <c r="AV5" i="429"/>
  <c r="AJ32" i="428"/>
  <c r="AI32" i="428"/>
  <c r="BH5" i="428" s="1"/>
  <c r="AH32" i="428"/>
  <c r="AH35" i="428" s="1"/>
  <c r="BQ5" i="428" s="1"/>
  <c r="AG32" i="428"/>
  <c r="BF5" i="428" s="1"/>
  <c r="AF32" i="428"/>
  <c r="BE5" i="428" s="1"/>
  <c r="AE32" i="428"/>
  <c r="AD32" i="428"/>
  <c r="AD35" i="428" s="1"/>
  <c r="BN5" i="428" s="1"/>
  <c r="AC32" i="428"/>
  <c r="AB32" i="428"/>
  <c r="AA32" i="428"/>
  <c r="AZ5" i="428" s="1"/>
  <c r="Z32" i="428"/>
  <c r="Y32" i="428"/>
  <c r="BW5" i="428" s="1"/>
  <c r="AJ31" i="428"/>
  <c r="AI31" i="428"/>
  <c r="AH31" i="428"/>
  <c r="CF5" i="428" s="1"/>
  <c r="AG31" i="428"/>
  <c r="CE5" i="428" s="1"/>
  <c r="AF31" i="428"/>
  <c r="CD5" i="428" s="1"/>
  <c r="AE31" i="428"/>
  <c r="AD31" i="428"/>
  <c r="AC31" i="428"/>
  <c r="AQ30" i="428"/>
  <c r="AQ29" i="428"/>
  <c r="AQ28" i="428"/>
  <c r="AQ27" i="428"/>
  <c r="AQ26" i="428"/>
  <c r="AQ25" i="428"/>
  <c r="AQ24" i="428"/>
  <c r="AQ23" i="428"/>
  <c r="AQ22" i="428"/>
  <c r="AQ21" i="428"/>
  <c r="AQ20" i="428"/>
  <c r="AQ19" i="428"/>
  <c r="AQ18" i="428"/>
  <c r="AQ17" i="428"/>
  <c r="AQ16" i="428"/>
  <c r="AQ15" i="428"/>
  <c r="AQ14" i="428"/>
  <c r="AQ13" i="428"/>
  <c r="AQ12" i="428"/>
  <c r="AQ11" i="428"/>
  <c r="CH5" i="428"/>
  <c r="CG5" i="428"/>
  <c r="CC5" i="428"/>
  <c r="CB5" i="428"/>
  <c r="CA5" i="428"/>
  <c r="BD5" i="428"/>
  <c r="AW5" i="428"/>
  <c r="AV5" i="428"/>
  <c r="AJ32" i="427"/>
  <c r="AI32" i="427"/>
  <c r="BH5" i="427" s="1"/>
  <c r="AH32" i="427"/>
  <c r="AH35" i="427" s="1"/>
  <c r="BQ5" i="427" s="1"/>
  <c r="AG32" i="427"/>
  <c r="BF5" i="427" s="1"/>
  <c r="AF32" i="427"/>
  <c r="BE5" i="427" s="1"/>
  <c r="AE32" i="427"/>
  <c r="AD32" i="427"/>
  <c r="AD35" i="427" s="1"/>
  <c r="AC32" i="427"/>
  <c r="BB5" i="427" s="1"/>
  <c r="AB32" i="427"/>
  <c r="AA32" i="427"/>
  <c r="AZ5" i="427" s="1"/>
  <c r="Z32" i="427"/>
  <c r="Z35" i="427" s="1"/>
  <c r="BK5" i="427" s="1"/>
  <c r="Y32" i="427"/>
  <c r="BW5" i="427" s="1"/>
  <c r="AJ31" i="427"/>
  <c r="CH5" i="427" s="1"/>
  <c r="AI31" i="427"/>
  <c r="AH31" i="427"/>
  <c r="AG31" i="427"/>
  <c r="AF31" i="427"/>
  <c r="AE31" i="427"/>
  <c r="CC5" i="427" s="1"/>
  <c r="AD31" i="427"/>
  <c r="CB5" i="427" s="1"/>
  <c r="AC31" i="427"/>
  <c r="AQ30" i="427"/>
  <c r="AQ29" i="427"/>
  <c r="AQ28" i="427"/>
  <c r="AQ27" i="427"/>
  <c r="AQ26" i="427"/>
  <c r="AQ25" i="427"/>
  <c r="AQ24" i="427"/>
  <c r="AQ23" i="427"/>
  <c r="AQ22" i="427"/>
  <c r="AQ21" i="427"/>
  <c r="AQ20" i="427"/>
  <c r="AQ19" i="427"/>
  <c r="AQ18" i="427"/>
  <c r="AQ17" i="427"/>
  <c r="AQ16" i="427"/>
  <c r="AQ15" i="427"/>
  <c r="AQ14" i="427"/>
  <c r="AQ13" i="427"/>
  <c r="AQ12" i="427"/>
  <c r="AQ11" i="427"/>
  <c r="CG5" i="427"/>
  <c r="CF5" i="427"/>
  <c r="CE5" i="427"/>
  <c r="CD5" i="427"/>
  <c r="CA5" i="427"/>
  <c r="AW5" i="427"/>
  <c r="AV5" i="427"/>
  <c r="AJ32" i="426"/>
  <c r="AI32" i="426"/>
  <c r="BH5" i="426" s="1"/>
  <c r="AH32" i="426"/>
  <c r="AH35" i="426" s="1"/>
  <c r="BQ5" i="426" s="1"/>
  <c r="AG32" i="426"/>
  <c r="AF32" i="426"/>
  <c r="BE5" i="426" s="1"/>
  <c r="AE32" i="426"/>
  <c r="BD5" i="426" s="1"/>
  <c r="AD32" i="426"/>
  <c r="AD35" i="426" s="1"/>
  <c r="BN5" i="426" s="1"/>
  <c r="AC32" i="426"/>
  <c r="AB32" i="426"/>
  <c r="AA32" i="426"/>
  <c r="AZ5" i="426" s="1"/>
  <c r="Z32" i="426"/>
  <c r="AY5" i="426" s="1"/>
  <c r="Y32" i="426"/>
  <c r="AX5" i="426" s="1"/>
  <c r="AJ31" i="426"/>
  <c r="AI31" i="426"/>
  <c r="AH31" i="426"/>
  <c r="CF5" i="426" s="1"/>
  <c r="AG31" i="426"/>
  <c r="CE5" i="426" s="1"/>
  <c r="AF31" i="426"/>
  <c r="CD5" i="426" s="1"/>
  <c r="AE31" i="426"/>
  <c r="CC5" i="426" s="1"/>
  <c r="AD31" i="426"/>
  <c r="AC31" i="426"/>
  <c r="AQ30" i="426"/>
  <c r="AQ29" i="426"/>
  <c r="AQ28" i="426"/>
  <c r="AQ27" i="426"/>
  <c r="AQ26" i="426"/>
  <c r="AQ25" i="426"/>
  <c r="AQ24" i="426"/>
  <c r="AQ23" i="426"/>
  <c r="AQ22" i="426"/>
  <c r="AQ21" i="426"/>
  <c r="AQ20" i="426"/>
  <c r="AQ19" i="426"/>
  <c r="AQ18" i="426"/>
  <c r="AQ17" i="426"/>
  <c r="AQ16" i="426"/>
  <c r="AQ15" i="426"/>
  <c r="AQ14" i="426"/>
  <c r="AQ13" i="426"/>
  <c r="AQ12" i="426"/>
  <c r="AQ11" i="426"/>
  <c r="CH5" i="426"/>
  <c r="CG5" i="426"/>
  <c r="CB5" i="426"/>
  <c r="CA5" i="426"/>
  <c r="AW5" i="426"/>
  <c r="AV5" i="426"/>
  <c r="AJ32" i="425"/>
  <c r="AI32" i="425"/>
  <c r="AH32" i="425"/>
  <c r="AH35" i="425" s="1"/>
  <c r="BQ5" i="425" s="1"/>
  <c r="AG32" i="425"/>
  <c r="BF5" i="425" s="1"/>
  <c r="AF32" i="425"/>
  <c r="BE5" i="425" s="1"/>
  <c r="AE32" i="425"/>
  <c r="AD32" i="425"/>
  <c r="AD35" i="425" s="1"/>
  <c r="AC32" i="425"/>
  <c r="BB5" i="425" s="1"/>
  <c r="AB32" i="425"/>
  <c r="AA32" i="425"/>
  <c r="Z32" i="425"/>
  <c r="Z35" i="425" s="1"/>
  <c r="BK5" i="425" s="1"/>
  <c r="Y32" i="425"/>
  <c r="BW5" i="425" s="1"/>
  <c r="AJ31" i="425"/>
  <c r="AI31" i="425"/>
  <c r="CG5" i="425" s="1"/>
  <c r="AH31" i="425"/>
  <c r="CF5" i="425" s="1"/>
  <c r="AG31" i="425"/>
  <c r="CE5" i="425" s="1"/>
  <c r="AF31" i="425"/>
  <c r="AE31" i="425"/>
  <c r="AD31" i="425"/>
  <c r="AC31" i="425"/>
  <c r="CA5" i="425" s="1"/>
  <c r="AQ30" i="425"/>
  <c r="AQ29" i="425"/>
  <c r="AQ28" i="425"/>
  <c r="AQ27" i="425"/>
  <c r="AQ26" i="425"/>
  <c r="AQ25" i="425"/>
  <c r="AQ24" i="425"/>
  <c r="AQ23" i="425"/>
  <c r="AQ22" i="425"/>
  <c r="AQ21" i="425"/>
  <c r="AQ20" i="425"/>
  <c r="AQ19" i="425"/>
  <c r="AQ18" i="425"/>
  <c r="AQ17" i="425"/>
  <c r="AQ16" i="425"/>
  <c r="AQ15" i="425"/>
  <c r="AQ14" i="425"/>
  <c r="AQ13" i="425"/>
  <c r="AQ12" i="425"/>
  <c r="AQ11" i="425"/>
  <c r="CH5" i="425"/>
  <c r="CD5" i="425"/>
  <c r="CC5" i="425"/>
  <c r="CB5" i="425"/>
  <c r="AW5" i="425"/>
  <c r="AV5" i="425"/>
  <c r="AJ32" i="424"/>
  <c r="AI32" i="424"/>
  <c r="BH5" i="424" s="1"/>
  <c r="AH32" i="424"/>
  <c r="AH35" i="424" s="1"/>
  <c r="BQ5" i="424" s="1"/>
  <c r="AG32" i="424"/>
  <c r="BF5" i="424" s="1"/>
  <c r="AF32" i="424"/>
  <c r="BE5" i="424" s="1"/>
  <c r="AE32" i="424"/>
  <c r="BD5" i="424" s="1"/>
  <c r="AD32" i="424"/>
  <c r="AD35" i="424" s="1"/>
  <c r="AC32" i="424"/>
  <c r="BB5" i="424" s="1"/>
  <c r="AB32" i="424"/>
  <c r="AA32" i="424"/>
  <c r="Z32" i="424"/>
  <c r="Z35" i="424" s="1"/>
  <c r="BK5" i="424" s="1"/>
  <c r="Y32" i="424"/>
  <c r="AJ31" i="424"/>
  <c r="CH5" i="424" s="1"/>
  <c r="AI31" i="424"/>
  <c r="CG5" i="424" s="1"/>
  <c r="AH31" i="424"/>
  <c r="AG31" i="424"/>
  <c r="AF31" i="424"/>
  <c r="AE31" i="424"/>
  <c r="CC5" i="424" s="1"/>
  <c r="AD31" i="424"/>
  <c r="CB5" i="424" s="1"/>
  <c r="AC31" i="424"/>
  <c r="CA5" i="424" s="1"/>
  <c r="AQ30" i="424"/>
  <c r="AQ29" i="424"/>
  <c r="AQ28" i="424"/>
  <c r="AQ27" i="424"/>
  <c r="AQ26" i="424"/>
  <c r="AQ25" i="424"/>
  <c r="AQ24" i="424"/>
  <c r="AQ23" i="424"/>
  <c r="AQ22" i="424"/>
  <c r="AQ21" i="424"/>
  <c r="AQ20" i="424"/>
  <c r="AQ19" i="424"/>
  <c r="AQ18" i="424"/>
  <c r="AQ17" i="424"/>
  <c r="AQ16" i="424"/>
  <c r="AQ15" i="424"/>
  <c r="AQ14" i="424"/>
  <c r="AQ13" i="424"/>
  <c r="AQ12" i="424"/>
  <c r="AQ11" i="424"/>
  <c r="CF5" i="424"/>
  <c r="CE5" i="424"/>
  <c r="CD5" i="424"/>
  <c r="AZ5" i="424"/>
  <c r="AW5" i="424"/>
  <c r="AV5" i="424"/>
  <c r="AJ32" i="423"/>
  <c r="AI32" i="423"/>
  <c r="BH5" i="423" s="1"/>
  <c r="AH32" i="423"/>
  <c r="AH35" i="423" s="1"/>
  <c r="BQ5" i="423" s="1"/>
  <c r="AG32" i="423"/>
  <c r="BF5" i="423" s="1"/>
  <c r="AF32" i="423"/>
  <c r="BE5" i="423" s="1"/>
  <c r="AE32" i="423"/>
  <c r="BD5" i="423" s="1"/>
  <c r="AD32" i="423"/>
  <c r="AD35" i="423" s="1"/>
  <c r="BN5" i="423" s="1"/>
  <c r="AC32" i="423"/>
  <c r="AB32" i="423"/>
  <c r="AA32" i="423"/>
  <c r="AZ5" i="423" s="1"/>
  <c r="Z32" i="423"/>
  <c r="Y32" i="423"/>
  <c r="AJ31" i="423"/>
  <c r="CH5" i="423" s="1"/>
  <c r="AI31" i="423"/>
  <c r="CG5" i="423" s="1"/>
  <c r="AH31" i="423"/>
  <c r="AG31" i="423"/>
  <c r="AF31" i="423"/>
  <c r="CD5" i="423" s="1"/>
  <c r="AE31" i="423"/>
  <c r="AD31" i="423"/>
  <c r="CB5" i="423" s="1"/>
  <c r="AC31" i="423"/>
  <c r="CA5" i="423" s="1"/>
  <c r="AQ30" i="423"/>
  <c r="AQ29" i="423"/>
  <c r="AQ28" i="423"/>
  <c r="AQ27" i="423"/>
  <c r="AQ26" i="423"/>
  <c r="AQ25" i="423"/>
  <c r="AQ24" i="423"/>
  <c r="AQ23" i="423"/>
  <c r="AQ22" i="423"/>
  <c r="AQ21" i="423"/>
  <c r="AQ20" i="423"/>
  <c r="AQ19" i="423"/>
  <c r="AQ18" i="423"/>
  <c r="AQ17" i="423"/>
  <c r="AQ16" i="423"/>
  <c r="AQ15" i="423"/>
  <c r="AQ14" i="423"/>
  <c r="AQ13" i="423"/>
  <c r="AQ12" i="423"/>
  <c r="AQ11" i="423"/>
  <c r="CF5" i="423"/>
  <c r="CE5" i="423"/>
  <c r="CC5" i="423"/>
  <c r="AY5" i="423"/>
  <c r="AW5" i="423"/>
  <c r="AV5" i="423"/>
  <c r="AJ32" i="422"/>
  <c r="AI32" i="422"/>
  <c r="BH5" i="422" s="1"/>
  <c r="AH32" i="422"/>
  <c r="AH35" i="422" s="1"/>
  <c r="BQ5" i="422" s="1"/>
  <c r="AG32" i="422"/>
  <c r="BF5" i="422" s="1"/>
  <c r="AF32" i="422"/>
  <c r="BE5" i="422" s="1"/>
  <c r="AE32" i="422"/>
  <c r="BD5" i="422" s="1"/>
  <c r="AD32" i="422"/>
  <c r="AD35" i="422" s="1"/>
  <c r="BN5" i="422" s="1"/>
  <c r="AC32" i="422"/>
  <c r="BB5" i="422" s="1"/>
  <c r="AB32" i="422"/>
  <c r="AA32" i="422"/>
  <c r="AZ5" i="422" s="1"/>
  <c r="Z32" i="422"/>
  <c r="Y32" i="422"/>
  <c r="BW5" i="422" s="1"/>
  <c r="AJ31" i="422"/>
  <c r="AI31" i="422"/>
  <c r="AH31" i="422"/>
  <c r="CF5" i="422" s="1"/>
  <c r="AG31" i="422"/>
  <c r="CE5" i="422" s="1"/>
  <c r="AF31" i="422"/>
  <c r="CD5" i="422" s="1"/>
  <c r="AE31" i="422"/>
  <c r="CC5" i="422" s="1"/>
  <c r="AD31" i="422"/>
  <c r="AC31" i="422"/>
  <c r="AQ30" i="422"/>
  <c r="AQ29" i="422"/>
  <c r="AQ28" i="422"/>
  <c r="AQ27" i="422"/>
  <c r="AQ26" i="422"/>
  <c r="AQ25" i="422"/>
  <c r="AQ24" i="422"/>
  <c r="AQ23" i="422"/>
  <c r="AQ22" i="422"/>
  <c r="AQ21" i="422"/>
  <c r="AQ20" i="422"/>
  <c r="AQ19" i="422"/>
  <c r="AQ18" i="422"/>
  <c r="AQ17" i="422"/>
  <c r="AQ16" i="422"/>
  <c r="AQ15" i="422"/>
  <c r="AQ14" i="422"/>
  <c r="AQ13" i="422"/>
  <c r="AQ12" i="422"/>
  <c r="AQ11" i="422"/>
  <c r="CH5" i="422"/>
  <c r="CG5" i="422"/>
  <c r="CB5" i="422"/>
  <c r="CA5" i="422"/>
  <c r="AW5" i="422"/>
  <c r="AV5" i="422"/>
  <c r="AJ32" i="421"/>
  <c r="AI32" i="421"/>
  <c r="BH5" i="421" s="1"/>
  <c r="AH32" i="421"/>
  <c r="AH35" i="421" s="1"/>
  <c r="BQ5" i="421" s="1"/>
  <c r="AG32" i="421"/>
  <c r="BF5" i="421" s="1"/>
  <c r="AF32" i="421"/>
  <c r="BE5" i="421" s="1"/>
  <c r="AE32" i="421"/>
  <c r="BD5" i="421" s="1"/>
  <c r="AD32" i="421"/>
  <c r="AD35" i="421" s="1"/>
  <c r="BN5" i="421" s="1"/>
  <c r="AC32" i="421"/>
  <c r="BB5" i="421" s="1"/>
  <c r="AB32" i="421"/>
  <c r="BA5" i="421" s="1"/>
  <c r="AA32" i="421"/>
  <c r="Z32" i="421"/>
  <c r="Y32" i="421"/>
  <c r="BW5" i="421" s="1"/>
  <c r="AJ31" i="421"/>
  <c r="AI31" i="421"/>
  <c r="CG5" i="421" s="1"/>
  <c r="AH31" i="421"/>
  <c r="CF5" i="421" s="1"/>
  <c r="AG31" i="421"/>
  <c r="AF31" i="421"/>
  <c r="AE31" i="421"/>
  <c r="AD31" i="421"/>
  <c r="AC31" i="421"/>
  <c r="CA5" i="421" s="1"/>
  <c r="AQ30" i="421"/>
  <c r="AQ29" i="421"/>
  <c r="AQ28" i="421"/>
  <c r="AQ27" i="421"/>
  <c r="AQ26" i="421"/>
  <c r="AQ25" i="421"/>
  <c r="AQ24" i="421"/>
  <c r="AQ23" i="421"/>
  <c r="AQ22" i="421"/>
  <c r="AQ21" i="421"/>
  <c r="AQ20" i="421"/>
  <c r="AQ19" i="421"/>
  <c r="AQ18" i="421"/>
  <c r="AQ17" i="421"/>
  <c r="AQ16" i="421"/>
  <c r="AQ15" i="421"/>
  <c r="AQ14" i="421"/>
  <c r="AQ13" i="421"/>
  <c r="AQ12" i="421"/>
  <c r="AQ11" i="421"/>
  <c r="CH5" i="421"/>
  <c r="CE5" i="421"/>
  <c r="CD5" i="421"/>
  <c r="CC5" i="421"/>
  <c r="CB5" i="421"/>
  <c r="BI5" i="421"/>
  <c r="AZ5" i="421"/>
  <c r="AY5" i="421"/>
  <c r="AW5" i="421"/>
  <c r="AV5" i="421"/>
  <c r="AJ32" i="420"/>
  <c r="BI5" i="420" s="1"/>
  <c r="AI32" i="420"/>
  <c r="AH32" i="420"/>
  <c r="AG32" i="420"/>
  <c r="BF5" i="420" s="1"/>
  <c r="AF32" i="420"/>
  <c r="BE5" i="420" s="1"/>
  <c r="AE32" i="420"/>
  <c r="AD32" i="420"/>
  <c r="AD35" i="420" s="1"/>
  <c r="BN5" i="420" s="1"/>
  <c r="AC32" i="420"/>
  <c r="AC35" i="420" s="1"/>
  <c r="BM5" i="420" s="1"/>
  <c r="AB32" i="420"/>
  <c r="BA5" i="420" s="1"/>
  <c r="AA32" i="420"/>
  <c r="Z32" i="420"/>
  <c r="AY5" i="420" s="1"/>
  <c r="Y32" i="420"/>
  <c r="BW5" i="420" s="1"/>
  <c r="AJ31" i="420"/>
  <c r="AI31" i="420"/>
  <c r="AH31" i="420"/>
  <c r="CF5" i="420" s="1"/>
  <c r="AG31" i="420"/>
  <c r="CE5" i="420" s="1"/>
  <c r="AF31" i="420"/>
  <c r="AE31" i="420"/>
  <c r="AD31" i="420"/>
  <c r="AC31" i="420"/>
  <c r="AQ30" i="420"/>
  <c r="AQ29" i="420"/>
  <c r="AQ28" i="420"/>
  <c r="AQ27" i="420"/>
  <c r="AQ26" i="420"/>
  <c r="AQ25" i="420"/>
  <c r="AQ24" i="420"/>
  <c r="AQ23" i="420"/>
  <c r="AQ22" i="420"/>
  <c r="AQ21" i="420"/>
  <c r="AQ20" i="420"/>
  <c r="AQ19" i="420"/>
  <c r="AQ18" i="420"/>
  <c r="AQ17" i="420"/>
  <c r="AQ16" i="420"/>
  <c r="AQ15" i="420"/>
  <c r="AQ14" i="420"/>
  <c r="AQ13" i="420"/>
  <c r="AQ12" i="420"/>
  <c r="AQ11" i="420"/>
  <c r="CH5" i="420"/>
  <c r="CG5" i="420"/>
  <c r="CD5" i="420"/>
  <c r="CC5" i="420"/>
  <c r="CB5" i="420"/>
  <c r="CA5" i="420"/>
  <c r="BH5" i="420"/>
  <c r="BD5" i="420"/>
  <c r="AZ5" i="420"/>
  <c r="AW5" i="420"/>
  <c r="AV5" i="420"/>
  <c r="AJ32" i="419"/>
  <c r="BI5" i="419" s="1"/>
  <c r="AI32" i="419"/>
  <c r="AH32" i="419"/>
  <c r="AG32" i="419"/>
  <c r="BF5" i="419" s="1"/>
  <c r="AF32" i="419"/>
  <c r="BE5" i="419" s="1"/>
  <c r="AE32" i="419"/>
  <c r="BD5" i="419" s="1"/>
  <c r="AD32" i="419"/>
  <c r="AD35" i="419" s="1"/>
  <c r="BN5" i="419" s="1"/>
  <c r="AC32" i="419"/>
  <c r="BB5" i="419" s="1"/>
  <c r="AB32" i="419"/>
  <c r="BA5" i="419" s="1"/>
  <c r="AA32" i="419"/>
  <c r="AZ5" i="419" s="1"/>
  <c r="Z32" i="419"/>
  <c r="AY5" i="419" s="1"/>
  <c r="Y32" i="419"/>
  <c r="AJ31" i="419"/>
  <c r="AI31" i="419"/>
  <c r="AH31" i="419"/>
  <c r="CF5" i="419" s="1"/>
  <c r="AG31" i="419"/>
  <c r="CE5" i="419" s="1"/>
  <c r="AF31" i="419"/>
  <c r="CD5" i="419" s="1"/>
  <c r="AE31" i="419"/>
  <c r="AD31" i="419"/>
  <c r="AC31" i="419"/>
  <c r="AQ30" i="419"/>
  <c r="AQ29" i="419"/>
  <c r="AQ28" i="419"/>
  <c r="AQ27" i="419"/>
  <c r="AQ26" i="419"/>
  <c r="AQ25" i="419"/>
  <c r="AQ24" i="419"/>
  <c r="AQ23" i="419"/>
  <c r="AQ22" i="419"/>
  <c r="AQ21" i="419"/>
  <c r="AQ20" i="419"/>
  <c r="AQ19" i="419"/>
  <c r="AQ18" i="419"/>
  <c r="AQ17" i="419"/>
  <c r="AQ16" i="419"/>
  <c r="AQ15" i="419"/>
  <c r="AQ14" i="419"/>
  <c r="AQ13" i="419"/>
  <c r="AQ12" i="419"/>
  <c r="AQ11" i="419"/>
  <c r="CH5" i="419"/>
  <c r="CG5" i="419"/>
  <c r="CC5" i="419"/>
  <c r="CB5" i="419"/>
  <c r="CA5" i="419"/>
  <c r="BH5" i="419"/>
  <c r="BC5" i="419"/>
  <c r="AW5" i="419"/>
  <c r="AV5" i="419"/>
  <c r="AJ32" i="418"/>
  <c r="BI5" i="418" s="1"/>
  <c r="AI32" i="418"/>
  <c r="BH5" i="418" s="1"/>
  <c r="AH32" i="418"/>
  <c r="AG32" i="418"/>
  <c r="BF5" i="418" s="1"/>
  <c r="AF32" i="418"/>
  <c r="BE5" i="418" s="1"/>
  <c r="AE32" i="418"/>
  <c r="BD5" i="418" s="1"/>
  <c r="AD32" i="418"/>
  <c r="AD35" i="418" s="1"/>
  <c r="BN5" i="418" s="1"/>
  <c r="AC32" i="418"/>
  <c r="BB5" i="418" s="1"/>
  <c r="AB32" i="418"/>
  <c r="BA5" i="418" s="1"/>
  <c r="AA32" i="418"/>
  <c r="AZ5" i="418" s="1"/>
  <c r="Z32" i="418"/>
  <c r="Y32" i="418"/>
  <c r="AX5" i="418" s="1"/>
  <c r="AJ31" i="418"/>
  <c r="AI31" i="418"/>
  <c r="AH31" i="418"/>
  <c r="CF5" i="418" s="1"/>
  <c r="AG31" i="418"/>
  <c r="CE5" i="418" s="1"/>
  <c r="AF31" i="418"/>
  <c r="CD5" i="418" s="1"/>
  <c r="AE31" i="418"/>
  <c r="AD31" i="418"/>
  <c r="AC31" i="418"/>
  <c r="AQ30" i="418"/>
  <c r="AQ29" i="418"/>
  <c r="AQ28" i="418"/>
  <c r="AQ27" i="418"/>
  <c r="AQ26" i="418"/>
  <c r="AQ25" i="418"/>
  <c r="AQ24" i="418"/>
  <c r="AQ23" i="418"/>
  <c r="AQ22" i="418"/>
  <c r="AQ21" i="418"/>
  <c r="AQ20" i="418"/>
  <c r="AQ19" i="418"/>
  <c r="AQ18" i="418"/>
  <c r="AQ17" i="418"/>
  <c r="AQ16" i="418"/>
  <c r="AQ15" i="418"/>
  <c r="AQ14" i="418"/>
  <c r="AQ13" i="418"/>
  <c r="AQ12" i="418"/>
  <c r="AQ11" i="418"/>
  <c r="CH5" i="418"/>
  <c r="CG5" i="418"/>
  <c r="CC5" i="418"/>
  <c r="CB5" i="418"/>
  <c r="CA5" i="418"/>
  <c r="BC5" i="418"/>
  <c r="AY5" i="418"/>
  <c r="AW5" i="418"/>
  <c r="AV5" i="418"/>
  <c r="AJ32" i="417"/>
  <c r="AI32" i="417"/>
  <c r="BH5" i="417" s="1"/>
  <c r="AH32" i="417"/>
  <c r="AH35" i="417" s="1"/>
  <c r="BQ5" i="417" s="1"/>
  <c r="AG32" i="417"/>
  <c r="BF5" i="417" s="1"/>
  <c r="AF32" i="417"/>
  <c r="BE5" i="417" s="1"/>
  <c r="AE32" i="417"/>
  <c r="BD5" i="417" s="1"/>
  <c r="AD32" i="417"/>
  <c r="AD35" i="417" s="1"/>
  <c r="AC32" i="417"/>
  <c r="BB5" i="417" s="1"/>
  <c r="AB32" i="417"/>
  <c r="AA32" i="417"/>
  <c r="AZ5" i="417" s="1"/>
  <c r="Z32" i="417"/>
  <c r="Z35" i="417" s="1"/>
  <c r="BK5" i="417" s="1"/>
  <c r="Y32" i="417"/>
  <c r="BW5" i="417" s="1"/>
  <c r="AJ31" i="417"/>
  <c r="AI31" i="417"/>
  <c r="AH31" i="417"/>
  <c r="AG31" i="417"/>
  <c r="CE5" i="417" s="1"/>
  <c r="AF31" i="417"/>
  <c r="CD5" i="417" s="1"/>
  <c r="AE31" i="417"/>
  <c r="CC5" i="417" s="1"/>
  <c r="AD31" i="417"/>
  <c r="AC31" i="417"/>
  <c r="AQ30" i="417"/>
  <c r="AQ29" i="417"/>
  <c r="AQ28" i="417"/>
  <c r="AQ27" i="417"/>
  <c r="AQ26" i="417"/>
  <c r="AQ25" i="417"/>
  <c r="AQ24" i="417"/>
  <c r="AQ23" i="417"/>
  <c r="AQ22" i="417"/>
  <c r="AQ21" i="417"/>
  <c r="AQ20" i="417"/>
  <c r="AQ19" i="417"/>
  <c r="AQ18" i="417"/>
  <c r="AQ17" i="417"/>
  <c r="AQ16" i="417"/>
  <c r="AQ15" i="417"/>
  <c r="AQ14" i="417"/>
  <c r="AQ13" i="417"/>
  <c r="AQ12" i="417"/>
  <c r="AQ11" i="417"/>
  <c r="CH5" i="417"/>
  <c r="CG5" i="417"/>
  <c r="CF5" i="417"/>
  <c r="CB5" i="417"/>
  <c r="CA5" i="417"/>
  <c r="AW5" i="417"/>
  <c r="AV5" i="417"/>
  <c r="AJ32" i="416"/>
  <c r="BI5" i="416" s="1"/>
  <c r="AI32" i="416"/>
  <c r="AH32" i="416"/>
  <c r="AH35" i="416" s="1"/>
  <c r="BQ5" i="416" s="1"/>
  <c r="AG32" i="416"/>
  <c r="BF5" i="416" s="1"/>
  <c r="AF32" i="416"/>
  <c r="BE5" i="416" s="1"/>
  <c r="AE32" i="416"/>
  <c r="BD5" i="416" s="1"/>
  <c r="AD32" i="416"/>
  <c r="AD35" i="416" s="1"/>
  <c r="BN5" i="416" s="1"/>
  <c r="AC32" i="416"/>
  <c r="BB5" i="416" s="1"/>
  <c r="AB32" i="416"/>
  <c r="BA5" i="416" s="1"/>
  <c r="AA32" i="416"/>
  <c r="Z32" i="416"/>
  <c r="AY5" i="416" s="1"/>
  <c r="Y32" i="416"/>
  <c r="BW5" i="416" s="1"/>
  <c r="AJ31" i="416"/>
  <c r="CH5" i="416" s="1"/>
  <c r="AI31" i="416"/>
  <c r="AH31" i="416"/>
  <c r="AG31" i="416"/>
  <c r="CE5" i="416" s="1"/>
  <c r="AF31" i="416"/>
  <c r="CD5" i="416" s="1"/>
  <c r="AE31" i="416"/>
  <c r="CC5" i="416" s="1"/>
  <c r="AD31" i="416"/>
  <c r="CB5" i="416" s="1"/>
  <c r="AC31" i="416"/>
  <c r="AQ30" i="416"/>
  <c r="AQ29" i="416"/>
  <c r="AQ28" i="416"/>
  <c r="AQ27" i="416"/>
  <c r="AQ26" i="416"/>
  <c r="AQ25" i="416"/>
  <c r="AQ24" i="416"/>
  <c r="AQ23" i="416"/>
  <c r="AQ22" i="416"/>
  <c r="AQ21" i="416"/>
  <c r="AQ20" i="416"/>
  <c r="AQ19" i="416"/>
  <c r="AQ18" i="416"/>
  <c r="AQ17" i="416"/>
  <c r="AQ16" i="416"/>
  <c r="AQ15" i="416"/>
  <c r="AQ14" i="416"/>
  <c r="AQ13" i="416"/>
  <c r="AQ12" i="416"/>
  <c r="AQ11" i="416"/>
  <c r="CG5" i="416"/>
  <c r="CF5" i="416"/>
  <c r="CA5" i="416"/>
  <c r="BH5" i="416"/>
  <c r="AW5" i="416"/>
  <c r="AV5" i="416"/>
  <c r="AJ32" i="415"/>
  <c r="AI32" i="415"/>
  <c r="BH5" i="415" s="1"/>
  <c r="AH32" i="415"/>
  <c r="AH35" i="415" s="1"/>
  <c r="BQ5" i="415" s="1"/>
  <c r="AG32" i="415"/>
  <c r="BF5" i="415" s="1"/>
  <c r="AF32" i="415"/>
  <c r="BE5" i="415" s="1"/>
  <c r="AE32" i="415"/>
  <c r="AD32" i="415"/>
  <c r="AD35" i="415" s="1"/>
  <c r="BN5" i="415" s="1"/>
  <c r="AC32" i="415"/>
  <c r="BB5" i="415" s="1"/>
  <c r="AB32" i="415"/>
  <c r="BA5" i="415" s="1"/>
  <c r="AA32" i="415"/>
  <c r="AZ5" i="415" s="1"/>
  <c r="Z32" i="415"/>
  <c r="Y32" i="415"/>
  <c r="BW5" i="415" s="1"/>
  <c r="AJ31" i="415"/>
  <c r="CH5" i="415" s="1"/>
  <c r="AI31" i="415"/>
  <c r="CG5" i="415" s="1"/>
  <c r="AH31" i="415"/>
  <c r="AG31" i="415"/>
  <c r="AF31" i="415"/>
  <c r="AE31" i="415"/>
  <c r="CC5" i="415" s="1"/>
  <c r="AD31" i="415"/>
  <c r="CB5" i="415" s="1"/>
  <c r="AC31" i="415"/>
  <c r="CA5" i="415" s="1"/>
  <c r="AQ30" i="415"/>
  <c r="AQ29" i="415"/>
  <c r="AQ28" i="415"/>
  <c r="AQ27" i="415"/>
  <c r="AQ26" i="415"/>
  <c r="AQ25" i="415"/>
  <c r="AQ24" i="415"/>
  <c r="AQ23" i="415"/>
  <c r="AQ22" i="415"/>
  <c r="AQ21" i="415"/>
  <c r="AQ20" i="415"/>
  <c r="AQ19" i="415"/>
  <c r="AQ18" i="415"/>
  <c r="AQ17" i="415"/>
  <c r="AQ16" i="415"/>
  <c r="AQ15" i="415"/>
  <c r="AQ14" i="415"/>
  <c r="AQ13" i="415"/>
  <c r="AQ12" i="415"/>
  <c r="AQ11" i="415"/>
  <c r="CF5" i="415"/>
  <c r="CE5" i="415"/>
  <c r="CD5" i="415"/>
  <c r="AX5" i="415"/>
  <c r="AW5" i="415"/>
  <c r="AV5" i="415"/>
  <c r="AJ32" i="414"/>
  <c r="BI5" i="414" s="1"/>
  <c r="AI32" i="414"/>
  <c r="BH5" i="414" s="1"/>
  <c r="AH32" i="414"/>
  <c r="AH35" i="414" s="1"/>
  <c r="BQ5" i="414" s="1"/>
  <c r="AG32" i="414"/>
  <c r="AF32" i="414"/>
  <c r="BE5" i="414" s="1"/>
  <c r="AE32" i="414"/>
  <c r="BD5" i="414" s="1"/>
  <c r="AD32" i="414"/>
  <c r="AD35" i="414" s="1"/>
  <c r="BN5" i="414" s="1"/>
  <c r="AC32" i="414"/>
  <c r="BB5" i="414" s="1"/>
  <c r="AB32" i="414"/>
  <c r="BA5" i="414" s="1"/>
  <c r="AA32" i="414"/>
  <c r="AZ5" i="414" s="1"/>
  <c r="Z32" i="414"/>
  <c r="Y32" i="414"/>
  <c r="AJ31" i="414"/>
  <c r="AI31" i="414"/>
  <c r="AH31" i="414"/>
  <c r="CF5" i="414" s="1"/>
  <c r="AG31" i="414"/>
  <c r="CE5" i="414" s="1"/>
  <c r="AF31" i="414"/>
  <c r="CD5" i="414" s="1"/>
  <c r="AE31" i="414"/>
  <c r="CC5" i="414" s="1"/>
  <c r="AD31" i="414"/>
  <c r="AC31" i="414"/>
  <c r="AQ30" i="414"/>
  <c r="AQ29" i="414"/>
  <c r="AQ28" i="414"/>
  <c r="AQ27" i="414"/>
  <c r="AQ26" i="414"/>
  <c r="AQ25" i="414"/>
  <c r="AQ24" i="414"/>
  <c r="AQ23" i="414"/>
  <c r="AQ22" i="414"/>
  <c r="AQ21" i="414"/>
  <c r="AQ20" i="414"/>
  <c r="AQ19" i="414"/>
  <c r="AQ18" i="414"/>
  <c r="AQ17" i="414"/>
  <c r="AQ16" i="414"/>
  <c r="AQ15" i="414"/>
  <c r="AQ14" i="414"/>
  <c r="AQ13" i="414"/>
  <c r="AQ12" i="414"/>
  <c r="AQ11" i="414"/>
  <c r="CH5" i="414"/>
  <c r="CG5" i="414"/>
  <c r="CB5" i="414"/>
  <c r="CA5" i="414"/>
  <c r="BG5" i="414"/>
  <c r="BC5" i="414"/>
  <c r="AY5" i="414"/>
  <c r="AW5" i="414"/>
  <c r="AV5" i="414"/>
  <c r="AJ32" i="413"/>
  <c r="BI5" i="413" s="1"/>
  <c r="AI32" i="413"/>
  <c r="AH32" i="413"/>
  <c r="AH35" i="413" s="1"/>
  <c r="BQ5" i="413" s="1"/>
  <c r="AG32" i="413"/>
  <c r="AF32" i="413"/>
  <c r="BE5" i="413" s="1"/>
  <c r="AE32" i="413"/>
  <c r="BD5" i="413" s="1"/>
  <c r="AD32" i="413"/>
  <c r="AD35" i="413" s="1"/>
  <c r="BN5" i="413" s="1"/>
  <c r="AC32" i="413"/>
  <c r="AB32" i="413"/>
  <c r="BA5" i="413" s="1"/>
  <c r="AA32" i="413"/>
  <c r="Z32" i="413"/>
  <c r="AY5" i="413" s="1"/>
  <c r="Y32" i="413"/>
  <c r="AJ31" i="413"/>
  <c r="AI31" i="413"/>
  <c r="CG5" i="413" s="1"/>
  <c r="AH31" i="413"/>
  <c r="CF5" i="413" s="1"/>
  <c r="AG31" i="413"/>
  <c r="CE5" i="413" s="1"/>
  <c r="AF31" i="413"/>
  <c r="CD5" i="413" s="1"/>
  <c r="AE31" i="413"/>
  <c r="CC5" i="413" s="1"/>
  <c r="AD31" i="413"/>
  <c r="CB5" i="413" s="1"/>
  <c r="AC31" i="413"/>
  <c r="CA5" i="413" s="1"/>
  <c r="AQ30" i="413"/>
  <c r="AQ29" i="413"/>
  <c r="AQ28" i="413"/>
  <c r="AQ27" i="413"/>
  <c r="AQ26" i="413"/>
  <c r="AQ25" i="413"/>
  <c r="AQ24" i="413"/>
  <c r="AQ23" i="413"/>
  <c r="AQ22" i="413"/>
  <c r="AQ21" i="413"/>
  <c r="AQ20" i="413"/>
  <c r="AQ19" i="413"/>
  <c r="AQ18" i="413"/>
  <c r="AQ17" i="413"/>
  <c r="AQ16" i="413"/>
  <c r="AQ15" i="413"/>
  <c r="AQ14" i="413"/>
  <c r="AQ13" i="413"/>
  <c r="AQ12" i="413"/>
  <c r="AQ11" i="413"/>
  <c r="CH5" i="413"/>
  <c r="BG5" i="413"/>
  <c r="AW5" i="413"/>
  <c r="AV5" i="413"/>
  <c r="AJ32" i="412"/>
  <c r="AI32" i="412"/>
  <c r="BH5" i="412" s="1"/>
  <c r="AH32" i="412"/>
  <c r="AH35" i="412" s="1"/>
  <c r="BQ5" i="412" s="1"/>
  <c r="AG32" i="412"/>
  <c r="BF5" i="412" s="1"/>
  <c r="AF32" i="412"/>
  <c r="BE5" i="412" s="1"/>
  <c r="AE32" i="412"/>
  <c r="AD32" i="412"/>
  <c r="AD35" i="412" s="1"/>
  <c r="BN5" i="412" s="1"/>
  <c r="AC32" i="412"/>
  <c r="AB32" i="412"/>
  <c r="BA5" i="412" s="1"/>
  <c r="AA32" i="412"/>
  <c r="Z32" i="412"/>
  <c r="Y32" i="412"/>
  <c r="BW5" i="412" s="1"/>
  <c r="AJ31" i="412"/>
  <c r="CH5" i="412" s="1"/>
  <c r="AI31" i="412"/>
  <c r="CG5" i="412" s="1"/>
  <c r="AH31" i="412"/>
  <c r="CF5" i="412" s="1"/>
  <c r="AG31" i="412"/>
  <c r="CE5" i="412" s="1"/>
  <c r="AF31" i="412"/>
  <c r="AE31" i="412"/>
  <c r="AD31" i="412"/>
  <c r="CB5" i="412" s="1"/>
  <c r="AC31" i="412"/>
  <c r="CA5" i="412" s="1"/>
  <c r="AQ30" i="412"/>
  <c r="AQ29" i="412"/>
  <c r="AQ28" i="412"/>
  <c r="AQ27" i="412"/>
  <c r="AQ26" i="412"/>
  <c r="AQ25" i="412"/>
  <c r="AQ24" i="412"/>
  <c r="AQ23" i="412"/>
  <c r="AQ22" i="412"/>
  <c r="AQ21" i="412"/>
  <c r="AQ20" i="412"/>
  <c r="AQ19" i="412"/>
  <c r="AQ18" i="412"/>
  <c r="AQ17" i="412"/>
  <c r="AQ16" i="412"/>
  <c r="AQ15" i="412"/>
  <c r="AQ14" i="412"/>
  <c r="AQ13" i="412"/>
  <c r="AQ12" i="412"/>
  <c r="AQ11" i="412"/>
  <c r="CD5" i="412"/>
  <c r="CC5" i="412"/>
  <c r="BI5" i="412"/>
  <c r="BB5" i="412"/>
  <c r="AW5" i="412"/>
  <c r="AV5" i="412"/>
  <c r="AJ32" i="411"/>
  <c r="AI32" i="411"/>
  <c r="AH32" i="411"/>
  <c r="AH35" i="411" s="1"/>
  <c r="BQ5" i="411" s="1"/>
  <c r="AG32" i="411"/>
  <c r="BF5" i="411" s="1"/>
  <c r="AF32" i="411"/>
  <c r="BE5" i="411" s="1"/>
  <c r="AE32" i="411"/>
  <c r="AD32" i="411"/>
  <c r="AD35" i="411" s="1"/>
  <c r="AC32" i="411"/>
  <c r="AB32" i="411"/>
  <c r="BA5" i="411" s="1"/>
  <c r="AA32" i="411"/>
  <c r="Z32" i="411"/>
  <c r="Z35" i="411" s="1"/>
  <c r="BK5" i="411" s="1"/>
  <c r="Y32" i="411"/>
  <c r="AX5" i="411" s="1"/>
  <c r="AJ31" i="411"/>
  <c r="AI31" i="411"/>
  <c r="AH31" i="411"/>
  <c r="CF5" i="411" s="1"/>
  <c r="AG31" i="411"/>
  <c r="CE5" i="411" s="1"/>
  <c r="AF31" i="411"/>
  <c r="CD5" i="411" s="1"/>
  <c r="AE31" i="411"/>
  <c r="AD31" i="411"/>
  <c r="AC31" i="411"/>
  <c r="AQ30" i="411"/>
  <c r="AQ29" i="411"/>
  <c r="AQ28" i="411"/>
  <c r="AQ27" i="411"/>
  <c r="AQ26" i="411"/>
  <c r="AQ25" i="411"/>
  <c r="AQ24" i="411"/>
  <c r="AQ23" i="411"/>
  <c r="AQ22" i="411"/>
  <c r="AQ21" i="411"/>
  <c r="AQ20" i="411"/>
  <c r="AQ19" i="411"/>
  <c r="AQ18" i="411"/>
  <c r="AQ17" i="411"/>
  <c r="AQ16" i="411"/>
  <c r="AQ15" i="411"/>
  <c r="AQ14" i="411"/>
  <c r="AQ13" i="411"/>
  <c r="AQ12" i="411"/>
  <c r="AQ11" i="411"/>
  <c r="CH5" i="411"/>
  <c r="CG5" i="411"/>
  <c r="CC5" i="411"/>
  <c r="CB5" i="411"/>
  <c r="CA5" i="411"/>
  <c r="BI5" i="411"/>
  <c r="AW5" i="411"/>
  <c r="AV5" i="411"/>
  <c r="AJ32" i="410"/>
  <c r="BI5" i="410" s="1"/>
  <c r="AI32" i="410"/>
  <c r="BH5" i="410" s="1"/>
  <c r="AH32" i="410"/>
  <c r="AH35" i="410" s="1"/>
  <c r="BQ5" i="410" s="1"/>
  <c r="AG32" i="410"/>
  <c r="BF5" i="410" s="1"/>
  <c r="AF32" i="410"/>
  <c r="BE5" i="410" s="1"/>
  <c r="AE32" i="410"/>
  <c r="BD5" i="410" s="1"/>
  <c r="AD32" i="410"/>
  <c r="AD35" i="410" s="1"/>
  <c r="BN5" i="410" s="1"/>
  <c r="AC32" i="410"/>
  <c r="BB5" i="410" s="1"/>
  <c r="AB32" i="410"/>
  <c r="BA5" i="410" s="1"/>
  <c r="AA32" i="410"/>
  <c r="AZ5" i="410" s="1"/>
  <c r="Z32" i="410"/>
  <c r="Y32" i="410"/>
  <c r="BW5" i="410" s="1"/>
  <c r="AJ31" i="410"/>
  <c r="CH5" i="410" s="1"/>
  <c r="AI31" i="410"/>
  <c r="CG5" i="410" s="1"/>
  <c r="AH31" i="410"/>
  <c r="AG31" i="410"/>
  <c r="AF31" i="410"/>
  <c r="AE31" i="410"/>
  <c r="CC5" i="410" s="1"/>
  <c r="AD31" i="410"/>
  <c r="CB5" i="410" s="1"/>
  <c r="AC31" i="410"/>
  <c r="AQ30" i="410"/>
  <c r="AQ29" i="410"/>
  <c r="AQ28" i="410"/>
  <c r="AQ27" i="410"/>
  <c r="AQ26" i="410"/>
  <c r="AQ25" i="410"/>
  <c r="AQ24" i="410"/>
  <c r="AQ23" i="410"/>
  <c r="AQ22" i="410"/>
  <c r="AQ21" i="410"/>
  <c r="AQ20" i="410"/>
  <c r="AQ19" i="410"/>
  <c r="AQ18" i="410"/>
  <c r="AQ17" i="410"/>
  <c r="AQ16" i="410"/>
  <c r="AQ15" i="410"/>
  <c r="AQ14" i="410"/>
  <c r="AQ13" i="410"/>
  <c r="AQ12" i="410"/>
  <c r="AQ11" i="410"/>
  <c r="CF5" i="410"/>
  <c r="CE5" i="410"/>
  <c r="CD5" i="410"/>
  <c r="CA5" i="410"/>
  <c r="AW5" i="410"/>
  <c r="AV5" i="410"/>
  <c r="AJ32" i="409"/>
  <c r="AI32" i="409"/>
  <c r="BH5" i="409" s="1"/>
  <c r="AH32" i="409"/>
  <c r="AH35" i="409" s="1"/>
  <c r="BQ5" i="409" s="1"/>
  <c r="AG32" i="409"/>
  <c r="BF5" i="409" s="1"/>
  <c r="AF32" i="409"/>
  <c r="BE5" i="409" s="1"/>
  <c r="AE32" i="409"/>
  <c r="AD32" i="409"/>
  <c r="AD35" i="409" s="1"/>
  <c r="BN5" i="409" s="1"/>
  <c r="AC32" i="409"/>
  <c r="BB5" i="409" s="1"/>
  <c r="AB32" i="409"/>
  <c r="AA32" i="409"/>
  <c r="Z32" i="409"/>
  <c r="AY5" i="409" s="1"/>
  <c r="Y32" i="409"/>
  <c r="BW5" i="409" s="1"/>
  <c r="AJ31" i="409"/>
  <c r="AI31" i="409"/>
  <c r="CG5" i="409" s="1"/>
  <c r="AH31" i="409"/>
  <c r="CF5" i="409" s="1"/>
  <c r="AG31" i="409"/>
  <c r="AF31" i="409"/>
  <c r="AE31" i="409"/>
  <c r="AD31" i="409"/>
  <c r="AC31" i="409"/>
  <c r="CA5" i="409" s="1"/>
  <c r="AQ30" i="409"/>
  <c r="AQ29" i="409"/>
  <c r="AQ28" i="409"/>
  <c r="AQ27" i="409"/>
  <c r="AQ26" i="409"/>
  <c r="AQ25" i="409"/>
  <c r="AQ24" i="409"/>
  <c r="AQ23" i="409"/>
  <c r="AQ22" i="409"/>
  <c r="AQ21" i="409"/>
  <c r="AQ20" i="409"/>
  <c r="AQ19" i="409"/>
  <c r="AQ18" i="409"/>
  <c r="AQ17" i="409"/>
  <c r="AQ16" i="409"/>
  <c r="AQ15" i="409"/>
  <c r="AQ14" i="409"/>
  <c r="AQ13" i="409"/>
  <c r="AQ12" i="409"/>
  <c r="AQ11" i="409"/>
  <c r="CH5" i="409"/>
  <c r="CE5" i="409"/>
  <c r="CD5" i="409"/>
  <c r="CC5" i="409"/>
  <c r="CB5" i="409"/>
  <c r="BD5" i="409"/>
  <c r="AZ5" i="409"/>
  <c r="AW5" i="409"/>
  <c r="AV5" i="409"/>
  <c r="AJ32" i="408"/>
  <c r="AI32" i="408"/>
  <c r="AH32" i="408"/>
  <c r="AH35" i="408" s="1"/>
  <c r="BQ5" i="408" s="1"/>
  <c r="AG32" i="408"/>
  <c r="AF32" i="408"/>
  <c r="BE5" i="408" s="1"/>
  <c r="AE32" i="408"/>
  <c r="BD5" i="408" s="1"/>
  <c r="AD32" i="408"/>
  <c r="AD35" i="408" s="1"/>
  <c r="BN5" i="408" s="1"/>
  <c r="AC32" i="408"/>
  <c r="AB32" i="408"/>
  <c r="AA32" i="408"/>
  <c r="AZ5" i="408" s="1"/>
  <c r="Z32" i="408"/>
  <c r="AY5" i="408" s="1"/>
  <c r="Y32" i="408"/>
  <c r="BW5" i="408" s="1"/>
  <c r="AJ31" i="408"/>
  <c r="AI31" i="408"/>
  <c r="AH31" i="408"/>
  <c r="CF5" i="408" s="1"/>
  <c r="AG31" i="408"/>
  <c r="CE5" i="408" s="1"/>
  <c r="AF31" i="408"/>
  <c r="AE31" i="408"/>
  <c r="AD31" i="408"/>
  <c r="AC31" i="408"/>
  <c r="AQ30" i="408"/>
  <c r="AQ29" i="408"/>
  <c r="AQ28" i="408"/>
  <c r="AQ27" i="408"/>
  <c r="AQ26" i="408"/>
  <c r="AQ25" i="408"/>
  <c r="AQ24" i="408"/>
  <c r="AQ23" i="408"/>
  <c r="AQ22" i="408"/>
  <c r="AQ21" i="408"/>
  <c r="AQ20" i="408"/>
  <c r="AQ19" i="408"/>
  <c r="AQ18" i="408"/>
  <c r="AQ17" i="408"/>
  <c r="AQ16" i="408"/>
  <c r="AQ15" i="408"/>
  <c r="AQ14" i="408"/>
  <c r="AQ13" i="408"/>
  <c r="AQ12" i="408"/>
  <c r="AQ11" i="408"/>
  <c r="CH5" i="408"/>
  <c r="CG5" i="408"/>
  <c r="CD5" i="408"/>
  <c r="CC5" i="408"/>
  <c r="CB5" i="408"/>
  <c r="CA5" i="408"/>
  <c r="BH5" i="408"/>
  <c r="BF5" i="408"/>
  <c r="BB5" i="408"/>
  <c r="AX5" i="408"/>
  <c r="AW5" i="408"/>
  <c r="AV5" i="408"/>
  <c r="AJ32" i="407"/>
  <c r="AI32" i="407"/>
  <c r="BH5" i="407" s="1"/>
  <c r="AH32" i="407"/>
  <c r="AH35" i="407" s="1"/>
  <c r="BQ5" i="407" s="1"/>
  <c r="AG32" i="407"/>
  <c r="AF32" i="407"/>
  <c r="BE5" i="407" s="1"/>
  <c r="AE32" i="407"/>
  <c r="BD5" i="407" s="1"/>
  <c r="AD32" i="407"/>
  <c r="AD35" i="407" s="1"/>
  <c r="BN5" i="407" s="1"/>
  <c r="AC32" i="407"/>
  <c r="BB5" i="407" s="1"/>
  <c r="AB32" i="407"/>
  <c r="AA32" i="407"/>
  <c r="AZ5" i="407" s="1"/>
  <c r="Z32" i="407"/>
  <c r="Y32" i="407"/>
  <c r="AJ31" i="407"/>
  <c r="CH5" i="407" s="1"/>
  <c r="AI31" i="407"/>
  <c r="CG5" i="407" s="1"/>
  <c r="AH31" i="407"/>
  <c r="CF5" i="407" s="1"/>
  <c r="AG31" i="407"/>
  <c r="AF31" i="407"/>
  <c r="AE31" i="407"/>
  <c r="AD31" i="407"/>
  <c r="CB5" i="407" s="1"/>
  <c r="AC31" i="407"/>
  <c r="CA5" i="407" s="1"/>
  <c r="AQ30" i="407"/>
  <c r="AQ29" i="407"/>
  <c r="AQ28" i="407"/>
  <c r="AQ27" i="407"/>
  <c r="AQ26" i="407"/>
  <c r="AQ25" i="407"/>
  <c r="AQ24" i="407"/>
  <c r="AQ23" i="407"/>
  <c r="AQ22" i="407"/>
  <c r="AQ21" i="407"/>
  <c r="AQ20" i="407"/>
  <c r="AQ19" i="407"/>
  <c r="AQ18" i="407"/>
  <c r="AQ17" i="407"/>
  <c r="AQ16" i="407"/>
  <c r="AQ15" i="407"/>
  <c r="AQ14" i="407"/>
  <c r="AQ13" i="407"/>
  <c r="AQ12" i="407"/>
  <c r="AQ11" i="407"/>
  <c r="CE5" i="407"/>
  <c r="CD5" i="407"/>
  <c r="CC5" i="407"/>
  <c r="BW5" i="407"/>
  <c r="BF5" i="407"/>
  <c r="AY5" i="407"/>
  <c r="AX5" i="407"/>
  <c r="AW5" i="407"/>
  <c r="AV5" i="407"/>
  <c r="AJ32" i="406"/>
  <c r="AI32" i="406"/>
  <c r="AH32" i="406"/>
  <c r="AH35" i="406" s="1"/>
  <c r="BQ5" i="406" s="1"/>
  <c r="AG32" i="406"/>
  <c r="BF5" i="406" s="1"/>
  <c r="AF32" i="406"/>
  <c r="BE5" i="406" s="1"/>
  <c r="AE32" i="406"/>
  <c r="BD5" i="406" s="1"/>
  <c r="AD32" i="406"/>
  <c r="AD35" i="406" s="1"/>
  <c r="BN5" i="406" s="1"/>
  <c r="AC32" i="406"/>
  <c r="BB5" i="406" s="1"/>
  <c r="AB32" i="406"/>
  <c r="BA5" i="406" s="1"/>
  <c r="AA32" i="406"/>
  <c r="AZ5" i="406" s="1"/>
  <c r="Z32" i="406"/>
  <c r="Y32" i="406"/>
  <c r="BW5" i="406" s="1"/>
  <c r="AJ31" i="406"/>
  <c r="AI31" i="406"/>
  <c r="AH31" i="406"/>
  <c r="CF5" i="406" s="1"/>
  <c r="AG31" i="406"/>
  <c r="CE5" i="406" s="1"/>
  <c r="AF31" i="406"/>
  <c r="CD5" i="406" s="1"/>
  <c r="AE31" i="406"/>
  <c r="CC5" i="406" s="1"/>
  <c r="AD31" i="406"/>
  <c r="AC31" i="406"/>
  <c r="AQ30" i="406"/>
  <c r="AQ29" i="406"/>
  <c r="AQ28" i="406"/>
  <c r="AQ27" i="406"/>
  <c r="AQ26" i="406"/>
  <c r="AQ25" i="406"/>
  <c r="AQ24" i="406"/>
  <c r="AQ23" i="406"/>
  <c r="AQ22" i="406"/>
  <c r="AQ21" i="406"/>
  <c r="AQ20" i="406"/>
  <c r="AQ19" i="406"/>
  <c r="AQ18" i="406"/>
  <c r="AQ17" i="406"/>
  <c r="AQ16" i="406"/>
  <c r="AQ15" i="406"/>
  <c r="AQ14" i="406"/>
  <c r="AQ13" i="406"/>
  <c r="AQ12" i="406"/>
  <c r="AQ11" i="406"/>
  <c r="CH5" i="406"/>
  <c r="CG5" i="406"/>
  <c r="CB5" i="406"/>
  <c r="CA5" i="406"/>
  <c r="BH5" i="406"/>
  <c r="AW5" i="406"/>
  <c r="AV5" i="406"/>
  <c r="AJ32" i="405"/>
  <c r="AI32" i="405"/>
  <c r="BH5" i="405" s="1"/>
  <c r="AH32" i="405"/>
  <c r="AH35" i="405" s="1"/>
  <c r="BQ5" i="405" s="1"/>
  <c r="AG32" i="405"/>
  <c r="AF32" i="405"/>
  <c r="BE5" i="405" s="1"/>
  <c r="AE32" i="405"/>
  <c r="AD32" i="405"/>
  <c r="AC32" i="405"/>
  <c r="BB5" i="405" s="1"/>
  <c r="AB32" i="405"/>
  <c r="AA32" i="405"/>
  <c r="AZ5" i="405" s="1"/>
  <c r="Z32" i="405"/>
  <c r="Y32" i="405"/>
  <c r="BW5" i="405" s="1"/>
  <c r="AJ31" i="405"/>
  <c r="CH5" i="405" s="1"/>
  <c r="AI31" i="405"/>
  <c r="AH31" i="405"/>
  <c r="AG31" i="405"/>
  <c r="AF31" i="405"/>
  <c r="CD5" i="405" s="1"/>
  <c r="AE31" i="405"/>
  <c r="CC5" i="405" s="1"/>
  <c r="AD31" i="405"/>
  <c r="CB5" i="405" s="1"/>
  <c r="AC31" i="405"/>
  <c r="AQ30" i="405"/>
  <c r="AQ29" i="405"/>
  <c r="AQ28" i="405"/>
  <c r="AQ27" i="405"/>
  <c r="AQ26" i="405"/>
  <c r="AQ25" i="405"/>
  <c r="AQ24" i="405"/>
  <c r="AQ23" i="405"/>
  <c r="AQ22" i="405"/>
  <c r="AQ21" i="405"/>
  <c r="AQ20" i="405"/>
  <c r="AQ19" i="405"/>
  <c r="AQ18" i="405"/>
  <c r="AQ17" i="405"/>
  <c r="AQ16" i="405"/>
  <c r="AQ15" i="405"/>
  <c r="AQ14" i="405"/>
  <c r="AQ13" i="405"/>
  <c r="AQ12" i="405"/>
  <c r="AQ11" i="405"/>
  <c r="CG5" i="405"/>
  <c r="CF5" i="405"/>
  <c r="CE5" i="405"/>
  <c r="CA5" i="405"/>
  <c r="BX5" i="405"/>
  <c r="BF5" i="405"/>
  <c r="AW5" i="405"/>
  <c r="AV5" i="405"/>
  <c r="AJ32" i="404"/>
  <c r="AI32" i="404"/>
  <c r="AH32" i="404"/>
  <c r="AH35" i="404" s="1"/>
  <c r="BQ5" i="404" s="1"/>
  <c r="AG32" i="404"/>
  <c r="BF5" i="404" s="1"/>
  <c r="AF32" i="404"/>
  <c r="BE5" i="404" s="1"/>
  <c r="AE32" i="404"/>
  <c r="BD5" i="404" s="1"/>
  <c r="AD32" i="404"/>
  <c r="AD35" i="404" s="1"/>
  <c r="BN5" i="404" s="1"/>
  <c r="AC32" i="404"/>
  <c r="AB32" i="404"/>
  <c r="BA5" i="404" s="1"/>
  <c r="AA32" i="404"/>
  <c r="Z32" i="404"/>
  <c r="BX5" i="404" s="1"/>
  <c r="Y32" i="404"/>
  <c r="AJ31" i="404"/>
  <c r="CH5" i="404" s="1"/>
  <c r="AI31" i="404"/>
  <c r="AH31" i="404"/>
  <c r="AG31" i="404"/>
  <c r="AF31" i="404"/>
  <c r="CD5" i="404" s="1"/>
  <c r="AE31" i="404"/>
  <c r="CC5" i="404" s="1"/>
  <c r="AD31" i="404"/>
  <c r="CB5" i="404" s="1"/>
  <c r="AC31" i="404"/>
  <c r="AQ30" i="404"/>
  <c r="AQ29" i="404"/>
  <c r="AQ28" i="404"/>
  <c r="AQ27" i="404"/>
  <c r="AQ26" i="404"/>
  <c r="AQ25" i="404"/>
  <c r="AQ24" i="404"/>
  <c r="AQ23" i="404"/>
  <c r="AQ22" i="404"/>
  <c r="AQ21" i="404"/>
  <c r="AQ20" i="404"/>
  <c r="AQ19" i="404"/>
  <c r="AQ18" i="404"/>
  <c r="AQ17" i="404"/>
  <c r="AQ16" i="404"/>
  <c r="AQ15" i="404"/>
  <c r="AQ14" i="404"/>
  <c r="AQ13" i="404"/>
  <c r="AQ12" i="404"/>
  <c r="AQ11" i="404"/>
  <c r="CG5" i="404"/>
  <c r="CF5" i="404"/>
  <c r="CE5" i="404"/>
  <c r="CA5" i="404"/>
  <c r="BI5" i="404"/>
  <c r="BH5" i="404"/>
  <c r="BG5" i="404"/>
  <c r="AZ5" i="404"/>
  <c r="AW5" i="404"/>
  <c r="AV5" i="404"/>
  <c r="AJ32" i="403"/>
  <c r="AI32" i="403"/>
  <c r="AH32" i="403"/>
  <c r="AH35" i="403" s="1"/>
  <c r="BQ5" i="403" s="1"/>
  <c r="AG32" i="403"/>
  <c r="BF5" i="403" s="1"/>
  <c r="AF32" i="403"/>
  <c r="BE5" i="403" s="1"/>
  <c r="AE32" i="403"/>
  <c r="BD5" i="403" s="1"/>
  <c r="AD32" i="403"/>
  <c r="AD35" i="403" s="1"/>
  <c r="BN5" i="403" s="1"/>
  <c r="AC32" i="403"/>
  <c r="AB32" i="403"/>
  <c r="AA32" i="403"/>
  <c r="AZ5" i="403" s="1"/>
  <c r="Z32" i="403"/>
  <c r="BX5" i="403" s="1"/>
  <c r="Y32" i="403"/>
  <c r="AJ31" i="403"/>
  <c r="CH5" i="403" s="1"/>
  <c r="AI31" i="403"/>
  <c r="AH31" i="403"/>
  <c r="AG31" i="403"/>
  <c r="CE5" i="403" s="1"/>
  <c r="AF31" i="403"/>
  <c r="CD5" i="403" s="1"/>
  <c r="AE31" i="403"/>
  <c r="CC5" i="403" s="1"/>
  <c r="AD31" i="403"/>
  <c r="CB5" i="403" s="1"/>
  <c r="AC31" i="403"/>
  <c r="AQ30" i="403"/>
  <c r="AQ29" i="403"/>
  <c r="AQ28" i="403"/>
  <c r="AQ27" i="403"/>
  <c r="AQ26" i="403"/>
  <c r="AQ25" i="403"/>
  <c r="AQ24" i="403"/>
  <c r="AQ23" i="403"/>
  <c r="AQ22" i="403"/>
  <c r="AQ21" i="403"/>
  <c r="AQ20" i="403"/>
  <c r="AQ19" i="403"/>
  <c r="AQ18" i="403"/>
  <c r="AQ17" i="403"/>
  <c r="AQ16" i="403"/>
  <c r="AQ15" i="403"/>
  <c r="AQ14" i="403"/>
  <c r="AQ13" i="403"/>
  <c r="AQ12" i="403"/>
  <c r="AQ11" i="403"/>
  <c r="CG5" i="403"/>
  <c r="CF5" i="403"/>
  <c r="CA5" i="403"/>
  <c r="BH5" i="403"/>
  <c r="AW5" i="403"/>
  <c r="AV5" i="403"/>
  <c r="AJ32" i="402"/>
  <c r="AI32" i="402"/>
  <c r="AH32" i="402"/>
  <c r="AH35" i="402" s="1"/>
  <c r="BQ5" i="402" s="1"/>
  <c r="AG32" i="402"/>
  <c r="BF5" i="402" s="1"/>
  <c r="AF32" i="402"/>
  <c r="BE5" i="402" s="1"/>
  <c r="AE32" i="402"/>
  <c r="BD5" i="402" s="1"/>
  <c r="AD32" i="402"/>
  <c r="AD35" i="402" s="1"/>
  <c r="BN5" i="402" s="1"/>
  <c r="AC32" i="402"/>
  <c r="BB5" i="402" s="1"/>
  <c r="AB32" i="402"/>
  <c r="AA32" i="402"/>
  <c r="AZ5" i="402" s="1"/>
  <c r="Z32" i="402"/>
  <c r="Y32" i="402"/>
  <c r="BW5" i="402" s="1"/>
  <c r="AJ31" i="402"/>
  <c r="CH5" i="402" s="1"/>
  <c r="AI31" i="402"/>
  <c r="CG5" i="402" s="1"/>
  <c r="AH31" i="402"/>
  <c r="CF5" i="402" s="1"/>
  <c r="AG31" i="402"/>
  <c r="AF31" i="402"/>
  <c r="AE31" i="402"/>
  <c r="CC5" i="402" s="1"/>
  <c r="AD31" i="402"/>
  <c r="CB5" i="402" s="1"/>
  <c r="AC31" i="402"/>
  <c r="CA5" i="402" s="1"/>
  <c r="AQ30" i="402"/>
  <c r="AQ29" i="402"/>
  <c r="AQ28" i="402"/>
  <c r="AQ27" i="402"/>
  <c r="AQ26" i="402"/>
  <c r="AQ25" i="402"/>
  <c r="AQ24" i="402"/>
  <c r="AQ23" i="402"/>
  <c r="AQ22" i="402"/>
  <c r="AQ21" i="402"/>
  <c r="AQ20" i="402"/>
  <c r="AQ19" i="402"/>
  <c r="AQ18" i="402"/>
  <c r="AQ17" i="402"/>
  <c r="AQ16" i="402"/>
  <c r="AQ15" i="402"/>
  <c r="AQ14" i="402"/>
  <c r="AQ13" i="402"/>
  <c r="AQ12" i="402"/>
  <c r="AQ11" i="402"/>
  <c r="CE5" i="402"/>
  <c r="CD5" i="402"/>
  <c r="BH5" i="402"/>
  <c r="BC5" i="402"/>
  <c r="AW5" i="402"/>
  <c r="AV5" i="402"/>
  <c r="AJ32" i="401"/>
  <c r="AI32" i="401"/>
  <c r="BH5" i="401" s="1"/>
  <c r="AH32" i="401"/>
  <c r="AH35" i="401" s="1"/>
  <c r="BQ5" i="401" s="1"/>
  <c r="AG32" i="401"/>
  <c r="BF5" i="401" s="1"/>
  <c r="AF32" i="401"/>
  <c r="BE5" i="401" s="1"/>
  <c r="AE32" i="401"/>
  <c r="BD5" i="401" s="1"/>
  <c r="AD32" i="401"/>
  <c r="AD35" i="401" s="1"/>
  <c r="BN5" i="401" s="1"/>
  <c r="AC32" i="401"/>
  <c r="BB5" i="401" s="1"/>
  <c r="AB32" i="401"/>
  <c r="BA5" i="401" s="1"/>
  <c r="AA32" i="401"/>
  <c r="AZ5" i="401" s="1"/>
  <c r="Z32" i="401"/>
  <c r="Y32" i="401"/>
  <c r="AX5" i="401" s="1"/>
  <c r="AJ31" i="401"/>
  <c r="AI31" i="401"/>
  <c r="AH31" i="401"/>
  <c r="CF5" i="401" s="1"/>
  <c r="AG31" i="401"/>
  <c r="CE5" i="401" s="1"/>
  <c r="AF31" i="401"/>
  <c r="CD5" i="401" s="1"/>
  <c r="AE31" i="401"/>
  <c r="AD31" i="401"/>
  <c r="AC31" i="401"/>
  <c r="AQ30" i="401"/>
  <c r="AQ29" i="401"/>
  <c r="AQ28" i="401"/>
  <c r="AQ27" i="401"/>
  <c r="AQ26" i="401"/>
  <c r="AQ25" i="401"/>
  <c r="AQ24" i="401"/>
  <c r="AQ23" i="401"/>
  <c r="AQ22" i="401"/>
  <c r="AQ21" i="401"/>
  <c r="AQ20" i="401"/>
  <c r="AQ19" i="401"/>
  <c r="AQ18" i="401"/>
  <c r="AQ17" i="401"/>
  <c r="AQ16" i="401"/>
  <c r="AQ15" i="401"/>
  <c r="AQ14" i="401"/>
  <c r="AQ13" i="401"/>
  <c r="AQ12" i="401"/>
  <c r="AQ11" i="401"/>
  <c r="CH5" i="401"/>
  <c r="CG5" i="401"/>
  <c r="CC5" i="401"/>
  <c r="CB5" i="401"/>
  <c r="CA5" i="401"/>
  <c r="AW5" i="401"/>
  <c r="AV5" i="401"/>
  <c r="AJ32" i="400"/>
  <c r="AI32" i="400"/>
  <c r="BH5" i="400" s="1"/>
  <c r="AH32" i="400"/>
  <c r="AH35" i="400" s="1"/>
  <c r="BQ5" i="400" s="1"/>
  <c r="AG32" i="400"/>
  <c r="BF5" i="400" s="1"/>
  <c r="AF32" i="400"/>
  <c r="BE5" i="400" s="1"/>
  <c r="AE32" i="400"/>
  <c r="BD5" i="400" s="1"/>
  <c r="AD32" i="400"/>
  <c r="AD35" i="400" s="1"/>
  <c r="BN5" i="400" s="1"/>
  <c r="AC32" i="400"/>
  <c r="BB5" i="400" s="1"/>
  <c r="AB32" i="400"/>
  <c r="AA32" i="400"/>
  <c r="Z32" i="400"/>
  <c r="Y32" i="400"/>
  <c r="BW5" i="400" s="1"/>
  <c r="AJ31" i="400"/>
  <c r="CH5" i="400" s="1"/>
  <c r="AI31" i="400"/>
  <c r="CG5" i="400" s="1"/>
  <c r="AH31" i="400"/>
  <c r="AG31" i="400"/>
  <c r="AF31" i="400"/>
  <c r="AE31" i="400"/>
  <c r="CC5" i="400" s="1"/>
  <c r="AD31" i="400"/>
  <c r="CB5" i="400" s="1"/>
  <c r="AC31" i="400"/>
  <c r="CA5" i="400" s="1"/>
  <c r="AQ30" i="400"/>
  <c r="AQ29" i="400"/>
  <c r="AQ28" i="400"/>
  <c r="AQ27" i="400"/>
  <c r="AQ26" i="400"/>
  <c r="AQ25" i="400"/>
  <c r="AQ24" i="400"/>
  <c r="AQ23" i="400"/>
  <c r="AQ22" i="400"/>
  <c r="AQ21" i="400"/>
  <c r="AQ20" i="400"/>
  <c r="AQ19" i="400"/>
  <c r="AQ18" i="400"/>
  <c r="AQ17" i="400"/>
  <c r="AQ16" i="400"/>
  <c r="AQ15" i="400"/>
  <c r="AQ14" i="400"/>
  <c r="AQ13" i="400"/>
  <c r="AQ12" i="400"/>
  <c r="AQ11" i="400"/>
  <c r="CF5" i="400"/>
  <c r="CE5" i="400"/>
  <c r="CD5" i="400"/>
  <c r="AZ5" i="400"/>
  <c r="AY5" i="400"/>
  <c r="AW5" i="400"/>
  <c r="AV5" i="400"/>
  <c r="AJ32" i="399"/>
  <c r="BI5" i="399" s="1"/>
  <c r="AI32" i="399"/>
  <c r="BH5" i="399" s="1"/>
  <c r="AH32" i="399"/>
  <c r="AH35" i="399" s="1"/>
  <c r="BQ5" i="399" s="1"/>
  <c r="AG32" i="399"/>
  <c r="BF5" i="399" s="1"/>
  <c r="AF32" i="399"/>
  <c r="BE5" i="399" s="1"/>
  <c r="AE32" i="399"/>
  <c r="AD32" i="399"/>
  <c r="AD35" i="399" s="1"/>
  <c r="BN5" i="399" s="1"/>
  <c r="AC32" i="399"/>
  <c r="BB5" i="399" s="1"/>
  <c r="AB32" i="399"/>
  <c r="BA5" i="399" s="1"/>
  <c r="AA32" i="399"/>
  <c r="AZ5" i="399" s="1"/>
  <c r="Z32" i="399"/>
  <c r="Y32" i="399"/>
  <c r="BW5" i="399" s="1"/>
  <c r="AJ31" i="399"/>
  <c r="AI31" i="399"/>
  <c r="CG5" i="399" s="1"/>
  <c r="AH31" i="399"/>
  <c r="CF5" i="399" s="1"/>
  <c r="AG31" i="399"/>
  <c r="CE5" i="399" s="1"/>
  <c r="AF31" i="399"/>
  <c r="AE31" i="399"/>
  <c r="AD31" i="399"/>
  <c r="AC31" i="399"/>
  <c r="CA5" i="399" s="1"/>
  <c r="AQ30" i="399"/>
  <c r="AQ29" i="399"/>
  <c r="AQ28" i="399"/>
  <c r="AQ27" i="399"/>
  <c r="AQ26" i="399"/>
  <c r="AQ25" i="399"/>
  <c r="AQ24" i="399"/>
  <c r="AQ23" i="399"/>
  <c r="AQ22" i="399"/>
  <c r="AQ21" i="399"/>
  <c r="AQ20" i="399"/>
  <c r="AQ19" i="399"/>
  <c r="AQ18" i="399"/>
  <c r="AQ17" i="399"/>
  <c r="AQ16" i="399"/>
  <c r="AQ15" i="399"/>
  <c r="AQ14" i="399"/>
  <c r="AQ13" i="399"/>
  <c r="AQ12" i="399"/>
  <c r="AQ11" i="399"/>
  <c r="CH5" i="399"/>
  <c r="CD5" i="399"/>
  <c r="CC5" i="399"/>
  <c r="CB5" i="399"/>
  <c r="BC5" i="399"/>
  <c r="AW5" i="399"/>
  <c r="AV5" i="399"/>
  <c r="AJ32" i="398"/>
  <c r="AI32" i="398"/>
  <c r="BH5" i="398" s="1"/>
  <c r="AH32" i="398"/>
  <c r="AH35" i="398" s="1"/>
  <c r="BQ5" i="398" s="1"/>
  <c r="AG32" i="398"/>
  <c r="BF5" i="398" s="1"/>
  <c r="AF32" i="398"/>
  <c r="BE5" i="398" s="1"/>
  <c r="AE32" i="398"/>
  <c r="BD5" i="398" s="1"/>
  <c r="AD32" i="398"/>
  <c r="AD35" i="398" s="1"/>
  <c r="BN5" i="398" s="1"/>
  <c r="AC32" i="398"/>
  <c r="BB5" i="398" s="1"/>
  <c r="AB32" i="398"/>
  <c r="AA32" i="398"/>
  <c r="AZ5" i="398" s="1"/>
  <c r="Z32" i="398"/>
  <c r="AY5" i="398" s="1"/>
  <c r="Y32" i="398"/>
  <c r="BW5" i="398" s="1"/>
  <c r="AJ31" i="398"/>
  <c r="AI31" i="398"/>
  <c r="AH31" i="398"/>
  <c r="CF5" i="398" s="1"/>
  <c r="AG31" i="398"/>
  <c r="CE5" i="398" s="1"/>
  <c r="AF31" i="398"/>
  <c r="AE31" i="398"/>
  <c r="AD31" i="398"/>
  <c r="AC31" i="398"/>
  <c r="AQ30" i="398"/>
  <c r="AQ29" i="398"/>
  <c r="AQ28" i="398"/>
  <c r="AQ27" i="398"/>
  <c r="AQ26" i="398"/>
  <c r="AQ25" i="398"/>
  <c r="AQ24" i="398"/>
  <c r="AQ23" i="398"/>
  <c r="AQ22" i="398"/>
  <c r="AQ21" i="398"/>
  <c r="AQ20" i="398"/>
  <c r="AQ19" i="398"/>
  <c r="AQ18" i="398"/>
  <c r="AQ17" i="398"/>
  <c r="AQ16" i="398"/>
  <c r="AQ15" i="398"/>
  <c r="AQ14" i="398"/>
  <c r="AQ13" i="398"/>
  <c r="AQ12" i="398"/>
  <c r="AQ11" i="398"/>
  <c r="CH5" i="398"/>
  <c r="CG5" i="398"/>
  <c r="CD5" i="398"/>
  <c r="CC5" i="398"/>
  <c r="CB5" i="398"/>
  <c r="CA5" i="398"/>
  <c r="AW5" i="398"/>
  <c r="AV5" i="398"/>
  <c r="AJ32" i="397"/>
  <c r="AI32" i="397"/>
  <c r="BH5" i="397" s="1"/>
  <c r="AH32" i="397"/>
  <c r="AH35" i="397" s="1"/>
  <c r="BQ5" i="397" s="1"/>
  <c r="AG32" i="397"/>
  <c r="BF5" i="397" s="1"/>
  <c r="AF32" i="397"/>
  <c r="BE5" i="397" s="1"/>
  <c r="AE32" i="397"/>
  <c r="BD5" i="397" s="1"/>
  <c r="AD32" i="397"/>
  <c r="AD35" i="397" s="1"/>
  <c r="BN5" i="397" s="1"/>
  <c r="AC32" i="397"/>
  <c r="BB5" i="397" s="1"/>
  <c r="AB32" i="397"/>
  <c r="AA32" i="397"/>
  <c r="AZ5" i="397" s="1"/>
  <c r="Z32" i="397"/>
  <c r="Y32" i="397"/>
  <c r="AX5" i="397" s="1"/>
  <c r="AJ31" i="397"/>
  <c r="CH5" i="397" s="1"/>
  <c r="AI31" i="397"/>
  <c r="CG5" i="397" s="1"/>
  <c r="AH31" i="397"/>
  <c r="AG31" i="397"/>
  <c r="AF31" i="397"/>
  <c r="AE31" i="397"/>
  <c r="CC5" i="397" s="1"/>
  <c r="AD31" i="397"/>
  <c r="CB5" i="397" s="1"/>
  <c r="AC31" i="397"/>
  <c r="CA5" i="397" s="1"/>
  <c r="AQ30" i="397"/>
  <c r="AQ29" i="397"/>
  <c r="AQ28" i="397"/>
  <c r="AQ27" i="397"/>
  <c r="AQ26" i="397"/>
  <c r="AQ25" i="397"/>
  <c r="AQ24" i="397"/>
  <c r="AQ23" i="397"/>
  <c r="AQ22" i="397"/>
  <c r="AQ21" i="397"/>
  <c r="AQ20" i="397"/>
  <c r="AQ19" i="397"/>
  <c r="AQ18" i="397"/>
  <c r="AQ17" i="397"/>
  <c r="AQ16" i="397"/>
  <c r="AQ15" i="397"/>
  <c r="AQ14" i="397"/>
  <c r="AQ13" i="397"/>
  <c r="AQ12" i="397"/>
  <c r="AQ11" i="397"/>
  <c r="CF5" i="397"/>
  <c r="CE5" i="397"/>
  <c r="CD5" i="397"/>
  <c r="AW5" i="397"/>
  <c r="AV5" i="397"/>
  <c r="AJ32" i="396"/>
  <c r="AI32" i="396"/>
  <c r="BH5" i="396" s="1"/>
  <c r="AH32" i="396"/>
  <c r="AG32" i="396"/>
  <c r="BF5" i="396" s="1"/>
  <c r="AF32" i="396"/>
  <c r="BE5" i="396" s="1"/>
  <c r="AE32" i="396"/>
  <c r="BD5" i="396" s="1"/>
  <c r="AD32" i="396"/>
  <c r="AD35" i="396" s="1"/>
  <c r="BN5" i="396" s="1"/>
  <c r="AC32" i="396"/>
  <c r="BB5" i="396" s="1"/>
  <c r="AB32" i="396"/>
  <c r="AA32" i="396"/>
  <c r="AZ5" i="396" s="1"/>
  <c r="Z32" i="396"/>
  <c r="AY5" i="396" s="1"/>
  <c r="Y32" i="396"/>
  <c r="AX5" i="396" s="1"/>
  <c r="AJ31" i="396"/>
  <c r="AI31" i="396"/>
  <c r="AH31" i="396"/>
  <c r="CF5" i="396" s="1"/>
  <c r="AG31" i="396"/>
  <c r="CE5" i="396" s="1"/>
  <c r="AF31" i="396"/>
  <c r="AE31" i="396"/>
  <c r="AD31" i="396"/>
  <c r="AC31" i="396"/>
  <c r="AQ30" i="396"/>
  <c r="AQ29" i="396"/>
  <c r="AQ28" i="396"/>
  <c r="AQ27" i="396"/>
  <c r="AQ26" i="396"/>
  <c r="AQ25" i="396"/>
  <c r="AQ24" i="396"/>
  <c r="AQ23" i="396"/>
  <c r="AQ22" i="396"/>
  <c r="AQ21" i="396"/>
  <c r="AQ20" i="396"/>
  <c r="AQ19" i="396"/>
  <c r="AQ18" i="396"/>
  <c r="AQ17" i="396"/>
  <c r="AQ16" i="396"/>
  <c r="AQ15" i="396"/>
  <c r="AQ14" i="396"/>
  <c r="AQ13" i="396"/>
  <c r="AQ12" i="396"/>
  <c r="AQ11" i="396"/>
  <c r="CH5" i="396"/>
  <c r="CG5" i="396"/>
  <c r="CD5" i="396"/>
  <c r="CC5" i="396"/>
  <c r="CB5" i="396"/>
  <c r="CA5" i="396"/>
  <c r="AW5" i="396"/>
  <c r="AV5" i="396"/>
  <c r="AJ32" i="395"/>
  <c r="BI5" i="395" s="1"/>
  <c r="AI32" i="395"/>
  <c r="AH32" i="395"/>
  <c r="AH35" i="395" s="1"/>
  <c r="BQ5" i="395" s="1"/>
  <c r="AG32" i="395"/>
  <c r="BF5" i="395" s="1"/>
  <c r="AF32" i="395"/>
  <c r="BE5" i="395" s="1"/>
  <c r="AE32" i="395"/>
  <c r="BD5" i="395" s="1"/>
  <c r="AD32" i="395"/>
  <c r="AD35" i="395" s="1"/>
  <c r="BN5" i="395" s="1"/>
  <c r="AC32" i="395"/>
  <c r="BB5" i="395" s="1"/>
  <c r="AB32" i="395"/>
  <c r="AA32" i="395"/>
  <c r="Z32" i="395"/>
  <c r="Z35" i="395" s="1"/>
  <c r="BK5" i="395" s="1"/>
  <c r="Y32" i="395"/>
  <c r="BW5" i="395" s="1"/>
  <c r="AJ31" i="395"/>
  <c r="AI31" i="395"/>
  <c r="AH31" i="395"/>
  <c r="AG31" i="395"/>
  <c r="CE5" i="395" s="1"/>
  <c r="AF31" i="395"/>
  <c r="CD5" i="395" s="1"/>
  <c r="AE31" i="395"/>
  <c r="AD31" i="395"/>
  <c r="AC31" i="395"/>
  <c r="AQ30" i="395"/>
  <c r="AQ29" i="395"/>
  <c r="AQ28" i="395"/>
  <c r="AQ27" i="395"/>
  <c r="AQ26" i="395"/>
  <c r="AQ25" i="395"/>
  <c r="AQ24" i="395"/>
  <c r="AQ23" i="395"/>
  <c r="AQ22" i="395"/>
  <c r="AQ21" i="395"/>
  <c r="AQ20" i="395"/>
  <c r="AQ19" i="395"/>
  <c r="AQ18" i="395"/>
  <c r="AQ17" i="395"/>
  <c r="AQ16" i="395"/>
  <c r="AQ15" i="395"/>
  <c r="AQ14" i="395"/>
  <c r="AQ13" i="395"/>
  <c r="AQ12" i="395"/>
  <c r="AQ11" i="395"/>
  <c r="CH5" i="395"/>
  <c r="CG5" i="395"/>
  <c r="CF5" i="395"/>
  <c r="CC5" i="395"/>
  <c r="CB5" i="395"/>
  <c r="CA5" i="395"/>
  <c r="BG5" i="395"/>
  <c r="BA5" i="395"/>
  <c r="AY5" i="395"/>
  <c r="AW5" i="395"/>
  <c r="AV5" i="395"/>
  <c r="AJ32" i="394"/>
  <c r="AI32" i="394"/>
  <c r="BH5" i="394" s="1"/>
  <c r="AH32" i="394"/>
  <c r="AH35" i="394" s="1"/>
  <c r="BQ5" i="394" s="1"/>
  <c r="AG32" i="394"/>
  <c r="BF5" i="394" s="1"/>
  <c r="AF32" i="394"/>
  <c r="BE5" i="394" s="1"/>
  <c r="AE32" i="394"/>
  <c r="BD5" i="394" s="1"/>
  <c r="AD32" i="394"/>
  <c r="AD35" i="394" s="1"/>
  <c r="BN5" i="394" s="1"/>
  <c r="AC32" i="394"/>
  <c r="AB32" i="394"/>
  <c r="AA32" i="394"/>
  <c r="AZ5" i="394" s="1"/>
  <c r="Z32" i="394"/>
  <c r="Y32" i="394"/>
  <c r="AJ31" i="394"/>
  <c r="AI31" i="394"/>
  <c r="AH31" i="394"/>
  <c r="CF5" i="394" s="1"/>
  <c r="AG31" i="394"/>
  <c r="CE5" i="394" s="1"/>
  <c r="AF31" i="394"/>
  <c r="CD5" i="394" s="1"/>
  <c r="AE31" i="394"/>
  <c r="CC5" i="394" s="1"/>
  <c r="AD31" i="394"/>
  <c r="AC31" i="394"/>
  <c r="AQ30" i="394"/>
  <c r="AQ29" i="394"/>
  <c r="AQ28" i="394"/>
  <c r="AQ27" i="394"/>
  <c r="AQ26" i="394"/>
  <c r="AQ25" i="394"/>
  <c r="AQ24" i="394"/>
  <c r="AQ23" i="394"/>
  <c r="AQ22" i="394"/>
  <c r="AQ21" i="394"/>
  <c r="AQ20" i="394"/>
  <c r="AQ19" i="394"/>
  <c r="AQ18" i="394"/>
  <c r="AQ17" i="394"/>
  <c r="AQ16" i="394"/>
  <c r="AQ15" i="394"/>
  <c r="AQ14" i="394"/>
  <c r="AQ13" i="394"/>
  <c r="AQ12" i="394"/>
  <c r="AQ11" i="394"/>
  <c r="CH5" i="394"/>
  <c r="CG5" i="394"/>
  <c r="CB5" i="394"/>
  <c r="CA5" i="394"/>
  <c r="BG5" i="394"/>
  <c r="BB5" i="394"/>
  <c r="AW5" i="394"/>
  <c r="AV5" i="394"/>
  <c r="AJ32" i="393"/>
  <c r="BI5" i="393" s="1"/>
  <c r="AI32" i="393"/>
  <c r="AH32" i="393"/>
  <c r="AH35" i="393" s="1"/>
  <c r="BQ5" i="393" s="1"/>
  <c r="AG32" i="393"/>
  <c r="BF5" i="393" s="1"/>
  <c r="AF32" i="393"/>
  <c r="BE5" i="393" s="1"/>
  <c r="AE32" i="393"/>
  <c r="BD5" i="393" s="1"/>
  <c r="AD32" i="393"/>
  <c r="AD35" i="393" s="1"/>
  <c r="BN5" i="393" s="1"/>
  <c r="AC32" i="393"/>
  <c r="BB5" i="393" s="1"/>
  <c r="AB32" i="393"/>
  <c r="BA5" i="393" s="1"/>
  <c r="AA32" i="393"/>
  <c r="Z32" i="393"/>
  <c r="Y32" i="393"/>
  <c r="AJ31" i="393"/>
  <c r="CH5" i="393" s="1"/>
  <c r="AI31" i="393"/>
  <c r="AH31" i="393"/>
  <c r="AG31" i="393"/>
  <c r="CE5" i="393" s="1"/>
  <c r="AF31" i="393"/>
  <c r="CD5" i="393" s="1"/>
  <c r="AE31" i="393"/>
  <c r="CC5" i="393" s="1"/>
  <c r="AD31" i="393"/>
  <c r="CB5" i="393" s="1"/>
  <c r="AC31" i="393"/>
  <c r="AQ30" i="393"/>
  <c r="AQ29" i="393"/>
  <c r="AQ28" i="393"/>
  <c r="AQ27" i="393"/>
  <c r="AQ26" i="393"/>
  <c r="AQ25" i="393"/>
  <c r="AQ24" i="393"/>
  <c r="AQ23" i="393"/>
  <c r="AQ22" i="393"/>
  <c r="AQ21" i="393"/>
  <c r="AQ20" i="393"/>
  <c r="AQ19" i="393"/>
  <c r="AQ18" i="393"/>
  <c r="AQ17" i="393"/>
  <c r="AQ16" i="393"/>
  <c r="AQ15" i="393"/>
  <c r="AQ14" i="393"/>
  <c r="AQ13" i="393"/>
  <c r="AQ12" i="393"/>
  <c r="AQ11" i="393"/>
  <c r="CG5" i="393"/>
  <c r="CF5" i="393"/>
  <c r="CA5" i="393"/>
  <c r="BH5" i="393"/>
  <c r="BG5" i="393"/>
  <c r="AZ5" i="393"/>
  <c r="AW5" i="393"/>
  <c r="AV5" i="393"/>
  <c r="AJ32" i="392"/>
  <c r="AI32" i="392"/>
  <c r="BH5" i="392" s="1"/>
  <c r="AH32" i="392"/>
  <c r="AH35" i="392" s="1"/>
  <c r="BQ5" i="392" s="1"/>
  <c r="AG32" i="392"/>
  <c r="BF5" i="392" s="1"/>
  <c r="AF32" i="392"/>
  <c r="BE5" i="392" s="1"/>
  <c r="AE32" i="392"/>
  <c r="BD5" i="392" s="1"/>
  <c r="AD32" i="392"/>
  <c r="AD35" i="392" s="1"/>
  <c r="BN5" i="392" s="1"/>
  <c r="AC32" i="392"/>
  <c r="BB5" i="392" s="1"/>
  <c r="AB32" i="392"/>
  <c r="BA5" i="392" s="1"/>
  <c r="AA32" i="392"/>
  <c r="AZ5" i="392" s="1"/>
  <c r="Z32" i="392"/>
  <c r="Y32" i="392"/>
  <c r="AJ31" i="392"/>
  <c r="AI31" i="392"/>
  <c r="AH31" i="392"/>
  <c r="CF5" i="392" s="1"/>
  <c r="AG31" i="392"/>
  <c r="CE5" i="392" s="1"/>
  <c r="AF31" i="392"/>
  <c r="CD5" i="392" s="1"/>
  <c r="AE31" i="392"/>
  <c r="CC5" i="392" s="1"/>
  <c r="AD31" i="392"/>
  <c r="AC31" i="392"/>
  <c r="AQ30" i="392"/>
  <c r="AQ29" i="392"/>
  <c r="AQ28" i="392"/>
  <c r="AQ27" i="392"/>
  <c r="AQ26" i="392"/>
  <c r="AQ25" i="392"/>
  <c r="AQ24" i="392"/>
  <c r="AQ23" i="392"/>
  <c r="AQ22" i="392"/>
  <c r="AQ21" i="392"/>
  <c r="AQ20" i="392"/>
  <c r="AQ19" i="392"/>
  <c r="AQ18" i="392"/>
  <c r="AQ17" i="392"/>
  <c r="AQ16" i="392"/>
  <c r="AQ15" i="392"/>
  <c r="AQ14" i="392"/>
  <c r="AQ13" i="392"/>
  <c r="AQ12" i="392"/>
  <c r="AQ11" i="392"/>
  <c r="CH5" i="392"/>
  <c r="CG5" i="392"/>
  <c r="CB5" i="392"/>
  <c r="CA5" i="392"/>
  <c r="BI5" i="392"/>
  <c r="BC5" i="392"/>
  <c r="AY5" i="392"/>
  <c r="AW5" i="392"/>
  <c r="AV5" i="392"/>
  <c r="AJ32" i="391"/>
  <c r="AI32" i="391"/>
  <c r="AH32" i="391"/>
  <c r="AH35" i="391" s="1"/>
  <c r="BQ5" i="391" s="1"/>
  <c r="AG32" i="391"/>
  <c r="BF5" i="391" s="1"/>
  <c r="AF32" i="391"/>
  <c r="BE5" i="391" s="1"/>
  <c r="AE32" i="391"/>
  <c r="BD5" i="391" s="1"/>
  <c r="AD32" i="391"/>
  <c r="AD35" i="391" s="1"/>
  <c r="AC32" i="391"/>
  <c r="BB5" i="391" s="1"/>
  <c r="AB32" i="391"/>
  <c r="BA5" i="391" s="1"/>
  <c r="AA32" i="391"/>
  <c r="AZ5" i="391" s="1"/>
  <c r="Z32" i="391"/>
  <c r="Z35" i="391" s="1"/>
  <c r="BK5" i="391" s="1"/>
  <c r="Y32" i="391"/>
  <c r="AX5" i="391" s="1"/>
  <c r="AJ31" i="391"/>
  <c r="AI31" i="391"/>
  <c r="AH31" i="391"/>
  <c r="CF5" i="391" s="1"/>
  <c r="AG31" i="391"/>
  <c r="CE5" i="391" s="1"/>
  <c r="AF31" i="391"/>
  <c r="CD5" i="391" s="1"/>
  <c r="AE31" i="391"/>
  <c r="CC5" i="391" s="1"/>
  <c r="AD31" i="391"/>
  <c r="AC31" i="391"/>
  <c r="AQ30" i="391"/>
  <c r="AQ29" i="391"/>
  <c r="AQ28" i="391"/>
  <c r="AQ27" i="391"/>
  <c r="AQ26" i="391"/>
  <c r="AQ25" i="391"/>
  <c r="AQ24" i="391"/>
  <c r="AQ23" i="391"/>
  <c r="AQ22" i="391"/>
  <c r="AQ21" i="391"/>
  <c r="AQ20" i="391"/>
  <c r="AQ19" i="391"/>
  <c r="AQ18" i="391"/>
  <c r="AQ17" i="391"/>
  <c r="AQ16" i="391"/>
  <c r="AQ15" i="391"/>
  <c r="AQ14" i="391"/>
  <c r="AQ13" i="391"/>
  <c r="AQ12" i="391"/>
  <c r="AQ11" i="391"/>
  <c r="CH5" i="391"/>
  <c r="CG5" i="391"/>
  <c r="CB5" i="391"/>
  <c r="CA5" i="391"/>
  <c r="BH5" i="391"/>
  <c r="AW5" i="391"/>
  <c r="AV5" i="391"/>
  <c r="AJ32" i="390"/>
  <c r="AI32" i="390"/>
  <c r="BH5" i="390" s="1"/>
  <c r="AH32" i="390"/>
  <c r="AH35" i="390" s="1"/>
  <c r="BQ5" i="390" s="1"/>
  <c r="AG32" i="390"/>
  <c r="BF5" i="390" s="1"/>
  <c r="AF32" i="390"/>
  <c r="BE5" i="390" s="1"/>
  <c r="AE32" i="390"/>
  <c r="BD5" i="390" s="1"/>
  <c r="AD32" i="390"/>
  <c r="AC32" i="390"/>
  <c r="BB5" i="390" s="1"/>
  <c r="AB32" i="390"/>
  <c r="AA32" i="390"/>
  <c r="Z32" i="390"/>
  <c r="AY5" i="390" s="1"/>
  <c r="Y32" i="390"/>
  <c r="BW5" i="390" s="1"/>
  <c r="AJ31" i="390"/>
  <c r="AI31" i="390"/>
  <c r="AH31" i="390"/>
  <c r="AG31" i="390"/>
  <c r="CE5" i="390" s="1"/>
  <c r="AF31" i="390"/>
  <c r="CD5" i="390" s="1"/>
  <c r="AE31" i="390"/>
  <c r="CC5" i="390" s="1"/>
  <c r="AD31" i="390"/>
  <c r="AC31" i="390"/>
  <c r="AQ30" i="390"/>
  <c r="AQ29" i="390"/>
  <c r="AQ28" i="390"/>
  <c r="AQ27" i="390"/>
  <c r="AQ26" i="390"/>
  <c r="AQ25" i="390"/>
  <c r="AQ24" i="390"/>
  <c r="AQ23" i="390"/>
  <c r="AQ22" i="390"/>
  <c r="AQ21" i="390"/>
  <c r="AQ20" i="390"/>
  <c r="AQ19" i="390"/>
  <c r="AQ18" i="390"/>
  <c r="AQ17" i="390"/>
  <c r="AQ16" i="390"/>
  <c r="AQ15" i="390"/>
  <c r="AQ14" i="390"/>
  <c r="AQ13" i="390"/>
  <c r="AQ12" i="390"/>
  <c r="AQ11" i="390"/>
  <c r="CH5" i="390"/>
  <c r="CG5" i="390"/>
  <c r="CF5" i="390"/>
  <c r="CB5" i="390"/>
  <c r="CA5" i="390"/>
  <c r="BG5" i="390"/>
  <c r="AW5" i="390"/>
  <c r="AV5" i="390"/>
  <c r="AJ32" i="389"/>
  <c r="AI32" i="389"/>
  <c r="AH32" i="389"/>
  <c r="AH35" i="389" s="1"/>
  <c r="BQ5" i="389" s="1"/>
  <c r="AG32" i="389"/>
  <c r="BF5" i="389" s="1"/>
  <c r="AF32" i="389"/>
  <c r="BE5" i="389" s="1"/>
  <c r="AE32" i="389"/>
  <c r="BD5" i="389" s="1"/>
  <c r="AD32" i="389"/>
  <c r="AD35" i="389" s="1"/>
  <c r="BN5" i="389" s="1"/>
  <c r="AC32" i="389"/>
  <c r="AB32" i="389"/>
  <c r="AA32" i="389"/>
  <c r="AZ5" i="389" s="1"/>
  <c r="Z32" i="389"/>
  <c r="Y32" i="389"/>
  <c r="AX5" i="389" s="1"/>
  <c r="AJ31" i="389"/>
  <c r="AI31" i="389"/>
  <c r="AH31" i="389"/>
  <c r="AG31" i="389"/>
  <c r="CE5" i="389" s="1"/>
  <c r="AF31" i="389"/>
  <c r="CD5" i="389" s="1"/>
  <c r="AE31" i="389"/>
  <c r="CC5" i="389" s="1"/>
  <c r="AD31" i="389"/>
  <c r="AC31" i="389"/>
  <c r="AQ30" i="389"/>
  <c r="AQ29" i="389"/>
  <c r="AQ28" i="389"/>
  <c r="AQ27" i="389"/>
  <c r="AQ26" i="389"/>
  <c r="AQ25" i="389"/>
  <c r="AQ24" i="389"/>
  <c r="AQ23" i="389"/>
  <c r="AQ22" i="389"/>
  <c r="AQ21" i="389"/>
  <c r="AQ20" i="389"/>
  <c r="AQ19" i="389"/>
  <c r="AQ18" i="389"/>
  <c r="AQ17" i="389"/>
  <c r="AQ16" i="389"/>
  <c r="AQ15" i="389"/>
  <c r="AQ14" i="389"/>
  <c r="AQ13" i="389"/>
  <c r="AQ12" i="389"/>
  <c r="AQ11" i="389"/>
  <c r="CH5" i="389"/>
  <c r="CG5" i="389"/>
  <c r="CF5" i="389"/>
  <c r="CB5" i="389"/>
  <c r="CA5" i="389"/>
  <c r="BW5" i="389"/>
  <c r="BH5" i="389"/>
  <c r="BB5" i="389"/>
  <c r="AW5" i="389"/>
  <c r="AV5" i="389"/>
  <c r="AJ32" i="388"/>
  <c r="AI32" i="388"/>
  <c r="BH5" i="388" s="1"/>
  <c r="AH32" i="388"/>
  <c r="AH35" i="388" s="1"/>
  <c r="BQ5" i="388" s="1"/>
  <c r="AG32" i="388"/>
  <c r="BF5" i="388" s="1"/>
  <c r="AF32" i="388"/>
  <c r="BE5" i="388" s="1"/>
  <c r="AE32" i="388"/>
  <c r="BD5" i="388" s="1"/>
  <c r="AD32" i="388"/>
  <c r="AD35" i="388" s="1"/>
  <c r="BN5" i="388" s="1"/>
  <c r="AC32" i="388"/>
  <c r="AB32" i="388"/>
  <c r="AA32" i="388"/>
  <c r="AZ5" i="388" s="1"/>
  <c r="Z32" i="388"/>
  <c r="AY5" i="388" s="1"/>
  <c r="Y32" i="388"/>
  <c r="BW5" i="388" s="1"/>
  <c r="AJ31" i="388"/>
  <c r="AI31" i="388"/>
  <c r="AH31" i="388"/>
  <c r="CF5" i="388" s="1"/>
  <c r="AG31" i="388"/>
  <c r="CE5" i="388" s="1"/>
  <c r="AF31" i="388"/>
  <c r="CD5" i="388" s="1"/>
  <c r="AE31" i="388"/>
  <c r="AD31" i="388"/>
  <c r="AC31" i="388"/>
  <c r="AQ30" i="388"/>
  <c r="AQ29" i="388"/>
  <c r="AQ28" i="388"/>
  <c r="AQ27" i="388"/>
  <c r="AQ26" i="388"/>
  <c r="AQ25" i="388"/>
  <c r="AQ24" i="388"/>
  <c r="AQ23" i="388"/>
  <c r="AQ22" i="388"/>
  <c r="AQ21" i="388"/>
  <c r="AQ20" i="388"/>
  <c r="AQ19" i="388"/>
  <c r="AQ18" i="388"/>
  <c r="AQ17" i="388"/>
  <c r="AQ16" i="388"/>
  <c r="AQ15" i="388"/>
  <c r="AQ14" i="388"/>
  <c r="AQ13" i="388"/>
  <c r="AQ12" i="388"/>
  <c r="AQ11" i="388"/>
  <c r="CH5" i="388"/>
  <c r="CG5" i="388"/>
  <c r="CC5" i="388"/>
  <c r="CB5" i="388"/>
  <c r="CA5" i="388"/>
  <c r="BC5" i="388"/>
  <c r="BB5" i="388"/>
  <c r="AW5" i="388"/>
  <c r="AV5" i="388"/>
  <c r="AJ32" i="387"/>
  <c r="AI32" i="387"/>
  <c r="BH5" i="387" s="1"/>
  <c r="AH32" i="387"/>
  <c r="AH35" i="387" s="1"/>
  <c r="BQ5" i="387" s="1"/>
  <c r="AG32" i="387"/>
  <c r="BF5" i="387" s="1"/>
  <c r="AF32" i="387"/>
  <c r="BE5" i="387" s="1"/>
  <c r="AE32" i="387"/>
  <c r="BD5" i="387" s="1"/>
  <c r="AD32" i="387"/>
  <c r="AD35" i="387" s="1"/>
  <c r="BN5" i="387" s="1"/>
  <c r="AC32" i="387"/>
  <c r="BB5" i="387" s="1"/>
  <c r="AB32" i="387"/>
  <c r="AA32" i="387"/>
  <c r="AZ5" i="387" s="1"/>
  <c r="Z32" i="387"/>
  <c r="Y32" i="387"/>
  <c r="BW5" i="387" s="1"/>
  <c r="AJ31" i="387"/>
  <c r="AI31" i="387"/>
  <c r="AH31" i="387"/>
  <c r="CF5" i="387" s="1"/>
  <c r="AG31" i="387"/>
  <c r="CE5" i="387" s="1"/>
  <c r="AF31" i="387"/>
  <c r="CD5" i="387" s="1"/>
  <c r="AE31" i="387"/>
  <c r="CC5" i="387" s="1"/>
  <c r="AD31" i="387"/>
  <c r="AC31" i="387"/>
  <c r="AQ30" i="387"/>
  <c r="AQ29" i="387"/>
  <c r="AQ28" i="387"/>
  <c r="AQ27" i="387"/>
  <c r="AQ26" i="387"/>
  <c r="AQ25" i="387"/>
  <c r="AQ24" i="387"/>
  <c r="AQ23" i="387"/>
  <c r="AQ22" i="387"/>
  <c r="AQ21" i="387"/>
  <c r="AQ20" i="387"/>
  <c r="AQ19" i="387"/>
  <c r="AQ18" i="387"/>
  <c r="AQ17" i="387"/>
  <c r="AQ16" i="387"/>
  <c r="AQ15" i="387"/>
  <c r="AQ14" i="387"/>
  <c r="AQ13" i="387"/>
  <c r="AQ12" i="387"/>
  <c r="AQ11" i="387"/>
  <c r="CH5" i="387"/>
  <c r="CG5" i="387"/>
  <c r="CB5" i="387"/>
  <c r="CA5" i="387"/>
  <c r="BC5" i="387"/>
  <c r="AX5" i="387"/>
  <c r="AW5" i="387"/>
  <c r="AV5" i="387"/>
  <c r="AJ32" i="386"/>
  <c r="BI5" i="386" s="1"/>
  <c r="AI32" i="386"/>
  <c r="BH5" i="386" s="1"/>
  <c r="AH32" i="386"/>
  <c r="AG32" i="386"/>
  <c r="BF5" i="386" s="1"/>
  <c r="AF32" i="386"/>
  <c r="BE5" i="386" s="1"/>
  <c r="AE32" i="386"/>
  <c r="BD5" i="386" s="1"/>
  <c r="AD32" i="386"/>
  <c r="AD35" i="386" s="1"/>
  <c r="BN5" i="386" s="1"/>
  <c r="AC32" i="386"/>
  <c r="AB32" i="386"/>
  <c r="AA32" i="386"/>
  <c r="AZ5" i="386" s="1"/>
  <c r="Z32" i="386"/>
  <c r="Y32" i="386"/>
  <c r="AJ31" i="386"/>
  <c r="AI31" i="386"/>
  <c r="AH31" i="386"/>
  <c r="CF5" i="386" s="1"/>
  <c r="AG31" i="386"/>
  <c r="CE5" i="386" s="1"/>
  <c r="AF31" i="386"/>
  <c r="CD5" i="386" s="1"/>
  <c r="AE31" i="386"/>
  <c r="AD31" i="386"/>
  <c r="AC31" i="386"/>
  <c r="AQ30" i="386"/>
  <c r="AQ29" i="386"/>
  <c r="AQ28" i="386"/>
  <c r="AQ27" i="386"/>
  <c r="AQ26" i="386"/>
  <c r="AQ25" i="386"/>
  <c r="AQ24" i="386"/>
  <c r="AQ23" i="386"/>
  <c r="AQ22" i="386"/>
  <c r="AQ21" i="386"/>
  <c r="AQ20" i="386"/>
  <c r="AQ19" i="386"/>
  <c r="AQ18" i="386"/>
  <c r="AQ17" i="386"/>
  <c r="AQ16" i="386"/>
  <c r="AQ15" i="386"/>
  <c r="AQ14" i="386"/>
  <c r="AQ13" i="386"/>
  <c r="AQ12" i="386"/>
  <c r="AQ11" i="386"/>
  <c r="CH5" i="386"/>
  <c r="CG5" i="386"/>
  <c r="CC5" i="386"/>
  <c r="CB5" i="386"/>
  <c r="CA5" i="386"/>
  <c r="BW5" i="386"/>
  <c r="BB5" i="386"/>
  <c r="AX5" i="386"/>
  <c r="AW5" i="386"/>
  <c r="AV5" i="386"/>
  <c r="AJ32" i="385"/>
  <c r="AI32" i="385"/>
  <c r="BH5" i="385" s="1"/>
  <c r="AH32" i="385"/>
  <c r="AH35" i="385" s="1"/>
  <c r="BQ5" i="385" s="1"/>
  <c r="AG32" i="385"/>
  <c r="BF5" i="385" s="1"/>
  <c r="AF32" i="385"/>
  <c r="BE5" i="385" s="1"/>
  <c r="AE32" i="385"/>
  <c r="AD32" i="385"/>
  <c r="AD35" i="385" s="1"/>
  <c r="BN5" i="385" s="1"/>
  <c r="AC32" i="385"/>
  <c r="BB5" i="385" s="1"/>
  <c r="AB32" i="385"/>
  <c r="AA32" i="385"/>
  <c r="Z32" i="385"/>
  <c r="AY5" i="385" s="1"/>
  <c r="Y32" i="385"/>
  <c r="AJ31" i="385"/>
  <c r="AI31" i="385"/>
  <c r="AH31" i="385"/>
  <c r="CF5" i="385" s="1"/>
  <c r="AG31" i="385"/>
  <c r="CE5" i="385" s="1"/>
  <c r="AF31" i="385"/>
  <c r="AE31" i="385"/>
  <c r="AD31" i="385"/>
  <c r="AC31" i="385"/>
  <c r="AQ30" i="385"/>
  <c r="AQ29" i="385"/>
  <c r="AQ28" i="385"/>
  <c r="AQ27" i="385"/>
  <c r="AQ26" i="385"/>
  <c r="AQ25" i="385"/>
  <c r="AQ24" i="385"/>
  <c r="AQ23" i="385"/>
  <c r="AQ22" i="385"/>
  <c r="AQ21" i="385"/>
  <c r="AQ20" i="385"/>
  <c r="AQ19" i="385"/>
  <c r="AQ18" i="385"/>
  <c r="AQ17" i="385"/>
  <c r="AQ16" i="385"/>
  <c r="AQ15" i="385"/>
  <c r="AQ14" i="385"/>
  <c r="AQ13" i="385"/>
  <c r="AQ12" i="385"/>
  <c r="AQ11" i="385"/>
  <c r="CH5" i="385"/>
  <c r="CG5" i="385"/>
  <c r="CD5" i="385"/>
  <c r="CC5" i="385"/>
  <c r="CB5" i="385"/>
  <c r="CA5" i="385"/>
  <c r="AW5" i="385"/>
  <c r="AV5" i="385"/>
  <c r="AJ32" i="384"/>
  <c r="AI32" i="384"/>
  <c r="BH5" i="384" s="1"/>
  <c r="AH32" i="384"/>
  <c r="AH35" i="384" s="1"/>
  <c r="BQ5" i="384" s="1"/>
  <c r="AG32" i="384"/>
  <c r="AF32" i="384"/>
  <c r="BE5" i="384" s="1"/>
  <c r="AE32" i="384"/>
  <c r="BD5" i="384" s="1"/>
  <c r="AD32" i="384"/>
  <c r="AD35" i="384" s="1"/>
  <c r="BN5" i="384" s="1"/>
  <c r="AC32" i="384"/>
  <c r="BB5" i="384" s="1"/>
  <c r="AB32" i="384"/>
  <c r="AA32" i="384"/>
  <c r="AZ5" i="384" s="1"/>
  <c r="Z32" i="384"/>
  <c r="AY5" i="384" s="1"/>
  <c r="Y32" i="384"/>
  <c r="AX5" i="384" s="1"/>
  <c r="AJ31" i="384"/>
  <c r="CH5" i="384" s="1"/>
  <c r="AI31" i="384"/>
  <c r="CG5" i="384" s="1"/>
  <c r="AH31" i="384"/>
  <c r="AG31" i="384"/>
  <c r="AF31" i="384"/>
  <c r="CD5" i="384" s="1"/>
  <c r="AE31" i="384"/>
  <c r="CC5" i="384" s="1"/>
  <c r="AD31" i="384"/>
  <c r="CB5" i="384" s="1"/>
  <c r="AC31" i="384"/>
  <c r="AQ30" i="384"/>
  <c r="AQ29" i="384"/>
  <c r="AQ28" i="384"/>
  <c r="AQ27" i="384"/>
  <c r="AQ26" i="384"/>
  <c r="AQ25" i="384"/>
  <c r="AQ24" i="384"/>
  <c r="AQ23" i="384"/>
  <c r="AQ22" i="384"/>
  <c r="AQ21" i="384"/>
  <c r="AQ20" i="384"/>
  <c r="AQ19" i="384"/>
  <c r="AQ18" i="384"/>
  <c r="AQ17" i="384"/>
  <c r="AQ16" i="384"/>
  <c r="AQ15" i="384"/>
  <c r="AQ14" i="384"/>
  <c r="AQ13" i="384"/>
  <c r="AQ12" i="384"/>
  <c r="AQ11" i="384"/>
  <c r="CF5" i="384"/>
  <c r="CE5" i="384"/>
  <c r="CA5" i="384"/>
  <c r="BF5" i="384"/>
  <c r="AW5" i="384"/>
  <c r="AV5" i="384"/>
  <c r="AJ32" i="383"/>
  <c r="AI32" i="383"/>
  <c r="BH5" i="383" s="1"/>
  <c r="AH32" i="383"/>
  <c r="AH35" i="383" s="1"/>
  <c r="BQ5" i="383" s="1"/>
  <c r="AG32" i="383"/>
  <c r="BF5" i="383" s="1"/>
  <c r="AF32" i="383"/>
  <c r="BE5" i="383" s="1"/>
  <c r="AE32" i="383"/>
  <c r="BD5" i="383" s="1"/>
  <c r="AD32" i="383"/>
  <c r="AD35" i="383" s="1"/>
  <c r="BN5" i="383" s="1"/>
  <c r="AC32" i="383"/>
  <c r="AB32" i="383"/>
  <c r="AA32" i="383"/>
  <c r="AZ5" i="383" s="1"/>
  <c r="Z32" i="383"/>
  <c r="Y32" i="383"/>
  <c r="BW5" i="383" s="1"/>
  <c r="AJ31" i="383"/>
  <c r="AI31" i="383"/>
  <c r="CG5" i="383" s="1"/>
  <c r="AH31" i="383"/>
  <c r="CF5" i="383" s="1"/>
  <c r="AG31" i="383"/>
  <c r="CE5" i="383" s="1"/>
  <c r="AF31" i="383"/>
  <c r="CD5" i="383" s="1"/>
  <c r="AE31" i="383"/>
  <c r="AD31" i="383"/>
  <c r="AC31" i="383"/>
  <c r="CA5" i="383" s="1"/>
  <c r="AQ30" i="383"/>
  <c r="AQ29" i="383"/>
  <c r="AQ28" i="383"/>
  <c r="AQ27" i="383"/>
  <c r="AQ26" i="383"/>
  <c r="AQ25" i="383"/>
  <c r="AQ24" i="383"/>
  <c r="AQ23" i="383"/>
  <c r="AQ22" i="383"/>
  <c r="AQ21" i="383"/>
  <c r="AQ20" i="383"/>
  <c r="AQ19" i="383"/>
  <c r="AQ18" i="383"/>
  <c r="AQ17" i="383"/>
  <c r="AQ16" i="383"/>
  <c r="AQ15" i="383"/>
  <c r="AQ14" i="383"/>
  <c r="AQ13" i="383"/>
  <c r="AQ12" i="383"/>
  <c r="AQ11" i="383"/>
  <c r="CH5" i="383"/>
  <c r="CC5" i="383"/>
  <c r="CB5" i="383"/>
  <c r="AW5" i="383"/>
  <c r="AV5" i="383"/>
  <c r="AJ32" i="382"/>
  <c r="AI32" i="382"/>
  <c r="BH5" i="382" s="1"/>
  <c r="AH32" i="382"/>
  <c r="AH35" i="382" s="1"/>
  <c r="BQ5" i="382" s="1"/>
  <c r="AG32" i="382"/>
  <c r="BF5" i="382" s="1"/>
  <c r="AF32" i="382"/>
  <c r="BE5" i="382" s="1"/>
  <c r="AE32" i="382"/>
  <c r="BD5" i="382" s="1"/>
  <c r="AD32" i="382"/>
  <c r="AD35" i="382" s="1"/>
  <c r="BN5" i="382" s="1"/>
  <c r="AC32" i="382"/>
  <c r="BB5" i="382" s="1"/>
  <c r="AB32" i="382"/>
  <c r="AA32" i="382"/>
  <c r="AZ5" i="382" s="1"/>
  <c r="Z32" i="382"/>
  <c r="AY5" i="382" s="1"/>
  <c r="Y32" i="382"/>
  <c r="BW5" i="382" s="1"/>
  <c r="AJ31" i="382"/>
  <c r="AI31" i="382"/>
  <c r="AH31" i="382"/>
  <c r="AG31" i="382"/>
  <c r="CE5" i="382" s="1"/>
  <c r="AF31" i="382"/>
  <c r="CD5" i="382" s="1"/>
  <c r="AE31" i="382"/>
  <c r="CC5" i="382" s="1"/>
  <c r="AD31" i="382"/>
  <c r="AC31" i="382"/>
  <c r="AQ30" i="382"/>
  <c r="AQ29" i="382"/>
  <c r="AQ28" i="382"/>
  <c r="AQ27" i="382"/>
  <c r="AQ26" i="382"/>
  <c r="AQ25" i="382"/>
  <c r="AQ24" i="382"/>
  <c r="AQ23" i="382"/>
  <c r="AQ22" i="382"/>
  <c r="AQ21" i="382"/>
  <c r="AQ20" i="382"/>
  <c r="AQ19" i="382"/>
  <c r="AQ18" i="382"/>
  <c r="AQ17" i="382"/>
  <c r="AQ16" i="382"/>
  <c r="AQ15" i="382"/>
  <c r="AQ14" i="382"/>
  <c r="AQ13" i="382"/>
  <c r="AQ12" i="382"/>
  <c r="AQ11" i="382"/>
  <c r="CH5" i="382"/>
  <c r="CG5" i="382"/>
  <c r="CF5" i="382"/>
  <c r="CB5" i="382"/>
  <c r="CA5" i="382"/>
  <c r="AW5" i="382"/>
  <c r="AV5" i="382"/>
  <c r="AJ32" i="381"/>
  <c r="AI32" i="381"/>
  <c r="BH5" i="381" s="1"/>
  <c r="AH32" i="381"/>
  <c r="AH35" i="381" s="1"/>
  <c r="BQ5" i="381" s="1"/>
  <c r="AG32" i="381"/>
  <c r="BF5" i="381" s="1"/>
  <c r="AF32" i="381"/>
  <c r="BE5" i="381" s="1"/>
  <c r="AE32" i="381"/>
  <c r="AD32" i="381"/>
  <c r="AD35" i="381" s="1"/>
  <c r="BN5" i="381" s="1"/>
  <c r="AC32" i="381"/>
  <c r="AB32" i="381"/>
  <c r="AA32" i="381"/>
  <c r="AZ5" i="381" s="1"/>
  <c r="Z32" i="381"/>
  <c r="Y32" i="381"/>
  <c r="AJ31" i="381"/>
  <c r="AI31" i="381"/>
  <c r="AH31" i="381"/>
  <c r="AG31" i="381"/>
  <c r="CE5" i="381" s="1"/>
  <c r="AF31" i="381"/>
  <c r="CD5" i="381" s="1"/>
  <c r="AE31" i="381"/>
  <c r="CC5" i="381" s="1"/>
  <c r="AD31" i="381"/>
  <c r="AC31" i="381"/>
  <c r="AQ30" i="381"/>
  <c r="AQ29" i="381"/>
  <c r="AQ28" i="381"/>
  <c r="AQ27" i="381"/>
  <c r="AQ26" i="381"/>
  <c r="AQ25" i="381"/>
  <c r="AQ24" i="381"/>
  <c r="AQ23" i="381"/>
  <c r="AQ22" i="381"/>
  <c r="AQ21" i="381"/>
  <c r="AQ20" i="381"/>
  <c r="AQ19" i="381"/>
  <c r="AQ18" i="381"/>
  <c r="AQ17" i="381"/>
  <c r="AQ16" i="381"/>
  <c r="AQ15" i="381"/>
  <c r="AQ14" i="381"/>
  <c r="AQ13" i="381"/>
  <c r="AQ12" i="381"/>
  <c r="AQ11" i="381"/>
  <c r="CH5" i="381"/>
  <c r="CG5" i="381"/>
  <c r="CF5" i="381"/>
  <c r="CB5" i="381"/>
  <c r="CA5" i="381"/>
  <c r="BB5" i="381"/>
  <c r="AW5" i="381"/>
  <c r="AV5" i="381"/>
  <c r="AJ32" i="380"/>
  <c r="AI32" i="380"/>
  <c r="BH5" i="380" s="1"/>
  <c r="AH32" i="380"/>
  <c r="AH35" i="380" s="1"/>
  <c r="BQ5" i="380" s="1"/>
  <c r="AG32" i="380"/>
  <c r="BF5" i="380" s="1"/>
  <c r="AF32" i="380"/>
  <c r="BE5" i="380" s="1"/>
  <c r="AE32" i="380"/>
  <c r="BD5" i="380" s="1"/>
  <c r="AD32" i="380"/>
  <c r="AD35" i="380" s="1"/>
  <c r="BN5" i="380" s="1"/>
  <c r="AC32" i="380"/>
  <c r="BB5" i="380" s="1"/>
  <c r="AB32" i="380"/>
  <c r="AA32" i="380"/>
  <c r="AZ5" i="380" s="1"/>
  <c r="Z32" i="380"/>
  <c r="AY5" i="380" s="1"/>
  <c r="Y32" i="380"/>
  <c r="BW5" i="380" s="1"/>
  <c r="AJ31" i="380"/>
  <c r="CH5" i="380" s="1"/>
  <c r="AI31" i="380"/>
  <c r="CG5" i="380" s="1"/>
  <c r="AH31" i="380"/>
  <c r="CF5" i="380" s="1"/>
  <c r="AG31" i="380"/>
  <c r="AF31" i="380"/>
  <c r="AE31" i="380"/>
  <c r="AD31" i="380"/>
  <c r="CB5" i="380" s="1"/>
  <c r="AC31" i="380"/>
  <c r="CA5" i="380" s="1"/>
  <c r="AQ30" i="380"/>
  <c r="AQ29" i="380"/>
  <c r="AQ28" i="380"/>
  <c r="AQ27" i="380"/>
  <c r="AQ26" i="380"/>
  <c r="AQ25" i="380"/>
  <c r="AQ24" i="380"/>
  <c r="AQ23" i="380"/>
  <c r="AQ22" i="380"/>
  <c r="AQ21" i="380"/>
  <c r="AQ20" i="380"/>
  <c r="AQ19" i="380"/>
  <c r="AQ18" i="380"/>
  <c r="AQ17" i="380"/>
  <c r="AQ16" i="380"/>
  <c r="AQ15" i="380"/>
  <c r="AQ14" i="380"/>
  <c r="AQ13" i="380"/>
  <c r="AQ12" i="380"/>
  <c r="AQ11" i="380"/>
  <c r="CE5" i="380"/>
  <c r="CD5" i="380"/>
  <c r="CC5" i="380"/>
  <c r="AX5" i="380"/>
  <c r="AW5" i="380"/>
  <c r="AV5" i="380"/>
  <c r="AJ32" i="379"/>
  <c r="AI32" i="379"/>
  <c r="BH5" i="379" s="1"/>
  <c r="AH32" i="379"/>
  <c r="AH35" i="379" s="1"/>
  <c r="BQ5" i="379" s="1"/>
  <c r="AG32" i="379"/>
  <c r="BF5" i="379" s="1"/>
  <c r="AF32" i="379"/>
  <c r="BE5" i="379" s="1"/>
  <c r="AE32" i="379"/>
  <c r="BD5" i="379" s="1"/>
  <c r="AD32" i="379"/>
  <c r="AD35" i="379" s="1"/>
  <c r="BN5" i="379" s="1"/>
  <c r="AC32" i="379"/>
  <c r="BB5" i="379" s="1"/>
  <c r="AB32" i="379"/>
  <c r="AA32" i="379"/>
  <c r="AZ5" i="379" s="1"/>
  <c r="Z32" i="379"/>
  <c r="AY5" i="379" s="1"/>
  <c r="Y32" i="379"/>
  <c r="BW5" i="379" s="1"/>
  <c r="AJ31" i="379"/>
  <c r="AI31" i="379"/>
  <c r="AH31" i="379"/>
  <c r="CF5" i="379" s="1"/>
  <c r="AG31" i="379"/>
  <c r="CE5" i="379" s="1"/>
  <c r="AF31" i="379"/>
  <c r="CD5" i="379" s="1"/>
  <c r="AE31" i="379"/>
  <c r="AD31" i="379"/>
  <c r="AC31" i="379"/>
  <c r="AQ30" i="379"/>
  <c r="AQ29" i="379"/>
  <c r="AQ28" i="379"/>
  <c r="AQ27" i="379"/>
  <c r="AQ26" i="379"/>
  <c r="AQ25" i="379"/>
  <c r="AQ24" i="379"/>
  <c r="AQ23" i="379"/>
  <c r="AQ22" i="379"/>
  <c r="AQ21" i="379"/>
  <c r="AQ20" i="379"/>
  <c r="AQ19" i="379"/>
  <c r="AQ18" i="379"/>
  <c r="AQ17" i="379"/>
  <c r="AQ16" i="379"/>
  <c r="AQ15" i="379"/>
  <c r="AQ14" i="379"/>
  <c r="AQ13" i="379"/>
  <c r="AQ12" i="379"/>
  <c r="AQ11" i="379"/>
  <c r="CH5" i="379"/>
  <c r="CG5" i="379"/>
  <c r="CC5" i="379"/>
  <c r="CB5" i="379"/>
  <c r="CA5" i="379"/>
  <c r="AW5" i="379"/>
  <c r="AV5" i="379"/>
  <c r="AJ32" i="378"/>
  <c r="AI32" i="378"/>
  <c r="AH32" i="378"/>
  <c r="AH35" i="378" s="1"/>
  <c r="BQ5" i="378" s="1"/>
  <c r="AG32" i="378"/>
  <c r="AF32" i="378"/>
  <c r="BE5" i="378" s="1"/>
  <c r="AE32" i="378"/>
  <c r="BD5" i="378" s="1"/>
  <c r="AD32" i="378"/>
  <c r="AD35" i="378" s="1"/>
  <c r="BN5" i="378" s="1"/>
  <c r="AC32" i="378"/>
  <c r="AB32" i="378"/>
  <c r="BA5" i="378" s="1"/>
  <c r="AA32" i="378"/>
  <c r="AZ5" i="378" s="1"/>
  <c r="Z32" i="378"/>
  <c r="Y32" i="378"/>
  <c r="BW5" i="378" s="1"/>
  <c r="AJ31" i="378"/>
  <c r="CH5" i="378" s="1"/>
  <c r="AI31" i="378"/>
  <c r="AH31" i="378"/>
  <c r="AG31" i="378"/>
  <c r="AF31" i="378"/>
  <c r="CD5" i="378" s="1"/>
  <c r="AE31" i="378"/>
  <c r="CC5" i="378" s="1"/>
  <c r="AD31" i="378"/>
  <c r="CB5" i="378" s="1"/>
  <c r="AC31" i="378"/>
  <c r="AQ30" i="378"/>
  <c r="AQ29" i="378"/>
  <c r="AQ28" i="378"/>
  <c r="AQ27" i="378"/>
  <c r="AQ26" i="378"/>
  <c r="AQ25" i="378"/>
  <c r="AQ24" i="378"/>
  <c r="AQ23" i="378"/>
  <c r="AQ22" i="378"/>
  <c r="AQ21" i="378"/>
  <c r="AQ20" i="378"/>
  <c r="AQ19" i="378"/>
  <c r="AQ18" i="378"/>
  <c r="AQ17" i="378"/>
  <c r="AQ16" i="378"/>
  <c r="AQ15" i="378"/>
  <c r="AQ14" i="378"/>
  <c r="AQ13" i="378"/>
  <c r="AQ12" i="378"/>
  <c r="AQ11" i="378"/>
  <c r="CG5" i="378"/>
  <c r="CF5" i="378"/>
  <c r="CE5" i="378"/>
  <c r="CA5" i="378"/>
  <c r="BI5" i="378"/>
  <c r="BH5" i="378"/>
  <c r="BG5" i="378"/>
  <c r="AW5" i="378"/>
  <c r="AV5" i="378"/>
  <c r="AJ32" i="377"/>
  <c r="AI32" i="377"/>
  <c r="BH5" i="377" s="1"/>
  <c r="AH32" i="377"/>
  <c r="AH35" i="377" s="1"/>
  <c r="BQ5" i="377" s="1"/>
  <c r="AG32" i="377"/>
  <c r="BF5" i="377" s="1"/>
  <c r="AF32" i="377"/>
  <c r="BE5" i="377" s="1"/>
  <c r="AE32" i="377"/>
  <c r="BD5" i="377" s="1"/>
  <c r="AD32" i="377"/>
  <c r="AD35" i="377" s="1"/>
  <c r="BN5" i="377" s="1"/>
  <c r="AC32" i="377"/>
  <c r="BB5" i="377" s="1"/>
  <c r="AB32" i="377"/>
  <c r="AA32" i="377"/>
  <c r="AZ5" i="377" s="1"/>
  <c r="Z32" i="377"/>
  <c r="AY5" i="377" s="1"/>
  <c r="Y32" i="377"/>
  <c r="BW5" i="377" s="1"/>
  <c r="AJ31" i="377"/>
  <c r="CH5" i="377" s="1"/>
  <c r="AI31" i="377"/>
  <c r="CG5" i="377" s="1"/>
  <c r="AH31" i="377"/>
  <c r="AG31" i="377"/>
  <c r="AF31" i="377"/>
  <c r="AE31" i="377"/>
  <c r="CC5" i="377" s="1"/>
  <c r="AD31" i="377"/>
  <c r="CB5" i="377" s="1"/>
  <c r="AC31" i="377"/>
  <c r="CA5" i="377" s="1"/>
  <c r="AQ30" i="377"/>
  <c r="AQ29" i="377"/>
  <c r="AQ28" i="377"/>
  <c r="AQ27" i="377"/>
  <c r="AQ26" i="377"/>
  <c r="AQ25" i="377"/>
  <c r="AQ24" i="377"/>
  <c r="AQ23" i="377"/>
  <c r="AQ22" i="377"/>
  <c r="AQ21" i="377"/>
  <c r="AQ20" i="377"/>
  <c r="AQ19" i="377"/>
  <c r="AQ18" i="377"/>
  <c r="AQ17" i="377"/>
  <c r="AQ16" i="377"/>
  <c r="AQ15" i="377"/>
  <c r="AQ14" i="377"/>
  <c r="AQ13" i="377"/>
  <c r="AQ12" i="377"/>
  <c r="AQ11" i="377"/>
  <c r="CF5" i="377"/>
  <c r="CE5" i="377"/>
  <c r="CD5" i="377"/>
  <c r="BG5" i="377"/>
  <c r="AW5" i="377"/>
  <c r="AV5" i="377"/>
  <c r="AJ32" i="376"/>
  <c r="AI32" i="376"/>
  <c r="BH5" i="376" s="1"/>
  <c r="AH32" i="376"/>
  <c r="AH35" i="376" s="1"/>
  <c r="BQ5" i="376" s="1"/>
  <c r="AG32" i="376"/>
  <c r="BF5" i="376" s="1"/>
  <c r="AF32" i="376"/>
  <c r="BE5" i="376" s="1"/>
  <c r="AE32" i="376"/>
  <c r="BD5" i="376" s="1"/>
  <c r="AD32" i="376"/>
  <c r="AD35" i="376" s="1"/>
  <c r="BN5" i="376" s="1"/>
  <c r="AC32" i="376"/>
  <c r="BB5" i="376" s="1"/>
  <c r="AB32" i="376"/>
  <c r="AA32" i="376"/>
  <c r="AZ5" i="376" s="1"/>
  <c r="Z32" i="376"/>
  <c r="AY5" i="376" s="1"/>
  <c r="Y32" i="376"/>
  <c r="BW5" i="376" s="1"/>
  <c r="AJ31" i="376"/>
  <c r="AI31" i="376"/>
  <c r="AH31" i="376"/>
  <c r="CF5" i="376" s="1"/>
  <c r="AG31" i="376"/>
  <c r="CE5" i="376" s="1"/>
  <c r="AF31" i="376"/>
  <c r="CD5" i="376" s="1"/>
  <c r="AE31" i="376"/>
  <c r="AD31" i="376"/>
  <c r="AC31" i="376"/>
  <c r="AQ30" i="376"/>
  <c r="AQ29" i="376"/>
  <c r="AQ28" i="376"/>
  <c r="AQ27" i="376"/>
  <c r="AQ26" i="376"/>
  <c r="AQ25" i="376"/>
  <c r="AQ24" i="376"/>
  <c r="AQ23" i="376"/>
  <c r="AQ22" i="376"/>
  <c r="AQ21" i="376"/>
  <c r="AQ20" i="376"/>
  <c r="AQ19" i="376"/>
  <c r="AQ18" i="376"/>
  <c r="AQ17" i="376"/>
  <c r="AQ16" i="376"/>
  <c r="AQ15" i="376"/>
  <c r="AQ14" i="376"/>
  <c r="AQ13" i="376"/>
  <c r="AQ12" i="376"/>
  <c r="AQ11" i="376"/>
  <c r="CH5" i="376"/>
  <c r="CG5" i="376"/>
  <c r="CC5" i="376"/>
  <c r="CB5" i="376"/>
  <c r="CA5" i="376"/>
  <c r="AW5" i="376"/>
  <c r="AV5" i="376"/>
  <c r="AJ32" i="375"/>
  <c r="AI32" i="375"/>
  <c r="BH5" i="375" s="1"/>
  <c r="AH32" i="375"/>
  <c r="AH35" i="375" s="1"/>
  <c r="BQ5" i="375" s="1"/>
  <c r="AG32" i="375"/>
  <c r="BF5" i="375" s="1"/>
  <c r="AF32" i="375"/>
  <c r="BE5" i="375" s="1"/>
  <c r="AE32" i="375"/>
  <c r="BD5" i="375" s="1"/>
  <c r="AD32" i="375"/>
  <c r="AD35" i="375" s="1"/>
  <c r="BN5" i="375" s="1"/>
  <c r="AC32" i="375"/>
  <c r="BB5" i="375" s="1"/>
  <c r="AB32" i="375"/>
  <c r="AA32" i="375"/>
  <c r="AZ5" i="375" s="1"/>
  <c r="Z32" i="375"/>
  <c r="AY5" i="375" s="1"/>
  <c r="Y32" i="375"/>
  <c r="AX5" i="375" s="1"/>
  <c r="AJ31" i="375"/>
  <c r="CH5" i="375" s="1"/>
  <c r="AI31" i="375"/>
  <c r="CG5" i="375" s="1"/>
  <c r="AH31" i="375"/>
  <c r="AG31" i="375"/>
  <c r="AF31" i="375"/>
  <c r="AE31" i="375"/>
  <c r="CC5" i="375" s="1"/>
  <c r="AD31" i="375"/>
  <c r="CB5" i="375" s="1"/>
  <c r="AC31" i="375"/>
  <c r="CA5" i="375" s="1"/>
  <c r="AQ30" i="375"/>
  <c r="AQ29" i="375"/>
  <c r="AQ28" i="375"/>
  <c r="AQ27" i="375"/>
  <c r="AQ26" i="375"/>
  <c r="AQ25" i="375"/>
  <c r="AQ24" i="375"/>
  <c r="AQ23" i="375"/>
  <c r="AQ22" i="375"/>
  <c r="AQ21" i="375"/>
  <c r="AQ20" i="375"/>
  <c r="AQ19" i="375"/>
  <c r="AQ18" i="375"/>
  <c r="AQ17" i="375"/>
  <c r="AQ16" i="375"/>
  <c r="AQ15" i="375"/>
  <c r="AQ14" i="375"/>
  <c r="AQ13" i="375"/>
  <c r="AQ12" i="375"/>
  <c r="AQ11" i="375"/>
  <c r="CF5" i="375"/>
  <c r="CE5" i="375"/>
  <c r="CD5" i="375"/>
  <c r="AW5" i="375"/>
  <c r="AV5" i="375"/>
  <c r="AJ32" i="374"/>
  <c r="BI5" i="374" s="1"/>
  <c r="AI32" i="374"/>
  <c r="AH32" i="374"/>
  <c r="AH35" i="374" s="1"/>
  <c r="BQ5" i="374" s="1"/>
  <c r="AG32" i="374"/>
  <c r="AG35" i="374" s="1"/>
  <c r="BP5" i="374" s="1"/>
  <c r="AF32" i="374"/>
  <c r="BE5" i="374" s="1"/>
  <c r="AE32" i="374"/>
  <c r="BD5" i="374" s="1"/>
  <c r="AD32" i="374"/>
  <c r="AD35" i="374" s="1"/>
  <c r="BN5" i="374" s="1"/>
  <c r="AC32" i="374"/>
  <c r="AB32" i="374"/>
  <c r="BA5" i="374" s="1"/>
  <c r="AA32" i="374"/>
  <c r="Z32" i="374"/>
  <c r="Y32" i="374"/>
  <c r="BW5" i="374" s="1"/>
  <c r="AJ31" i="374"/>
  <c r="AI31" i="374"/>
  <c r="AH31" i="374"/>
  <c r="CF5" i="374" s="1"/>
  <c r="AG31" i="374"/>
  <c r="CE5" i="374" s="1"/>
  <c r="AF31" i="374"/>
  <c r="CD5" i="374" s="1"/>
  <c r="AE31" i="374"/>
  <c r="AD31" i="374"/>
  <c r="AC31" i="374"/>
  <c r="AQ30" i="374"/>
  <c r="AQ29" i="374"/>
  <c r="AQ28" i="374"/>
  <c r="AQ27" i="374"/>
  <c r="AQ26" i="374"/>
  <c r="AQ25" i="374"/>
  <c r="AQ24" i="374"/>
  <c r="AQ23" i="374"/>
  <c r="AQ22" i="374"/>
  <c r="AQ21" i="374"/>
  <c r="AQ20" i="374"/>
  <c r="AQ19" i="374"/>
  <c r="AQ18" i="374"/>
  <c r="AQ17" i="374"/>
  <c r="AQ16" i="374"/>
  <c r="AQ15" i="374"/>
  <c r="AQ14" i="374"/>
  <c r="AQ13" i="374"/>
  <c r="AQ12" i="374"/>
  <c r="AQ11" i="374"/>
  <c r="CH5" i="374"/>
  <c r="CG5" i="374"/>
  <c r="CC5" i="374"/>
  <c r="CB5" i="374"/>
  <c r="CA5" i="374"/>
  <c r="BB5" i="374"/>
  <c r="AX5" i="374"/>
  <c r="AW5" i="374"/>
  <c r="AV5" i="374"/>
  <c r="AJ32" i="373"/>
  <c r="AI32" i="373"/>
  <c r="BH5" i="373" s="1"/>
  <c r="AH32" i="373"/>
  <c r="AH35" i="373" s="1"/>
  <c r="BQ5" i="373" s="1"/>
  <c r="AG32" i="373"/>
  <c r="BF5" i="373" s="1"/>
  <c r="AF32" i="373"/>
  <c r="BE5" i="373" s="1"/>
  <c r="AE32" i="373"/>
  <c r="BD5" i="373" s="1"/>
  <c r="AD32" i="373"/>
  <c r="AD35" i="373" s="1"/>
  <c r="BN5" i="373" s="1"/>
  <c r="AC32" i="373"/>
  <c r="BB5" i="373" s="1"/>
  <c r="AB32" i="373"/>
  <c r="AA32" i="373"/>
  <c r="AZ5" i="373" s="1"/>
  <c r="Z32" i="373"/>
  <c r="AY5" i="373" s="1"/>
  <c r="Y32" i="373"/>
  <c r="AX5" i="373" s="1"/>
  <c r="AJ31" i="373"/>
  <c r="AI31" i="373"/>
  <c r="AH31" i="373"/>
  <c r="CF5" i="373" s="1"/>
  <c r="AG31" i="373"/>
  <c r="CE5" i="373" s="1"/>
  <c r="AF31" i="373"/>
  <c r="CD5" i="373" s="1"/>
  <c r="AE31" i="373"/>
  <c r="AD31" i="373"/>
  <c r="AC31" i="373"/>
  <c r="AQ30" i="373"/>
  <c r="AQ29" i="373"/>
  <c r="AQ28" i="373"/>
  <c r="AQ27" i="373"/>
  <c r="AQ26" i="373"/>
  <c r="AQ25" i="373"/>
  <c r="AQ24" i="373"/>
  <c r="AQ23" i="373"/>
  <c r="AQ22" i="373"/>
  <c r="AQ21" i="373"/>
  <c r="AQ20" i="373"/>
  <c r="AQ19" i="373"/>
  <c r="AQ18" i="373"/>
  <c r="AQ17" i="373"/>
  <c r="AQ16" i="373"/>
  <c r="AQ15" i="373"/>
  <c r="AQ14" i="373"/>
  <c r="AQ13" i="373"/>
  <c r="AQ12" i="373"/>
  <c r="AQ11" i="373"/>
  <c r="CH5" i="373"/>
  <c r="CG5" i="373"/>
  <c r="CC5" i="373"/>
  <c r="CB5" i="373"/>
  <c r="CA5" i="373"/>
  <c r="AW5" i="373"/>
  <c r="AV5" i="373"/>
  <c r="AJ32" i="372"/>
  <c r="BI5" i="372" s="1"/>
  <c r="AI32" i="372"/>
  <c r="AH32" i="372"/>
  <c r="AH35" i="372" s="1"/>
  <c r="BQ5" i="372" s="1"/>
  <c r="AG32" i="372"/>
  <c r="BF5" i="372" s="1"/>
  <c r="AF32" i="372"/>
  <c r="BE5" i="372" s="1"/>
  <c r="AE32" i="372"/>
  <c r="AD32" i="372"/>
  <c r="AD35" i="372" s="1"/>
  <c r="BN5" i="372" s="1"/>
  <c r="AC32" i="372"/>
  <c r="BB5" i="372" s="1"/>
  <c r="AB32" i="372"/>
  <c r="AA32" i="372"/>
  <c r="AZ5" i="372" s="1"/>
  <c r="Z32" i="372"/>
  <c r="Y32" i="372"/>
  <c r="AJ31" i="372"/>
  <c r="CH5" i="372" s="1"/>
  <c r="AI31" i="372"/>
  <c r="CG5" i="372" s="1"/>
  <c r="AH31" i="372"/>
  <c r="CF5" i="372" s="1"/>
  <c r="AG31" i="372"/>
  <c r="CE5" i="372" s="1"/>
  <c r="AF31" i="372"/>
  <c r="AE31" i="372"/>
  <c r="AD31" i="372"/>
  <c r="CB5" i="372" s="1"/>
  <c r="AC31" i="372"/>
  <c r="CA5" i="372" s="1"/>
  <c r="AQ30" i="372"/>
  <c r="AQ29" i="372"/>
  <c r="AQ28" i="372"/>
  <c r="AQ27" i="372"/>
  <c r="AQ26" i="372"/>
  <c r="AQ25" i="372"/>
  <c r="AQ24" i="372"/>
  <c r="AQ23" i="372"/>
  <c r="AQ22" i="372"/>
  <c r="AQ21" i="372"/>
  <c r="AQ20" i="372"/>
  <c r="AQ19" i="372"/>
  <c r="AQ18" i="372"/>
  <c r="AQ17" i="372"/>
  <c r="AQ16" i="372"/>
  <c r="AQ15" i="372"/>
  <c r="AQ14" i="372"/>
  <c r="AQ13" i="372"/>
  <c r="AQ12" i="372"/>
  <c r="AQ11" i="372"/>
  <c r="CD5" i="372"/>
  <c r="CC5" i="372"/>
  <c r="BH5" i="372"/>
  <c r="BD5" i="372"/>
  <c r="AY5" i="372"/>
  <c r="AW5" i="372"/>
  <c r="AV5" i="372"/>
  <c r="AJ32" i="371"/>
  <c r="AI32" i="371"/>
  <c r="BH5" i="371" s="1"/>
  <c r="AH32" i="371"/>
  <c r="AH35" i="371" s="1"/>
  <c r="BQ5" i="371" s="1"/>
  <c r="AG32" i="371"/>
  <c r="BF5" i="371" s="1"/>
  <c r="AF32" i="371"/>
  <c r="BE5" i="371" s="1"/>
  <c r="AE32" i="371"/>
  <c r="AD32" i="371"/>
  <c r="AD35" i="371" s="1"/>
  <c r="BN5" i="371" s="1"/>
  <c r="AC32" i="371"/>
  <c r="BB5" i="371" s="1"/>
  <c r="AB32" i="371"/>
  <c r="AA32" i="371"/>
  <c r="AZ5" i="371" s="1"/>
  <c r="Z32" i="371"/>
  <c r="Y32" i="371"/>
  <c r="BW5" i="371" s="1"/>
  <c r="AJ31" i="371"/>
  <c r="CH5" i="371" s="1"/>
  <c r="AI31" i="371"/>
  <c r="AH31" i="371"/>
  <c r="AG31" i="371"/>
  <c r="AF31" i="371"/>
  <c r="CD5" i="371" s="1"/>
  <c r="AE31" i="371"/>
  <c r="CC5" i="371" s="1"/>
  <c r="AD31" i="371"/>
  <c r="CB5" i="371" s="1"/>
  <c r="AC31" i="371"/>
  <c r="AQ30" i="371"/>
  <c r="AQ29" i="371"/>
  <c r="AQ28" i="371"/>
  <c r="AQ27" i="371"/>
  <c r="AQ26" i="371"/>
  <c r="AQ25" i="371"/>
  <c r="AQ24" i="371"/>
  <c r="AQ23" i="371"/>
  <c r="AQ22" i="371"/>
  <c r="AQ21" i="371"/>
  <c r="AQ20" i="371"/>
  <c r="AQ19" i="371"/>
  <c r="AQ18" i="371"/>
  <c r="AQ17" i="371"/>
  <c r="AQ16" i="371"/>
  <c r="AQ15" i="371"/>
  <c r="AQ14" i="371"/>
  <c r="AQ13" i="371"/>
  <c r="AQ12" i="371"/>
  <c r="AQ11" i="371"/>
  <c r="CG5" i="371"/>
  <c r="CF5" i="371"/>
  <c r="CE5" i="371"/>
  <c r="CA5" i="371"/>
  <c r="AW5" i="371"/>
  <c r="AV5" i="371"/>
  <c r="AJ32" i="370"/>
  <c r="AI32" i="370"/>
  <c r="AH32" i="370"/>
  <c r="AH35" i="370" s="1"/>
  <c r="BQ5" i="370" s="1"/>
  <c r="AG32" i="370"/>
  <c r="BF5" i="370" s="1"/>
  <c r="AF32" i="370"/>
  <c r="BE5" i="370" s="1"/>
  <c r="AE32" i="370"/>
  <c r="BD5" i="370" s="1"/>
  <c r="AD32" i="370"/>
  <c r="AD35" i="370" s="1"/>
  <c r="BN5" i="370" s="1"/>
  <c r="AC32" i="370"/>
  <c r="BB5" i="370" s="1"/>
  <c r="AB32" i="370"/>
  <c r="AA32" i="370"/>
  <c r="AZ5" i="370" s="1"/>
  <c r="Z32" i="370"/>
  <c r="AY5" i="370" s="1"/>
  <c r="Y32" i="370"/>
  <c r="AX5" i="370" s="1"/>
  <c r="AJ31" i="370"/>
  <c r="AI31" i="370"/>
  <c r="AH31" i="370"/>
  <c r="CF5" i="370" s="1"/>
  <c r="AG31" i="370"/>
  <c r="CE5" i="370" s="1"/>
  <c r="AF31" i="370"/>
  <c r="CD5" i="370" s="1"/>
  <c r="AE31" i="370"/>
  <c r="AD31" i="370"/>
  <c r="AC31" i="370"/>
  <c r="AQ30" i="370"/>
  <c r="AQ29" i="370"/>
  <c r="AQ28" i="370"/>
  <c r="AQ27" i="370"/>
  <c r="AQ26" i="370"/>
  <c r="AQ25" i="370"/>
  <c r="AQ24" i="370"/>
  <c r="AQ23" i="370"/>
  <c r="AQ22" i="370"/>
  <c r="AQ21" i="370"/>
  <c r="AQ20" i="370"/>
  <c r="AQ19" i="370"/>
  <c r="AQ18" i="370"/>
  <c r="AQ17" i="370"/>
  <c r="AQ16" i="370"/>
  <c r="AQ15" i="370"/>
  <c r="AQ14" i="370"/>
  <c r="AQ13" i="370"/>
  <c r="AQ12" i="370"/>
  <c r="AQ11" i="370"/>
  <c r="CH5" i="370"/>
  <c r="CG5" i="370"/>
  <c r="CC5" i="370"/>
  <c r="CB5" i="370"/>
  <c r="CA5" i="370"/>
  <c r="BH5" i="370"/>
  <c r="AW5" i="370"/>
  <c r="AV5" i="370"/>
  <c r="AJ32" i="369"/>
  <c r="AI32" i="369"/>
  <c r="BH5" i="369" s="1"/>
  <c r="AH32" i="369"/>
  <c r="AH35" i="369" s="1"/>
  <c r="BQ5" i="369" s="1"/>
  <c r="AG32" i="369"/>
  <c r="BF5" i="369" s="1"/>
  <c r="AF32" i="369"/>
  <c r="BE5" i="369" s="1"/>
  <c r="AE32" i="369"/>
  <c r="BD5" i="369" s="1"/>
  <c r="AD32" i="369"/>
  <c r="AD35" i="369" s="1"/>
  <c r="BN5" i="369" s="1"/>
  <c r="AC32" i="369"/>
  <c r="AB32" i="369"/>
  <c r="AA32" i="369"/>
  <c r="AZ5" i="369" s="1"/>
  <c r="Z32" i="369"/>
  <c r="AY5" i="369" s="1"/>
  <c r="Y32" i="369"/>
  <c r="AJ31" i="369"/>
  <c r="CH5" i="369" s="1"/>
  <c r="AI31" i="369"/>
  <c r="AH31" i="369"/>
  <c r="AG31" i="369"/>
  <c r="AF31" i="369"/>
  <c r="CD5" i="369" s="1"/>
  <c r="AE31" i="369"/>
  <c r="CC5" i="369" s="1"/>
  <c r="AD31" i="369"/>
  <c r="CB5" i="369" s="1"/>
  <c r="AC31" i="369"/>
  <c r="AQ30" i="369"/>
  <c r="AQ29" i="369"/>
  <c r="AQ28" i="369"/>
  <c r="AQ27" i="369"/>
  <c r="AQ26" i="369"/>
  <c r="AQ25" i="369"/>
  <c r="AQ24" i="369"/>
  <c r="AQ23" i="369"/>
  <c r="AQ22" i="369"/>
  <c r="AQ21" i="369"/>
  <c r="AQ20" i="369"/>
  <c r="AQ19" i="369"/>
  <c r="AQ18" i="369"/>
  <c r="AQ17" i="369"/>
  <c r="AQ16" i="369"/>
  <c r="AQ15" i="369"/>
  <c r="AQ14" i="369"/>
  <c r="AQ13" i="369"/>
  <c r="AQ12" i="369"/>
  <c r="AQ11" i="369"/>
  <c r="CG5" i="369"/>
  <c r="CF5" i="369"/>
  <c r="CE5" i="369"/>
  <c r="CA5" i="369"/>
  <c r="BC5" i="369"/>
  <c r="AW5" i="369"/>
  <c r="AV5" i="369"/>
  <c r="AJ32" i="368"/>
  <c r="AI32" i="368"/>
  <c r="BH5" i="368" s="1"/>
  <c r="AH32" i="368"/>
  <c r="AH35" i="368" s="1"/>
  <c r="BQ5" i="368" s="1"/>
  <c r="AG32" i="368"/>
  <c r="BF5" i="368" s="1"/>
  <c r="AF32" i="368"/>
  <c r="BE5" i="368" s="1"/>
  <c r="AE32" i="368"/>
  <c r="AD32" i="368"/>
  <c r="AD35" i="368" s="1"/>
  <c r="BN5" i="368" s="1"/>
  <c r="AC32" i="368"/>
  <c r="BB5" i="368" s="1"/>
  <c r="AB32" i="368"/>
  <c r="AA32" i="368"/>
  <c r="AZ5" i="368" s="1"/>
  <c r="Z32" i="368"/>
  <c r="Y32" i="368"/>
  <c r="BW5" i="368" s="1"/>
  <c r="AJ31" i="368"/>
  <c r="AI31" i="368"/>
  <c r="CG5" i="368" s="1"/>
  <c r="AH31" i="368"/>
  <c r="CF5" i="368" s="1"/>
  <c r="AG31" i="368"/>
  <c r="CE5" i="368" s="1"/>
  <c r="AF31" i="368"/>
  <c r="AE31" i="368"/>
  <c r="AD31" i="368"/>
  <c r="AC31" i="368"/>
  <c r="CA5" i="368" s="1"/>
  <c r="AQ30" i="368"/>
  <c r="AQ29" i="368"/>
  <c r="AQ28" i="368"/>
  <c r="AQ27" i="368"/>
  <c r="AQ26" i="368"/>
  <c r="AQ25" i="368"/>
  <c r="AQ24" i="368"/>
  <c r="AQ23" i="368"/>
  <c r="AQ22" i="368"/>
  <c r="AQ21" i="368"/>
  <c r="AQ20" i="368"/>
  <c r="AQ19" i="368"/>
  <c r="AQ18" i="368"/>
  <c r="AQ17" i="368"/>
  <c r="AQ16" i="368"/>
  <c r="AQ15" i="368"/>
  <c r="AQ14" i="368"/>
  <c r="AQ13" i="368"/>
  <c r="AQ12" i="368"/>
  <c r="AQ11" i="368"/>
  <c r="CH5" i="368"/>
  <c r="CD5" i="368"/>
  <c r="CC5" i="368"/>
  <c r="CB5" i="368"/>
  <c r="BG5" i="368"/>
  <c r="BD5" i="368"/>
  <c r="BC5" i="368"/>
  <c r="AY5" i="368"/>
  <c r="AW5" i="368"/>
  <c r="AV5" i="368"/>
  <c r="AJ32" i="367"/>
  <c r="AI32" i="367"/>
  <c r="AH32" i="367"/>
  <c r="AH35" i="367" s="1"/>
  <c r="BQ5" i="367" s="1"/>
  <c r="AG32" i="367"/>
  <c r="BF5" i="367" s="1"/>
  <c r="AF32" i="367"/>
  <c r="AE32" i="367"/>
  <c r="BD5" i="367" s="1"/>
  <c r="AD32" i="367"/>
  <c r="AD35" i="367" s="1"/>
  <c r="BN5" i="367" s="1"/>
  <c r="AC32" i="367"/>
  <c r="BB5" i="367" s="1"/>
  <c r="AB32" i="367"/>
  <c r="BA5" i="367" s="1"/>
  <c r="AA32" i="367"/>
  <c r="Z32" i="367"/>
  <c r="Y32" i="367"/>
  <c r="AX5" i="367" s="1"/>
  <c r="AJ31" i="367"/>
  <c r="CH5" i="367" s="1"/>
  <c r="AI31" i="367"/>
  <c r="CG5" i="367" s="1"/>
  <c r="AH31" i="367"/>
  <c r="AG31" i="367"/>
  <c r="AF31" i="367"/>
  <c r="CD5" i="367" s="1"/>
  <c r="AE31" i="367"/>
  <c r="CC5" i="367" s="1"/>
  <c r="AD31" i="367"/>
  <c r="CB5" i="367" s="1"/>
  <c r="AC31" i="367"/>
  <c r="CA5" i="367" s="1"/>
  <c r="AQ30" i="367"/>
  <c r="AQ29" i="367"/>
  <c r="AQ28" i="367"/>
  <c r="AQ27" i="367"/>
  <c r="AQ26" i="367"/>
  <c r="AQ25" i="367"/>
  <c r="AQ24" i="367"/>
  <c r="AQ23" i="367"/>
  <c r="AQ22" i="367"/>
  <c r="AQ21" i="367"/>
  <c r="AQ20" i="367"/>
  <c r="AQ19" i="367"/>
  <c r="AQ18" i="367"/>
  <c r="AQ17" i="367"/>
  <c r="AQ16" i="367"/>
  <c r="AQ15" i="367"/>
  <c r="AQ14" i="367"/>
  <c r="AQ13" i="367"/>
  <c r="AQ12" i="367"/>
  <c r="AQ11" i="367"/>
  <c r="CF5" i="367"/>
  <c r="CE5" i="367"/>
  <c r="BI5" i="367"/>
  <c r="BH5" i="367"/>
  <c r="BE5" i="367"/>
  <c r="AZ5" i="367"/>
  <c r="AW5" i="367"/>
  <c r="AV5" i="367"/>
  <c r="AJ32" i="366"/>
  <c r="AI32" i="366"/>
  <c r="BH5" i="366" s="1"/>
  <c r="AH32" i="366"/>
  <c r="AH35" i="366" s="1"/>
  <c r="BQ5" i="366" s="1"/>
  <c r="AG32" i="366"/>
  <c r="BF5" i="366" s="1"/>
  <c r="AF32" i="366"/>
  <c r="BE5" i="366" s="1"/>
  <c r="AE32" i="366"/>
  <c r="BD5" i="366" s="1"/>
  <c r="AD32" i="366"/>
  <c r="AD35" i="366" s="1"/>
  <c r="BN5" i="366" s="1"/>
  <c r="AC32" i="366"/>
  <c r="BB5" i="366" s="1"/>
  <c r="AB32" i="366"/>
  <c r="AA32" i="366"/>
  <c r="AZ5" i="366" s="1"/>
  <c r="Z32" i="366"/>
  <c r="Y32" i="366"/>
  <c r="BW5" i="366" s="1"/>
  <c r="AJ31" i="366"/>
  <c r="AI31" i="366"/>
  <c r="CG5" i="366" s="1"/>
  <c r="AH31" i="366"/>
  <c r="CF5" i="366" s="1"/>
  <c r="AG31" i="366"/>
  <c r="AF31" i="366"/>
  <c r="AE31" i="366"/>
  <c r="CC5" i="366" s="1"/>
  <c r="AD31" i="366"/>
  <c r="AC31" i="366"/>
  <c r="CA5" i="366" s="1"/>
  <c r="AQ30" i="366"/>
  <c r="AQ29" i="366"/>
  <c r="AQ28" i="366"/>
  <c r="AQ27" i="366"/>
  <c r="AQ26" i="366"/>
  <c r="AQ25" i="366"/>
  <c r="AQ24" i="366"/>
  <c r="AQ23" i="366"/>
  <c r="AQ22" i="366"/>
  <c r="AQ21" i="366"/>
  <c r="AQ20" i="366"/>
  <c r="AQ19" i="366"/>
  <c r="AQ18" i="366"/>
  <c r="AQ17" i="366"/>
  <c r="AQ16" i="366"/>
  <c r="AQ15" i="366"/>
  <c r="AQ14" i="366"/>
  <c r="AQ13" i="366"/>
  <c r="AQ12" i="366"/>
  <c r="AQ11" i="366"/>
  <c r="CH5" i="366"/>
  <c r="CE5" i="366"/>
  <c r="CD5" i="366"/>
  <c r="CB5" i="366"/>
  <c r="AW5" i="366"/>
  <c r="AV5" i="366"/>
  <c r="AJ32" i="365"/>
  <c r="AI32" i="365"/>
  <c r="AH32" i="365"/>
  <c r="AH35" i="365" s="1"/>
  <c r="BQ5" i="365" s="1"/>
  <c r="AG32" i="365"/>
  <c r="AF32" i="365"/>
  <c r="BE5" i="365" s="1"/>
  <c r="AE32" i="365"/>
  <c r="AD32" i="365"/>
  <c r="AD35" i="365" s="1"/>
  <c r="BN5" i="365" s="1"/>
  <c r="AC32" i="365"/>
  <c r="AB32" i="365"/>
  <c r="AA32" i="365"/>
  <c r="AZ5" i="365" s="1"/>
  <c r="Z32" i="365"/>
  <c r="Y32" i="365"/>
  <c r="AX5" i="365" s="1"/>
  <c r="AJ31" i="365"/>
  <c r="AI31" i="365"/>
  <c r="AH31" i="365"/>
  <c r="CF5" i="365" s="1"/>
  <c r="AG31" i="365"/>
  <c r="CE5" i="365" s="1"/>
  <c r="AF31" i="365"/>
  <c r="CD5" i="365" s="1"/>
  <c r="AE31" i="365"/>
  <c r="CC5" i="365" s="1"/>
  <c r="AD31" i="365"/>
  <c r="AC31" i="365"/>
  <c r="AQ30" i="365"/>
  <c r="AQ29" i="365"/>
  <c r="AQ28" i="365"/>
  <c r="AQ27" i="365"/>
  <c r="AQ26" i="365"/>
  <c r="AQ25" i="365"/>
  <c r="AQ24" i="365"/>
  <c r="AQ23" i="365"/>
  <c r="AQ22" i="365"/>
  <c r="AQ21" i="365"/>
  <c r="AQ20" i="365"/>
  <c r="AQ19" i="365"/>
  <c r="AQ18" i="365"/>
  <c r="AQ17" i="365"/>
  <c r="AQ16" i="365"/>
  <c r="AQ15" i="365"/>
  <c r="AQ14" i="365"/>
  <c r="AQ13" i="365"/>
  <c r="AQ12" i="365"/>
  <c r="AQ11" i="365"/>
  <c r="CH5" i="365"/>
  <c r="CG5" i="365"/>
  <c r="CB5" i="365"/>
  <c r="CA5" i="365"/>
  <c r="BH5" i="365"/>
  <c r="BF5" i="365"/>
  <c r="AW5" i="365"/>
  <c r="AV5" i="365"/>
  <c r="AJ32" i="364"/>
  <c r="AI32" i="364"/>
  <c r="AH32" i="364"/>
  <c r="AH35" i="364" s="1"/>
  <c r="BQ5" i="364" s="1"/>
  <c r="AG32" i="364"/>
  <c r="BF5" i="364" s="1"/>
  <c r="AF32" i="364"/>
  <c r="BE5" i="364" s="1"/>
  <c r="AE32" i="364"/>
  <c r="BD5" i="364" s="1"/>
  <c r="AD32" i="364"/>
  <c r="AD35" i="364" s="1"/>
  <c r="BN5" i="364" s="1"/>
  <c r="AC32" i="364"/>
  <c r="BB5" i="364" s="1"/>
  <c r="AB32" i="364"/>
  <c r="AA32" i="364"/>
  <c r="AZ5" i="364" s="1"/>
  <c r="Z32" i="364"/>
  <c r="Y32" i="364"/>
  <c r="BW5" i="364" s="1"/>
  <c r="AJ31" i="364"/>
  <c r="AI31" i="364"/>
  <c r="AH31" i="364"/>
  <c r="CF5" i="364" s="1"/>
  <c r="AG31" i="364"/>
  <c r="CE5" i="364" s="1"/>
  <c r="AF31" i="364"/>
  <c r="AE31" i="364"/>
  <c r="CC5" i="364" s="1"/>
  <c r="AD31" i="364"/>
  <c r="AC31" i="364"/>
  <c r="AQ30" i="364"/>
  <c r="AQ29" i="364"/>
  <c r="AQ28" i="364"/>
  <c r="AQ27" i="364"/>
  <c r="AQ26" i="364"/>
  <c r="AQ25" i="364"/>
  <c r="AQ24" i="364"/>
  <c r="AQ23" i="364"/>
  <c r="AQ22" i="364"/>
  <c r="AQ21" i="364"/>
  <c r="AQ20" i="364"/>
  <c r="AQ19" i="364"/>
  <c r="AQ18" i="364"/>
  <c r="AQ17" i="364"/>
  <c r="AQ16" i="364"/>
  <c r="AQ15" i="364"/>
  <c r="AQ14" i="364"/>
  <c r="AQ13" i="364"/>
  <c r="AQ12" i="364"/>
  <c r="AQ11" i="364"/>
  <c r="CH5" i="364"/>
  <c r="CG5" i="364"/>
  <c r="CD5" i="364"/>
  <c r="CB5" i="364"/>
  <c r="CA5" i="364"/>
  <c r="BH5" i="364"/>
  <c r="AW5" i="364"/>
  <c r="AV5" i="364"/>
  <c r="AJ32" i="363"/>
  <c r="AI32" i="363"/>
  <c r="BH5" i="363" s="1"/>
  <c r="AH32" i="363"/>
  <c r="AH35" i="363" s="1"/>
  <c r="BQ5" i="363" s="1"/>
  <c r="AG32" i="363"/>
  <c r="BF5" i="363" s="1"/>
  <c r="AF32" i="363"/>
  <c r="BE5" i="363" s="1"/>
  <c r="AE32" i="363"/>
  <c r="AD32" i="363"/>
  <c r="AD35" i="363" s="1"/>
  <c r="BN5" i="363" s="1"/>
  <c r="AC32" i="363"/>
  <c r="BB5" i="363" s="1"/>
  <c r="AB32" i="363"/>
  <c r="AA32" i="363"/>
  <c r="AZ5" i="363" s="1"/>
  <c r="Z32" i="363"/>
  <c r="AY5" i="363" s="1"/>
  <c r="Y32" i="363"/>
  <c r="AJ31" i="363"/>
  <c r="CH5" i="363" s="1"/>
  <c r="AI31" i="363"/>
  <c r="AH31" i="363"/>
  <c r="CF5" i="363" s="1"/>
  <c r="AG31" i="363"/>
  <c r="AF31" i="363"/>
  <c r="AE31" i="363"/>
  <c r="CC5" i="363" s="1"/>
  <c r="AD31" i="363"/>
  <c r="CB5" i="363" s="1"/>
  <c r="AC31" i="363"/>
  <c r="AQ30" i="363"/>
  <c r="AQ29" i="363"/>
  <c r="AQ28" i="363"/>
  <c r="AQ27" i="363"/>
  <c r="AQ26" i="363"/>
  <c r="AQ25" i="363"/>
  <c r="AQ24" i="363"/>
  <c r="AQ23" i="363"/>
  <c r="AQ22" i="363"/>
  <c r="AQ21" i="363"/>
  <c r="AQ20" i="363"/>
  <c r="AQ19" i="363"/>
  <c r="AQ18" i="363"/>
  <c r="AQ17" i="363"/>
  <c r="AQ16" i="363"/>
  <c r="AQ15" i="363"/>
  <c r="AQ14" i="363"/>
  <c r="AQ13" i="363"/>
  <c r="AQ12" i="363"/>
  <c r="AQ11" i="363"/>
  <c r="CG5" i="363"/>
  <c r="CE5" i="363"/>
  <c r="CD5" i="363"/>
  <c r="CA5" i="363"/>
  <c r="AW5" i="363"/>
  <c r="AV5" i="363"/>
  <c r="AJ32" i="362"/>
  <c r="AI32" i="362"/>
  <c r="BH5" i="362" s="1"/>
  <c r="AH32" i="362"/>
  <c r="AH35" i="362" s="1"/>
  <c r="BQ5" i="362" s="1"/>
  <c r="AG32" i="362"/>
  <c r="BF5" i="362" s="1"/>
  <c r="AF32" i="362"/>
  <c r="BE5" i="362" s="1"/>
  <c r="AE32" i="362"/>
  <c r="BD5" i="362" s="1"/>
  <c r="AD32" i="362"/>
  <c r="AD35" i="362" s="1"/>
  <c r="BN5" i="362" s="1"/>
  <c r="AC32" i="362"/>
  <c r="AB32" i="362"/>
  <c r="AA32" i="362"/>
  <c r="AZ5" i="362" s="1"/>
  <c r="Z32" i="362"/>
  <c r="AY5" i="362" s="1"/>
  <c r="Y32" i="362"/>
  <c r="AJ31" i="362"/>
  <c r="CH5" i="362" s="1"/>
  <c r="AI31" i="362"/>
  <c r="AH31" i="362"/>
  <c r="AG31" i="362"/>
  <c r="CE5" i="362" s="1"/>
  <c r="AF31" i="362"/>
  <c r="CD5" i="362" s="1"/>
  <c r="AE31" i="362"/>
  <c r="AD31" i="362"/>
  <c r="CB5" i="362" s="1"/>
  <c r="AC31" i="362"/>
  <c r="AQ30" i="362"/>
  <c r="AQ29" i="362"/>
  <c r="AQ28" i="362"/>
  <c r="AQ27" i="362"/>
  <c r="AQ26" i="362"/>
  <c r="AQ25" i="362"/>
  <c r="AQ24" i="362"/>
  <c r="AQ23" i="362"/>
  <c r="AQ22" i="362"/>
  <c r="AQ21" i="362"/>
  <c r="AQ20" i="362"/>
  <c r="AQ19" i="362"/>
  <c r="AQ18" i="362"/>
  <c r="AQ17" i="362"/>
  <c r="AQ16" i="362"/>
  <c r="AQ15" i="362"/>
  <c r="AQ14" i="362"/>
  <c r="AQ13" i="362"/>
  <c r="AQ12" i="362"/>
  <c r="AQ11" i="362"/>
  <c r="CG5" i="362"/>
  <c r="CF5" i="362"/>
  <c r="CC5" i="362"/>
  <c r="CA5" i="362"/>
  <c r="AW5" i="362"/>
  <c r="AV5" i="362"/>
  <c r="AJ32" i="361"/>
  <c r="AI32" i="361"/>
  <c r="AH32" i="361"/>
  <c r="AH35" i="361" s="1"/>
  <c r="BQ5" i="361" s="1"/>
  <c r="AG32" i="361"/>
  <c r="BF5" i="361" s="1"/>
  <c r="AF32" i="361"/>
  <c r="BE5" i="361" s="1"/>
  <c r="AE32" i="361"/>
  <c r="AD32" i="361"/>
  <c r="AD35" i="361" s="1"/>
  <c r="BN5" i="361" s="1"/>
  <c r="AC32" i="361"/>
  <c r="BB5" i="361" s="1"/>
  <c r="AB32" i="361"/>
  <c r="AA32" i="361"/>
  <c r="AZ5" i="361" s="1"/>
  <c r="Z32" i="361"/>
  <c r="Y32" i="361"/>
  <c r="BW5" i="361" s="1"/>
  <c r="AJ31" i="361"/>
  <c r="AI31" i="361"/>
  <c r="AH31" i="361"/>
  <c r="CF5" i="361" s="1"/>
  <c r="AG31" i="361"/>
  <c r="CE5" i="361" s="1"/>
  <c r="AF31" i="361"/>
  <c r="CD5" i="361" s="1"/>
  <c r="AE31" i="361"/>
  <c r="AD31" i="361"/>
  <c r="AC31" i="361"/>
  <c r="AQ30" i="361"/>
  <c r="AQ29" i="361"/>
  <c r="AQ28" i="361"/>
  <c r="AQ27" i="361"/>
  <c r="AQ26" i="361"/>
  <c r="AQ25" i="361"/>
  <c r="AQ24" i="361"/>
  <c r="AQ23" i="361"/>
  <c r="AQ22" i="361"/>
  <c r="AQ21" i="361"/>
  <c r="AQ20" i="361"/>
  <c r="AQ19" i="361"/>
  <c r="AQ18" i="361"/>
  <c r="AQ17" i="361"/>
  <c r="AQ16" i="361"/>
  <c r="AQ15" i="361"/>
  <c r="AQ14" i="361"/>
  <c r="AQ13" i="361"/>
  <c r="AQ12" i="361"/>
  <c r="AQ11" i="361"/>
  <c r="CH5" i="361"/>
  <c r="CG5" i="361"/>
  <c r="CC5" i="361"/>
  <c r="CB5" i="361"/>
  <c r="CA5" i="361"/>
  <c r="BH5" i="361"/>
  <c r="AW5" i="361"/>
  <c r="AV5" i="361"/>
  <c r="AJ32" i="360"/>
  <c r="AI32" i="360"/>
  <c r="BH5" i="360" s="1"/>
  <c r="AH32" i="360"/>
  <c r="AH35" i="360" s="1"/>
  <c r="BQ5" i="360" s="1"/>
  <c r="AG32" i="360"/>
  <c r="BF5" i="360" s="1"/>
  <c r="AF32" i="360"/>
  <c r="BE5" i="360" s="1"/>
  <c r="AE32" i="360"/>
  <c r="AD32" i="360"/>
  <c r="AD35" i="360" s="1"/>
  <c r="BN5" i="360" s="1"/>
  <c r="AC32" i="360"/>
  <c r="AC35" i="360" s="1"/>
  <c r="BM5" i="360" s="1"/>
  <c r="AB32" i="360"/>
  <c r="BA5" i="360" s="1"/>
  <c r="AA32" i="360"/>
  <c r="Z32" i="360"/>
  <c r="AY5" i="360" s="1"/>
  <c r="Y32" i="360"/>
  <c r="AJ31" i="360"/>
  <c r="CH5" i="360" s="1"/>
  <c r="AI31" i="360"/>
  <c r="AH31" i="360"/>
  <c r="AG31" i="360"/>
  <c r="CE5" i="360" s="1"/>
  <c r="AF31" i="360"/>
  <c r="CD5" i="360" s="1"/>
  <c r="AE31" i="360"/>
  <c r="CC5" i="360" s="1"/>
  <c r="AD31" i="360"/>
  <c r="CB5" i="360" s="1"/>
  <c r="AC31" i="360"/>
  <c r="AQ30" i="360"/>
  <c r="AQ29" i="360"/>
  <c r="AQ28" i="360"/>
  <c r="AQ27" i="360"/>
  <c r="AQ26" i="360"/>
  <c r="AQ25" i="360"/>
  <c r="AQ24" i="360"/>
  <c r="AQ23" i="360"/>
  <c r="AQ22" i="360"/>
  <c r="AQ21" i="360"/>
  <c r="AQ20" i="360"/>
  <c r="AQ19" i="360"/>
  <c r="AQ18" i="360"/>
  <c r="AQ17" i="360"/>
  <c r="AQ16" i="360"/>
  <c r="AQ15" i="360"/>
  <c r="AQ14" i="360"/>
  <c r="AQ13" i="360"/>
  <c r="AQ12" i="360"/>
  <c r="AQ11" i="360"/>
  <c r="CG5" i="360"/>
  <c r="CF5" i="360"/>
  <c r="CA5" i="360"/>
  <c r="AW5" i="360"/>
  <c r="AV5" i="360"/>
  <c r="AJ32" i="359"/>
  <c r="AI32" i="359"/>
  <c r="AH32" i="359"/>
  <c r="AH35" i="359" s="1"/>
  <c r="BQ5" i="359" s="1"/>
  <c r="AG32" i="359"/>
  <c r="BF5" i="359" s="1"/>
  <c r="AF32" i="359"/>
  <c r="BE5" i="359" s="1"/>
  <c r="AE32" i="359"/>
  <c r="AD32" i="359"/>
  <c r="AD35" i="359" s="1"/>
  <c r="BN5" i="359" s="1"/>
  <c r="AC32" i="359"/>
  <c r="BB5" i="359" s="1"/>
  <c r="AB32" i="359"/>
  <c r="AA32" i="359"/>
  <c r="AZ5" i="359" s="1"/>
  <c r="Z32" i="359"/>
  <c r="AY5" i="359" s="1"/>
  <c r="Y32" i="359"/>
  <c r="BW5" i="359" s="1"/>
  <c r="AJ31" i="359"/>
  <c r="AI31" i="359"/>
  <c r="AH31" i="359"/>
  <c r="CF5" i="359" s="1"/>
  <c r="AG31" i="359"/>
  <c r="CE5" i="359" s="1"/>
  <c r="AF31" i="359"/>
  <c r="CD5" i="359" s="1"/>
  <c r="AE31" i="359"/>
  <c r="CC5" i="359" s="1"/>
  <c r="AD31" i="359"/>
  <c r="CB5" i="359" s="1"/>
  <c r="AC31" i="359"/>
  <c r="CA5" i="359" s="1"/>
  <c r="AQ30" i="359"/>
  <c r="AQ29" i="359"/>
  <c r="AQ28" i="359"/>
  <c r="AQ27" i="359"/>
  <c r="AQ26" i="359"/>
  <c r="AQ25" i="359"/>
  <c r="AQ24" i="359"/>
  <c r="AQ23" i="359"/>
  <c r="AQ22" i="359"/>
  <c r="AQ21" i="359"/>
  <c r="AQ20" i="359"/>
  <c r="AQ19" i="359"/>
  <c r="AQ18" i="359"/>
  <c r="AQ17" i="359"/>
  <c r="AQ16" i="359"/>
  <c r="AQ15" i="359"/>
  <c r="AQ14" i="359"/>
  <c r="AQ13" i="359"/>
  <c r="AQ12" i="359"/>
  <c r="AQ11" i="359"/>
  <c r="CH5" i="359"/>
  <c r="CG5" i="359"/>
  <c r="BH5" i="359"/>
  <c r="AW5" i="359"/>
  <c r="AV5" i="359"/>
  <c r="AJ32" i="358"/>
  <c r="BI5" i="358" s="1"/>
  <c r="AI32" i="358"/>
  <c r="BH5" i="358" s="1"/>
  <c r="AH32" i="358"/>
  <c r="AH35" i="358" s="1"/>
  <c r="BQ5" i="358" s="1"/>
  <c r="AG32" i="358"/>
  <c r="BF5" i="358" s="1"/>
  <c r="AF32" i="358"/>
  <c r="BE5" i="358" s="1"/>
  <c r="AE32" i="358"/>
  <c r="AD32" i="358"/>
  <c r="AD35" i="358" s="1"/>
  <c r="BN5" i="358" s="1"/>
  <c r="AC32" i="358"/>
  <c r="BB5" i="358" s="1"/>
  <c r="AB32" i="358"/>
  <c r="AA32" i="358"/>
  <c r="AZ5" i="358" s="1"/>
  <c r="Z32" i="358"/>
  <c r="Y32" i="358"/>
  <c r="BW5" i="358" s="1"/>
  <c r="AJ31" i="358"/>
  <c r="AI31" i="358"/>
  <c r="AH31" i="358"/>
  <c r="CF5" i="358" s="1"/>
  <c r="AG31" i="358"/>
  <c r="CE5" i="358" s="1"/>
  <c r="AF31" i="358"/>
  <c r="CD5" i="358" s="1"/>
  <c r="AE31" i="358"/>
  <c r="AD31" i="358"/>
  <c r="AC31" i="358"/>
  <c r="AQ30" i="358"/>
  <c r="AQ29" i="358"/>
  <c r="AQ28" i="358"/>
  <c r="AQ27" i="358"/>
  <c r="AQ26" i="358"/>
  <c r="AQ25" i="358"/>
  <c r="AQ24" i="358"/>
  <c r="AQ23" i="358"/>
  <c r="AQ22" i="358"/>
  <c r="AQ21" i="358"/>
  <c r="AQ20" i="358"/>
  <c r="AQ19" i="358"/>
  <c r="AQ18" i="358"/>
  <c r="AQ17" i="358"/>
  <c r="AQ16" i="358"/>
  <c r="AQ15" i="358"/>
  <c r="AQ14" i="358"/>
  <c r="AQ13" i="358"/>
  <c r="AQ12" i="358"/>
  <c r="AQ11" i="358"/>
  <c r="CH5" i="358"/>
  <c r="CG5" i="358"/>
  <c r="CC5" i="358"/>
  <c r="CB5" i="358"/>
  <c r="CA5" i="358"/>
  <c r="BD5" i="358"/>
  <c r="AW5" i="358"/>
  <c r="AV5" i="358"/>
  <c r="AJ32" i="357"/>
  <c r="BI5" i="357" s="1"/>
  <c r="AI32" i="357"/>
  <c r="BH5" i="357" s="1"/>
  <c r="AH32" i="357"/>
  <c r="AH35" i="357" s="1"/>
  <c r="BQ5" i="357" s="1"/>
  <c r="AG32" i="357"/>
  <c r="BF5" i="357" s="1"/>
  <c r="AF32" i="357"/>
  <c r="BE5" i="357" s="1"/>
  <c r="AE32" i="357"/>
  <c r="BD5" i="357" s="1"/>
  <c r="AD32" i="357"/>
  <c r="AD35" i="357" s="1"/>
  <c r="BN5" i="357" s="1"/>
  <c r="AC32" i="357"/>
  <c r="BB5" i="357" s="1"/>
  <c r="AB32" i="357"/>
  <c r="AA32" i="357"/>
  <c r="AZ5" i="357" s="1"/>
  <c r="Z32" i="357"/>
  <c r="Y32" i="357"/>
  <c r="AX5" i="357" s="1"/>
  <c r="AJ31" i="357"/>
  <c r="CH5" i="357" s="1"/>
  <c r="AI31" i="357"/>
  <c r="CG5" i="357" s="1"/>
  <c r="AH31" i="357"/>
  <c r="AG31" i="357"/>
  <c r="AF31" i="357"/>
  <c r="AE31" i="357"/>
  <c r="CC5" i="357" s="1"/>
  <c r="AD31" i="357"/>
  <c r="CB5" i="357" s="1"/>
  <c r="AC31" i="357"/>
  <c r="CA5" i="357" s="1"/>
  <c r="AQ30" i="357"/>
  <c r="AQ29" i="357"/>
  <c r="AQ28" i="357"/>
  <c r="AQ27" i="357"/>
  <c r="AQ26" i="357"/>
  <c r="AQ25" i="357"/>
  <c r="AQ24" i="357"/>
  <c r="AQ23" i="357"/>
  <c r="AQ22" i="357"/>
  <c r="AQ21" i="357"/>
  <c r="AQ20" i="357"/>
  <c r="AQ19" i="357"/>
  <c r="AQ18" i="357"/>
  <c r="AQ17" i="357"/>
  <c r="AQ16" i="357"/>
  <c r="AQ15" i="357"/>
  <c r="AQ14" i="357"/>
  <c r="AQ13" i="357"/>
  <c r="AQ12" i="357"/>
  <c r="AQ11" i="357"/>
  <c r="CF5" i="357"/>
  <c r="CE5" i="357"/>
  <c r="CD5" i="357"/>
  <c r="AW5" i="357"/>
  <c r="AV5" i="357"/>
  <c r="AJ32" i="356"/>
  <c r="BI5" i="356" s="1"/>
  <c r="AI32" i="356"/>
  <c r="BH5" i="356" s="1"/>
  <c r="AH32" i="356"/>
  <c r="AH35" i="356" s="1"/>
  <c r="BQ5" i="356" s="1"/>
  <c r="AG32" i="356"/>
  <c r="BF5" i="356" s="1"/>
  <c r="AF32" i="356"/>
  <c r="BE5" i="356" s="1"/>
  <c r="AE32" i="356"/>
  <c r="AD32" i="356"/>
  <c r="AD35" i="356" s="1"/>
  <c r="BN5" i="356" s="1"/>
  <c r="AC32" i="356"/>
  <c r="BB5" i="356" s="1"/>
  <c r="AB32" i="356"/>
  <c r="BA5" i="356" s="1"/>
  <c r="AA32" i="356"/>
  <c r="AZ5" i="356" s="1"/>
  <c r="Z32" i="356"/>
  <c r="Y32" i="356"/>
  <c r="BW5" i="356" s="1"/>
  <c r="AJ31" i="356"/>
  <c r="AI31" i="356"/>
  <c r="AH31" i="356"/>
  <c r="CF5" i="356" s="1"/>
  <c r="AG31" i="356"/>
  <c r="CE5" i="356" s="1"/>
  <c r="AF31" i="356"/>
  <c r="CD5" i="356" s="1"/>
  <c r="AE31" i="356"/>
  <c r="AD31" i="356"/>
  <c r="AC31" i="356"/>
  <c r="AQ30" i="356"/>
  <c r="AQ29" i="356"/>
  <c r="AQ28" i="356"/>
  <c r="AQ27" i="356"/>
  <c r="AQ26" i="356"/>
  <c r="AQ25" i="356"/>
  <c r="AQ24" i="356"/>
  <c r="AQ23" i="356"/>
  <c r="AQ22" i="356"/>
  <c r="AQ21" i="356"/>
  <c r="AQ20" i="356"/>
  <c r="AQ19" i="356"/>
  <c r="AQ18" i="356"/>
  <c r="AQ17" i="356"/>
  <c r="AQ16" i="356"/>
  <c r="AQ15" i="356"/>
  <c r="AQ14" i="356"/>
  <c r="AQ13" i="356"/>
  <c r="AQ12" i="356"/>
  <c r="AQ11" i="356"/>
  <c r="CH5" i="356"/>
  <c r="CG5" i="356"/>
  <c r="CC5" i="356"/>
  <c r="CB5" i="356"/>
  <c r="CA5" i="356"/>
  <c r="BD5" i="356"/>
  <c r="AW5" i="356"/>
  <c r="AV5" i="356"/>
  <c r="AJ32" i="355"/>
  <c r="BI5" i="355" s="1"/>
  <c r="AI32" i="355"/>
  <c r="BH5" i="355" s="1"/>
  <c r="AH32" i="355"/>
  <c r="AH35" i="355" s="1"/>
  <c r="BQ5" i="355" s="1"/>
  <c r="AG32" i="355"/>
  <c r="BF5" i="355" s="1"/>
  <c r="AF32" i="355"/>
  <c r="BE5" i="355" s="1"/>
  <c r="AE32" i="355"/>
  <c r="BD5" i="355" s="1"/>
  <c r="AD32" i="355"/>
  <c r="AD35" i="355" s="1"/>
  <c r="BN5" i="355" s="1"/>
  <c r="AC32" i="355"/>
  <c r="AC35" i="355" s="1"/>
  <c r="BM5" i="355" s="1"/>
  <c r="AB32" i="355"/>
  <c r="BA5" i="355" s="1"/>
  <c r="AA32" i="355"/>
  <c r="Z32" i="355"/>
  <c r="Y32" i="355"/>
  <c r="AX5" i="355" s="1"/>
  <c r="AJ31" i="355"/>
  <c r="CH5" i="355" s="1"/>
  <c r="AI31" i="355"/>
  <c r="CG5" i="355" s="1"/>
  <c r="AH31" i="355"/>
  <c r="CF5" i="355" s="1"/>
  <c r="AG31" i="355"/>
  <c r="AF31" i="355"/>
  <c r="CD5" i="355" s="1"/>
  <c r="AE31" i="355"/>
  <c r="CC5" i="355" s="1"/>
  <c r="AD31" i="355"/>
  <c r="CB5" i="355" s="1"/>
  <c r="AC31" i="355"/>
  <c r="CA5" i="355" s="1"/>
  <c r="AQ30" i="355"/>
  <c r="AQ29" i="355"/>
  <c r="AQ28" i="355"/>
  <c r="AQ27" i="355"/>
  <c r="AQ26" i="355"/>
  <c r="AQ25" i="355"/>
  <c r="AQ24" i="355"/>
  <c r="AQ23" i="355"/>
  <c r="AQ22" i="355"/>
  <c r="AQ21" i="355"/>
  <c r="AQ20" i="355"/>
  <c r="AQ19" i="355"/>
  <c r="AQ18" i="355"/>
  <c r="AQ17" i="355"/>
  <c r="AQ16" i="355"/>
  <c r="AQ15" i="355"/>
  <c r="AQ14" i="355"/>
  <c r="AQ13" i="355"/>
  <c r="AQ12" i="355"/>
  <c r="AQ11" i="355"/>
  <c r="CE5" i="355"/>
  <c r="AZ5" i="355"/>
  <c r="AW5" i="355"/>
  <c r="AV5" i="355"/>
  <c r="AJ32" i="354"/>
  <c r="BI5" i="354" s="1"/>
  <c r="AI32" i="354"/>
  <c r="BH5" i="354" s="1"/>
  <c r="AH32" i="354"/>
  <c r="AH35" i="354" s="1"/>
  <c r="BQ5" i="354" s="1"/>
  <c r="AG32" i="354"/>
  <c r="BF5" i="354" s="1"/>
  <c r="AF32" i="354"/>
  <c r="BE5" i="354" s="1"/>
  <c r="AE32" i="354"/>
  <c r="BD5" i="354" s="1"/>
  <c r="AD32" i="354"/>
  <c r="AD35" i="354" s="1"/>
  <c r="BN5" i="354" s="1"/>
  <c r="AC32" i="354"/>
  <c r="AB32" i="354"/>
  <c r="AA32" i="354"/>
  <c r="Z32" i="354"/>
  <c r="AY5" i="354" s="1"/>
  <c r="Y32" i="354"/>
  <c r="AX5" i="354" s="1"/>
  <c r="AJ31" i="354"/>
  <c r="CH5" i="354" s="1"/>
  <c r="AI31" i="354"/>
  <c r="AH31" i="354"/>
  <c r="CF5" i="354" s="1"/>
  <c r="AG31" i="354"/>
  <c r="CE5" i="354" s="1"/>
  <c r="AF31" i="354"/>
  <c r="AE31" i="354"/>
  <c r="AD31" i="354"/>
  <c r="CB5" i="354" s="1"/>
  <c r="AC31" i="354"/>
  <c r="AQ30" i="354"/>
  <c r="AQ29" i="354"/>
  <c r="AQ28" i="354"/>
  <c r="AQ27" i="354"/>
  <c r="AQ26" i="354"/>
  <c r="AQ25" i="354"/>
  <c r="AQ24" i="354"/>
  <c r="AQ23" i="354"/>
  <c r="AQ22" i="354"/>
  <c r="AQ21" i="354"/>
  <c r="AQ20" i="354"/>
  <c r="AQ19" i="354"/>
  <c r="AQ18" i="354"/>
  <c r="AQ17" i="354"/>
  <c r="AQ16" i="354"/>
  <c r="AQ15" i="354"/>
  <c r="AQ14" i="354"/>
  <c r="AQ13" i="354"/>
  <c r="AQ12" i="354"/>
  <c r="AQ11" i="354"/>
  <c r="CG5" i="354"/>
  <c r="CD5" i="354"/>
  <c r="CC5" i="354"/>
  <c r="CA5" i="354"/>
  <c r="BW5" i="354"/>
  <c r="BB5" i="354"/>
  <c r="AW5" i="354"/>
  <c r="AV5" i="354"/>
  <c r="AJ32" i="353"/>
  <c r="AI32" i="353"/>
  <c r="BH5" i="353" s="1"/>
  <c r="AH32" i="353"/>
  <c r="AH35" i="353" s="1"/>
  <c r="BQ5" i="353" s="1"/>
  <c r="AG32" i="353"/>
  <c r="BF5" i="353" s="1"/>
  <c r="AF32" i="353"/>
  <c r="BE5" i="353" s="1"/>
  <c r="AE32" i="353"/>
  <c r="AD32" i="353"/>
  <c r="AD35" i="353" s="1"/>
  <c r="BN5" i="353" s="1"/>
  <c r="AC32" i="353"/>
  <c r="BB5" i="353" s="1"/>
  <c r="AB32" i="353"/>
  <c r="AA32" i="353"/>
  <c r="AZ5" i="353" s="1"/>
  <c r="Z32" i="353"/>
  <c r="AR35" i="353" s="1"/>
  <c r="Y32" i="353"/>
  <c r="AJ31" i="353"/>
  <c r="AI31" i="353"/>
  <c r="AH31" i="353"/>
  <c r="CF5" i="353" s="1"/>
  <c r="AG31" i="353"/>
  <c r="CE5" i="353" s="1"/>
  <c r="AF31" i="353"/>
  <c r="CD5" i="353" s="1"/>
  <c r="AE31" i="353"/>
  <c r="AD31" i="353"/>
  <c r="AC31" i="353"/>
  <c r="AQ30" i="353"/>
  <c r="AQ29" i="353"/>
  <c r="AQ28" i="353"/>
  <c r="AQ27" i="353"/>
  <c r="AQ26" i="353"/>
  <c r="AQ25" i="353"/>
  <c r="AQ24" i="353"/>
  <c r="AQ23" i="353"/>
  <c r="AQ22" i="353"/>
  <c r="AQ21" i="353"/>
  <c r="AQ20" i="353"/>
  <c r="AQ19" i="353"/>
  <c r="AQ18" i="353"/>
  <c r="AQ17" i="353"/>
  <c r="AQ16" i="353"/>
  <c r="AQ15" i="353"/>
  <c r="AQ14" i="353"/>
  <c r="AQ13" i="353"/>
  <c r="AQ12" i="353"/>
  <c r="AQ11" i="353"/>
  <c r="CH5" i="353"/>
  <c r="CG5" i="353"/>
  <c r="CC5" i="353"/>
  <c r="CB5" i="353"/>
  <c r="CA5" i="353"/>
  <c r="BD5" i="353"/>
  <c r="BC5" i="353"/>
  <c r="AW5" i="353"/>
  <c r="AV5" i="353"/>
  <c r="AJ32" i="352"/>
  <c r="AI32" i="352"/>
  <c r="AH32" i="352"/>
  <c r="AH35" i="352" s="1"/>
  <c r="BQ5" i="352" s="1"/>
  <c r="AG32" i="352"/>
  <c r="BF5" i="352" s="1"/>
  <c r="AF32" i="352"/>
  <c r="BE5" i="352" s="1"/>
  <c r="AE32" i="352"/>
  <c r="BD5" i="352" s="1"/>
  <c r="AD32" i="352"/>
  <c r="AD35" i="352" s="1"/>
  <c r="AC32" i="352"/>
  <c r="AB32" i="352"/>
  <c r="AA32" i="352"/>
  <c r="AZ5" i="352" s="1"/>
  <c r="Z32" i="352"/>
  <c r="Z35" i="352" s="1"/>
  <c r="BK5" i="352" s="1"/>
  <c r="Y32" i="352"/>
  <c r="AX5" i="352" s="1"/>
  <c r="AJ31" i="352"/>
  <c r="AI31" i="352"/>
  <c r="AH31" i="352"/>
  <c r="CF5" i="352" s="1"/>
  <c r="AG31" i="352"/>
  <c r="CE5" i="352" s="1"/>
  <c r="AF31" i="352"/>
  <c r="CD5" i="352" s="1"/>
  <c r="AE31" i="352"/>
  <c r="AD31" i="352"/>
  <c r="AC31" i="352"/>
  <c r="AQ30" i="352"/>
  <c r="AQ29" i="352"/>
  <c r="AQ28" i="352"/>
  <c r="AQ27" i="352"/>
  <c r="AQ26" i="352"/>
  <c r="AQ25" i="352"/>
  <c r="AQ24" i="352"/>
  <c r="AQ23" i="352"/>
  <c r="AQ22" i="352"/>
  <c r="AQ21" i="352"/>
  <c r="AQ20" i="352"/>
  <c r="AQ19" i="352"/>
  <c r="AQ18" i="352"/>
  <c r="AQ17" i="352"/>
  <c r="AQ16" i="352"/>
  <c r="AQ15" i="352"/>
  <c r="AQ14" i="352"/>
  <c r="AQ13" i="352"/>
  <c r="AQ12" i="352"/>
  <c r="AQ11" i="352"/>
  <c r="CH5" i="352"/>
  <c r="CG5" i="352"/>
  <c r="CC5" i="352"/>
  <c r="CB5" i="352"/>
  <c r="CA5" i="352"/>
  <c r="BH5" i="352"/>
  <c r="BB5" i="352"/>
  <c r="AW5" i="352"/>
  <c r="AV5" i="352"/>
  <c r="AJ32" i="351"/>
  <c r="AI32" i="351"/>
  <c r="AH32" i="351"/>
  <c r="AH35" i="351" s="1"/>
  <c r="BQ5" i="351" s="1"/>
  <c r="AG32" i="351"/>
  <c r="BF5" i="351" s="1"/>
  <c r="AF32" i="351"/>
  <c r="BE5" i="351" s="1"/>
  <c r="AE32" i="351"/>
  <c r="AD32" i="351"/>
  <c r="AD35" i="351" s="1"/>
  <c r="BN5" i="351" s="1"/>
  <c r="AC32" i="351"/>
  <c r="BB5" i="351" s="1"/>
  <c r="AB32" i="351"/>
  <c r="AA32" i="351"/>
  <c r="AZ5" i="351" s="1"/>
  <c r="Z32" i="351"/>
  <c r="AY5" i="351" s="1"/>
  <c r="Y32" i="351"/>
  <c r="AJ31" i="351"/>
  <c r="AI31" i="351"/>
  <c r="AH31" i="351"/>
  <c r="CF5" i="351" s="1"/>
  <c r="AG31" i="351"/>
  <c r="CE5" i="351" s="1"/>
  <c r="AF31" i="351"/>
  <c r="CD5" i="351" s="1"/>
  <c r="AE31" i="351"/>
  <c r="CC5" i="351" s="1"/>
  <c r="AD31" i="351"/>
  <c r="AC31" i="351"/>
  <c r="AQ30" i="351"/>
  <c r="AQ29" i="351"/>
  <c r="AQ28" i="351"/>
  <c r="AQ27" i="351"/>
  <c r="AQ26" i="351"/>
  <c r="AQ25" i="351"/>
  <c r="AQ24" i="351"/>
  <c r="AQ23" i="351"/>
  <c r="AQ22" i="351"/>
  <c r="AQ21" i="351"/>
  <c r="AQ20" i="351"/>
  <c r="AQ19" i="351"/>
  <c r="AQ18" i="351"/>
  <c r="AQ17" i="351"/>
  <c r="AQ16" i="351"/>
  <c r="AQ15" i="351"/>
  <c r="AQ14" i="351"/>
  <c r="AQ13" i="351"/>
  <c r="AQ12" i="351"/>
  <c r="AQ11" i="351"/>
  <c r="CH5" i="351"/>
  <c r="CG5" i="351"/>
  <c r="CB5" i="351"/>
  <c r="CA5" i="351"/>
  <c r="BH5" i="351"/>
  <c r="BD5" i="351"/>
  <c r="AW5" i="351"/>
  <c r="AV5" i="351"/>
  <c r="AJ32" i="350"/>
  <c r="AI32" i="350"/>
  <c r="BH5" i="350" s="1"/>
  <c r="AH32" i="350"/>
  <c r="AH35" i="350" s="1"/>
  <c r="BQ5" i="350" s="1"/>
  <c r="AG32" i="350"/>
  <c r="AF32" i="350"/>
  <c r="BE5" i="350" s="1"/>
  <c r="AE32" i="350"/>
  <c r="AD32" i="350"/>
  <c r="AD35" i="350" s="1"/>
  <c r="BN5" i="350" s="1"/>
  <c r="AC32" i="350"/>
  <c r="BB5" i="350" s="1"/>
  <c r="AB32" i="350"/>
  <c r="AA32" i="350"/>
  <c r="Z32" i="350"/>
  <c r="AY5" i="350" s="1"/>
  <c r="Y32" i="350"/>
  <c r="BW5" i="350" s="1"/>
  <c r="AJ31" i="350"/>
  <c r="CH5" i="350" s="1"/>
  <c r="AI31" i="350"/>
  <c r="AH31" i="350"/>
  <c r="AG31" i="350"/>
  <c r="AF31" i="350"/>
  <c r="AE31" i="350"/>
  <c r="CC5" i="350" s="1"/>
  <c r="AD31" i="350"/>
  <c r="CB5" i="350" s="1"/>
  <c r="AC31" i="350"/>
  <c r="AQ30" i="350"/>
  <c r="AQ29" i="350"/>
  <c r="AQ28" i="350"/>
  <c r="AQ27" i="350"/>
  <c r="AQ26" i="350"/>
  <c r="AQ25" i="350"/>
  <c r="AQ24" i="350"/>
  <c r="AQ23" i="350"/>
  <c r="AQ22" i="350"/>
  <c r="AQ21" i="350"/>
  <c r="AQ20" i="350"/>
  <c r="AQ19" i="350"/>
  <c r="AQ18" i="350"/>
  <c r="AQ17" i="350"/>
  <c r="AQ16" i="350"/>
  <c r="AQ15" i="350"/>
  <c r="AQ14" i="350"/>
  <c r="AQ13" i="350"/>
  <c r="AQ12" i="350"/>
  <c r="AQ11" i="350"/>
  <c r="CG5" i="350"/>
  <c r="CF5" i="350"/>
  <c r="CE5" i="350"/>
  <c r="CD5" i="350"/>
  <c r="CA5" i="350"/>
  <c r="BF5" i="350"/>
  <c r="AX5" i="350"/>
  <c r="AW5" i="350"/>
  <c r="AV5" i="350"/>
  <c r="AJ32" i="349"/>
  <c r="AI32" i="349"/>
  <c r="BH5" i="349" s="1"/>
  <c r="AH32" i="349"/>
  <c r="AH35" i="349" s="1"/>
  <c r="BQ5" i="349" s="1"/>
  <c r="AG32" i="349"/>
  <c r="AF32" i="349"/>
  <c r="BE5" i="349" s="1"/>
  <c r="AE32" i="349"/>
  <c r="BD5" i="349" s="1"/>
  <c r="AD32" i="349"/>
  <c r="AD35" i="349" s="1"/>
  <c r="BN5" i="349" s="1"/>
  <c r="AC32" i="349"/>
  <c r="AB32" i="349"/>
  <c r="AA32" i="349"/>
  <c r="AZ5" i="349" s="1"/>
  <c r="Z32" i="349"/>
  <c r="AY5" i="349" s="1"/>
  <c r="Y32" i="349"/>
  <c r="AX5" i="349" s="1"/>
  <c r="AJ31" i="349"/>
  <c r="AI31" i="349"/>
  <c r="AH31" i="349"/>
  <c r="CF5" i="349" s="1"/>
  <c r="AG31" i="349"/>
  <c r="CE5" i="349" s="1"/>
  <c r="AF31" i="349"/>
  <c r="AE31" i="349"/>
  <c r="AD31" i="349"/>
  <c r="AC31" i="349"/>
  <c r="AQ30" i="349"/>
  <c r="AQ29" i="349"/>
  <c r="AQ28" i="349"/>
  <c r="AQ27" i="349"/>
  <c r="AQ26" i="349"/>
  <c r="AQ25" i="349"/>
  <c r="AQ24" i="349"/>
  <c r="AQ23" i="349"/>
  <c r="AQ22" i="349"/>
  <c r="AQ21" i="349"/>
  <c r="AQ20" i="349"/>
  <c r="AQ19" i="349"/>
  <c r="AQ18" i="349"/>
  <c r="AQ17" i="349"/>
  <c r="AQ16" i="349"/>
  <c r="AQ15" i="349"/>
  <c r="AQ14" i="349"/>
  <c r="AQ13" i="349"/>
  <c r="AQ12" i="349"/>
  <c r="AQ11" i="349"/>
  <c r="CH5" i="349"/>
  <c r="CG5" i="349"/>
  <c r="CD5" i="349"/>
  <c r="CC5" i="349"/>
  <c r="CB5" i="349"/>
  <c r="CA5" i="349"/>
  <c r="AW5" i="349"/>
  <c r="AV5" i="349"/>
  <c r="AJ32" i="348"/>
  <c r="AI32" i="348"/>
  <c r="BH5" i="348" s="1"/>
  <c r="AH32" i="348"/>
  <c r="AH35" i="348" s="1"/>
  <c r="BQ5" i="348" s="1"/>
  <c r="AG32" i="348"/>
  <c r="BF5" i="348" s="1"/>
  <c r="AF32" i="348"/>
  <c r="BE5" i="348" s="1"/>
  <c r="AE32" i="348"/>
  <c r="BD5" i="348" s="1"/>
  <c r="AD32" i="348"/>
  <c r="AD35" i="348" s="1"/>
  <c r="BN5" i="348" s="1"/>
  <c r="AC32" i="348"/>
  <c r="BB5" i="348" s="1"/>
  <c r="AB32" i="348"/>
  <c r="AA32" i="348"/>
  <c r="AZ5" i="348" s="1"/>
  <c r="Z32" i="348"/>
  <c r="Y32" i="348"/>
  <c r="BW5" i="348" s="1"/>
  <c r="AJ31" i="348"/>
  <c r="CH5" i="348" s="1"/>
  <c r="AI31" i="348"/>
  <c r="AH31" i="348"/>
  <c r="AG31" i="348"/>
  <c r="CE5" i="348" s="1"/>
  <c r="AF31" i="348"/>
  <c r="CD5" i="348" s="1"/>
  <c r="AE31" i="348"/>
  <c r="AD31" i="348"/>
  <c r="CB5" i="348" s="1"/>
  <c r="AC31" i="348"/>
  <c r="AQ30" i="348"/>
  <c r="AQ29" i="348"/>
  <c r="AQ28" i="348"/>
  <c r="AQ27" i="348"/>
  <c r="AQ26" i="348"/>
  <c r="AQ25" i="348"/>
  <c r="AQ24" i="348"/>
  <c r="AQ23" i="348"/>
  <c r="AQ22" i="348"/>
  <c r="AQ21" i="348"/>
  <c r="AQ20" i="348"/>
  <c r="AQ19" i="348"/>
  <c r="AQ18" i="348"/>
  <c r="AQ17" i="348"/>
  <c r="AQ16" i="348"/>
  <c r="AQ15" i="348"/>
  <c r="AQ14" i="348"/>
  <c r="AQ13" i="348"/>
  <c r="AQ12" i="348"/>
  <c r="AQ11" i="348"/>
  <c r="CG5" i="348"/>
  <c r="CF5" i="348"/>
  <c r="CC5" i="348"/>
  <c r="CA5" i="348"/>
  <c r="AW5" i="348"/>
  <c r="AV5" i="348"/>
  <c r="AJ32" i="347"/>
  <c r="BI5" i="347" s="1"/>
  <c r="AI32" i="347"/>
  <c r="AH32" i="347"/>
  <c r="AH35" i="347" s="1"/>
  <c r="BQ5" i="347" s="1"/>
  <c r="AG32" i="347"/>
  <c r="BF5" i="347" s="1"/>
  <c r="AF32" i="347"/>
  <c r="BE5" i="347" s="1"/>
  <c r="AE32" i="347"/>
  <c r="AD32" i="347"/>
  <c r="AD35" i="347" s="1"/>
  <c r="BN5" i="347" s="1"/>
  <c r="AC32" i="347"/>
  <c r="AC35" i="347" s="1"/>
  <c r="BM5" i="347" s="1"/>
  <c r="AB32" i="347"/>
  <c r="BA5" i="347" s="1"/>
  <c r="AA32" i="347"/>
  <c r="Z32" i="347"/>
  <c r="AR35" i="347" s="1"/>
  <c r="Y32" i="347"/>
  <c r="BW5" i="347" s="1"/>
  <c r="AJ31" i="347"/>
  <c r="AI31" i="347"/>
  <c r="AH31" i="347"/>
  <c r="CF5" i="347" s="1"/>
  <c r="AG31" i="347"/>
  <c r="CE5" i="347" s="1"/>
  <c r="AF31" i="347"/>
  <c r="CD5" i="347" s="1"/>
  <c r="AE31" i="347"/>
  <c r="AD31" i="347"/>
  <c r="AC31" i="347"/>
  <c r="AQ30" i="347"/>
  <c r="AQ29" i="347"/>
  <c r="AQ28" i="347"/>
  <c r="AQ27" i="347"/>
  <c r="AQ26" i="347"/>
  <c r="AQ25" i="347"/>
  <c r="AQ24" i="347"/>
  <c r="AQ23" i="347"/>
  <c r="AQ22" i="347"/>
  <c r="AQ21" i="347"/>
  <c r="AQ20" i="347"/>
  <c r="AQ19" i="347"/>
  <c r="AQ18" i="347"/>
  <c r="AQ17" i="347"/>
  <c r="AQ16" i="347"/>
  <c r="AQ15" i="347"/>
  <c r="AQ14" i="347"/>
  <c r="AQ13" i="347"/>
  <c r="AQ12" i="347"/>
  <c r="AQ11" i="347"/>
  <c r="CH5" i="347"/>
  <c r="CG5" i="347"/>
  <c r="CC5" i="347"/>
  <c r="CB5" i="347"/>
  <c r="CA5" i="347"/>
  <c r="AX5" i="347"/>
  <c r="AW5" i="347"/>
  <c r="AV5" i="347"/>
  <c r="AJ32" i="346"/>
  <c r="AI32" i="346"/>
  <c r="BH5" i="346" s="1"/>
  <c r="AH32" i="346"/>
  <c r="AH35" i="346" s="1"/>
  <c r="BQ5" i="346" s="1"/>
  <c r="AG32" i="346"/>
  <c r="BF5" i="346" s="1"/>
  <c r="AF32" i="346"/>
  <c r="BE5" i="346" s="1"/>
  <c r="AE32" i="346"/>
  <c r="BD5" i="346" s="1"/>
  <c r="AD32" i="346"/>
  <c r="AD35" i="346" s="1"/>
  <c r="BN5" i="346" s="1"/>
  <c r="AC32" i="346"/>
  <c r="BB5" i="346" s="1"/>
  <c r="AB32" i="346"/>
  <c r="AA32" i="346"/>
  <c r="Z32" i="346"/>
  <c r="AY5" i="346" s="1"/>
  <c r="Y32" i="346"/>
  <c r="BW5" i="346" s="1"/>
  <c r="AJ31" i="346"/>
  <c r="AI31" i="346"/>
  <c r="CG5" i="346" s="1"/>
  <c r="AH31" i="346"/>
  <c r="AG31" i="346"/>
  <c r="AF31" i="346"/>
  <c r="AE31" i="346"/>
  <c r="CC5" i="346" s="1"/>
  <c r="AD31" i="346"/>
  <c r="AC31" i="346"/>
  <c r="CA5" i="346" s="1"/>
  <c r="AQ30" i="346"/>
  <c r="AQ29" i="346"/>
  <c r="AQ28" i="346"/>
  <c r="AQ27" i="346"/>
  <c r="AQ26" i="346"/>
  <c r="AQ25" i="346"/>
  <c r="AQ24" i="346"/>
  <c r="AQ23" i="346"/>
  <c r="AQ22" i="346"/>
  <c r="AQ21" i="346"/>
  <c r="AQ20" i="346"/>
  <c r="AQ19" i="346"/>
  <c r="AQ18" i="346"/>
  <c r="AQ17" i="346"/>
  <c r="AQ16" i="346"/>
  <c r="AQ15" i="346"/>
  <c r="AQ14" i="346"/>
  <c r="AQ13" i="346"/>
  <c r="AQ12" i="346"/>
  <c r="AQ11" i="346"/>
  <c r="CH5" i="346"/>
  <c r="CF5" i="346"/>
  <c r="CE5" i="346"/>
  <c r="CD5" i="346"/>
  <c r="CB5" i="346"/>
  <c r="AX5" i="346"/>
  <c r="AW5" i="346"/>
  <c r="AV5" i="346"/>
  <c r="AJ32" i="345"/>
  <c r="AI32" i="345"/>
  <c r="BH5" i="345" s="1"/>
  <c r="AH32" i="345"/>
  <c r="AH35" i="345" s="1"/>
  <c r="BQ5" i="345" s="1"/>
  <c r="AG32" i="345"/>
  <c r="BF5" i="345" s="1"/>
  <c r="AF32" i="345"/>
  <c r="BE5" i="345" s="1"/>
  <c r="AE32" i="345"/>
  <c r="BD5" i="345" s="1"/>
  <c r="AD32" i="345"/>
  <c r="AD35" i="345" s="1"/>
  <c r="BN5" i="345" s="1"/>
  <c r="AC32" i="345"/>
  <c r="BB5" i="345" s="1"/>
  <c r="AB32" i="345"/>
  <c r="AA32" i="345"/>
  <c r="AZ5" i="345" s="1"/>
  <c r="Z32" i="345"/>
  <c r="AY5" i="345" s="1"/>
  <c r="Y32" i="345"/>
  <c r="AX5" i="345" s="1"/>
  <c r="AJ31" i="345"/>
  <c r="AI31" i="345"/>
  <c r="AH31" i="345"/>
  <c r="CF5" i="345" s="1"/>
  <c r="AG31" i="345"/>
  <c r="CE5" i="345" s="1"/>
  <c r="AF31" i="345"/>
  <c r="CD5" i="345" s="1"/>
  <c r="AE31" i="345"/>
  <c r="AD31" i="345"/>
  <c r="AC31" i="345"/>
  <c r="AQ30" i="345"/>
  <c r="AQ29" i="345"/>
  <c r="AQ28" i="345"/>
  <c r="AQ27" i="345"/>
  <c r="AQ26" i="345"/>
  <c r="AQ25" i="345"/>
  <c r="AQ24" i="345"/>
  <c r="AQ23" i="345"/>
  <c r="AQ22" i="345"/>
  <c r="AQ21" i="345"/>
  <c r="AQ20" i="345"/>
  <c r="AQ19" i="345"/>
  <c r="AQ18" i="345"/>
  <c r="AQ17" i="345"/>
  <c r="AQ16" i="345"/>
  <c r="AQ15" i="345"/>
  <c r="AQ14" i="345"/>
  <c r="AQ13" i="345"/>
  <c r="AQ12" i="345"/>
  <c r="AQ11" i="345"/>
  <c r="CH5" i="345"/>
  <c r="CG5" i="345"/>
  <c r="CC5" i="345"/>
  <c r="CB5" i="345"/>
  <c r="CA5" i="345"/>
  <c r="AW5" i="345"/>
  <c r="AV5" i="345"/>
  <c r="AJ32" i="344"/>
  <c r="AI32" i="344"/>
  <c r="BH5" i="344" s="1"/>
  <c r="AH32" i="344"/>
  <c r="AH35" i="344" s="1"/>
  <c r="BQ5" i="344" s="1"/>
  <c r="AG32" i="344"/>
  <c r="BF5" i="344" s="1"/>
  <c r="AF32" i="344"/>
  <c r="BE5" i="344" s="1"/>
  <c r="AE32" i="344"/>
  <c r="BD5" i="344" s="1"/>
  <c r="AD32" i="344"/>
  <c r="AD35" i="344" s="1"/>
  <c r="BN5" i="344" s="1"/>
  <c r="AC32" i="344"/>
  <c r="BB5" i="344" s="1"/>
  <c r="AB32" i="344"/>
  <c r="AA32" i="344"/>
  <c r="AZ5" i="344" s="1"/>
  <c r="Z32" i="344"/>
  <c r="AY5" i="344" s="1"/>
  <c r="Y32" i="344"/>
  <c r="AX5" i="344" s="1"/>
  <c r="AJ31" i="344"/>
  <c r="AI31" i="344"/>
  <c r="AH31" i="344"/>
  <c r="CF5" i="344" s="1"/>
  <c r="AG31" i="344"/>
  <c r="CE5" i="344" s="1"/>
  <c r="AF31" i="344"/>
  <c r="CD5" i="344" s="1"/>
  <c r="AE31" i="344"/>
  <c r="AD31" i="344"/>
  <c r="CB5" i="344" s="1"/>
  <c r="AC31" i="344"/>
  <c r="AQ30" i="344"/>
  <c r="AQ29" i="344"/>
  <c r="AQ28" i="344"/>
  <c r="AQ27" i="344"/>
  <c r="AQ26" i="344"/>
  <c r="AQ25" i="344"/>
  <c r="AQ24" i="344"/>
  <c r="AQ23" i="344"/>
  <c r="AQ22" i="344"/>
  <c r="AQ21" i="344"/>
  <c r="AQ20" i="344"/>
  <c r="AQ19" i="344"/>
  <c r="AQ18" i="344"/>
  <c r="AQ17" i="344"/>
  <c r="AQ16" i="344"/>
  <c r="AQ15" i="344"/>
  <c r="AQ14" i="344"/>
  <c r="AQ13" i="344"/>
  <c r="AQ12" i="344"/>
  <c r="AQ11" i="344"/>
  <c r="CH5" i="344"/>
  <c r="CG5" i="344"/>
  <c r="CC5" i="344"/>
  <c r="CA5" i="344"/>
  <c r="AW5" i="344"/>
  <c r="AV5" i="344"/>
  <c r="AJ32" i="343"/>
  <c r="AI32" i="343"/>
  <c r="BH5" i="343" s="1"/>
  <c r="AH32" i="343"/>
  <c r="AH35" i="343" s="1"/>
  <c r="BQ5" i="343" s="1"/>
  <c r="AG32" i="343"/>
  <c r="BF5" i="343" s="1"/>
  <c r="AF32" i="343"/>
  <c r="BE5" i="343" s="1"/>
  <c r="AE32" i="343"/>
  <c r="AD32" i="343"/>
  <c r="AD35" i="343" s="1"/>
  <c r="BN5" i="343" s="1"/>
  <c r="AC32" i="343"/>
  <c r="BB5" i="343" s="1"/>
  <c r="AB32" i="343"/>
  <c r="AA32" i="343"/>
  <c r="AZ5" i="343" s="1"/>
  <c r="Z32" i="343"/>
  <c r="AY5" i="343" s="1"/>
  <c r="Y32" i="343"/>
  <c r="BW5" i="343" s="1"/>
  <c r="AJ31" i="343"/>
  <c r="CH5" i="343" s="1"/>
  <c r="AI31" i="343"/>
  <c r="AH31" i="343"/>
  <c r="AG31" i="343"/>
  <c r="CE5" i="343" s="1"/>
  <c r="AF31" i="343"/>
  <c r="AE31" i="343"/>
  <c r="AD31" i="343"/>
  <c r="CB5" i="343" s="1"/>
  <c r="AC31" i="343"/>
  <c r="AQ30" i="343"/>
  <c r="AQ29" i="343"/>
  <c r="AQ28" i="343"/>
  <c r="AQ27" i="343"/>
  <c r="AQ26" i="343"/>
  <c r="AQ25" i="343"/>
  <c r="AQ24" i="343"/>
  <c r="AQ23" i="343"/>
  <c r="AQ22" i="343"/>
  <c r="AQ21" i="343"/>
  <c r="AQ20" i="343"/>
  <c r="AQ19" i="343"/>
  <c r="AQ18" i="343"/>
  <c r="AQ17" i="343"/>
  <c r="AQ16" i="343"/>
  <c r="AQ15" i="343"/>
  <c r="AQ14" i="343"/>
  <c r="AQ13" i="343"/>
  <c r="AQ12" i="343"/>
  <c r="AQ11" i="343"/>
  <c r="CG5" i="343"/>
  <c r="CF5" i="343"/>
  <c r="CD5" i="343"/>
  <c r="CC5" i="343"/>
  <c r="CA5" i="343"/>
  <c r="AW5" i="343"/>
  <c r="AV5" i="343"/>
  <c r="AJ32" i="342"/>
  <c r="AI32" i="342"/>
  <c r="AH32" i="342"/>
  <c r="AH35" i="342" s="1"/>
  <c r="BQ5" i="342" s="1"/>
  <c r="AG32" i="342"/>
  <c r="AF32" i="342"/>
  <c r="BE5" i="342" s="1"/>
  <c r="AE32" i="342"/>
  <c r="AD32" i="342"/>
  <c r="AD35" i="342" s="1"/>
  <c r="BN5" i="342" s="1"/>
  <c r="AC32" i="342"/>
  <c r="AB32" i="342"/>
  <c r="AA32" i="342"/>
  <c r="Z32" i="342"/>
  <c r="Y32" i="342"/>
  <c r="AJ31" i="342"/>
  <c r="AI31" i="342"/>
  <c r="AH31" i="342"/>
  <c r="CF5" i="342" s="1"/>
  <c r="AG31" i="342"/>
  <c r="CE5" i="342" s="1"/>
  <c r="AF31" i="342"/>
  <c r="CD5" i="342" s="1"/>
  <c r="AE31" i="342"/>
  <c r="AD31" i="342"/>
  <c r="AC31" i="342"/>
  <c r="AQ30" i="342"/>
  <c r="AQ29" i="342"/>
  <c r="AQ28" i="342"/>
  <c r="AQ27" i="342"/>
  <c r="AQ26" i="342"/>
  <c r="AQ25" i="342"/>
  <c r="AQ24" i="342"/>
  <c r="AQ23" i="342"/>
  <c r="AQ22" i="342"/>
  <c r="AQ21" i="342"/>
  <c r="AQ20" i="342"/>
  <c r="AQ19" i="342"/>
  <c r="AQ18" i="342"/>
  <c r="AQ17" i="342"/>
  <c r="AQ16" i="342"/>
  <c r="AQ15" i="342"/>
  <c r="AQ14" i="342"/>
  <c r="AQ13" i="342"/>
  <c r="AQ12" i="342"/>
  <c r="AQ11" i="342"/>
  <c r="CH5" i="342"/>
  <c r="CG5" i="342"/>
  <c r="CC5" i="342"/>
  <c r="CB5" i="342"/>
  <c r="CA5" i="342"/>
  <c r="BI5" i="342"/>
  <c r="BH5" i="342"/>
  <c r="BG5" i="342"/>
  <c r="BA5" i="342"/>
  <c r="AW5" i="342"/>
  <c r="AV5" i="342"/>
  <c r="AJ32" i="341"/>
  <c r="AI32" i="341"/>
  <c r="BH5" i="341" s="1"/>
  <c r="AH32" i="341"/>
  <c r="AH35" i="341" s="1"/>
  <c r="BQ5" i="341" s="1"/>
  <c r="AG32" i="341"/>
  <c r="BF5" i="341" s="1"/>
  <c r="AF32" i="341"/>
  <c r="BE5" i="341" s="1"/>
  <c r="AE32" i="341"/>
  <c r="BD5" i="341" s="1"/>
  <c r="AD32" i="341"/>
  <c r="AD35" i="341" s="1"/>
  <c r="BN5" i="341" s="1"/>
  <c r="AC32" i="341"/>
  <c r="BB5" i="341" s="1"/>
  <c r="AB32" i="341"/>
  <c r="AA32" i="341"/>
  <c r="AZ5" i="341" s="1"/>
  <c r="Z32" i="341"/>
  <c r="Y32" i="341"/>
  <c r="AJ31" i="341"/>
  <c r="AI31" i="341"/>
  <c r="AH31" i="341"/>
  <c r="CF5" i="341" s="1"/>
  <c r="AG31" i="341"/>
  <c r="CE5" i="341" s="1"/>
  <c r="AF31" i="341"/>
  <c r="CD5" i="341" s="1"/>
  <c r="AE31" i="341"/>
  <c r="AD31" i="341"/>
  <c r="AC31" i="341"/>
  <c r="AQ30" i="341"/>
  <c r="AQ29" i="341"/>
  <c r="AQ28" i="341"/>
  <c r="AQ27" i="341"/>
  <c r="AQ26" i="341"/>
  <c r="AQ25" i="341"/>
  <c r="AQ24" i="341"/>
  <c r="AQ23" i="341"/>
  <c r="AQ22" i="341"/>
  <c r="AQ21" i="341"/>
  <c r="AQ20" i="341"/>
  <c r="AQ19" i="341"/>
  <c r="AQ18" i="341"/>
  <c r="AQ17" i="341"/>
  <c r="AQ16" i="341"/>
  <c r="AQ15" i="341"/>
  <c r="AQ14" i="341"/>
  <c r="AQ13" i="341"/>
  <c r="AQ12" i="341"/>
  <c r="AQ11" i="341"/>
  <c r="CH5" i="341"/>
  <c r="CG5" i="341"/>
  <c r="CC5" i="341"/>
  <c r="CB5" i="341"/>
  <c r="CA5" i="341"/>
  <c r="BG5" i="341"/>
  <c r="AW5" i="341"/>
  <c r="AV5" i="341"/>
  <c r="AJ32" i="340"/>
  <c r="BI5" i="340" s="1"/>
  <c r="AI32" i="340"/>
  <c r="AH32" i="340"/>
  <c r="AH35" i="340" s="1"/>
  <c r="BQ5" i="340" s="1"/>
  <c r="AG32" i="340"/>
  <c r="AG35" i="340" s="1"/>
  <c r="BP5" i="340" s="1"/>
  <c r="AF32" i="340"/>
  <c r="AE32" i="340"/>
  <c r="BD5" i="340" s="1"/>
  <c r="AD32" i="340"/>
  <c r="AD35" i="340" s="1"/>
  <c r="BN5" i="340" s="1"/>
  <c r="AC32" i="340"/>
  <c r="BB5" i="340" s="1"/>
  <c r="AB32" i="340"/>
  <c r="BA5" i="340" s="1"/>
  <c r="AA32" i="340"/>
  <c r="Z32" i="340"/>
  <c r="Z35" i="340" s="1"/>
  <c r="BK5" i="340" s="1"/>
  <c r="Y32" i="340"/>
  <c r="BW5" i="340" s="1"/>
  <c r="AJ31" i="340"/>
  <c r="AI31" i="340"/>
  <c r="CG5" i="340" s="1"/>
  <c r="AH31" i="340"/>
  <c r="AG31" i="340"/>
  <c r="AF31" i="340"/>
  <c r="AE31" i="340"/>
  <c r="CC5" i="340" s="1"/>
  <c r="AD31" i="340"/>
  <c r="AC31" i="340"/>
  <c r="CA5" i="340" s="1"/>
  <c r="AQ30" i="340"/>
  <c r="AQ29" i="340"/>
  <c r="AQ28" i="340"/>
  <c r="AQ27" i="340"/>
  <c r="AQ26" i="340"/>
  <c r="AQ25" i="340"/>
  <c r="AQ24" i="340"/>
  <c r="AQ23" i="340"/>
  <c r="AQ22" i="340"/>
  <c r="AQ21" i="340"/>
  <c r="AQ20" i="340"/>
  <c r="AQ19" i="340"/>
  <c r="AQ18" i="340"/>
  <c r="AQ17" i="340"/>
  <c r="AQ16" i="340"/>
  <c r="AQ15" i="340"/>
  <c r="AQ14" i="340"/>
  <c r="AQ13" i="340"/>
  <c r="AQ12" i="340"/>
  <c r="AQ11" i="340"/>
  <c r="CH5" i="340"/>
  <c r="CF5" i="340"/>
  <c r="CE5" i="340"/>
  <c r="CD5" i="340"/>
  <c r="CB5" i="340"/>
  <c r="BE5" i="340"/>
  <c r="AW5" i="340"/>
  <c r="AV5" i="340"/>
  <c r="AJ32" i="339"/>
  <c r="AI32" i="339"/>
  <c r="BH5" i="339" s="1"/>
  <c r="AH32" i="339"/>
  <c r="AH35" i="339" s="1"/>
  <c r="BQ5" i="339" s="1"/>
  <c r="AG32" i="339"/>
  <c r="BF5" i="339" s="1"/>
  <c r="AF32" i="339"/>
  <c r="BE5" i="339" s="1"/>
  <c r="AE32" i="339"/>
  <c r="BD5" i="339" s="1"/>
  <c r="AD32" i="339"/>
  <c r="AD35" i="339" s="1"/>
  <c r="BN5" i="339" s="1"/>
  <c r="AC32" i="339"/>
  <c r="BB5" i="339" s="1"/>
  <c r="AB32" i="339"/>
  <c r="AA32" i="339"/>
  <c r="AZ5" i="339" s="1"/>
  <c r="Z32" i="339"/>
  <c r="Y32" i="339"/>
  <c r="AJ31" i="339"/>
  <c r="AI31" i="339"/>
  <c r="AH31" i="339"/>
  <c r="CF5" i="339" s="1"/>
  <c r="AG31" i="339"/>
  <c r="CE5" i="339" s="1"/>
  <c r="AF31" i="339"/>
  <c r="CD5" i="339" s="1"/>
  <c r="AE31" i="339"/>
  <c r="AD31" i="339"/>
  <c r="AC31" i="339"/>
  <c r="AQ30" i="339"/>
  <c r="AQ29" i="339"/>
  <c r="AQ28" i="339"/>
  <c r="AQ27" i="339"/>
  <c r="AQ26" i="339"/>
  <c r="AQ25" i="339"/>
  <c r="AQ24" i="339"/>
  <c r="AQ23" i="339"/>
  <c r="AQ22" i="339"/>
  <c r="AQ21" i="339"/>
  <c r="AQ20" i="339"/>
  <c r="AQ19" i="339"/>
  <c r="AQ18" i="339"/>
  <c r="AQ17" i="339"/>
  <c r="AQ16" i="339"/>
  <c r="AQ15" i="339"/>
  <c r="AQ14" i="339"/>
  <c r="AQ13" i="339"/>
  <c r="AQ12" i="339"/>
  <c r="AQ11" i="339"/>
  <c r="CH5" i="339"/>
  <c r="CG5" i="339"/>
  <c r="CC5" i="339"/>
  <c r="CB5" i="339"/>
  <c r="CA5" i="339"/>
  <c r="AW5" i="339"/>
  <c r="AV5" i="339"/>
  <c r="AJ32" i="338"/>
  <c r="BI5" i="338" s="1"/>
  <c r="AI32" i="338"/>
  <c r="AH32" i="338"/>
  <c r="AH35" i="338" s="1"/>
  <c r="BQ5" i="338" s="1"/>
  <c r="AG32" i="338"/>
  <c r="AF32" i="338"/>
  <c r="BE5" i="338" s="1"/>
  <c r="AE32" i="338"/>
  <c r="AD32" i="338"/>
  <c r="AD35" i="338" s="1"/>
  <c r="BN5" i="338" s="1"/>
  <c r="AC32" i="338"/>
  <c r="BB5" i="338" s="1"/>
  <c r="AB32" i="338"/>
  <c r="BA5" i="338" s="1"/>
  <c r="AA32" i="338"/>
  <c r="Z32" i="338"/>
  <c r="AY5" i="338" s="1"/>
  <c r="Y32" i="338"/>
  <c r="AJ31" i="338"/>
  <c r="AI31" i="338"/>
  <c r="AH31" i="338"/>
  <c r="CF5" i="338" s="1"/>
  <c r="AG31" i="338"/>
  <c r="CE5" i="338" s="1"/>
  <c r="AF31" i="338"/>
  <c r="AE31" i="338"/>
  <c r="CC5" i="338" s="1"/>
  <c r="AD31" i="338"/>
  <c r="CB5" i="338" s="1"/>
  <c r="AC31" i="338"/>
  <c r="CA5" i="338" s="1"/>
  <c r="AQ30" i="338"/>
  <c r="AQ29" i="338"/>
  <c r="AQ28" i="338"/>
  <c r="AQ27" i="338"/>
  <c r="AQ26" i="338"/>
  <c r="AQ25" i="338"/>
  <c r="AQ24" i="338"/>
  <c r="AQ23" i="338"/>
  <c r="AQ22" i="338"/>
  <c r="AQ21" i="338"/>
  <c r="AQ20" i="338"/>
  <c r="AQ19" i="338"/>
  <c r="AQ18" i="338"/>
  <c r="AQ17" i="338"/>
  <c r="AQ16" i="338"/>
  <c r="AQ15" i="338"/>
  <c r="AQ14" i="338"/>
  <c r="AQ13" i="338"/>
  <c r="AQ12" i="338"/>
  <c r="AQ11" i="338"/>
  <c r="CH5" i="338"/>
  <c r="CG5" i="338"/>
  <c r="CD5" i="338"/>
  <c r="AW5" i="338"/>
  <c r="AV5" i="338"/>
  <c r="AJ32" i="337"/>
  <c r="AI32" i="337"/>
  <c r="BH5" i="337" s="1"/>
  <c r="AH32" i="337"/>
  <c r="AH35" i="337" s="1"/>
  <c r="BQ5" i="337" s="1"/>
  <c r="AG32" i="337"/>
  <c r="BF5" i="337" s="1"/>
  <c r="AF32" i="337"/>
  <c r="BE5" i="337" s="1"/>
  <c r="AE32" i="337"/>
  <c r="AD32" i="337"/>
  <c r="AD35" i="337" s="1"/>
  <c r="BN5" i="337" s="1"/>
  <c r="AC32" i="337"/>
  <c r="BB5" i="337" s="1"/>
  <c r="AB32" i="337"/>
  <c r="AA32" i="337"/>
  <c r="AZ5" i="337" s="1"/>
  <c r="Z32" i="337"/>
  <c r="AY5" i="337" s="1"/>
  <c r="Y32" i="337"/>
  <c r="AX5" i="337" s="1"/>
  <c r="AJ31" i="337"/>
  <c r="AI31" i="337"/>
  <c r="AH31" i="337"/>
  <c r="CF5" i="337" s="1"/>
  <c r="AG31" i="337"/>
  <c r="CE5" i="337" s="1"/>
  <c r="AF31" i="337"/>
  <c r="AE31" i="337"/>
  <c r="CC5" i="337" s="1"/>
  <c r="AD31" i="337"/>
  <c r="CB5" i="337" s="1"/>
  <c r="AC31" i="337"/>
  <c r="CA5" i="337" s="1"/>
  <c r="AQ30" i="337"/>
  <c r="AQ29" i="337"/>
  <c r="AQ28" i="337"/>
  <c r="AQ27" i="337"/>
  <c r="AQ26" i="337"/>
  <c r="AQ25" i="337"/>
  <c r="AQ24" i="337"/>
  <c r="AQ23" i="337"/>
  <c r="AQ22" i="337"/>
  <c r="AQ21" i="337"/>
  <c r="AQ20" i="337"/>
  <c r="AQ19" i="337"/>
  <c r="AQ18" i="337"/>
  <c r="AQ17" i="337"/>
  <c r="AQ16" i="337"/>
  <c r="AQ15" i="337"/>
  <c r="AQ14" i="337"/>
  <c r="AQ13" i="337"/>
  <c r="AQ12" i="337"/>
  <c r="AQ11" i="337"/>
  <c r="CH5" i="337"/>
  <c r="CG5" i="337"/>
  <c r="CD5" i="337"/>
  <c r="AW5" i="337"/>
  <c r="AV5" i="337"/>
  <c r="AJ32" i="336"/>
  <c r="AI32" i="336"/>
  <c r="BH5" i="336" s="1"/>
  <c r="AH32" i="336"/>
  <c r="AH35" i="336" s="1"/>
  <c r="BQ5" i="336" s="1"/>
  <c r="AG32" i="336"/>
  <c r="AF32" i="336"/>
  <c r="BE5" i="336" s="1"/>
  <c r="AE32" i="336"/>
  <c r="BD5" i="336" s="1"/>
  <c r="AD32" i="336"/>
  <c r="AD35" i="336" s="1"/>
  <c r="BN5" i="336" s="1"/>
  <c r="AC32" i="336"/>
  <c r="BB5" i="336" s="1"/>
  <c r="AB32" i="336"/>
  <c r="AA32" i="336"/>
  <c r="AZ5" i="336" s="1"/>
  <c r="Z32" i="336"/>
  <c r="Y32" i="336"/>
  <c r="AJ31" i="336"/>
  <c r="AI31" i="336"/>
  <c r="AH31" i="336"/>
  <c r="CF5" i="336" s="1"/>
  <c r="AG31" i="336"/>
  <c r="CE5" i="336" s="1"/>
  <c r="AF31" i="336"/>
  <c r="AE31" i="336"/>
  <c r="AD31" i="336"/>
  <c r="AC31" i="336"/>
  <c r="AQ30" i="336"/>
  <c r="AQ29" i="336"/>
  <c r="AQ28" i="336"/>
  <c r="AQ27" i="336"/>
  <c r="AQ26" i="336"/>
  <c r="AQ25" i="336"/>
  <c r="AQ24" i="336"/>
  <c r="AQ23" i="336"/>
  <c r="AQ22" i="336"/>
  <c r="AQ21" i="336"/>
  <c r="AQ20" i="336"/>
  <c r="AQ19" i="336"/>
  <c r="AQ18" i="336"/>
  <c r="AQ17" i="336"/>
  <c r="AQ16" i="336"/>
  <c r="AQ15" i="336"/>
  <c r="AQ14" i="336"/>
  <c r="AQ13" i="336"/>
  <c r="AQ12" i="336"/>
  <c r="AQ11" i="336"/>
  <c r="CH5" i="336"/>
  <c r="CG5" i="336"/>
  <c r="CD5" i="336"/>
  <c r="CC5" i="336"/>
  <c r="CB5" i="336"/>
  <c r="CA5" i="336"/>
  <c r="AW5" i="336"/>
  <c r="AV5" i="336"/>
  <c r="AJ32" i="335"/>
  <c r="BI5" i="335" s="1"/>
  <c r="AI32" i="335"/>
  <c r="BH5" i="335" s="1"/>
  <c r="AH32" i="335"/>
  <c r="AH35" i="335" s="1"/>
  <c r="BQ5" i="335" s="1"/>
  <c r="AG32" i="335"/>
  <c r="BF5" i="335" s="1"/>
  <c r="AF32" i="335"/>
  <c r="BE5" i="335" s="1"/>
  <c r="AE32" i="335"/>
  <c r="BD5" i="335" s="1"/>
  <c r="AD32" i="335"/>
  <c r="AD35" i="335" s="1"/>
  <c r="BN5" i="335" s="1"/>
  <c r="AC32" i="335"/>
  <c r="BB5" i="335" s="1"/>
  <c r="AB32" i="335"/>
  <c r="BA5" i="335" s="1"/>
  <c r="AA32" i="335"/>
  <c r="Z32" i="335"/>
  <c r="AY5" i="335" s="1"/>
  <c r="Y32" i="335"/>
  <c r="BW5" i="335" s="1"/>
  <c r="AJ31" i="335"/>
  <c r="AI31" i="335"/>
  <c r="CG5" i="335" s="1"/>
  <c r="AH31" i="335"/>
  <c r="CF5" i="335" s="1"/>
  <c r="AG31" i="335"/>
  <c r="AF31" i="335"/>
  <c r="CD5" i="335" s="1"/>
  <c r="AE31" i="335"/>
  <c r="AD31" i="335"/>
  <c r="AC31" i="335"/>
  <c r="CA5" i="335" s="1"/>
  <c r="AQ30" i="335"/>
  <c r="AQ29" i="335"/>
  <c r="AQ28" i="335"/>
  <c r="AQ27" i="335"/>
  <c r="AQ26" i="335"/>
  <c r="AQ25" i="335"/>
  <c r="AQ24" i="335"/>
  <c r="AQ23" i="335"/>
  <c r="AQ22" i="335"/>
  <c r="AQ21" i="335"/>
  <c r="AQ20" i="335"/>
  <c r="AQ19" i="335"/>
  <c r="AQ18" i="335"/>
  <c r="AQ17" i="335"/>
  <c r="AQ16" i="335"/>
  <c r="AQ15" i="335"/>
  <c r="AQ14" i="335"/>
  <c r="AQ13" i="335"/>
  <c r="AQ12" i="335"/>
  <c r="AQ11" i="335"/>
  <c r="CH5" i="335"/>
  <c r="CE5" i="335"/>
  <c r="CC5" i="335"/>
  <c r="CB5" i="335"/>
  <c r="AW5" i="335"/>
  <c r="AV5" i="335"/>
  <c r="BC5" i="351" l="1"/>
  <c r="BW5" i="352"/>
  <c r="AR35" i="355"/>
  <c r="AR35" i="367"/>
  <c r="BF5" i="374"/>
  <c r="AD35" i="390"/>
  <c r="BN5" i="390" s="1"/>
  <c r="BC5" i="390"/>
  <c r="AR35" i="372"/>
  <c r="BG5" i="379"/>
  <c r="BW5" i="394"/>
  <c r="AX5" i="394"/>
  <c r="AD35" i="405"/>
  <c r="BN5" i="405" s="1"/>
  <c r="BC5" i="405"/>
  <c r="AH35" i="420"/>
  <c r="BQ5" i="420" s="1"/>
  <c r="BG5" i="420"/>
  <c r="BW5" i="365"/>
  <c r="BC5" i="372"/>
  <c r="BX5" i="382"/>
  <c r="AH35" i="396"/>
  <c r="BQ5" i="396" s="1"/>
  <c r="BG5" i="396"/>
  <c r="AH35" i="418"/>
  <c r="BQ5" i="418" s="1"/>
  <c r="BG5" i="418"/>
  <c r="AH35" i="386"/>
  <c r="BQ5" i="386" s="1"/>
  <c r="BG5" i="386"/>
  <c r="BC5" i="354"/>
  <c r="BG5" i="372"/>
  <c r="BW5" i="385"/>
  <c r="AX5" i="385"/>
  <c r="AH35" i="419"/>
  <c r="BQ5" i="419" s="1"/>
  <c r="BG5" i="419"/>
  <c r="AS34" i="351"/>
  <c r="BG5" i="380"/>
  <c r="AX5" i="382"/>
  <c r="BG5" i="392"/>
  <c r="BC5" i="395"/>
  <c r="AR35" i="415"/>
  <c r="BG5" i="388"/>
  <c r="BG5" i="423"/>
  <c r="BX5" i="368"/>
  <c r="BX5" i="372"/>
  <c r="BB5" i="347"/>
  <c r="AY5" i="352"/>
  <c r="BG5" i="355"/>
  <c r="BG5" i="361"/>
  <c r="BC5" i="370"/>
  <c r="BC5" i="375"/>
  <c r="AX5" i="376"/>
  <c r="BC5" i="382"/>
  <c r="BG5" i="384"/>
  <c r="BG5" i="391"/>
  <c r="BC5" i="398"/>
  <c r="AX5" i="399"/>
  <c r="BX5" i="401"/>
  <c r="BG5" i="403"/>
  <c r="BG5" i="416"/>
  <c r="AY5" i="417"/>
  <c r="AY5" i="391"/>
  <c r="BG5" i="398"/>
  <c r="AX5" i="400"/>
  <c r="BZ5" i="405"/>
  <c r="BG5" i="417"/>
  <c r="BX5" i="420"/>
  <c r="BG5" i="354"/>
  <c r="AY5" i="355"/>
  <c r="BW5" i="357"/>
  <c r="BG5" i="382"/>
  <c r="BC5" i="384"/>
  <c r="BC5" i="386"/>
  <c r="AX5" i="390"/>
  <c r="BX5" i="393"/>
  <c r="BX5" i="397"/>
  <c r="BG5" i="402"/>
  <c r="AY5" i="403"/>
  <c r="AX5" i="406"/>
  <c r="AX5" i="409"/>
  <c r="AS34" i="412"/>
  <c r="AE35" i="412"/>
  <c r="BO5" i="412" s="1"/>
  <c r="BC5" i="413"/>
  <c r="BC5" i="416"/>
  <c r="BC5" i="417"/>
  <c r="AX5" i="366"/>
  <c r="BZ5" i="371"/>
  <c r="BC5" i="336"/>
  <c r="BG5" i="338"/>
  <c r="BC5" i="360"/>
  <c r="BG5" i="370"/>
  <c r="AX5" i="379"/>
  <c r="BX5" i="339"/>
  <c r="BG5" i="366"/>
  <c r="BC5" i="371"/>
  <c r="BZ5" i="406"/>
  <c r="BX5" i="418"/>
  <c r="BG5" i="345"/>
  <c r="BG5" i="346"/>
  <c r="AX5" i="364"/>
  <c r="BG5" i="373"/>
  <c r="BX5" i="384"/>
  <c r="BG5" i="385"/>
  <c r="BC5" i="389"/>
  <c r="BW5" i="396"/>
  <c r="BG5" i="397"/>
  <c r="AX5" i="398"/>
  <c r="AY5" i="401"/>
  <c r="BG5" i="401"/>
  <c r="BC5" i="403"/>
  <c r="BC5" i="404"/>
  <c r="AY5" i="405"/>
  <c r="AY5" i="406"/>
  <c r="AS34" i="423"/>
  <c r="BG5" i="349"/>
  <c r="BC5" i="365"/>
  <c r="AX5" i="371"/>
  <c r="BC5" i="374"/>
  <c r="BZ5" i="375"/>
  <c r="BX5" i="378"/>
  <c r="BC5" i="379"/>
  <c r="AY5" i="386"/>
  <c r="BX5" i="394"/>
  <c r="BC5" i="396"/>
  <c r="BX5" i="396"/>
  <c r="AY5" i="397"/>
  <c r="BZ5" i="399"/>
  <c r="BC5" i="401"/>
  <c r="BX5" i="402"/>
  <c r="BG5" i="405"/>
  <c r="BX5" i="407"/>
  <c r="BX5" i="410"/>
  <c r="AX5" i="421"/>
  <c r="BG5" i="436"/>
  <c r="BX5" i="345"/>
  <c r="BC5" i="346"/>
  <c r="AX5" i="361"/>
  <c r="BC5" i="364"/>
  <c r="BX5" i="373"/>
  <c r="BX5" i="375"/>
  <c r="BX5" i="377"/>
  <c r="BX5" i="381"/>
  <c r="BC5" i="385"/>
  <c r="AE35" i="387"/>
  <c r="BO5" i="387" s="1"/>
  <c r="BX5" i="389"/>
  <c r="AS34" i="411"/>
  <c r="BX5" i="423"/>
  <c r="BX5" i="342"/>
  <c r="AS34" i="404"/>
  <c r="BX5" i="416"/>
  <c r="BC5" i="344"/>
  <c r="BX5" i="419"/>
  <c r="BC5" i="423"/>
  <c r="BZ5" i="353"/>
  <c r="BX5" i="417"/>
  <c r="BX5" i="348"/>
  <c r="AX5" i="422"/>
  <c r="BC5" i="426"/>
  <c r="AS34" i="347"/>
  <c r="AE35" i="347"/>
  <c r="BO5" i="347" s="1"/>
  <c r="AI35" i="347"/>
  <c r="BR5" i="347" s="1"/>
  <c r="BG5" i="434"/>
  <c r="AS34" i="407"/>
  <c r="AS35" i="407" s="1"/>
  <c r="AI35" i="423"/>
  <c r="BR5" i="423" s="1"/>
  <c r="AI35" i="407"/>
  <c r="BR5" i="407" s="1"/>
  <c r="AS34" i="342"/>
  <c r="AE35" i="342"/>
  <c r="BO5" i="342" s="1"/>
  <c r="BX5" i="370"/>
  <c r="BX5" i="385"/>
  <c r="BX5" i="412"/>
  <c r="BC5" i="342"/>
  <c r="AY5" i="347"/>
  <c r="BG5" i="347"/>
  <c r="AX5" i="348"/>
  <c r="BG5" i="350"/>
  <c r="BG5" i="362"/>
  <c r="AY5" i="371"/>
  <c r="BX5" i="371"/>
  <c r="BW5" i="375"/>
  <c r="BC5" i="378"/>
  <c r="BX5" i="379"/>
  <c r="BG5" i="381"/>
  <c r="BX5" i="386"/>
  <c r="BX5" i="388"/>
  <c r="AS34" i="388"/>
  <c r="AY5" i="389"/>
  <c r="BX5" i="392"/>
  <c r="BC5" i="393"/>
  <c r="BC5" i="394"/>
  <c r="BX5" i="398"/>
  <c r="AY5" i="399"/>
  <c r="BX5" i="399"/>
  <c r="BX5" i="414"/>
  <c r="AY5" i="415"/>
  <c r="AX5" i="416"/>
  <c r="BG5" i="422"/>
  <c r="BG5" i="424"/>
  <c r="AY5" i="425"/>
  <c r="BG5" i="426"/>
  <c r="BC5" i="339"/>
  <c r="BD5" i="342"/>
  <c r="BG5" i="344"/>
  <c r="BG5" i="363"/>
  <c r="BG5" i="369"/>
  <c r="BG5" i="371"/>
  <c r="BW5" i="373"/>
  <c r="AY5" i="378"/>
  <c r="AY5" i="381"/>
  <c r="BC5" i="391"/>
  <c r="BX5" i="391"/>
  <c r="AY5" i="394"/>
  <c r="BC5" i="397"/>
  <c r="BG5" i="399"/>
  <c r="BZ5" i="400"/>
  <c r="BW5" i="401"/>
  <c r="AX5" i="402"/>
  <c r="AX5" i="405"/>
  <c r="AI35" i="406"/>
  <c r="BR5" i="406" s="1"/>
  <c r="AS34" i="408"/>
  <c r="AI35" i="408"/>
  <c r="BR5" i="408" s="1"/>
  <c r="BX5" i="415"/>
  <c r="AX5" i="417"/>
  <c r="BG5" i="425"/>
  <c r="BG5" i="337"/>
  <c r="BX5" i="336"/>
  <c r="BC5" i="338"/>
  <c r="AZ5" i="342"/>
  <c r="BG5" i="343"/>
  <c r="BC5" i="347"/>
  <c r="BC5" i="350"/>
  <c r="AY5" i="353"/>
  <c r="AS34" i="355"/>
  <c r="AX5" i="358"/>
  <c r="BC5" i="361"/>
  <c r="BX5" i="364"/>
  <c r="BZ5" i="365"/>
  <c r="AY5" i="367"/>
  <c r="BC5" i="373"/>
  <c r="BY5" i="374"/>
  <c r="BG5" i="375"/>
  <c r="BZ5" i="376"/>
  <c r="BC5" i="377"/>
  <c r="BZ5" i="379"/>
  <c r="AX5" i="383"/>
  <c r="BG5" i="389"/>
  <c r="BZ5" i="393"/>
  <c r="AY5" i="404"/>
  <c r="BC5" i="411"/>
  <c r="BW5" i="411"/>
  <c r="BC5" i="412"/>
  <c r="BC5" i="415"/>
  <c r="BB5" i="420"/>
  <c r="AX5" i="430"/>
  <c r="BZ5" i="373"/>
  <c r="AE35" i="404"/>
  <c r="BO5" i="404" s="1"/>
  <c r="BG5" i="433"/>
  <c r="BZ5" i="384"/>
  <c r="BX5" i="344"/>
  <c r="BZ5" i="370"/>
  <c r="AE35" i="411"/>
  <c r="BO5" i="411" s="1"/>
  <c r="AX5" i="433"/>
  <c r="Y36" i="342"/>
  <c r="BS5" i="342" s="1"/>
  <c r="BC5" i="435"/>
  <c r="AE35" i="350"/>
  <c r="BO5" i="350" s="1"/>
  <c r="BZ5" i="372"/>
  <c r="AS34" i="376"/>
  <c r="BW5" i="384"/>
  <c r="BZ5" i="339"/>
  <c r="AY5" i="348"/>
  <c r="BG5" i="348"/>
  <c r="BC5" i="355"/>
  <c r="BG5" i="360"/>
  <c r="BC5" i="362"/>
  <c r="BX5" i="363"/>
  <c r="AS34" i="363"/>
  <c r="AY5" i="364"/>
  <c r="BX5" i="365"/>
  <c r="AX5" i="368"/>
  <c r="BX5" i="369"/>
  <c r="BW5" i="370"/>
  <c r="BW5" i="372"/>
  <c r="AY5" i="374"/>
  <c r="BX5" i="376"/>
  <c r="AX5" i="377"/>
  <c r="AS34" i="379"/>
  <c r="AI35" i="379"/>
  <c r="BR5" i="379" s="1"/>
  <c r="AS34" i="381"/>
  <c r="AI35" i="381"/>
  <c r="BR5" i="381" s="1"/>
  <c r="AX5" i="343"/>
  <c r="BX5" i="351"/>
  <c r="BX5" i="356"/>
  <c r="BX5" i="362"/>
  <c r="AY5" i="365"/>
  <c r="BG5" i="365"/>
  <c r="BX5" i="367"/>
  <c r="BG5" i="376"/>
  <c r="BZ5" i="380"/>
  <c r="BC5" i="381"/>
  <c r="BZ5" i="391"/>
  <c r="BZ5" i="398"/>
  <c r="BZ5" i="408"/>
  <c r="AS34" i="338"/>
  <c r="AE35" i="338"/>
  <c r="BO5" i="338" s="1"/>
  <c r="BC5" i="348"/>
  <c r="BX5" i="355"/>
  <c r="AS34" i="356"/>
  <c r="AI35" i="356"/>
  <c r="BR5" i="356" s="1"/>
  <c r="Y36" i="362"/>
  <c r="BS5" i="362" s="1"/>
  <c r="AC33" i="362"/>
  <c r="AG36" i="362"/>
  <c r="BU5" i="362" s="1"/>
  <c r="BG5" i="364"/>
  <c r="BC5" i="367"/>
  <c r="BG5" i="367"/>
  <c r="AX5" i="372"/>
  <c r="BG5" i="374"/>
  <c r="BC5" i="376"/>
  <c r="AY5" i="393"/>
  <c r="BZ5" i="392"/>
  <c r="BZ5" i="396"/>
  <c r="BZ5" i="397"/>
  <c r="AS34" i="365"/>
  <c r="AI35" i="365"/>
  <c r="BR5" i="365" s="1"/>
  <c r="AI35" i="376"/>
  <c r="BR5" i="376" s="1"/>
  <c r="BZ5" i="377"/>
  <c r="BZ5" i="381"/>
  <c r="BZ5" i="383"/>
  <c r="BZ5" i="390"/>
  <c r="BZ5" i="419"/>
  <c r="BZ5" i="382"/>
  <c r="BZ5" i="385"/>
  <c r="BX5" i="426"/>
  <c r="AC33" i="342"/>
  <c r="AG36" i="342"/>
  <c r="BU5" i="342" s="1"/>
  <c r="AI35" i="351"/>
  <c r="BR5" i="351" s="1"/>
  <c r="AS34" i="366"/>
  <c r="AS34" i="375"/>
  <c r="BX5" i="387"/>
  <c r="AI35" i="411"/>
  <c r="BR5" i="411" s="1"/>
  <c r="BX5" i="421"/>
  <c r="AI35" i="338"/>
  <c r="BR5" i="338" s="1"/>
  <c r="AI35" i="375"/>
  <c r="BR5" i="375" s="1"/>
  <c r="AS34" i="377"/>
  <c r="BX5" i="380"/>
  <c r="AX5" i="381"/>
  <c r="BW5" i="381"/>
  <c r="AY5" i="383"/>
  <c r="BX5" i="383"/>
  <c r="Y36" i="384"/>
  <c r="BS5" i="384" s="1"/>
  <c r="AC33" i="384"/>
  <c r="AZ5" i="385"/>
  <c r="BZ5" i="386"/>
  <c r="AS34" i="386"/>
  <c r="AI35" i="386"/>
  <c r="BR5" i="386" s="1"/>
  <c r="AY5" i="387"/>
  <c r="AX5" i="388"/>
  <c r="AZ5" i="390"/>
  <c r="AS34" i="390"/>
  <c r="AI35" i="390"/>
  <c r="BR5" i="390" s="1"/>
  <c r="BW5" i="391"/>
  <c r="BW5" i="392"/>
  <c r="BW5" i="393"/>
  <c r="AS34" i="396"/>
  <c r="AI35" i="396"/>
  <c r="BR5" i="396" s="1"/>
  <c r="BW5" i="397"/>
  <c r="BX5" i="400"/>
  <c r="BZ5" i="401"/>
  <c r="Y36" i="403"/>
  <c r="BS5" i="403" s="1"/>
  <c r="BX5" i="406"/>
  <c r="BX5" i="408"/>
  <c r="AX5" i="412"/>
  <c r="BG5" i="415"/>
  <c r="BZ5" i="415"/>
  <c r="BZ5" i="417"/>
  <c r="BZ5" i="418"/>
  <c r="BW5" i="419"/>
  <c r="BC5" i="438"/>
  <c r="BX5" i="438"/>
  <c r="AS34" i="344"/>
  <c r="AS34" i="373"/>
  <c r="AI35" i="373"/>
  <c r="BR5" i="373" s="1"/>
  <c r="Y36" i="375"/>
  <c r="BS5" i="375" s="1"/>
  <c r="BG5" i="383"/>
  <c r="AX5" i="392"/>
  <c r="AX5" i="393"/>
  <c r="Y36" i="396"/>
  <c r="BS5" i="396" s="1"/>
  <c r="AC33" i="396"/>
  <c r="AG36" i="396"/>
  <c r="BU5" i="396" s="1"/>
  <c r="BG5" i="400"/>
  <c r="BG5" i="406"/>
  <c r="BG5" i="408"/>
  <c r="BX5" i="409"/>
  <c r="AS34" i="410"/>
  <c r="AE35" i="410"/>
  <c r="BO5" i="410" s="1"/>
  <c r="BX5" i="411"/>
  <c r="AY5" i="412"/>
  <c r="BW5" i="418"/>
  <c r="AS34" i="418"/>
  <c r="AE35" i="418"/>
  <c r="BO5" i="418" s="1"/>
  <c r="AX5" i="419"/>
  <c r="AX5" i="420"/>
  <c r="BC5" i="421"/>
  <c r="BG5" i="421"/>
  <c r="BC5" i="422"/>
  <c r="BX5" i="424"/>
  <c r="AE35" i="425"/>
  <c r="BO5" i="425" s="1"/>
  <c r="AI35" i="425"/>
  <c r="BR5" i="425" s="1"/>
  <c r="AX5" i="428"/>
  <c r="BZ5" i="435"/>
  <c r="AX5" i="436"/>
  <c r="BG5" i="438"/>
  <c r="AI35" i="342"/>
  <c r="BR5" i="342" s="1"/>
  <c r="BC5" i="380"/>
  <c r="BC5" i="383"/>
  <c r="BG5" i="387"/>
  <c r="BZ5" i="388"/>
  <c r="BX5" i="390"/>
  <c r="AX5" i="395"/>
  <c r="BC5" i="400"/>
  <c r="BC5" i="406"/>
  <c r="BC5" i="408"/>
  <c r="AX5" i="410"/>
  <c r="AY5" i="411"/>
  <c r="BG5" i="411"/>
  <c r="BG5" i="412"/>
  <c r="AY5" i="424"/>
  <c r="BZ5" i="424"/>
  <c r="AE35" i="426"/>
  <c r="BO5" i="426" s="1"/>
  <c r="AX5" i="427"/>
  <c r="AX5" i="424"/>
  <c r="BW5" i="424"/>
  <c r="BG5" i="427"/>
  <c r="AS34" i="429"/>
  <c r="BG5" i="437"/>
  <c r="AS34" i="437"/>
  <c r="Y36" i="414"/>
  <c r="BS5" i="414" s="1"/>
  <c r="AX5" i="425"/>
  <c r="BZ5" i="425"/>
  <c r="Y36" i="426"/>
  <c r="BS5" i="426" s="1"/>
  <c r="AC33" i="426"/>
  <c r="AI35" i="344"/>
  <c r="BR5" i="344" s="1"/>
  <c r="AS34" i="360"/>
  <c r="AC33" i="375"/>
  <c r="AG36" i="375"/>
  <c r="BU5" i="375" s="1"/>
  <c r="Y36" i="423"/>
  <c r="BS5" i="423" s="1"/>
  <c r="AC33" i="423"/>
  <c r="AG36" i="423"/>
  <c r="BU5" i="423" s="1"/>
  <c r="AS34" i="424"/>
  <c r="AG36" i="424"/>
  <c r="BU5" i="424" s="1"/>
  <c r="BC5" i="427"/>
  <c r="BX5" i="433"/>
  <c r="BC5" i="437"/>
  <c r="AZ5" i="438"/>
  <c r="AE35" i="343"/>
  <c r="BO5" i="343" s="1"/>
  <c r="BZ5" i="387"/>
  <c r="AS34" i="419"/>
  <c r="AE35" i="419"/>
  <c r="BO5" i="419" s="1"/>
  <c r="BZ5" i="341"/>
  <c r="AE35" i="368"/>
  <c r="BO5" i="368" s="1"/>
  <c r="Y36" i="373"/>
  <c r="BS5" i="373" s="1"/>
  <c r="AE35" i="409"/>
  <c r="BO5" i="409" s="1"/>
  <c r="AS34" i="420"/>
  <c r="AI35" i="420"/>
  <c r="BR5" i="420" s="1"/>
  <c r="AY5" i="427"/>
  <c r="BZ5" i="429"/>
  <c r="AS34" i="430"/>
  <c r="AE35" i="430"/>
  <c r="BO5" i="430" s="1"/>
  <c r="BC5" i="433"/>
  <c r="BX5" i="436"/>
  <c r="BX5" i="341"/>
  <c r="BZ5" i="350"/>
  <c r="AG36" i="384"/>
  <c r="BU5" i="384" s="1"/>
  <c r="Y36" i="419"/>
  <c r="BS5" i="419" s="1"/>
  <c r="BX5" i="425"/>
  <c r="BZ5" i="427"/>
  <c r="AE35" i="427"/>
  <c r="BO5" i="427" s="1"/>
  <c r="AE35" i="428"/>
  <c r="BO5" i="428" s="1"/>
  <c r="AX5" i="429"/>
  <c r="AX5" i="432"/>
  <c r="AX5" i="435"/>
  <c r="AS34" i="438"/>
  <c r="AE35" i="360"/>
  <c r="BO5" i="360" s="1"/>
  <c r="BX5" i="427"/>
  <c r="AZ5" i="429"/>
  <c r="Y36" i="438"/>
  <c r="BS5" i="438" s="1"/>
  <c r="BZ5" i="351"/>
  <c r="AG36" i="386"/>
  <c r="BU5" i="386" s="1"/>
  <c r="BZ5" i="389"/>
  <c r="AI35" i="391"/>
  <c r="BR5" i="391" s="1"/>
  <c r="Y36" i="394"/>
  <c r="BS5" i="394" s="1"/>
  <c r="AC33" i="394"/>
  <c r="AG36" i="394"/>
  <c r="BU5" i="394" s="1"/>
  <c r="AC33" i="403"/>
  <c r="AG36" i="414"/>
  <c r="BU5" i="414" s="1"/>
  <c r="AC33" i="419"/>
  <c r="AI35" i="432"/>
  <c r="BR5" i="432" s="1"/>
  <c r="AY5" i="433"/>
  <c r="BZ5" i="433"/>
  <c r="AY5" i="434"/>
  <c r="BY5" i="434"/>
  <c r="BX5" i="361"/>
  <c r="BZ5" i="363"/>
  <c r="AC33" i="373"/>
  <c r="AS34" i="421"/>
  <c r="BZ5" i="430"/>
  <c r="BX5" i="346"/>
  <c r="BX5" i="354"/>
  <c r="Y36" i="381"/>
  <c r="BS5" i="381" s="1"/>
  <c r="BC5" i="434"/>
  <c r="BX5" i="437"/>
  <c r="Y36" i="336"/>
  <c r="BS5" i="336" s="1"/>
  <c r="AG36" i="336"/>
  <c r="BU5" i="336" s="1"/>
  <c r="AS34" i="361"/>
  <c r="AI35" i="366"/>
  <c r="BR5" i="366" s="1"/>
  <c r="AS34" i="371"/>
  <c r="AI35" i="371"/>
  <c r="BR5" i="371" s="1"/>
  <c r="AI35" i="377"/>
  <c r="BR5" i="377" s="1"/>
  <c r="AS34" i="378"/>
  <c r="AS35" i="378" s="1"/>
  <c r="AE35" i="378"/>
  <c r="BO5" i="378" s="1"/>
  <c r="AI35" i="378"/>
  <c r="BR5" i="378" s="1"/>
  <c r="Y36" i="379"/>
  <c r="BS5" i="379" s="1"/>
  <c r="AE35" i="380"/>
  <c r="BO5" i="380" s="1"/>
  <c r="BZ5" i="394"/>
  <c r="AS34" i="394"/>
  <c r="AS35" i="394" s="1"/>
  <c r="AI35" i="394"/>
  <c r="BR5" i="394" s="1"/>
  <c r="AS34" i="403"/>
  <c r="AI35" i="403"/>
  <c r="BR5" i="403" s="1"/>
  <c r="Y36" i="404"/>
  <c r="BS5" i="404" s="1"/>
  <c r="BX5" i="413"/>
  <c r="AI35" i="414"/>
  <c r="BR5" i="414" s="1"/>
  <c r="AG36" i="426"/>
  <c r="BU5" i="426" s="1"/>
  <c r="AX5" i="339"/>
  <c r="AZ5" i="346"/>
  <c r="AZ5" i="354"/>
  <c r="AY5" i="339"/>
  <c r="BZ5" i="343"/>
  <c r="BZ5" i="344"/>
  <c r="BZ5" i="346"/>
  <c r="AS34" i="346"/>
  <c r="AI35" i="346"/>
  <c r="BR5" i="346" s="1"/>
  <c r="BX5" i="347"/>
  <c r="BX5" i="350"/>
  <c r="BW5" i="351"/>
  <c r="BW5" i="353"/>
  <c r="BZ5" i="354"/>
  <c r="BZ5" i="355"/>
  <c r="BC5" i="359"/>
  <c r="AZ5" i="360"/>
  <c r="BX5" i="360"/>
  <c r="BB5" i="362"/>
  <c r="BW5" i="363"/>
  <c r="AG36" i="373"/>
  <c r="BU5" i="373" s="1"/>
  <c r="BZ5" i="422"/>
  <c r="BZ5" i="432"/>
  <c r="AS34" i="433"/>
  <c r="BX5" i="435"/>
  <c r="AY5" i="436"/>
  <c r="AE35" i="436"/>
  <c r="BO5" i="436" s="1"/>
  <c r="AX5" i="351"/>
  <c r="AX5" i="353"/>
  <c r="BH5" i="338"/>
  <c r="AX5" i="335"/>
  <c r="BG5" i="336"/>
  <c r="BC5" i="337"/>
  <c r="BD5" i="338"/>
  <c r="BG5" i="339"/>
  <c r="AX5" i="340"/>
  <c r="BG5" i="340"/>
  <c r="AX5" i="341"/>
  <c r="BW5" i="341"/>
  <c r="AY5" i="342"/>
  <c r="BC5" i="343"/>
  <c r="BX5" i="343"/>
  <c r="BW5" i="345"/>
  <c r="AZ5" i="347"/>
  <c r="BD5" i="347"/>
  <c r="BH5" i="347"/>
  <c r="BC5" i="349"/>
  <c r="BX5" i="349"/>
  <c r="AS34" i="349"/>
  <c r="AI35" i="349"/>
  <c r="BR5" i="349" s="1"/>
  <c r="BX5" i="353"/>
  <c r="BZ5" i="358"/>
  <c r="BZ5" i="360"/>
  <c r="AX5" i="363"/>
  <c r="AS34" i="372"/>
  <c r="AI35" i="372"/>
  <c r="BR5" i="372" s="1"/>
  <c r="AC33" i="381"/>
  <c r="AG36" i="381"/>
  <c r="BU5" i="381" s="1"/>
  <c r="AS34" i="384"/>
  <c r="AS35" i="384" s="1"/>
  <c r="AI35" i="413"/>
  <c r="BR5" i="413" s="1"/>
  <c r="BZ5" i="428"/>
  <c r="AS34" i="432"/>
  <c r="BC5" i="436"/>
  <c r="BZ5" i="437"/>
  <c r="BZ5" i="361"/>
  <c r="BF5" i="340"/>
  <c r="AZ5" i="338"/>
  <c r="BX5" i="338"/>
  <c r="AY5" i="341"/>
  <c r="BC5" i="345"/>
  <c r="BZ5" i="348"/>
  <c r="Y36" i="349"/>
  <c r="BS5" i="349" s="1"/>
  <c r="AC33" i="349"/>
  <c r="AG36" i="349"/>
  <c r="BU5" i="349" s="1"/>
  <c r="AZ5" i="350"/>
  <c r="BG5" i="351"/>
  <c r="BG5" i="353"/>
  <c r="BZ5" i="357"/>
  <c r="BG5" i="359"/>
  <c r="AI35" i="362"/>
  <c r="BR5" i="362" s="1"/>
  <c r="Y36" i="371"/>
  <c r="BS5" i="371" s="1"/>
  <c r="AG36" i="371"/>
  <c r="BU5" i="371" s="1"/>
  <c r="Y36" i="372"/>
  <c r="BS5" i="372" s="1"/>
  <c r="AC33" i="372"/>
  <c r="AG36" i="372"/>
  <c r="BU5" i="372" s="1"/>
  <c r="AC33" i="379"/>
  <c r="AI35" i="388"/>
  <c r="BR5" i="388" s="1"/>
  <c r="AS34" i="417"/>
  <c r="AG36" i="419"/>
  <c r="BU5" i="419" s="1"/>
  <c r="AS34" i="431"/>
  <c r="AE35" i="431"/>
  <c r="BO5" i="431" s="1"/>
  <c r="AI35" i="431"/>
  <c r="BR5" i="431" s="1"/>
  <c r="AI35" i="438"/>
  <c r="BR5" i="438" s="1"/>
  <c r="AI35" i="367"/>
  <c r="BR5" i="367" s="1"/>
  <c r="Y36" i="369"/>
  <c r="BS5" i="369" s="1"/>
  <c r="AG36" i="369"/>
  <c r="BU5" i="369" s="1"/>
  <c r="AR35" i="371"/>
  <c r="AS34" i="383"/>
  <c r="AE35" i="421"/>
  <c r="BO5" i="421" s="1"/>
  <c r="BZ5" i="337"/>
  <c r="AE35" i="352"/>
  <c r="BO5" i="352" s="1"/>
  <c r="AI35" i="352"/>
  <c r="BR5" i="352" s="1"/>
  <c r="AS34" i="358"/>
  <c r="AI35" i="358"/>
  <c r="BR5" i="358" s="1"/>
  <c r="AR35" i="359"/>
  <c r="AI35" i="363"/>
  <c r="BR5" i="363" s="1"/>
  <c r="AE35" i="364"/>
  <c r="BO5" i="364" s="1"/>
  <c r="AG36" i="379"/>
  <c r="BU5" i="379" s="1"/>
  <c r="AC33" i="404"/>
  <c r="BZ5" i="421"/>
  <c r="AY5" i="422"/>
  <c r="BX5" i="422"/>
  <c r="AX5" i="423"/>
  <c r="BW5" i="423"/>
  <c r="AG33" i="424"/>
  <c r="AZ5" i="425"/>
  <c r="BW5" i="426"/>
  <c r="AY5" i="428"/>
  <c r="BX5" i="428"/>
  <c r="BC5" i="429"/>
  <c r="BG5" i="429"/>
  <c r="BX5" i="429"/>
  <c r="BC5" i="430"/>
  <c r="BG5" i="430"/>
  <c r="BX5" i="430"/>
  <c r="BC5" i="432"/>
  <c r="BG5" i="432"/>
  <c r="BX5" i="432"/>
  <c r="Y36" i="433"/>
  <c r="BS5" i="433" s="1"/>
  <c r="AG36" i="433"/>
  <c r="BU5" i="433" s="1"/>
  <c r="AZ5" i="435"/>
  <c r="AI35" i="435"/>
  <c r="BR5" i="435" s="1"/>
  <c r="BZ5" i="436"/>
  <c r="AI35" i="437"/>
  <c r="BR5" i="437" s="1"/>
  <c r="BW5" i="438"/>
  <c r="AS34" i="335"/>
  <c r="AE35" i="335"/>
  <c r="BO5" i="335" s="1"/>
  <c r="BZ5" i="345"/>
  <c r="AS34" i="357"/>
  <c r="AI35" i="357"/>
  <c r="BR5" i="357" s="1"/>
  <c r="Y36" i="377"/>
  <c r="BS5" i="377" s="1"/>
  <c r="AC33" i="377"/>
  <c r="AG36" i="377"/>
  <c r="BU5" i="377" s="1"/>
  <c r="AI35" i="383"/>
  <c r="BR5" i="383" s="1"/>
  <c r="Y36" i="388"/>
  <c r="BS5" i="388" s="1"/>
  <c r="AC33" i="388"/>
  <c r="AG36" i="388"/>
  <c r="BU5" i="388" s="1"/>
  <c r="AS34" i="398"/>
  <c r="Y36" i="420"/>
  <c r="BS5" i="420" s="1"/>
  <c r="AG36" i="420"/>
  <c r="BU5" i="420" s="1"/>
  <c r="Y36" i="421"/>
  <c r="BS5" i="421" s="1"/>
  <c r="AC33" i="421"/>
  <c r="AG36" i="421"/>
  <c r="BU5" i="421" s="1"/>
  <c r="BH5" i="425"/>
  <c r="Y36" i="425"/>
  <c r="BS5" i="425" s="1"/>
  <c r="AG33" i="425"/>
  <c r="BF5" i="426"/>
  <c r="Y36" i="427"/>
  <c r="BS5" i="427" s="1"/>
  <c r="AC33" i="427"/>
  <c r="AG33" i="427"/>
  <c r="BG5" i="428"/>
  <c r="AY5" i="429"/>
  <c r="AY5" i="430"/>
  <c r="AY5" i="432"/>
  <c r="Y36" i="434"/>
  <c r="BS5" i="434" s="1"/>
  <c r="AG36" i="434"/>
  <c r="BU5" i="434" s="1"/>
  <c r="Y36" i="435"/>
  <c r="BS5" i="435" s="1"/>
  <c r="AG33" i="435"/>
  <c r="AZ5" i="437"/>
  <c r="Y36" i="437"/>
  <c r="BS5" i="437" s="1"/>
  <c r="AC33" i="437"/>
  <c r="AG36" i="437"/>
  <c r="BU5" i="437" s="1"/>
  <c r="AR35" i="346"/>
  <c r="Y36" i="347"/>
  <c r="BS5" i="347" s="1"/>
  <c r="AG36" i="347"/>
  <c r="BU5" i="347" s="1"/>
  <c r="Y36" i="364"/>
  <c r="BS5" i="364" s="1"/>
  <c r="AC33" i="364"/>
  <c r="AG36" i="364"/>
  <c r="BU5" i="364" s="1"/>
  <c r="Y36" i="367"/>
  <c r="BS5" i="367" s="1"/>
  <c r="AC33" i="367"/>
  <c r="AG36" i="367"/>
  <c r="BU5" i="367" s="1"/>
  <c r="Y36" i="378"/>
  <c r="BS5" i="378" s="1"/>
  <c r="AC33" i="378"/>
  <c r="AG36" i="378"/>
  <c r="BU5" i="378" s="1"/>
  <c r="AS34" i="389"/>
  <c r="AS35" i="389" s="1"/>
  <c r="AI35" i="389"/>
  <c r="BR5" i="389" s="1"/>
  <c r="AG36" i="391"/>
  <c r="BU5" i="391" s="1"/>
  <c r="AI35" i="393"/>
  <c r="BR5" i="393" s="1"/>
  <c r="Y36" i="398"/>
  <c r="BS5" i="398" s="1"/>
  <c r="AG36" i="398"/>
  <c r="BU5" i="398" s="1"/>
  <c r="AS34" i="400"/>
  <c r="AS35" i="400" s="1"/>
  <c r="AI35" i="400"/>
  <c r="BR5" i="400" s="1"/>
  <c r="BY5" i="413"/>
  <c r="BZ5" i="416"/>
  <c r="Y36" i="422"/>
  <c r="BS5" i="422" s="1"/>
  <c r="AG36" i="422"/>
  <c r="BU5" i="422" s="1"/>
  <c r="BZ5" i="423"/>
  <c r="AI35" i="424"/>
  <c r="BR5" i="424" s="1"/>
  <c r="BD5" i="425"/>
  <c r="BB5" i="426"/>
  <c r="BZ5" i="426"/>
  <c r="BD5" i="427"/>
  <c r="BC5" i="428"/>
  <c r="Y36" i="428"/>
  <c r="BS5" i="428" s="1"/>
  <c r="AC33" i="428"/>
  <c r="AG36" i="428"/>
  <c r="BU5" i="428" s="1"/>
  <c r="Y36" i="429"/>
  <c r="BS5" i="429" s="1"/>
  <c r="AG36" i="429"/>
  <c r="BU5" i="429" s="1"/>
  <c r="BG5" i="431"/>
  <c r="BX5" i="431"/>
  <c r="Y36" i="431"/>
  <c r="BS5" i="431" s="1"/>
  <c r="AG36" i="432"/>
  <c r="BU5" i="432" s="1"/>
  <c r="BW5" i="437"/>
  <c r="BZ5" i="438"/>
  <c r="AR35" i="339"/>
  <c r="AE35" i="382"/>
  <c r="BO5" i="382" s="1"/>
  <c r="AI35" i="384"/>
  <c r="BR5" i="384" s="1"/>
  <c r="AE35" i="385"/>
  <c r="BO5" i="385" s="1"/>
  <c r="Y36" i="387"/>
  <c r="BS5" i="387" s="1"/>
  <c r="AG36" i="387"/>
  <c r="BU5" i="387" s="1"/>
  <c r="AG36" i="389"/>
  <c r="BU5" i="389" s="1"/>
  <c r="Y36" i="400"/>
  <c r="BS5" i="400" s="1"/>
  <c r="AC33" i="400"/>
  <c r="AG36" i="400"/>
  <c r="BU5" i="400" s="1"/>
  <c r="AS34" i="402"/>
  <c r="AI35" i="402"/>
  <c r="BR5" i="402" s="1"/>
  <c r="AC33" i="408"/>
  <c r="AY5" i="336"/>
  <c r="Y36" i="338"/>
  <c r="BS5" i="338" s="1"/>
  <c r="BW5" i="338"/>
  <c r="AG36" i="338"/>
  <c r="BU5" i="338" s="1"/>
  <c r="BF5" i="338"/>
  <c r="AZ5" i="335"/>
  <c r="AX5" i="336"/>
  <c r="BC5" i="335"/>
  <c r="BG5" i="335"/>
  <c r="BX5" i="335"/>
  <c r="BF5" i="336"/>
  <c r="BZ5" i="336"/>
  <c r="AS34" i="336"/>
  <c r="AI35" i="336"/>
  <c r="BR5" i="336" s="1"/>
  <c r="AI35" i="361"/>
  <c r="BR5" i="361" s="1"/>
  <c r="BW5" i="362"/>
  <c r="BZ5" i="368"/>
  <c r="AI35" i="387"/>
  <c r="BR5" i="387" s="1"/>
  <c r="AI35" i="392"/>
  <c r="BR5" i="392" s="1"/>
  <c r="BZ5" i="402"/>
  <c r="AX5" i="404"/>
  <c r="BG5" i="407"/>
  <c r="BZ5" i="407"/>
  <c r="BG5" i="409"/>
  <c r="BZ5" i="409"/>
  <c r="AY5" i="410"/>
  <c r="BZ5" i="410"/>
  <c r="Y36" i="411"/>
  <c r="BS5" i="411" s="1"/>
  <c r="AC33" i="411"/>
  <c r="AG33" i="411"/>
  <c r="AZ5" i="412"/>
  <c r="BW5" i="413"/>
  <c r="AX5" i="414"/>
  <c r="AS34" i="414"/>
  <c r="Y36" i="416"/>
  <c r="BS5" i="416" s="1"/>
  <c r="AC33" i="416"/>
  <c r="AG36" i="416"/>
  <c r="BU5" i="416" s="1"/>
  <c r="AS34" i="337"/>
  <c r="AI35" i="337"/>
  <c r="BR5" i="337" s="1"/>
  <c r="BC5" i="340"/>
  <c r="AI35" i="340"/>
  <c r="BR5" i="340" s="1"/>
  <c r="BC5" i="341"/>
  <c r="Y36" i="341"/>
  <c r="BS5" i="341" s="1"/>
  <c r="AC33" i="341"/>
  <c r="AG36" i="341"/>
  <c r="BU5" i="341" s="1"/>
  <c r="BW5" i="344"/>
  <c r="AS34" i="345"/>
  <c r="AI35" i="345"/>
  <c r="BR5" i="345" s="1"/>
  <c r="Y36" i="346"/>
  <c r="BS5" i="346" s="1"/>
  <c r="AC33" i="346"/>
  <c r="AG36" i="346"/>
  <c r="BU5" i="346" s="1"/>
  <c r="AS34" i="348"/>
  <c r="AS35" i="348" s="1"/>
  <c r="AI35" i="348"/>
  <c r="BR5" i="348" s="1"/>
  <c r="BW5" i="349"/>
  <c r="BX5" i="352"/>
  <c r="Y36" i="353"/>
  <c r="BS5" i="353" s="1"/>
  <c r="AC33" i="353"/>
  <c r="AG33" i="353"/>
  <c r="Y36" i="354"/>
  <c r="BS5" i="354" s="1"/>
  <c r="AC33" i="354"/>
  <c r="AG36" i="354"/>
  <c r="BU5" i="354" s="1"/>
  <c r="BC5" i="357"/>
  <c r="BG5" i="357"/>
  <c r="BX5" i="357"/>
  <c r="BC5" i="358"/>
  <c r="BG5" i="358"/>
  <c r="BX5" i="358"/>
  <c r="AX5" i="359"/>
  <c r="AS34" i="359"/>
  <c r="AI35" i="359"/>
  <c r="BR5" i="359" s="1"/>
  <c r="AX5" i="360"/>
  <c r="BD5" i="360"/>
  <c r="BW5" i="360"/>
  <c r="AC33" i="361"/>
  <c r="AR35" i="364"/>
  <c r="AC33" i="365"/>
  <c r="AR35" i="369"/>
  <c r="BX5" i="374"/>
  <c r="AI35" i="374"/>
  <c r="BR5" i="374" s="1"/>
  <c r="Y36" i="389"/>
  <c r="BS5" i="389" s="1"/>
  <c r="Y36" i="392"/>
  <c r="BS5" i="392" s="1"/>
  <c r="Y36" i="393"/>
  <c r="BS5" i="393" s="1"/>
  <c r="AC33" i="393"/>
  <c r="AG36" i="393"/>
  <c r="BU5" i="393" s="1"/>
  <c r="AS34" i="397"/>
  <c r="AI35" i="397"/>
  <c r="BR5" i="397" s="1"/>
  <c r="Y36" i="402"/>
  <c r="BS5" i="402" s="1"/>
  <c r="BZ5" i="403"/>
  <c r="BZ5" i="404"/>
  <c r="AE35" i="405"/>
  <c r="BO5" i="405" s="1"/>
  <c r="BC5" i="407"/>
  <c r="Y36" i="407"/>
  <c r="BS5" i="407" s="1"/>
  <c r="AC33" i="407"/>
  <c r="AG36" i="407"/>
  <c r="BU5" i="407" s="1"/>
  <c r="BC5" i="409"/>
  <c r="Y36" i="409"/>
  <c r="BS5" i="409" s="1"/>
  <c r="AC33" i="409"/>
  <c r="Y36" i="410"/>
  <c r="BS5" i="410" s="1"/>
  <c r="AG36" i="410"/>
  <c r="BU5" i="410" s="1"/>
  <c r="AZ5" i="411"/>
  <c r="BZ5" i="414"/>
  <c r="AS34" i="415"/>
  <c r="AE35" i="415"/>
  <c r="BO5" i="415" s="1"/>
  <c r="AR35" i="416"/>
  <c r="Y36" i="436"/>
  <c r="BS5" i="436" s="1"/>
  <c r="Y36" i="339"/>
  <c r="BS5" i="339" s="1"/>
  <c r="AY5" i="340"/>
  <c r="BB5" i="342"/>
  <c r="BF5" i="342"/>
  <c r="BW5" i="342"/>
  <c r="Y36" i="345"/>
  <c r="BS5" i="345" s="1"/>
  <c r="AC33" i="345"/>
  <c r="BY5" i="347"/>
  <c r="BF5" i="349"/>
  <c r="Y36" i="350"/>
  <c r="BS5" i="350" s="1"/>
  <c r="AC33" i="350"/>
  <c r="AG36" i="350"/>
  <c r="BU5" i="350" s="1"/>
  <c r="BG5" i="352"/>
  <c r="BZ5" i="352"/>
  <c r="AS34" i="352"/>
  <c r="BB5" i="355"/>
  <c r="BW5" i="355"/>
  <c r="AY5" i="356"/>
  <c r="BC5" i="356"/>
  <c r="BG5" i="356"/>
  <c r="AY5" i="357"/>
  <c r="AY5" i="358"/>
  <c r="BX5" i="359"/>
  <c r="Y36" i="359"/>
  <c r="BS5" i="359" s="1"/>
  <c r="AG36" i="359"/>
  <c r="BU5" i="359" s="1"/>
  <c r="AR35" i="377"/>
  <c r="Y36" i="382"/>
  <c r="BS5" i="382" s="1"/>
  <c r="AC33" i="382"/>
  <c r="AR35" i="384"/>
  <c r="Y36" i="395"/>
  <c r="BS5" i="395" s="1"/>
  <c r="Y36" i="397"/>
  <c r="BS5" i="397" s="1"/>
  <c r="AC33" i="397"/>
  <c r="AG36" i="397"/>
  <c r="BU5" i="397" s="1"/>
  <c r="AI35" i="399"/>
  <c r="BR5" i="399" s="1"/>
  <c r="AR35" i="429"/>
  <c r="Y36" i="432"/>
  <c r="BS5" i="432" s="1"/>
  <c r="BW5" i="339"/>
  <c r="Y36" i="340"/>
  <c r="BS5" i="340" s="1"/>
  <c r="AE35" i="341"/>
  <c r="BO5" i="341" s="1"/>
  <c r="BD5" i="343"/>
  <c r="AR35" i="345"/>
  <c r="BZ5" i="347"/>
  <c r="BB5" i="349"/>
  <c r="BZ5" i="349"/>
  <c r="BD5" i="350"/>
  <c r="AR35" i="350"/>
  <c r="BC5" i="352"/>
  <c r="AE35" i="353"/>
  <c r="BO5" i="353" s="1"/>
  <c r="AE35" i="354"/>
  <c r="BO5" i="354" s="1"/>
  <c r="Y36" i="356"/>
  <c r="BS5" i="356" s="1"/>
  <c r="BZ5" i="359"/>
  <c r="BB5" i="360"/>
  <c r="AY5" i="361"/>
  <c r="AX5" i="362"/>
  <c r="AR35" i="362"/>
  <c r="AS34" i="367"/>
  <c r="Y36" i="380"/>
  <c r="BS5" i="380" s="1"/>
  <c r="AC33" i="380"/>
  <c r="Y36" i="385"/>
  <c r="BS5" i="385" s="1"/>
  <c r="AC33" i="385"/>
  <c r="Y36" i="386"/>
  <c r="BS5" i="386" s="1"/>
  <c r="Y36" i="390"/>
  <c r="BS5" i="390" s="1"/>
  <c r="AS34" i="393"/>
  <c r="AS35" i="393" s="1"/>
  <c r="AI35" i="401"/>
  <c r="BR5" i="401" s="1"/>
  <c r="AY5" i="402"/>
  <c r="AX5" i="403"/>
  <c r="BW5" i="403"/>
  <c r="BB5" i="404"/>
  <c r="BW5" i="404"/>
  <c r="Y36" i="405"/>
  <c r="BS5" i="405" s="1"/>
  <c r="AG36" i="405"/>
  <c r="BU5" i="405" s="1"/>
  <c r="BI5" i="406"/>
  <c r="Y36" i="406"/>
  <c r="BS5" i="406" s="1"/>
  <c r="AC33" i="406"/>
  <c r="AG36" i="406"/>
  <c r="BU5" i="406" s="1"/>
  <c r="Y36" i="408"/>
  <c r="BS5" i="408" s="1"/>
  <c r="AG36" i="408"/>
  <c r="BU5" i="408" s="1"/>
  <c r="BC5" i="410"/>
  <c r="BG5" i="410"/>
  <c r="BD5" i="411"/>
  <c r="BH5" i="411"/>
  <c r="BZ5" i="411"/>
  <c r="BD5" i="412"/>
  <c r="BZ5" i="412"/>
  <c r="BF5" i="414"/>
  <c r="BW5" i="414"/>
  <c r="AZ5" i="416"/>
  <c r="AI35" i="416"/>
  <c r="BR5" i="416" s="1"/>
  <c r="Y36" i="417"/>
  <c r="BS5" i="417" s="1"/>
  <c r="AC33" i="417"/>
  <c r="AS34" i="435"/>
  <c r="Y36" i="337"/>
  <c r="BS5" i="337" s="1"/>
  <c r="AG36" i="337"/>
  <c r="BU5" i="337" s="1"/>
  <c r="AS35" i="342"/>
  <c r="AG36" i="345"/>
  <c r="BU5" i="345" s="1"/>
  <c r="AE35" i="348"/>
  <c r="BO5" i="348" s="1"/>
  <c r="AR35" i="351"/>
  <c r="AG35" i="353"/>
  <c r="BP5" i="353" s="1"/>
  <c r="AR35" i="358"/>
  <c r="AR35" i="366"/>
  <c r="AR35" i="337"/>
  <c r="AS34" i="339"/>
  <c r="AI35" i="339"/>
  <c r="BR5" i="339" s="1"/>
  <c r="AR35" i="341"/>
  <c r="AS34" i="343"/>
  <c r="AI35" i="343"/>
  <c r="BR5" i="343" s="1"/>
  <c r="Y36" i="344"/>
  <c r="BS5" i="344" s="1"/>
  <c r="AC33" i="344"/>
  <c r="AG36" i="344"/>
  <c r="BU5" i="344" s="1"/>
  <c r="AE35" i="346"/>
  <c r="BO5" i="346" s="1"/>
  <c r="AS35" i="347"/>
  <c r="AE35" i="351"/>
  <c r="BO5" i="351" s="1"/>
  <c r="AS34" i="354"/>
  <c r="AI35" i="354"/>
  <c r="BR5" i="354" s="1"/>
  <c r="AC33" i="356"/>
  <c r="AG36" i="356"/>
  <c r="BU5" i="356" s="1"/>
  <c r="Y36" i="357"/>
  <c r="BS5" i="357" s="1"/>
  <c r="AC33" i="357"/>
  <c r="AG36" i="357"/>
  <c r="BU5" i="357" s="1"/>
  <c r="AE35" i="358"/>
  <c r="BO5" i="358" s="1"/>
  <c r="Y36" i="361"/>
  <c r="BS5" i="361" s="1"/>
  <c r="AG36" i="361"/>
  <c r="BU5" i="361" s="1"/>
  <c r="Y36" i="363"/>
  <c r="BS5" i="363" s="1"/>
  <c r="AG36" i="363"/>
  <c r="BU5" i="363" s="1"/>
  <c r="Y36" i="365"/>
  <c r="BS5" i="365" s="1"/>
  <c r="AG36" i="365"/>
  <c r="BU5" i="365" s="1"/>
  <c r="AY5" i="366"/>
  <c r="BX5" i="366"/>
  <c r="BW5" i="367"/>
  <c r="AS34" i="368"/>
  <c r="AI35" i="368"/>
  <c r="BR5" i="368" s="1"/>
  <c r="AX5" i="369"/>
  <c r="BW5" i="369"/>
  <c r="AI35" i="335"/>
  <c r="BR5" i="335" s="1"/>
  <c r="AR35" i="336"/>
  <c r="AE35" i="337"/>
  <c r="BO5" i="337" s="1"/>
  <c r="AG36" i="339"/>
  <c r="BU5" i="339" s="1"/>
  <c r="BX5" i="340"/>
  <c r="Y36" i="343"/>
  <c r="BS5" i="343" s="1"/>
  <c r="AC33" i="343"/>
  <c r="AG36" i="343"/>
  <c r="BU5" i="343" s="1"/>
  <c r="AR35" i="344"/>
  <c r="AE35" i="345"/>
  <c r="BO5" i="345" s="1"/>
  <c r="Y36" i="348"/>
  <c r="BS5" i="348" s="1"/>
  <c r="AC33" i="348"/>
  <c r="AG36" i="348"/>
  <c r="BU5" i="348" s="1"/>
  <c r="AR35" i="349"/>
  <c r="AG36" i="352"/>
  <c r="BU5" i="352" s="1"/>
  <c r="AI35" i="355"/>
  <c r="BR5" i="355" s="1"/>
  <c r="AR35" i="356"/>
  <c r="AR35" i="357"/>
  <c r="AE35" i="359"/>
  <c r="BO5" i="359" s="1"/>
  <c r="AI35" i="360"/>
  <c r="BR5" i="360" s="1"/>
  <c r="AR35" i="361"/>
  <c r="AE35" i="362"/>
  <c r="BO5" i="362" s="1"/>
  <c r="AR35" i="363"/>
  <c r="AR35" i="365"/>
  <c r="BZ5" i="366"/>
  <c r="AE35" i="367"/>
  <c r="BO5" i="367" s="1"/>
  <c r="Y36" i="368"/>
  <c r="BS5" i="368" s="1"/>
  <c r="AC33" i="368"/>
  <c r="AG36" i="368"/>
  <c r="BU5" i="368" s="1"/>
  <c r="Y36" i="335"/>
  <c r="BS5" i="335" s="1"/>
  <c r="AC33" i="335"/>
  <c r="AG36" i="335"/>
  <c r="BU5" i="335" s="1"/>
  <c r="AS34" i="341"/>
  <c r="AI35" i="341"/>
  <c r="BR5" i="341" s="1"/>
  <c r="AR35" i="342"/>
  <c r="AR35" i="343"/>
  <c r="AE35" i="344"/>
  <c r="BO5" i="344" s="1"/>
  <c r="AR35" i="348"/>
  <c r="AS34" i="350"/>
  <c r="AI35" i="350"/>
  <c r="BR5" i="350" s="1"/>
  <c r="Y36" i="351"/>
  <c r="BS5" i="351" s="1"/>
  <c r="AC33" i="351"/>
  <c r="AG36" i="351"/>
  <c r="BU5" i="351" s="1"/>
  <c r="Y36" i="352"/>
  <c r="BS5" i="352" s="1"/>
  <c r="AC33" i="352"/>
  <c r="AG33" i="352"/>
  <c r="AG35" i="352"/>
  <c r="BP5" i="352" s="1"/>
  <c r="AS34" i="353"/>
  <c r="AI35" i="353"/>
  <c r="BR5" i="353" s="1"/>
  <c r="AR35" i="354"/>
  <c r="Y36" i="355"/>
  <c r="BS5" i="355" s="1"/>
  <c r="AG33" i="355"/>
  <c r="AG35" i="355"/>
  <c r="BP5" i="355" s="1"/>
  <c r="AE35" i="356"/>
  <c r="BO5" i="356" s="1"/>
  <c r="AE35" i="357"/>
  <c r="BO5" i="357" s="1"/>
  <c r="Y36" i="358"/>
  <c r="BS5" i="358" s="1"/>
  <c r="AC33" i="358"/>
  <c r="AG36" i="358"/>
  <c r="BU5" i="358" s="1"/>
  <c r="Y36" i="360"/>
  <c r="BS5" i="360" s="1"/>
  <c r="AG33" i="360"/>
  <c r="AG35" i="360"/>
  <c r="BP5" i="360" s="1"/>
  <c r="AE35" i="361"/>
  <c r="BO5" i="361" s="1"/>
  <c r="BZ5" i="362"/>
  <c r="AS34" i="362"/>
  <c r="AE35" i="363"/>
  <c r="BO5" i="363" s="1"/>
  <c r="BZ5" i="364"/>
  <c r="AS34" i="364"/>
  <c r="AI35" i="364"/>
  <c r="BR5" i="364" s="1"/>
  <c r="AE35" i="365"/>
  <c r="BO5" i="365" s="1"/>
  <c r="Y36" i="366"/>
  <c r="BS5" i="366" s="1"/>
  <c r="AG36" i="366"/>
  <c r="BU5" i="366" s="1"/>
  <c r="BZ5" i="367"/>
  <c r="AR35" i="368"/>
  <c r="BZ5" i="369"/>
  <c r="AS34" i="369"/>
  <c r="AE35" i="373"/>
  <c r="BO5" i="373" s="1"/>
  <c r="AR35" i="374"/>
  <c r="AR35" i="376"/>
  <c r="AE35" i="377"/>
  <c r="BO5" i="377" s="1"/>
  <c r="AR35" i="379"/>
  <c r="AR35" i="382"/>
  <c r="AS34" i="387"/>
  <c r="AR35" i="389"/>
  <c r="AE35" i="390"/>
  <c r="BO5" i="390" s="1"/>
  <c r="AS34" i="391"/>
  <c r="AE35" i="391"/>
  <c r="BO5" i="391" s="1"/>
  <c r="AR35" i="393"/>
  <c r="AE35" i="394"/>
  <c r="BO5" i="394" s="1"/>
  <c r="BX5" i="395"/>
  <c r="AR35" i="399"/>
  <c r="AE35" i="400"/>
  <c r="BO5" i="400" s="1"/>
  <c r="AS34" i="401"/>
  <c r="AR35" i="402"/>
  <c r="AR35" i="404"/>
  <c r="AS34" i="405"/>
  <c r="AI35" i="405"/>
  <c r="BR5" i="405" s="1"/>
  <c r="AR35" i="406"/>
  <c r="AE35" i="407"/>
  <c r="BO5" i="407" s="1"/>
  <c r="AG36" i="409"/>
  <c r="BU5" i="409" s="1"/>
  <c r="AG35" i="411"/>
  <c r="BP5" i="411" s="1"/>
  <c r="AR35" i="412"/>
  <c r="AR35" i="413"/>
  <c r="AE35" i="414"/>
  <c r="BO5" i="414" s="1"/>
  <c r="AI35" i="415"/>
  <c r="BR5" i="415" s="1"/>
  <c r="AR35" i="426"/>
  <c r="AG36" i="431"/>
  <c r="BU5" i="431" s="1"/>
  <c r="AI35" i="433"/>
  <c r="BR5" i="433" s="1"/>
  <c r="AG35" i="435"/>
  <c r="BP5" i="435" s="1"/>
  <c r="AS34" i="436"/>
  <c r="AI35" i="436"/>
  <c r="BR5" i="436" s="1"/>
  <c r="AR35" i="437"/>
  <c r="AE35" i="438"/>
  <c r="BO5" i="438" s="1"/>
  <c r="AS34" i="370"/>
  <c r="AI35" i="370"/>
  <c r="BR5" i="370" s="1"/>
  <c r="AR35" i="375"/>
  <c r="AE35" i="376"/>
  <c r="BO5" i="376" s="1"/>
  <c r="AE35" i="379"/>
  <c r="BO5" i="379" s="1"/>
  <c r="AS34" i="380"/>
  <c r="AI35" i="380"/>
  <c r="BR5" i="380" s="1"/>
  <c r="AR35" i="381"/>
  <c r="Y36" i="383"/>
  <c r="BS5" i="383" s="1"/>
  <c r="AC33" i="383"/>
  <c r="AG36" i="383"/>
  <c r="BU5" i="383" s="1"/>
  <c r="AS34" i="385"/>
  <c r="AI35" i="385"/>
  <c r="BR5" i="385" s="1"/>
  <c r="AR35" i="388"/>
  <c r="AE35" i="389"/>
  <c r="BO5" i="389" s="1"/>
  <c r="AS35" i="390"/>
  <c r="AC33" i="392"/>
  <c r="AG36" i="392"/>
  <c r="BU5" i="392" s="1"/>
  <c r="AE35" i="393"/>
  <c r="BO5" i="393" s="1"/>
  <c r="AI35" i="398"/>
  <c r="BR5" i="398" s="1"/>
  <c r="AS34" i="399"/>
  <c r="AE35" i="399"/>
  <c r="BO5" i="399" s="1"/>
  <c r="AG36" i="403"/>
  <c r="BU5" i="403" s="1"/>
  <c r="AS34" i="406"/>
  <c r="AE35" i="406"/>
  <c r="BO5" i="406" s="1"/>
  <c r="AR35" i="409"/>
  <c r="AI35" i="410"/>
  <c r="BR5" i="410" s="1"/>
  <c r="Y36" i="415"/>
  <c r="BS5" i="415" s="1"/>
  <c r="AG33" i="415"/>
  <c r="AG35" i="415"/>
  <c r="BP5" i="415" s="1"/>
  <c r="AS34" i="416"/>
  <c r="AE35" i="416"/>
  <c r="BO5" i="416" s="1"/>
  <c r="AE35" i="417"/>
  <c r="BO5" i="417" s="1"/>
  <c r="AI35" i="417"/>
  <c r="BR5" i="417" s="1"/>
  <c r="AI35" i="418"/>
  <c r="BR5" i="418" s="1"/>
  <c r="AR35" i="419"/>
  <c r="AR35" i="421"/>
  <c r="AS34" i="422"/>
  <c r="AI35" i="422"/>
  <c r="BR5" i="422" s="1"/>
  <c r="AR35" i="423"/>
  <c r="AE35" i="424"/>
  <c r="BO5" i="424" s="1"/>
  <c r="AI35" i="427"/>
  <c r="BR5" i="427" s="1"/>
  <c r="AS34" i="428"/>
  <c r="AI35" i="428"/>
  <c r="BR5" i="428" s="1"/>
  <c r="AI35" i="430"/>
  <c r="BR5" i="430" s="1"/>
  <c r="AG36" i="436"/>
  <c r="BU5" i="436" s="1"/>
  <c r="AE35" i="437"/>
  <c r="BO5" i="437" s="1"/>
  <c r="AI35" i="369"/>
  <c r="BR5" i="369" s="1"/>
  <c r="Y36" i="370"/>
  <c r="BS5" i="370" s="1"/>
  <c r="AG36" i="370"/>
  <c r="BU5" i="370" s="1"/>
  <c r="AE35" i="372"/>
  <c r="BO5" i="372" s="1"/>
  <c r="AE35" i="375"/>
  <c r="BO5" i="375" s="1"/>
  <c r="AG36" i="380"/>
  <c r="BU5" i="380" s="1"/>
  <c r="AS34" i="382"/>
  <c r="AI35" i="382"/>
  <c r="BR5" i="382" s="1"/>
  <c r="AR35" i="383"/>
  <c r="AE35" i="384"/>
  <c r="BO5" i="384" s="1"/>
  <c r="AG36" i="385"/>
  <c r="BU5" i="385" s="1"/>
  <c r="AR35" i="387"/>
  <c r="AE35" i="388"/>
  <c r="BO5" i="388" s="1"/>
  <c r="AC33" i="390"/>
  <c r="AG36" i="390"/>
  <c r="BU5" i="390" s="1"/>
  <c r="Y36" i="391"/>
  <c r="BS5" i="391" s="1"/>
  <c r="AC33" i="391"/>
  <c r="AG33" i="391"/>
  <c r="AG35" i="391"/>
  <c r="BP5" i="391" s="1"/>
  <c r="AR35" i="392"/>
  <c r="AC33" i="395"/>
  <c r="AR35" i="396"/>
  <c r="AE35" i="397"/>
  <c r="BO5" i="397" s="1"/>
  <c r="Y36" i="401"/>
  <c r="BS5" i="401" s="1"/>
  <c r="AR35" i="403"/>
  <c r="AI35" i="404"/>
  <c r="BR5" i="404" s="1"/>
  <c r="AR35" i="405"/>
  <c r="AR35" i="408"/>
  <c r="AI35" i="412"/>
  <c r="BR5" i="412" s="1"/>
  <c r="AG36" i="417"/>
  <c r="BU5" i="417" s="1"/>
  <c r="Y36" i="418"/>
  <c r="BS5" i="418" s="1"/>
  <c r="AC33" i="418"/>
  <c r="AG36" i="418"/>
  <c r="BU5" i="418" s="1"/>
  <c r="AE35" i="423"/>
  <c r="BO5" i="423" s="1"/>
  <c r="AS34" i="425"/>
  <c r="AS35" i="425" s="1"/>
  <c r="AG36" i="425"/>
  <c r="BU5" i="425" s="1"/>
  <c r="AS34" i="426"/>
  <c r="AI35" i="426"/>
  <c r="BR5" i="426" s="1"/>
  <c r="AS34" i="427"/>
  <c r="AG36" i="427"/>
  <c r="BU5" i="427" s="1"/>
  <c r="Y36" i="430"/>
  <c r="BS5" i="430" s="1"/>
  <c r="AG36" i="430"/>
  <c r="BU5" i="430" s="1"/>
  <c r="AS35" i="431"/>
  <c r="AR35" i="433"/>
  <c r="AR35" i="434"/>
  <c r="AE35" i="435"/>
  <c r="BO5" i="435" s="1"/>
  <c r="AR35" i="436"/>
  <c r="AC33" i="438"/>
  <c r="AG36" i="438"/>
  <c r="BU5" i="438" s="1"/>
  <c r="AR35" i="370"/>
  <c r="AR35" i="373"/>
  <c r="Y36" i="374"/>
  <c r="BS5" i="374" s="1"/>
  <c r="Z35" i="374"/>
  <c r="BK5" i="374" s="1"/>
  <c r="Y36" i="376"/>
  <c r="BS5" i="376" s="1"/>
  <c r="AC33" i="376"/>
  <c r="AG36" i="376"/>
  <c r="BU5" i="376" s="1"/>
  <c r="AR35" i="378"/>
  <c r="AR35" i="380"/>
  <c r="AG36" i="382"/>
  <c r="BU5" i="382" s="1"/>
  <c r="AR35" i="385"/>
  <c r="AR35" i="390"/>
  <c r="AS34" i="392"/>
  <c r="AE35" i="392"/>
  <c r="BO5" i="392" s="1"/>
  <c r="AR35" i="394"/>
  <c r="AE35" i="396"/>
  <c r="BO5" i="396" s="1"/>
  <c r="AR35" i="398"/>
  <c r="Y36" i="399"/>
  <c r="BS5" i="399" s="1"/>
  <c r="AG36" i="399"/>
  <c r="BU5" i="399" s="1"/>
  <c r="AR35" i="400"/>
  <c r="AG36" i="402"/>
  <c r="BU5" i="402" s="1"/>
  <c r="AE35" i="403"/>
  <c r="BO5" i="403" s="1"/>
  <c r="AG36" i="404"/>
  <c r="BU5" i="404" s="1"/>
  <c r="AR35" i="407"/>
  <c r="AS34" i="409"/>
  <c r="AI35" i="409"/>
  <c r="BR5" i="409" s="1"/>
  <c r="AR35" i="410"/>
  <c r="AG36" i="411"/>
  <c r="BU5" i="411" s="1"/>
  <c r="Y36" i="412"/>
  <c r="BS5" i="412" s="1"/>
  <c r="AC33" i="412"/>
  <c r="AG36" i="412"/>
  <c r="BU5" i="412" s="1"/>
  <c r="Y36" i="413"/>
  <c r="BS5" i="413" s="1"/>
  <c r="AC33" i="413"/>
  <c r="AG36" i="413"/>
  <c r="BU5" i="413" s="1"/>
  <c r="Z35" i="413"/>
  <c r="BK5" i="413" s="1"/>
  <c r="AR35" i="414"/>
  <c r="AG33" i="417"/>
  <c r="AG35" i="417"/>
  <c r="BP5" i="417" s="1"/>
  <c r="AR35" i="418"/>
  <c r="AI35" i="419"/>
  <c r="BR5" i="419" s="1"/>
  <c r="AI35" i="421"/>
  <c r="BR5" i="421" s="1"/>
  <c r="AR35" i="422"/>
  <c r="Y36" i="424"/>
  <c r="BS5" i="424" s="1"/>
  <c r="AG35" i="424"/>
  <c r="BP5" i="424" s="1"/>
  <c r="AG35" i="425"/>
  <c r="BP5" i="425" s="1"/>
  <c r="AG35" i="427"/>
  <c r="BP5" i="427" s="1"/>
  <c r="AR35" i="428"/>
  <c r="AI35" i="429"/>
  <c r="BR5" i="429" s="1"/>
  <c r="AR35" i="430"/>
  <c r="AR35" i="432"/>
  <c r="BX5" i="434"/>
  <c r="AI35" i="434"/>
  <c r="BR5" i="434" s="1"/>
  <c r="AR35" i="438"/>
  <c r="AC33" i="436"/>
  <c r="BD5" i="436"/>
  <c r="BB5" i="436"/>
  <c r="BB5" i="435"/>
  <c r="AC33" i="434"/>
  <c r="AE35" i="433"/>
  <c r="BO5" i="433" s="1"/>
  <c r="AC33" i="433"/>
  <c r="AC33" i="432"/>
  <c r="AE35" i="432"/>
  <c r="BO5" i="432" s="1"/>
  <c r="BB5" i="431"/>
  <c r="BD5" i="431"/>
  <c r="AC33" i="430"/>
  <c r="AE35" i="429"/>
  <c r="BO5" i="429" s="1"/>
  <c r="AC33" i="429"/>
  <c r="BB5" i="428"/>
  <c r="BC5" i="425"/>
  <c r="AC33" i="425"/>
  <c r="BC5" i="424"/>
  <c r="AC33" i="424"/>
  <c r="BB5" i="423"/>
  <c r="AC33" i="422"/>
  <c r="AE35" i="422"/>
  <c r="BO5" i="422" s="1"/>
  <c r="AE35" i="420"/>
  <c r="BO5" i="420" s="1"/>
  <c r="BC5" i="420"/>
  <c r="BD5" i="415"/>
  <c r="AC33" i="415"/>
  <c r="AC33" i="414"/>
  <c r="BB5" i="411"/>
  <c r="AC33" i="410"/>
  <c r="AE35" i="408"/>
  <c r="BO5" i="408" s="1"/>
  <c r="AC33" i="405"/>
  <c r="BD5" i="405"/>
  <c r="BB5" i="403"/>
  <c r="AE35" i="402"/>
  <c r="BO5" i="402" s="1"/>
  <c r="AC33" i="402"/>
  <c r="BI5" i="401"/>
  <c r="AG36" i="401"/>
  <c r="BU5" i="401" s="1"/>
  <c r="AR35" i="401"/>
  <c r="AE35" i="401"/>
  <c r="BO5" i="401" s="1"/>
  <c r="AC33" i="401"/>
  <c r="BD5" i="399"/>
  <c r="AC33" i="399"/>
  <c r="AC33" i="398"/>
  <c r="AE35" i="398"/>
  <c r="BO5" i="398" s="1"/>
  <c r="AR35" i="397"/>
  <c r="AI35" i="395"/>
  <c r="BR5" i="395" s="1"/>
  <c r="AG36" i="395"/>
  <c r="BU5" i="395" s="1"/>
  <c r="AR35" i="395"/>
  <c r="AC33" i="389"/>
  <c r="AC33" i="387"/>
  <c r="AE35" i="386"/>
  <c r="BO5" i="386" s="1"/>
  <c r="AC33" i="386"/>
  <c r="BD5" i="385"/>
  <c r="AE35" i="383"/>
  <c r="BO5" i="383" s="1"/>
  <c r="BB5" i="383"/>
  <c r="AE35" i="381"/>
  <c r="BO5" i="381" s="1"/>
  <c r="BD5" i="381"/>
  <c r="AC33" i="374"/>
  <c r="AE35" i="371"/>
  <c r="BO5" i="371" s="1"/>
  <c r="BD5" i="371"/>
  <c r="AC33" i="371"/>
  <c r="AC33" i="370"/>
  <c r="AE35" i="370"/>
  <c r="BO5" i="370" s="1"/>
  <c r="AE35" i="369"/>
  <c r="BO5" i="369" s="1"/>
  <c r="AC33" i="369"/>
  <c r="BB5" i="369"/>
  <c r="AE35" i="366"/>
  <c r="BO5" i="366" s="1"/>
  <c r="BC5" i="366"/>
  <c r="AC33" i="366"/>
  <c r="BD5" i="365"/>
  <c r="BB5" i="365"/>
  <c r="BD5" i="363"/>
  <c r="BC5" i="363"/>
  <c r="AC33" i="363"/>
  <c r="BD5" i="361"/>
  <c r="AC33" i="359"/>
  <c r="BD5" i="359"/>
  <c r="AE35" i="355"/>
  <c r="BO5" i="355" s="1"/>
  <c r="AE35" i="349"/>
  <c r="BO5" i="349" s="1"/>
  <c r="AR35" i="340"/>
  <c r="AC33" i="340"/>
  <c r="AC33" i="339"/>
  <c r="AE35" i="339"/>
  <c r="BO5" i="339" s="1"/>
  <c r="AC33" i="338"/>
  <c r="AC33" i="337"/>
  <c r="BD5" i="337"/>
  <c r="AC33" i="336"/>
  <c r="AE35" i="336"/>
  <c r="BO5" i="336" s="1"/>
  <c r="BA5" i="438"/>
  <c r="BI5" i="438"/>
  <c r="BY5" i="438"/>
  <c r="AG33" i="438"/>
  <c r="Z35" i="438"/>
  <c r="BK5" i="438" s="1"/>
  <c r="AC36" i="438"/>
  <c r="BT5" i="438" s="1"/>
  <c r="AQ34" i="438"/>
  <c r="AA35" i="438" s="1"/>
  <c r="BL5" i="438" s="1"/>
  <c r="AG35" i="438"/>
  <c r="BP5" i="438" s="1"/>
  <c r="Y33" i="438"/>
  <c r="AC35" i="438"/>
  <c r="BM5" i="438" s="1"/>
  <c r="Y35" i="438"/>
  <c r="BY5" i="437"/>
  <c r="AG33" i="437"/>
  <c r="Z35" i="437"/>
  <c r="BK5" i="437" s="1"/>
  <c r="AC36" i="437"/>
  <c r="BT5" i="437" s="1"/>
  <c r="AQ34" i="437"/>
  <c r="AA35" i="437" s="1"/>
  <c r="BL5" i="437" s="1"/>
  <c r="AG35" i="437"/>
  <c r="BP5" i="437" s="1"/>
  <c r="Y33" i="437"/>
  <c r="AC35" i="437"/>
  <c r="BM5" i="437" s="1"/>
  <c r="Y35" i="437"/>
  <c r="BA5" i="436"/>
  <c r="BI5" i="436"/>
  <c r="BY5" i="436"/>
  <c r="AG33" i="436"/>
  <c r="Z35" i="436"/>
  <c r="BK5" i="436" s="1"/>
  <c r="AC36" i="436"/>
  <c r="BT5" i="436" s="1"/>
  <c r="AQ34" i="436"/>
  <c r="AG35" i="436"/>
  <c r="BP5" i="436" s="1"/>
  <c r="Y33" i="436"/>
  <c r="AC35" i="436"/>
  <c r="BM5" i="436" s="1"/>
  <c r="Y35" i="436"/>
  <c r="BI5" i="435"/>
  <c r="BY5" i="435"/>
  <c r="Z35" i="435"/>
  <c r="BK5" i="435" s="1"/>
  <c r="AC36" i="435"/>
  <c r="BT5" i="435" s="1"/>
  <c r="AQ34" i="435"/>
  <c r="AA35" i="435" s="1"/>
  <c r="BL5" i="435" s="1"/>
  <c r="AR35" i="435"/>
  <c r="AG36" i="435"/>
  <c r="BU5" i="435" s="1"/>
  <c r="Y33" i="435"/>
  <c r="AC33" i="435"/>
  <c r="Y35" i="435"/>
  <c r="AG33" i="434"/>
  <c r="AE35" i="434"/>
  <c r="BO5" i="434" s="1"/>
  <c r="AC36" i="434"/>
  <c r="BT5" i="434" s="1"/>
  <c r="AX5" i="434"/>
  <c r="BB5" i="434"/>
  <c r="BF5" i="434"/>
  <c r="BZ5" i="434"/>
  <c r="AQ34" i="434"/>
  <c r="AG35" i="434"/>
  <c r="BP5" i="434" s="1"/>
  <c r="Y33" i="434"/>
  <c r="AS34" i="434"/>
  <c r="AC35" i="434"/>
  <c r="AZ5" i="434"/>
  <c r="BH5" i="434"/>
  <c r="Y35" i="434"/>
  <c r="BA5" i="433"/>
  <c r="BI5" i="433"/>
  <c r="BY5" i="433"/>
  <c r="AG33" i="433"/>
  <c r="Z35" i="433"/>
  <c r="BK5" i="433" s="1"/>
  <c r="AC36" i="433"/>
  <c r="BT5" i="433" s="1"/>
  <c r="AQ34" i="433"/>
  <c r="AA35" i="433" s="1"/>
  <c r="BL5" i="433" s="1"/>
  <c r="AG35" i="433"/>
  <c r="BP5" i="433" s="1"/>
  <c r="Y33" i="433"/>
  <c r="AC35" i="433"/>
  <c r="BM5" i="433" s="1"/>
  <c r="Y35" i="433"/>
  <c r="BY5" i="432"/>
  <c r="AG33" i="432"/>
  <c r="Z35" i="432"/>
  <c r="BK5" i="432" s="1"/>
  <c r="AC36" i="432"/>
  <c r="BT5" i="432" s="1"/>
  <c r="AQ34" i="432"/>
  <c r="AA35" i="432" s="1"/>
  <c r="BL5" i="432" s="1"/>
  <c r="AG35" i="432"/>
  <c r="BP5" i="432" s="1"/>
  <c r="Y33" i="432"/>
  <c r="AC35" i="432"/>
  <c r="BM5" i="432" s="1"/>
  <c r="Y35" i="432"/>
  <c r="BY5" i="431"/>
  <c r="AG33" i="431"/>
  <c r="Z35" i="431"/>
  <c r="BK5" i="431" s="1"/>
  <c r="AC36" i="431"/>
  <c r="BT5" i="431" s="1"/>
  <c r="BZ5" i="431"/>
  <c r="AQ34" i="431"/>
  <c r="AA35" i="431" s="1"/>
  <c r="BL5" i="431" s="1"/>
  <c r="AG35" i="431"/>
  <c r="BP5" i="431" s="1"/>
  <c r="AR35" i="431"/>
  <c r="Y33" i="431"/>
  <c r="AC33" i="431"/>
  <c r="Y35" i="431"/>
  <c r="BY5" i="430"/>
  <c r="AG33" i="430"/>
  <c r="Z35" i="430"/>
  <c r="BK5" i="430" s="1"/>
  <c r="AC36" i="430"/>
  <c r="BT5" i="430" s="1"/>
  <c r="AQ34" i="430"/>
  <c r="AA35" i="430" s="1"/>
  <c r="BL5" i="430" s="1"/>
  <c r="AG35" i="430"/>
  <c r="BP5" i="430" s="1"/>
  <c r="Y33" i="430"/>
  <c r="AC35" i="430"/>
  <c r="BM5" i="430" s="1"/>
  <c r="Y35" i="430"/>
  <c r="BY5" i="429"/>
  <c r="AG33" i="429"/>
  <c r="Z35" i="429"/>
  <c r="BK5" i="429" s="1"/>
  <c r="AC36" i="429"/>
  <c r="BT5" i="429" s="1"/>
  <c r="AQ34" i="429"/>
  <c r="AA35" i="429" s="1"/>
  <c r="BL5" i="429" s="1"/>
  <c r="AG35" i="429"/>
  <c r="BP5" i="429" s="1"/>
  <c r="Y33" i="429"/>
  <c r="AC35" i="429"/>
  <c r="BM5" i="429" s="1"/>
  <c r="Y35" i="429"/>
  <c r="BA5" i="428"/>
  <c r="BI5" i="428"/>
  <c r="BY5" i="428"/>
  <c r="AG33" i="428"/>
  <c r="Z35" i="428"/>
  <c r="BK5" i="428" s="1"/>
  <c r="AC36" i="428"/>
  <c r="BT5" i="428" s="1"/>
  <c r="AQ34" i="428"/>
  <c r="AA35" i="428" s="1"/>
  <c r="BL5" i="428" s="1"/>
  <c r="AG35" i="428"/>
  <c r="BP5" i="428" s="1"/>
  <c r="Y33" i="428"/>
  <c r="AC35" i="428"/>
  <c r="BM5" i="428" s="1"/>
  <c r="Y35" i="428"/>
  <c r="AR35" i="427"/>
  <c r="BN5" i="427"/>
  <c r="BA5" i="427"/>
  <c r="BI5" i="427"/>
  <c r="BY5" i="427"/>
  <c r="AC36" i="427"/>
  <c r="BT5" i="427" s="1"/>
  <c r="AQ34" i="427"/>
  <c r="Y33" i="427"/>
  <c r="AC35" i="427"/>
  <c r="BM5" i="427" s="1"/>
  <c r="Y35" i="427"/>
  <c r="BA5" i="426"/>
  <c r="BI5" i="426"/>
  <c r="BY5" i="426"/>
  <c r="AG33" i="426"/>
  <c r="Z35" i="426"/>
  <c r="BK5" i="426" s="1"/>
  <c r="AC36" i="426"/>
  <c r="BT5" i="426" s="1"/>
  <c r="AQ34" i="426"/>
  <c r="AA35" i="426" s="1"/>
  <c r="BL5" i="426" s="1"/>
  <c r="AG35" i="426"/>
  <c r="BP5" i="426" s="1"/>
  <c r="Y33" i="426"/>
  <c r="AC35" i="426"/>
  <c r="BM5" i="426" s="1"/>
  <c r="Y35" i="426"/>
  <c r="AR35" i="425"/>
  <c r="BN5" i="425"/>
  <c r="BA5" i="425"/>
  <c r="BI5" i="425"/>
  <c r="BY5" i="425"/>
  <c r="AC36" i="425"/>
  <c r="BT5" i="425" s="1"/>
  <c r="AQ34" i="425"/>
  <c r="Y33" i="425"/>
  <c r="AC35" i="425"/>
  <c r="BM5" i="425" s="1"/>
  <c r="Y35" i="425"/>
  <c r="AR35" i="424"/>
  <c r="BN5" i="424"/>
  <c r="BA5" i="424"/>
  <c r="BI5" i="424"/>
  <c r="BY5" i="424"/>
  <c r="AC36" i="424"/>
  <c r="BT5" i="424" s="1"/>
  <c r="AQ34" i="424"/>
  <c r="AA35" i="424" s="1"/>
  <c r="BL5" i="424" s="1"/>
  <c r="Y33" i="424"/>
  <c r="AC35" i="424"/>
  <c r="BM5" i="424" s="1"/>
  <c r="Y35" i="424"/>
  <c r="BA5" i="423"/>
  <c r="BI5" i="423"/>
  <c r="BY5" i="423"/>
  <c r="AG33" i="423"/>
  <c r="Z35" i="423"/>
  <c r="BK5" i="423" s="1"/>
  <c r="AC36" i="423"/>
  <c r="BT5" i="423" s="1"/>
  <c r="AQ34" i="423"/>
  <c r="AA35" i="423" s="1"/>
  <c r="BL5" i="423" s="1"/>
  <c r="AG35" i="423"/>
  <c r="BP5" i="423" s="1"/>
  <c r="Y33" i="423"/>
  <c r="AC35" i="423"/>
  <c r="BM5" i="423" s="1"/>
  <c r="Y35" i="423"/>
  <c r="BA5" i="422"/>
  <c r="BI5" i="422"/>
  <c r="BY5" i="422"/>
  <c r="AG33" i="422"/>
  <c r="Z35" i="422"/>
  <c r="BK5" i="422" s="1"/>
  <c r="AC36" i="422"/>
  <c r="BT5" i="422" s="1"/>
  <c r="AQ34" i="422"/>
  <c r="AA35" i="422" s="1"/>
  <c r="BL5" i="422" s="1"/>
  <c r="AG35" i="422"/>
  <c r="BP5" i="422" s="1"/>
  <c r="Y33" i="422"/>
  <c r="AC35" i="422"/>
  <c r="BM5" i="422" s="1"/>
  <c r="Y35" i="422"/>
  <c r="BY5" i="421"/>
  <c r="AG33" i="421"/>
  <c r="Z35" i="421"/>
  <c r="BK5" i="421" s="1"/>
  <c r="AC36" i="421"/>
  <c r="BT5" i="421" s="1"/>
  <c r="AQ34" i="421"/>
  <c r="AA35" i="421" s="1"/>
  <c r="BL5" i="421" s="1"/>
  <c r="AG35" i="421"/>
  <c r="BP5" i="421" s="1"/>
  <c r="Y33" i="421"/>
  <c r="AC35" i="421"/>
  <c r="BM5" i="421" s="1"/>
  <c r="Y35" i="421"/>
  <c r="BY5" i="420"/>
  <c r="AG33" i="420"/>
  <c r="Z35" i="420"/>
  <c r="BK5" i="420" s="1"/>
  <c r="AC36" i="420"/>
  <c r="BT5" i="420" s="1"/>
  <c r="BZ5" i="420"/>
  <c r="AQ34" i="420"/>
  <c r="AA35" i="420" s="1"/>
  <c r="BL5" i="420" s="1"/>
  <c r="AG35" i="420"/>
  <c r="BP5" i="420" s="1"/>
  <c r="AR35" i="420"/>
  <c r="Y33" i="420"/>
  <c r="AC33" i="420"/>
  <c r="Y35" i="420"/>
  <c r="BY5" i="419"/>
  <c r="AG33" i="419"/>
  <c r="Z35" i="419"/>
  <c r="BK5" i="419" s="1"/>
  <c r="AC36" i="419"/>
  <c r="BT5" i="419" s="1"/>
  <c r="AQ34" i="419"/>
  <c r="AA35" i="419" s="1"/>
  <c r="BL5" i="419" s="1"/>
  <c r="AG35" i="419"/>
  <c r="BP5" i="419" s="1"/>
  <c r="Y33" i="419"/>
  <c r="AC35" i="419"/>
  <c r="BM5" i="419" s="1"/>
  <c r="Y35" i="419"/>
  <c r="BY5" i="418"/>
  <c r="AG33" i="418"/>
  <c r="Z35" i="418"/>
  <c r="BK5" i="418" s="1"/>
  <c r="AC36" i="418"/>
  <c r="BT5" i="418" s="1"/>
  <c r="AQ34" i="418"/>
  <c r="AG35" i="418"/>
  <c r="BP5" i="418" s="1"/>
  <c r="Y33" i="418"/>
  <c r="AC35" i="418"/>
  <c r="BM5" i="418" s="1"/>
  <c r="Y35" i="418"/>
  <c r="AR35" i="417"/>
  <c r="BN5" i="417"/>
  <c r="BA5" i="417"/>
  <c r="BI5" i="417"/>
  <c r="BY5" i="417"/>
  <c r="AC36" i="417"/>
  <c r="BT5" i="417" s="1"/>
  <c r="AQ34" i="417"/>
  <c r="AA35" i="417" s="1"/>
  <c r="BL5" i="417" s="1"/>
  <c r="Y33" i="417"/>
  <c r="AC35" i="417"/>
  <c r="BM5" i="417" s="1"/>
  <c r="Y35" i="417"/>
  <c r="BY5" i="416"/>
  <c r="AG33" i="416"/>
  <c r="Z35" i="416"/>
  <c r="BK5" i="416" s="1"/>
  <c r="AC36" i="416"/>
  <c r="BT5" i="416" s="1"/>
  <c r="AQ34" i="416"/>
  <c r="AG35" i="416"/>
  <c r="BP5" i="416" s="1"/>
  <c r="Y33" i="416"/>
  <c r="AC35" i="416"/>
  <c r="BM5" i="416" s="1"/>
  <c r="Y35" i="416"/>
  <c r="BI5" i="415"/>
  <c r="BY5" i="415"/>
  <c r="Z35" i="415"/>
  <c r="BK5" i="415" s="1"/>
  <c r="AC36" i="415"/>
  <c r="BT5" i="415" s="1"/>
  <c r="AQ34" i="415"/>
  <c r="AG36" i="415"/>
  <c r="BU5" i="415" s="1"/>
  <c r="Y33" i="415"/>
  <c r="AC35" i="415"/>
  <c r="BM5" i="415" s="1"/>
  <c r="Y35" i="415"/>
  <c r="BY5" i="414"/>
  <c r="AG33" i="414"/>
  <c r="Z35" i="414"/>
  <c r="BK5" i="414" s="1"/>
  <c r="AC36" i="414"/>
  <c r="BT5" i="414" s="1"/>
  <c r="AQ34" i="414"/>
  <c r="AA35" i="414" s="1"/>
  <c r="BL5" i="414" s="1"/>
  <c r="AG35" i="414"/>
  <c r="BP5" i="414" s="1"/>
  <c r="Y33" i="414"/>
  <c r="AC35" i="414"/>
  <c r="BM5" i="414" s="1"/>
  <c r="Y35" i="414"/>
  <c r="AG33" i="413"/>
  <c r="AE35" i="413"/>
  <c r="BO5" i="413" s="1"/>
  <c r="AC36" i="413"/>
  <c r="BT5" i="413" s="1"/>
  <c r="AX5" i="413"/>
  <c r="BB5" i="413"/>
  <c r="BF5" i="413"/>
  <c r="BZ5" i="413"/>
  <c r="AQ34" i="413"/>
  <c r="AG35" i="413"/>
  <c r="BP5" i="413" s="1"/>
  <c r="Y33" i="413"/>
  <c r="AS34" i="413"/>
  <c r="AC35" i="413"/>
  <c r="AZ5" i="413"/>
  <c r="BH5" i="413"/>
  <c r="Y35" i="413"/>
  <c r="BY5" i="412"/>
  <c r="AG33" i="412"/>
  <c r="Z35" i="412"/>
  <c r="BK5" i="412" s="1"/>
  <c r="AC36" i="412"/>
  <c r="BT5" i="412" s="1"/>
  <c r="AQ34" i="412"/>
  <c r="AA35" i="412" s="1"/>
  <c r="BL5" i="412" s="1"/>
  <c r="AG35" i="412"/>
  <c r="BP5" i="412" s="1"/>
  <c r="Y33" i="412"/>
  <c r="AC35" i="412"/>
  <c r="BM5" i="412" s="1"/>
  <c r="Y35" i="412"/>
  <c r="AR35" i="411"/>
  <c r="BN5" i="411"/>
  <c r="BY5" i="411"/>
  <c r="AC36" i="411"/>
  <c r="BT5" i="411" s="1"/>
  <c r="AQ34" i="411"/>
  <c r="AA35" i="411" s="1"/>
  <c r="BL5" i="411" s="1"/>
  <c r="Y33" i="411"/>
  <c r="AC35" i="411"/>
  <c r="BM5" i="411" s="1"/>
  <c r="Y35" i="411"/>
  <c r="BY5" i="410"/>
  <c r="AG33" i="410"/>
  <c r="Z35" i="410"/>
  <c r="BK5" i="410" s="1"/>
  <c r="AC36" i="410"/>
  <c r="BT5" i="410" s="1"/>
  <c r="AQ34" i="410"/>
  <c r="AA35" i="410" s="1"/>
  <c r="BL5" i="410" s="1"/>
  <c r="AG35" i="410"/>
  <c r="BP5" i="410" s="1"/>
  <c r="Y33" i="410"/>
  <c r="AC35" i="410"/>
  <c r="BM5" i="410" s="1"/>
  <c r="Y35" i="410"/>
  <c r="BA5" i="409"/>
  <c r="BI5" i="409"/>
  <c r="BY5" i="409"/>
  <c r="AG33" i="409"/>
  <c r="Z35" i="409"/>
  <c r="BK5" i="409" s="1"/>
  <c r="AC36" i="409"/>
  <c r="BT5" i="409" s="1"/>
  <c r="AQ34" i="409"/>
  <c r="AA35" i="409" s="1"/>
  <c r="BL5" i="409" s="1"/>
  <c r="AG35" i="409"/>
  <c r="BP5" i="409" s="1"/>
  <c r="Y33" i="409"/>
  <c r="AC35" i="409"/>
  <c r="BM5" i="409" s="1"/>
  <c r="Y35" i="409"/>
  <c r="BA5" i="408"/>
  <c r="BI5" i="408"/>
  <c r="BY5" i="408"/>
  <c r="AG33" i="408"/>
  <c r="Z35" i="408"/>
  <c r="BK5" i="408" s="1"/>
  <c r="AC36" i="408"/>
  <c r="BT5" i="408" s="1"/>
  <c r="AQ34" i="408"/>
  <c r="AA35" i="408" s="1"/>
  <c r="BL5" i="408" s="1"/>
  <c r="AG35" i="408"/>
  <c r="BP5" i="408" s="1"/>
  <c r="Y33" i="408"/>
  <c r="AC35" i="408"/>
  <c r="BM5" i="408" s="1"/>
  <c r="Y35" i="408"/>
  <c r="BA5" i="407"/>
  <c r="BI5" i="407"/>
  <c r="BY5" i="407"/>
  <c r="AG33" i="407"/>
  <c r="Z35" i="407"/>
  <c r="BK5" i="407" s="1"/>
  <c r="AC36" i="407"/>
  <c r="BT5" i="407" s="1"/>
  <c r="AQ34" i="407"/>
  <c r="AG35" i="407"/>
  <c r="BP5" i="407" s="1"/>
  <c r="Y33" i="407"/>
  <c r="AC35" i="407"/>
  <c r="BM5" i="407" s="1"/>
  <c r="Y35" i="407"/>
  <c r="BY5" i="406"/>
  <c r="AG33" i="406"/>
  <c r="Z35" i="406"/>
  <c r="BK5" i="406" s="1"/>
  <c r="AC36" i="406"/>
  <c r="BT5" i="406" s="1"/>
  <c r="AQ34" i="406"/>
  <c r="AA35" i="406" s="1"/>
  <c r="BL5" i="406" s="1"/>
  <c r="AG35" i="406"/>
  <c r="BP5" i="406" s="1"/>
  <c r="Y33" i="406"/>
  <c r="AC35" i="406"/>
  <c r="BM5" i="406" s="1"/>
  <c r="Y35" i="406"/>
  <c r="BA5" i="405"/>
  <c r="BI5" i="405"/>
  <c r="BY5" i="405"/>
  <c r="AG33" i="405"/>
  <c r="Z35" i="405"/>
  <c r="BK5" i="405" s="1"/>
  <c r="AC36" i="405"/>
  <c r="BT5" i="405" s="1"/>
  <c r="AQ34" i="405"/>
  <c r="AA35" i="405" s="1"/>
  <c r="BL5" i="405" s="1"/>
  <c r="AG35" i="405"/>
  <c r="BP5" i="405" s="1"/>
  <c r="Y33" i="405"/>
  <c r="AC35" i="405"/>
  <c r="BM5" i="405" s="1"/>
  <c r="Y35" i="405"/>
  <c r="AS35" i="404"/>
  <c r="BY5" i="404"/>
  <c r="AG33" i="404"/>
  <c r="Z35" i="404"/>
  <c r="BK5" i="404" s="1"/>
  <c r="AC36" i="404"/>
  <c r="BT5" i="404" s="1"/>
  <c r="AQ34" i="404"/>
  <c r="AA35" i="404" s="1"/>
  <c r="BL5" i="404" s="1"/>
  <c r="AG35" i="404"/>
  <c r="BP5" i="404" s="1"/>
  <c r="Y33" i="404"/>
  <c r="AC35" i="404"/>
  <c r="BM5" i="404" s="1"/>
  <c r="Y35" i="404"/>
  <c r="BA5" i="403"/>
  <c r="BI5" i="403"/>
  <c r="BY5" i="403"/>
  <c r="AG33" i="403"/>
  <c r="Z35" i="403"/>
  <c r="BK5" i="403" s="1"/>
  <c r="AC36" i="403"/>
  <c r="BT5" i="403" s="1"/>
  <c r="AQ34" i="403"/>
  <c r="AA35" i="403" s="1"/>
  <c r="BL5" i="403" s="1"/>
  <c r="AG35" i="403"/>
  <c r="BP5" i="403" s="1"/>
  <c r="Y33" i="403"/>
  <c r="AC35" i="403"/>
  <c r="BM5" i="403" s="1"/>
  <c r="Y35" i="403"/>
  <c r="AS35" i="402"/>
  <c r="BA5" i="402"/>
  <c r="BI5" i="402"/>
  <c r="BY5" i="402"/>
  <c r="AG33" i="402"/>
  <c r="Z35" i="402"/>
  <c r="BK5" i="402" s="1"/>
  <c r="AC36" i="402"/>
  <c r="BT5" i="402" s="1"/>
  <c r="AQ34" i="402"/>
  <c r="AA35" i="402" s="1"/>
  <c r="BL5" i="402" s="1"/>
  <c r="AG35" i="402"/>
  <c r="BP5" i="402" s="1"/>
  <c r="Y33" i="402"/>
  <c r="AC35" i="402"/>
  <c r="BM5" i="402" s="1"/>
  <c r="Y35" i="402"/>
  <c r="BY5" i="401"/>
  <c r="AG33" i="401"/>
  <c r="Z35" i="401"/>
  <c r="BK5" i="401" s="1"/>
  <c r="AC36" i="401"/>
  <c r="BT5" i="401" s="1"/>
  <c r="AQ34" i="401"/>
  <c r="AG35" i="401"/>
  <c r="BP5" i="401" s="1"/>
  <c r="Y33" i="401"/>
  <c r="AC35" i="401"/>
  <c r="BM5" i="401" s="1"/>
  <c r="Y35" i="401"/>
  <c r="BA5" i="400"/>
  <c r="BI5" i="400"/>
  <c r="BY5" i="400"/>
  <c r="AG33" i="400"/>
  <c r="Z35" i="400"/>
  <c r="BK5" i="400" s="1"/>
  <c r="AC36" i="400"/>
  <c r="BT5" i="400" s="1"/>
  <c r="AQ34" i="400"/>
  <c r="AG35" i="400"/>
  <c r="BP5" i="400" s="1"/>
  <c r="Y33" i="400"/>
  <c r="AC35" i="400"/>
  <c r="BM5" i="400" s="1"/>
  <c r="Y35" i="400"/>
  <c r="BY5" i="399"/>
  <c r="AG33" i="399"/>
  <c r="Z35" i="399"/>
  <c r="BK5" i="399" s="1"/>
  <c r="AC36" i="399"/>
  <c r="BT5" i="399" s="1"/>
  <c r="AQ34" i="399"/>
  <c r="AG35" i="399"/>
  <c r="BP5" i="399" s="1"/>
  <c r="Y33" i="399"/>
  <c r="AC35" i="399"/>
  <c r="BM5" i="399" s="1"/>
  <c r="Y35" i="399"/>
  <c r="BA5" i="398"/>
  <c r="BI5" i="398"/>
  <c r="BY5" i="398"/>
  <c r="AG33" i="398"/>
  <c r="Z35" i="398"/>
  <c r="BK5" i="398" s="1"/>
  <c r="AC36" i="398"/>
  <c r="BT5" i="398" s="1"/>
  <c r="AQ34" i="398"/>
  <c r="AA35" i="398" s="1"/>
  <c r="BL5" i="398" s="1"/>
  <c r="AG35" i="398"/>
  <c r="BP5" i="398" s="1"/>
  <c r="Y33" i="398"/>
  <c r="AC35" i="398"/>
  <c r="BM5" i="398" s="1"/>
  <c r="Y35" i="398"/>
  <c r="AS35" i="397"/>
  <c r="BA5" i="397"/>
  <c r="BI5" i="397"/>
  <c r="BY5" i="397"/>
  <c r="AG33" i="397"/>
  <c r="Z35" i="397"/>
  <c r="BK5" i="397" s="1"/>
  <c r="AC36" i="397"/>
  <c r="BT5" i="397" s="1"/>
  <c r="AQ34" i="397"/>
  <c r="AA35" i="397" s="1"/>
  <c r="BL5" i="397" s="1"/>
  <c r="AG35" i="397"/>
  <c r="BP5" i="397" s="1"/>
  <c r="Y33" i="397"/>
  <c r="AC35" i="397"/>
  <c r="BM5" i="397" s="1"/>
  <c r="Y35" i="397"/>
  <c r="BA5" i="396"/>
  <c r="BI5" i="396"/>
  <c r="BY5" i="396"/>
  <c r="AG33" i="396"/>
  <c r="Z35" i="396"/>
  <c r="BK5" i="396" s="1"/>
  <c r="AC36" i="396"/>
  <c r="BT5" i="396" s="1"/>
  <c r="AQ34" i="396"/>
  <c r="AA35" i="396" s="1"/>
  <c r="BL5" i="396" s="1"/>
  <c r="AG35" i="396"/>
  <c r="BP5" i="396" s="1"/>
  <c r="Y33" i="396"/>
  <c r="AC35" i="396"/>
  <c r="BM5" i="396" s="1"/>
  <c r="Y35" i="396"/>
  <c r="BY5" i="395"/>
  <c r="AC36" i="395"/>
  <c r="BT5" i="395" s="1"/>
  <c r="BZ5" i="395"/>
  <c r="AQ34" i="395"/>
  <c r="AG35" i="395"/>
  <c r="BP5" i="395" s="1"/>
  <c r="AG33" i="395"/>
  <c r="Y33" i="395"/>
  <c r="AS34" i="395"/>
  <c r="AC35" i="395"/>
  <c r="AE35" i="395"/>
  <c r="BO5" i="395" s="1"/>
  <c r="AZ5" i="395"/>
  <c r="BH5" i="395"/>
  <c r="Y35" i="395"/>
  <c r="BA5" i="394"/>
  <c r="BI5" i="394"/>
  <c r="BY5" i="394"/>
  <c r="AG33" i="394"/>
  <c r="Z35" i="394"/>
  <c r="BK5" i="394" s="1"/>
  <c r="AC36" i="394"/>
  <c r="BT5" i="394" s="1"/>
  <c r="AQ34" i="394"/>
  <c r="AA35" i="394" s="1"/>
  <c r="BL5" i="394" s="1"/>
  <c r="AG35" i="394"/>
  <c r="BP5" i="394" s="1"/>
  <c r="Y33" i="394"/>
  <c r="AC35" i="394"/>
  <c r="BM5" i="394" s="1"/>
  <c r="Y35" i="394"/>
  <c r="BY5" i="393"/>
  <c r="AG33" i="393"/>
  <c r="Z35" i="393"/>
  <c r="BK5" i="393" s="1"/>
  <c r="AC36" i="393"/>
  <c r="BT5" i="393" s="1"/>
  <c r="AQ34" i="393"/>
  <c r="AG35" i="393"/>
  <c r="BP5" i="393" s="1"/>
  <c r="Y33" i="393"/>
  <c r="AC35" i="393"/>
  <c r="BM5" i="393" s="1"/>
  <c r="Y35" i="393"/>
  <c r="AS35" i="392"/>
  <c r="BY5" i="392"/>
  <c r="AG33" i="392"/>
  <c r="Z35" i="392"/>
  <c r="BK5" i="392" s="1"/>
  <c r="AC36" i="392"/>
  <c r="BT5" i="392" s="1"/>
  <c r="AQ34" i="392"/>
  <c r="AA35" i="392" s="1"/>
  <c r="BL5" i="392" s="1"/>
  <c r="AG35" i="392"/>
  <c r="BP5" i="392" s="1"/>
  <c r="Y33" i="392"/>
  <c r="AC35" i="392"/>
  <c r="BM5" i="392" s="1"/>
  <c r="Y35" i="392"/>
  <c r="AR35" i="391"/>
  <c r="BN5" i="391"/>
  <c r="BI5" i="391"/>
  <c r="BY5" i="391"/>
  <c r="AC36" i="391"/>
  <c r="BT5" i="391" s="1"/>
  <c r="AQ34" i="391"/>
  <c r="Y33" i="391"/>
  <c r="AC35" i="391"/>
  <c r="BM5" i="391" s="1"/>
  <c r="Y35" i="391"/>
  <c r="BA5" i="390"/>
  <c r="BI5" i="390"/>
  <c r="BY5" i="390"/>
  <c r="AG33" i="390"/>
  <c r="Z35" i="390"/>
  <c r="BK5" i="390" s="1"/>
  <c r="AC36" i="390"/>
  <c r="BT5" i="390" s="1"/>
  <c r="AQ34" i="390"/>
  <c r="AA35" i="390" s="1"/>
  <c r="BL5" i="390" s="1"/>
  <c r="AG35" i="390"/>
  <c r="BP5" i="390" s="1"/>
  <c r="Y33" i="390"/>
  <c r="AC35" i="390"/>
  <c r="BM5" i="390" s="1"/>
  <c r="Y35" i="390"/>
  <c r="BA5" i="389"/>
  <c r="BI5" i="389"/>
  <c r="BY5" i="389"/>
  <c r="AG33" i="389"/>
  <c r="Z35" i="389"/>
  <c r="BK5" i="389" s="1"/>
  <c r="AC36" i="389"/>
  <c r="BT5" i="389" s="1"/>
  <c r="AQ34" i="389"/>
  <c r="AG35" i="389"/>
  <c r="BP5" i="389" s="1"/>
  <c r="Y33" i="389"/>
  <c r="AC35" i="389"/>
  <c r="BM5" i="389" s="1"/>
  <c r="Y35" i="389"/>
  <c r="AS35" i="388"/>
  <c r="BA5" i="388"/>
  <c r="BI5" i="388"/>
  <c r="BY5" i="388"/>
  <c r="AG33" i="388"/>
  <c r="Z35" i="388"/>
  <c r="BK5" i="388" s="1"/>
  <c r="AC36" i="388"/>
  <c r="BT5" i="388" s="1"/>
  <c r="AQ34" i="388"/>
  <c r="AA35" i="388" s="1"/>
  <c r="BL5" i="388" s="1"/>
  <c r="AG35" i="388"/>
  <c r="BP5" i="388" s="1"/>
  <c r="Y33" i="388"/>
  <c r="AC35" i="388"/>
  <c r="BM5" i="388" s="1"/>
  <c r="Y35" i="388"/>
  <c r="BA5" i="387"/>
  <c r="BI5" i="387"/>
  <c r="BY5" i="387"/>
  <c r="AG33" i="387"/>
  <c r="Z35" i="387"/>
  <c r="BK5" i="387" s="1"/>
  <c r="AC36" i="387"/>
  <c r="BT5" i="387" s="1"/>
  <c r="AQ34" i="387"/>
  <c r="AA35" i="387" s="1"/>
  <c r="BL5" i="387" s="1"/>
  <c r="AG35" i="387"/>
  <c r="BP5" i="387" s="1"/>
  <c r="Y33" i="387"/>
  <c r="AC35" i="387"/>
  <c r="BM5" i="387" s="1"/>
  <c r="Y35" i="387"/>
  <c r="BA5" i="386"/>
  <c r="BY5" i="386"/>
  <c r="AG33" i="386"/>
  <c r="Z35" i="386"/>
  <c r="BK5" i="386" s="1"/>
  <c r="AC36" i="386"/>
  <c r="BT5" i="386" s="1"/>
  <c r="AQ34" i="386"/>
  <c r="AA35" i="386" s="1"/>
  <c r="BL5" i="386" s="1"/>
  <c r="AG35" i="386"/>
  <c r="BP5" i="386" s="1"/>
  <c r="Y33" i="386"/>
  <c r="AC35" i="386"/>
  <c r="BM5" i="386" s="1"/>
  <c r="Y35" i="386"/>
  <c r="AS35" i="385"/>
  <c r="BA5" i="385"/>
  <c r="BI5" i="385"/>
  <c r="BY5" i="385"/>
  <c r="AG33" i="385"/>
  <c r="Z35" i="385"/>
  <c r="BK5" i="385" s="1"/>
  <c r="AC36" i="385"/>
  <c r="BT5" i="385" s="1"/>
  <c r="AQ34" i="385"/>
  <c r="AA35" i="385" s="1"/>
  <c r="BL5" i="385" s="1"/>
  <c r="AG35" i="385"/>
  <c r="BP5" i="385" s="1"/>
  <c r="Y33" i="385"/>
  <c r="AC35" i="385"/>
  <c r="BM5" i="385" s="1"/>
  <c r="Y35" i="385"/>
  <c r="BA5" i="384"/>
  <c r="BI5" i="384"/>
  <c r="BY5" i="384"/>
  <c r="AG33" i="384"/>
  <c r="Z35" i="384"/>
  <c r="BK5" i="384" s="1"/>
  <c r="AC36" i="384"/>
  <c r="BT5" i="384" s="1"/>
  <c r="AQ34" i="384"/>
  <c r="AG35" i="384"/>
  <c r="BP5" i="384" s="1"/>
  <c r="Y33" i="384"/>
  <c r="AC35" i="384"/>
  <c r="BM5" i="384" s="1"/>
  <c r="Y35" i="384"/>
  <c r="AS35" i="383"/>
  <c r="BA5" i="383"/>
  <c r="BI5" i="383"/>
  <c r="BY5" i="383"/>
  <c r="AG33" i="383"/>
  <c r="Z35" i="383"/>
  <c r="BK5" i="383" s="1"/>
  <c r="AC36" i="383"/>
  <c r="BT5" i="383" s="1"/>
  <c r="AQ34" i="383"/>
  <c r="AA35" i="383" s="1"/>
  <c r="BL5" i="383" s="1"/>
  <c r="AG35" i="383"/>
  <c r="BP5" i="383" s="1"/>
  <c r="Y33" i="383"/>
  <c r="AC35" i="383"/>
  <c r="BM5" i="383" s="1"/>
  <c r="Y35" i="383"/>
  <c r="BA5" i="382"/>
  <c r="BI5" i="382"/>
  <c r="BY5" i="382"/>
  <c r="AG33" i="382"/>
  <c r="Z35" i="382"/>
  <c r="BK5" i="382" s="1"/>
  <c r="AC36" i="382"/>
  <c r="BT5" i="382" s="1"/>
  <c r="AQ34" i="382"/>
  <c r="AA35" i="382" s="1"/>
  <c r="BL5" i="382" s="1"/>
  <c r="AG35" i="382"/>
  <c r="BP5" i="382" s="1"/>
  <c r="Y33" i="382"/>
  <c r="AC35" i="382"/>
  <c r="BM5" i="382" s="1"/>
  <c r="Y35" i="382"/>
  <c r="BA5" i="381"/>
  <c r="BI5" i="381"/>
  <c r="BY5" i="381"/>
  <c r="AG33" i="381"/>
  <c r="Z35" i="381"/>
  <c r="BK5" i="381" s="1"/>
  <c r="AC36" i="381"/>
  <c r="BT5" i="381" s="1"/>
  <c r="AQ34" i="381"/>
  <c r="AA35" i="381" s="1"/>
  <c r="BL5" i="381" s="1"/>
  <c r="AG35" i="381"/>
  <c r="BP5" i="381" s="1"/>
  <c r="Y33" i="381"/>
  <c r="AC35" i="381"/>
  <c r="BM5" i="381" s="1"/>
  <c r="Y35" i="381"/>
  <c r="BA5" i="380"/>
  <c r="BI5" i="380"/>
  <c r="BY5" i="380"/>
  <c r="AG33" i="380"/>
  <c r="Z35" i="380"/>
  <c r="BK5" i="380" s="1"/>
  <c r="AC36" i="380"/>
  <c r="BT5" i="380" s="1"/>
  <c r="AQ34" i="380"/>
  <c r="AA35" i="380" s="1"/>
  <c r="BL5" i="380" s="1"/>
  <c r="AG35" i="380"/>
  <c r="BP5" i="380" s="1"/>
  <c r="Y33" i="380"/>
  <c r="AC35" i="380"/>
  <c r="BM5" i="380" s="1"/>
  <c r="Y35" i="380"/>
  <c r="AS35" i="379"/>
  <c r="BA5" i="379"/>
  <c r="BI5" i="379"/>
  <c r="BY5" i="379"/>
  <c r="AG33" i="379"/>
  <c r="Z35" i="379"/>
  <c r="BK5" i="379" s="1"/>
  <c r="AC36" i="379"/>
  <c r="BT5" i="379" s="1"/>
  <c r="AQ34" i="379"/>
  <c r="AA35" i="379" s="1"/>
  <c r="BL5" i="379" s="1"/>
  <c r="AG35" i="379"/>
  <c r="BP5" i="379" s="1"/>
  <c r="Y33" i="379"/>
  <c r="AC35" i="379"/>
  <c r="BM5" i="379" s="1"/>
  <c r="Y35" i="379"/>
  <c r="BY5" i="378"/>
  <c r="AG33" i="378"/>
  <c r="Z35" i="378"/>
  <c r="BK5" i="378" s="1"/>
  <c r="AC36" i="378"/>
  <c r="BT5" i="378" s="1"/>
  <c r="AX5" i="378"/>
  <c r="BB5" i="378"/>
  <c r="BF5" i="378"/>
  <c r="BZ5" i="378"/>
  <c r="AQ34" i="378"/>
  <c r="AG35" i="378"/>
  <c r="BP5" i="378" s="1"/>
  <c r="Y33" i="378"/>
  <c r="AC35" i="378"/>
  <c r="BM5" i="378" s="1"/>
  <c r="Y35" i="378"/>
  <c r="AS35" i="377"/>
  <c r="BA5" i="377"/>
  <c r="BI5" i="377"/>
  <c r="BY5" i="377"/>
  <c r="AG33" i="377"/>
  <c r="Z35" i="377"/>
  <c r="BK5" i="377" s="1"/>
  <c r="AC36" i="377"/>
  <c r="BT5" i="377" s="1"/>
  <c r="AQ34" i="377"/>
  <c r="AA35" i="377" s="1"/>
  <c r="BL5" i="377" s="1"/>
  <c r="AG35" i="377"/>
  <c r="BP5" i="377" s="1"/>
  <c r="Y33" i="377"/>
  <c r="AC35" i="377"/>
  <c r="BM5" i="377" s="1"/>
  <c r="Y35" i="377"/>
  <c r="AS35" i="376"/>
  <c r="BA5" i="376"/>
  <c r="BI5" i="376"/>
  <c r="BY5" i="376"/>
  <c r="AG33" i="376"/>
  <c r="Z35" i="376"/>
  <c r="BK5" i="376" s="1"/>
  <c r="AC36" i="376"/>
  <c r="BT5" i="376" s="1"/>
  <c r="AQ34" i="376"/>
  <c r="AA35" i="376" s="1"/>
  <c r="BL5" i="376" s="1"/>
  <c r="AG35" i="376"/>
  <c r="BP5" i="376" s="1"/>
  <c r="Y33" i="376"/>
  <c r="AC35" i="376"/>
  <c r="BM5" i="376" s="1"/>
  <c r="Y35" i="376"/>
  <c r="AS35" i="375"/>
  <c r="BA5" i="375"/>
  <c r="BI5" i="375"/>
  <c r="BY5" i="375"/>
  <c r="AG33" i="375"/>
  <c r="Z35" i="375"/>
  <c r="BK5" i="375" s="1"/>
  <c r="AC36" i="375"/>
  <c r="BT5" i="375" s="1"/>
  <c r="AQ34" i="375"/>
  <c r="AA35" i="375" s="1"/>
  <c r="BL5" i="375" s="1"/>
  <c r="AG35" i="375"/>
  <c r="BP5" i="375" s="1"/>
  <c r="Y33" i="375"/>
  <c r="AC35" i="375"/>
  <c r="BM5" i="375" s="1"/>
  <c r="Y35" i="375"/>
  <c r="AG33" i="374"/>
  <c r="AE35" i="374"/>
  <c r="BO5" i="374" s="1"/>
  <c r="AC36" i="374"/>
  <c r="BT5" i="374" s="1"/>
  <c r="BZ5" i="374"/>
  <c r="AQ34" i="374"/>
  <c r="AG36" i="374"/>
  <c r="BU5" i="374" s="1"/>
  <c r="Y33" i="374"/>
  <c r="AS34" i="374"/>
  <c r="AC35" i="374"/>
  <c r="BM5" i="374" s="1"/>
  <c r="AZ5" i="374"/>
  <c r="BH5" i="374"/>
  <c r="Y35" i="374"/>
  <c r="AS35" i="373"/>
  <c r="BA5" i="373"/>
  <c r="BI5" i="373"/>
  <c r="BY5" i="373"/>
  <c r="AG33" i="373"/>
  <c r="Z35" i="373"/>
  <c r="BK5" i="373" s="1"/>
  <c r="AC36" i="373"/>
  <c r="BT5" i="373" s="1"/>
  <c r="AQ34" i="373"/>
  <c r="AG35" i="373"/>
  <c r="BP5" i="373" s="1"/>
  <c r="Y33" i="373"/>
  <c r="AC35" i="373"/>
  <c r="BM5" i="373" s="1"/>
  <c r="Y35" i="373"/>
  <c r="AS35" i="372"/>
  <c r="BA5" i="372"/>
  <c r="BY5" i="372"/>
  <c r="AG33" i="372"/>
  <c r="Z35" i="372"/>
  <c r="BK5" i="372" s="1"/>
  <c r="AC36" i="372"/>
  <c r="BT5" i="372" s="1"/>
  <c r="AQ34" i="372"/>
  <c r="AA35" i="372" s="1"/>
  <c r="BL5" i="372" s="1"/>
  <c r="AG35" i="372"/>
  <c r="BP5" i="372" s="1"/>
  <c r="Y33" i="372"/>
  <c r="AC35" i="372"/>
  <c r="BM5" i="372" s="1"/>
  <c r="Y35" i="372"/>
  <c r="AS35" i="371"/>
  <c r="BA5" i="371"/>
  <c r="BI5" i="371"/>
  <c r="BY5" i="371"/>
  <c r="AG33" i="371"/>
  <c r="Z35" i="371"/>
  <c r="BK5" i="371" s="1"/>
  <c r="AC36" i="371"/>
  <c r="BT5" i="371" s="1"/>
  <c r="AQ34" i="371"/>
  <c r="AA35" i="371" s="1"/>
  <c r="BL5" i="371" s="1"/>
  <c r="AG35" i="371"/>
  <c r="BP5" i="371" s="1"/>
  <c r="Y33" i="371"/>
  <c r="AC35" i="371"/>
  <c r="BM5" i="371" s="1"/>
  <c r="Y35" i="371"/>
  <c r="BA5" i="370"/>
  <c r="BI5" i="370"/>
  <c r="BY5" i="370"/>
  <c r="AG33" i="370"/>
  <c r="Z35" i="370"/>
  <c r="BK5" i="370" s="1"/>
  <c r="AC36" i="370"/>
  <c r="BT5" i="370" s="1"/>
  <c r="AQ34" i="370"/>
  <c r="AA35" i="370" s="1"/>
  <c r="BL5" i="370" s="1"/>
  <c r="AG35" i="370"/>
  <c r="BP5" i="370" s="1"/>
  <c r="Y33" i="370"/>
  <c r="AC35" i="370"/>
  <c r="BM5" i="370" s="1"/>
  <c r="Y35" i="370"/>
  <c r="BA5" i="369"/>
  <c r="BI5" i="369"/>
  <c r="BY5" i="369"/>
  <c r="AG33" i="369"/>
  <c r="Z35" i="369"/>
  <c r="BK5" i="369" s="1"/>
  <c r="AC36" i="369"/>
  <c r="BT5" i="369" s="1"/>
  <c r="AQ34" i="369"/>
  <c r="AA35" i="369" s="1"/>
  <c r="BL5" i="369" s="1"/>
  <c r="AG35" i="369"/>
  <c r="BP5" i="369" s="1"/>
  <c r="Y33" i="369"/>
  <c r="AC35" i="369"/>
  <c r="BM5" i="369" s="1"/>
  <c r="Y35" i="369"/>
  <c r="BA5" i="368"/>
  <c r="BI5" i="368"/>
  <c r="BY5" i="368"/>
  <c r="AG33" i="368"/>
  <c r="Z35" i="368"/>
  <c r="BK5" i="368" s="1"/>
  <c r="AC36" i="368"/>
  <c r="BT5" i="368" s="1"/>
  <c r="AQ34" i="368"/>
  <c r="AA35" i="368" s="1"/>
  <c r="BL5" i="368" s="1"/>
  <c r="AG35" i="368"/>
  <c r="BP5" i="368" s="1"/>
  <c r="Y33" i="368"/>
  <c r="AC35" i="368"/>
  <c r="BM5" i="368" s="1"/>
  <c r="Y35" i="368"/>
  <c r="BY5" i="367"/>
  <c r="AG33" i="367"/>
  <c r="Z35" i="367"/>
  <c r="BK5" i="367" s="1"/>
  <c r="AC36" i="367"/>
  <c r="BT5" i="367" s="1"/>
  <c r="AQ34" i="367"/>
  <c r="AA35" i="367" s="1"/>
  <c r="BL5" i="367" s="1"/>
  <c r="AG35" i="367"/>
  <c r="BP5" i="367" s="1"/>
  <c r="Y33" i="367"/>
  <c r="AC35" i="367"/>
  <c r="BM5" i="367" s="1"/>
  <c r="Y35" i="367"/>
  <c r="AS35" i="366"/>
  <c r="BA5" i="366"/>
  <c r="BI5" i="366"/>
  <c r="BY5" i="366"/>
  <c r="AG33" i="366"/>
  <c r="Z35" i="366"/>
  <c r="BK5" i="366" s="1"/>
  <c r="AC36" i="366"/>
  <c r="BT5" i="366" s="1"/>
  <c r="AQ34" i="366"/>
  <c r="AA35" i="366" s="1"/>
  <c r="BL5" i="366" s="1"/>
  <c r="AG35" i="366"/>
  <c r="BP5" i="366" s="1"/>
  <c r="Y33" i="366"/>
  <c r="AC35" i="366"/>
  <c r="BM5" i="366" s="1"/>
  <c r="Y35" i="366"/>
  <c r="AS35" i="365"/>
  <c r="BA5" i="365"/>
  <c r="BI5" i="365"/>
  <c r="BY5" i="365"/>
  <c r="AG33" i="365"/>
  <c r="Z35" i="365"/>
  <c r="BK5" i="365" s="1"/>
  <c r="AC36" i="365"/>
  <c r="BT5" i="365" s="1"/>
  <c r="AQ34" i="365"/>
  <c r="AA35" i="365" s="1"/>
  <c r="BL5" i="365" s="1"/>
  <c r="AG35" i="365"/>
  <c r="BP5" i="365" s="1"/>
  <c r="Y33" i="365"/>
  <c r="AC35" i="365"/>
  <c r="BM5" i="365" s="1"/>
  <c r="Y35" i="365"/>
  <c r="AS35" i="364"/>
  <c r="BA5" i="364"/>
  <c r="BI5" i="364"/>
  <c r="BY5" i="364"/>
  <c r="AG33" i="364"/>
  <c r="Z35" i="364"/>
  <c r="BK5" i="364" s="1"/>
  <c r="AC36" i="364"/>
  <c r="BT5" i="364" s="1"/>
  <c r="AQ34" i="364"/>
  <c r="AA35" i="364" s="1"/>
  <c r="BL5" i="364" s="1"/>
  <c r="AG35" i="364"/>
  <c r="BP5" i="364" s="1"/>
  <c r="Y33" i="364"/>
  <c r="AC35" i="364"/>
  <c r="BM5" i="364" s="1"/>
  <c r="Y35" i="364"/>
  <c r="AS35" i="363"/>
  <c r="BA5" i="363"/>
  <c r="BI5" i="363"/>
  <c r="BY5" i="363"/>
  <c r="AG33" i="363"/>
  <c r="Z35" i="363"/>
  <c r="BK5" i="363" s="1"/>
  <c r="AC36" i="363"/>
  <c r="BT5" i="363" s="1"/>
  <c r="AQ34" i="363"/>
  <c r="AA35" i="363" s="1"/>
  <c r="BL5" i="363" s="1"/>
  <c r="AG35" i="363"/>
  <c r="BP5" i="363" s="1"/>
  <c r="Y33" i="363"/>
  <c r="AC35" i="363"/>
  <c r="BM5" i="363" s="1"/>
  <c r="Y35" i="363"/>
  <c r="BA5" i="362"/>
  <c r="BI5" i="362"/>
  <c r="BY5" i="362"/>
  <c r="AG33" i="362"/>
  <c r="Z35" i="362"/>
  <c r="BK5" i="362" s="1"/>
  <c r="AC36" i="362"/>
  <c r="BT5" i="362" s="1"/>
  <c r="AQ34" i="362"/>
  <c r="AA35" i="362" s="1"/>
  <c r="BL5" i="362" s="1"/>
  <c r="AG35" i="362"/>
  <c r="BP5" i="362" s="1"/>
  <c r="Y33" i="362"/>
  <c r="AC35" i="362"/>
  <c r="BM5" i="362" s="1"/>
  <c r="Y35" i="362"/>
  <c r="BA5" i="361"/>
  <c r="BI5" i="361"/>
  <c r="BY5" i="361"/>
  <c r="AG33" i="361"/>
  <c r="Z35" i="361"/>
  <c r="BK5" i="361" s="1"/>
  <c r="AC36" i="361"/>
  <c r="BT5" i="361" s="1"/>
  <c r="AQ34" i="361"/>
  <c r="AA35" i="361" s="1"/>
  <c r="BL5" i="361" s="1"/>
  <c r="AG35" i="361"/>
  <c r="BP5" i="361" s="1"/>
  <c r="Y33" i="361"/>
  <c r="AC35" i="361"/>
  <c r="BM5" i="361" s="1"/>
  <c r="Y35" i="361"/>
  <c r="BI5" i="360"/>
  <c r="BY5" i="360"/>
  <c r="Z35" i="360"/>
  <c r="BK5" i="360" s="1"/>
  <c r="AQ35" i="360"/>
  <c r="AC36" i="360"/>
  <c r="BT5" i="360" s="1"/>
  <c r="AQ34" i="360"/>
  <c r="AA35" i="360" s="1"/>
  <c r="BL5" i="360" s="1"/>
  <c r="AR35" i="360"/>
  <c r="AG36" i="360"/>
  <c r="BU5" i="360" s="1"/>
  <c r="Y33" i="360"/>
  <c r="AC33" i="360"/>
  <c r="Y35" i="360"/>
  <c r="AS35" i="359"/>
  <c r="BA5" i="359"/>
  <c r="BI5" i="359"/>
  <c r="BY5" i="359"/>
  <c r="AG33" i="359"/>
  <c r="Z35" i="359"/>
  <c r="BK5" i="359" s="1"/>
  <c r="AC36" i="359"/>
  <c r="BT5" i="359" s="1"/>
  <c r="AQ34" i="359"/>
  <c r="AA35" i="359" s="1"/>
  <c r="BL5" i="359" s="1"/>
  <c r="AG35" i="359"/>
  <c r="BP5" i="359" s="1"/>
  <c r="Y33" i="359"/>
  <c r="AC35" i="359"/>
  <c r="BM5" i="359" s="1"/>
  <c r="Y35" i="359"/>
  <c r="BA5" i="358"/>
  <c r="BY5" i="358"/>
  <c r="AG33" i="358"/>
  <c r="Z35" i="358"/>
  <c r="BK5" i="358" s="1"/>
  <c r="AC36" i="358"/>
  <c r="BT5" i="358" s="1"/>
  <c r="AQ34" i="358"/>
  <c r="AA35" i="358" s="1"/>
  <c r="BL5" i="358" s="1"/>
  <c r="AG35" i="358"/>
  <c r="BP5" i="358" s="1"/>
  <c r="Y33" i="358"/>
  <c r="AC35" i="358"/>
  <c r="BM5" i="358" s="1"/>
  <c r="Y35" i="358"/>
  <c r="BA5" i="357"/>
  <c r="BY5" i="357"/>
  <c r="AG33" i="357"/>
  <c r="Z35" i="357"/>
  <c r="BK5" i="357" s="1"/>
  <c r="AC36" i="357"/>
  <c r="BT5" i="357" s="1"/>
  <c r="AQ34" i="357"/>
  <c r="AA35" i="357" s="1"/>
  <c r="BL5" i="357" s="1"/>
  <c r="AG35" i="357"/>
  <c r="BP5" i="357" s="1"/>
  <c r="Y33" i="357"/>
  <c r="AC35" i="357"/>
  <c r="BM5" i="357" s="1"/>
  <c r="Y35" i="357"/>
  <c r="AS35" i="356"/>
  <c r="BY5" i="356"/>
  <c r="AG33" i="356"/>
  <c r="Z35" i="356"/>
  <c r="BK5" i="356" s="1"/>
  <c r="AC36" i="356"/>
  <c r="BT5" i="356" s="1"/>
  <c r="AX5" i="356"/>
  <c r="BZ5" i="356"/>
  <c r="AQ34" i="356"/>
  <c r="AA35" i="356" s="1"/>
  <c r="BL5" i="356" s="1"/>
  <c r="AG35" i="356"/>
  <c r="BP5" i="356" s="1"/>
  <c r="Y33" i="356"/>
  <c r="AC35" i="356"/>
  <c r="BM5" i="356" s="1"/>
  <c r="Y35" i="356"/>
  <c r="AS35" i="355"/>
  <c r="BY5" i="355"/>
  <c r="Z35" i="355"/>
  <c r="BK5" i="355" s="1"/>
  <c r="AQ35" i="355"/>
  <c r="AC36" i="355"/>
  <c r="BT5" i="355" s="1"/>
  <c r="AQ34" i="355"/>
  <c r="AA35" i="355" s="1"/>
  <c r="BL5" i="355" s="1"/>
  <c r="AG36" i="355"/>
  <c r="BU5" i="355" s="1"/>
  <c r="Y33" i="355"/>
  <c r="AC33" i="355"/>
  <c r="Y35" i="355"/>
  <c r="AS35" i="354"/>
  <c r="BA5" i="354"/>
  <c r="BY5" i="354"/>
  <c r="AG33" i="354"/>
  <c r="Z35" i="354"/>
  <c r="BK5" i="354" s="1"/>
  <c r="AC36" i="354"/>
  <c r="BT5" i="354" s="1"/>
  <c r="AQ34" i="354"/>
  <c r="AA35" i="354" s="1"/>
  <c r="BL5" i="354" s="1"/>
  <c r="AG35" i="354"/>
  <c r="BP5" i="354" s="1"/>
  <c r="Y33" i="354"/>
  <c r="AC35" i="354"/>
  <c r="BM5" i="354" s="1"/>
  <c r="Y35" i="354"/>
  <c r="BA5" i="353"/>
  <c r="BI5" i="353"/>
  <c r="BY5" i="353"/>
  <c r="Z35" i="353"/>
  <c r="BK5" i="353" s="1"/>
  <c r="AC36" i="353"/>
  <c r="BT5" i="353" s="1"/>
  <c r="AQ34" i="353"/>
  <c r="AA35" i="353" s="1"/>
  <c r="BL5" i="353" s="1"/>
  <c r="AG36" i="353"/>
  <c r="BU5" i="353" s="1"/>
  <c r="Y33" i="353"/>
  <c r="AC35" i="353"/>
  <c r="BM5" i="353" s="1"/>
  <c r="Y35" i="353"/>
  <c r="AR35" i="352"/>
  <c r="BN5" i="352"/>
  <c r="BA5" i="352"/>
  <c r="BI5" i="352"/>
  <c r="BY5" i="352"/>
  <c r="AC36" i="352"/>
  <c r="BT5" i="352" s="1"/>
  <c r="AQ34" i="352"/>
  <c r="Y33" i="352"/>
  <c r="AC35" i="352"/>
  <c r="BM5" i="352" s="1"/>
  <c r="Y35" i="352"/>
  <c r="AS35" i="351"/>
  <c r="BA5" i="351"/>
  <c r="BI5" i="351"/>
  <c r="BY5" i="351"/>
  <c r="AG33" i="351"/>
  <c r="Z35" i="351"/>
  <c r="BK5" i="351" s="1"/>
  <c r="AC36" i="351"/>
  <c r="BT5" i="351" s="1"/>
  <c r="AQ34" i="351"/>
  <c r="AA35" i="351" s="1"/>
  <c r="BL5" i="351" s="1"/>
  <c r="AG35" i="351"/>
  <c r="BP5" i="351" s="1"/>
  <c r="Y33" i="351"/>
  <c r="AC35" i="351"/>
  <c r="BM5" i="351" s="1"/>
  <c r="Y35" i="351"/>
  <c r="AS35" i="350"/>
  <c r="BA5" i="350"/>
  <c r="BI5" i="350"/>
  <c r="BY5" i="350"/>
  <c r="AG33" i="350"/>
  <c r="Z35" i="350"/>
  <c r="BK5" i="350" s="1"/>
  <c r="AC36" i="350"/>
  <c r="BT5" i="350" s="1"/>
  <c r="AQ34" i="350"/>
  <c r="AA35" i="350" s="1"/>
  <c r="BL5" i="350" s="1"/>
  <c r="AG35" i="350"/>
  <c r="BP5" i="350" s="1"/>
  <c r="Y33" i="350"/>
  <c r="AC35" i="350"/>
  <c r="BM5" i="350" s="1"/>
  <c r="Y35" i="350"/>
  <c r="AS35" i="349"/>
  <c r="BA5" i="349"/>
  <c r="BI5" i="349"/>
  <c r="BY5" i="349"/>
  <c r="AG33" i="349"/>
  <c r="Z35" i="349"/>
  <c r="BK5" i="349" s="1"/>
  <c r="AC36" i="349"/>
  <c r="BT5" i="349" s="1"/>
  <c r="AQ34" i="349"/>
  <c r="AA35" i="349" s="1"/>
  <c r="BL5" i="349" s="1"/>
  <c r="AG35" i="349"/>
  <c r="BP5" i="349" s="1"/>
  <c r="Y33" i="349"/>
  <c r="AC35" i="349"/>
  <c r="BM5" i="349" s="1"/>
  <c r="Y35" i="349"/>
  <c r="BA5" i="348"/>
  <c r="BI5" i="348"/>
  <c r="BY5" i="348"/>
  <c r="AG33" i="348"/>
  <c r="Z35" i="348"/>
  <c r="BK5" i="348" s="1"/>
  <c r="AC36" i="348"/>
  <c r="BT5" i="348" s="1"/>
  <c r="AQ34" i="348"/>
  <c r="AG35" i="348"/>
  <c r="BP5" i="348" s="1"/>
  <c r="Y33" i="348"/>
  <c r="AC35" i="348"/>
  <c r="BM5" i="348" s="1"/>
  <c r="Y35" i="348"/>
  <c r="AG33" i="347"/>
  <c r="Z35" i="347"/>
  <c r="BK5" i="347" s="1"/>
  <c r="AC36" i="347"/>
  <c r="BT5" i="347" s="1"/>
  <c r="AQ34" i="347"/>
  <c r="AA35" i="347" s="1"/>
  <c r="BL5" i="347" s="1"/>
  <c r="AG35" i="347"/>
  <c r="BP5" i="347" s="1"/>
  <c r="Y33" i="347"/>
  <c r="AC33" i="347"/>
  <c r="Y35" i="347"/>
  <c r="AS35" i="346"/>
  <c r="BA5" i="346"/>
  <c r="BI5" i="346"/>
  <c r="BY5" i="346"/>
  <c r="AG33" i="346"/>
  <c r="Z35" i="346"/>
  <c r="BK5" i="346" s="1"/>
  <c r="AC36" i="346"/>
  <c r="BT5" i="346" s="1"/>
  <c r="AQ34" i="346"/>
  <c r="AA35" i="346" s="1"/>
  <c r="BL5" i="346" s="1"/>
  <c r="AG35" i="346"/>
  <c r="BP5" i="346" s="1"/>
  <c r="Y33" i="346"/>
  <c r="AC35" i="346"/>
  <c r="BM5" i="346" s="1"/>
  <c r="Y35" i="346"/>
  <c r="BA5" i="345"/>
  <c r="BI5" i="345"/>
  <c r="BY5" i="345"/>
  <c r="AG33" i="345"/>
  <c r="Z35" i="345"/>
  <c r="BK5" i="345" s="1"/>
  <c r="AC36" i="345"/>
  <c r="BT5" i="345" s="1"/>
  <c r="AQ34" i="345"/>
  <c r="AA35" i="345" s="1"/>
  <c r="BL5" i="345" s="1"/>
  <c r="AG35" i="345"/>
  <c r="BP5" i="345" s="1"/>
  <c r="Y33" i="345"/>
  <c r="AC35" i="345"/>
  <c r="BM5" i="345" s="1"/>
  <c r="Y35" i="345"/>
  <c r="AS35" i="344"/>
  <c r="BA5" i="344"/>
  <c r="BI5" i="344"/>
  <c r="BY5" i="344"/>
  <c r="AG33" i="344"/>
  <c r="Z35" i="344"/>
  <c r="BK5" i="344" s="1"/>
  <c r="AC36" i="344"/>
  <c r="BT5" i="344" s="1"/>
  <c r="AQ34" i="344"/>
  <c r="AA35" i="344" s="1"/>
  <c r="BL5" i="344" s="1"/>
  <c r="AG35" i="344"/>
  <c r="BP5" i="344" s="1"/>
  <c r="Y33" i="344"/>
  <c r="AC35" i="344"/>
  <c r="BM5" i="344" s="1"/>
  <c r="Y35" i="344"/>
  <c r="BA5" i="343"/>
  <c r="BI5" i="343"/>
  <c r="BY5" i="343"/>
  <c r="AG33" i="343"/>
  <c r="Z35" i="343"/>
  <c r="BK5" i="343" s="1"/>
  <c r="AC36" i="343"/>
  <c r="BT5" i="343" s="1"/>
  <c r="AQ34" i="343"/>
  <c r="AG35" i="343"/>
  <c r="BP5" i="343" s="1"/>
  <c r="Y33" i="343"/>
  <c r="AC35" i="343"/>
  <c r="BM5" i="343" s="1"/>
  <c r="Y35" i="343"/>
  <c r="BY5" i="342"/>
  <c r="AG33" i="342"/>
  <c r="Z35" i="342"/>
  <c r="BK5" i="342" s="1"/>
  <c r="AC36" i="342"/>
  <c r="BT5" i="342" s="1"/>
  <c r="AX5" i="342"/>
  <c r="BZ5" i="342"/>
  <c r="AQ34" i="342"/>
  <c r="AA35" i="342" s="1"/>
  <c r="BL5" i="342" s="1"/>
  <c r="AG35" i="342"/>
  <c r="BP5" i="342" s="1"/>
  <c r="Y33" i="342"/>
  <c r="AC35" i="342"/>
  <c r="BM5" i="342" s="1"/>
  <c r="Y35" i="342"/>
  <c r="BA5" i="341"/>
  <c r="BI5" i="341"/>
  <c r="BY5" i="341"/>
  <c r="AG33" i="341"/>
  <c r="Z35" i="341"/>
  <c r="BK5" i="341" s="1"/>
  <c r="AC36" i="341"/>
  <c r="BT5" i="341" s="1"/>
  <c r="AQ34" i="341"/>
  <c r="AG35" i="341"/>
  <c r="BP5" i="341" s="1"/>
  <c r="Y33" i="341"/>
  <c r="AC35" i="341"/>
  <c r="BM5" i="341" s="1"/>
  <c r="Y35" i="341"/>
  <c r="BY5" i="340"/>
  <c r="AG33" i="340"/>
  <c r="AC36" i="340"/>
  <c r="BT5" i="340" s="1"/>
  <c r="BZ5" i="340"/>
  <c r="AQ34" i="340"/>
  <c r="AG36" i="340"/>
  <c r="BU5" i="340" s="1"/>
  <c r="Y33" i="340"/>
  <c r="AS34" i="340"/>
  <c r="AC35" i="340"/>
  <c r="AE35" i="340"/>
  <c r="BO5" i="340" s="1"/>
  <c r="AZ5" i="340"/>
  <c r="BH5" i="340"/>
  <c r="Y35" i="340"/>
  <c r="BA5" i="339"/>
  <c r="BI5" i="339"/>
  <c r="BY5" i="339"/>
  <c r="AG33" i="339"/>
  <c r="Z35" i="339"/>
  <c r="BK5" i="339" s="1"/>
  <c r="AC36" i="339"/>
  <c r="BT5" i="339" s="1"/>
  <c r="AQ34" i="339"/>
  <c r="AA35" i="339" s="1"/>
  <c r="BL5" i="339" s="1"/>
  <c r="AG35" i="339"/>
  <c r="BP5" i="339" s="1"/>
  <c r="Y33" i="339"/>
  <c r="AC35" i="339"/>
  <c r="BM5" i="339" s="1"/>
  <c r="Y35" i="339"/>
  <c r="AR35" i="338"/>
  <c r="AS35" i="338"/>
  <c r="BY5" i="338"/>
  <c r="AG33" i="338"/>
  <c r="Z35" i="338"/>
  <c r="BK5" i="338" s="1"/>
  <c r="AC36" i="338"/>
  <c r="BT5" i="338" s="1"/>
  <c r="AX5" i="338"/>
  <c r="BZ5" i="338"/>
  <c r="AQ34" i="338"/>
  <c r="AA35" i="338" s="1"/>
  <c r="BL5" i="338" s="1"/>
  <c r="AG35" i="338"/>
  <c r="BP5" i="338" s="1"/>
  <c r="Y33" i="338"/>
  <c r="AC35" i="338"/>
  <c r="BM5" i="338" s="1"/>
  <c r="Y35" i="338"/>
  <c r="AS35" i="337"/>
  <c r="BW5" i="337"/>
  <c r="BX5" i="337"/>
  <c r="BA5" i="337"/>
  <c r="BI5" i="337"/>
  <c r="BY5" i="337"/>
  <c r="AG33" i="337"/>
  <c r="Z35" i="337"/>
  <c r="BK5" i="337" s="1"/>
  <c r="AC36" i="337"/>
  <c r="BT5" i="337" s="1"/>
  <c r="AQ34" i="337"/>
  <c r="AA35" i="337" s="1"/>
  <c r="BL5" i="337" s="1"/>
  <c r="AG35" i="337"/>
  <c r="BP5" i="337" s="1"/>
  <c r="Y33" i="337"/>
  <c r="AC35" i="337"/>
  <c r="BM5" i="337" s="1"/>
  <c r="Y35" i="337"/>
  <c r="BA5" i="336"/>
  <c r="BI5" i="336"/>
  <c r="BY5" i="336"/>
  <c r="AG33" i="336"/>
  <c r="Z35" i="336"/>
  <c r="BK5" i="336" s="1"/>
  <c r="AC36" i="336"/>
  <c r="BT5" i="336" s="1"/>
  <c r="AQ34" i="336"/>
  <c r="AA35" i="336" s="1"/>
  <c r="BL5" i="336" s="1"/>
  <c r="AG35" i="336"/>
  <c r="BP5" i="336" s="1"/>
  <c r="Y33" i="336"/>
  <c r="AC35" i="336"/>
  <c r="BM5" i="336" s="1"/>
  <c r="BW5" i="336"/>
  <c r="Y35" i="336"/>
  <c r="BY5" i="335"/>
  <c r="AG33" i="335"/>
  <c r="Z35" i="335"/>
  <c r="BK5" i="335" s="1"/>
  <c r="AC36" i="335"/>
  <c r="BT5" i="335" s="1"/>
  <c r="AQ34" i="335"/>
  <c r="AA35" i="335" s="1"/>
  <c r="BL5" i="335" s="1"/>
  <c r="AG35" i="335"/>
  <c r="BP5" i="335" s="1"/>
  <c r="AR35" i="335"/>
  <c r="BZ5" i="335"/>
  <c r="Y33" i="335"/>
  <c r="AC35" i="335"/>
  <c r="BM5" i="335" s="1"/>
  <c r="Y35" i="335"/>
  <c r="X115" i="56"/>
  <c r="W115" i="56"/>
  <c r="V115" i="56"/>
  <c r="U115" i="56"/>
  <c r="T115" i="56"/>
  <c r="S115" i="56"/>
  <c r="R115" i="56"/>
  <c r="Q115" i="56"/>
  <c r="P115" i="56"/>
  <c r="O115" i="56"/>
  <c r="N115" i="56"/>
  <c r="M115" i="56"/>
  <c r="L115" i="56"/>
  <c r="K115" i="56"/>
  <c r="J115" i="56"/>
  <c r="I115" i="56"/>
  <c r="H115" i="56"/>
  <c r="G115" i="56"/>
  <c r="F115" i="56"/>
  <c r="E115" i="56"/>
  <c r="D115" i="56"/>
  <c r="AN115" i="56"/>
  <c r="AM115" i="56"/>
  <c r="AL115" i="56"/>
  <c r="AK115" i="56"/>
  <c r="AJ115" i="56"/>
  <c r="AI115" i="56"/>
  <c r="AG115" i="56"/>
  <c r="AH115" i="56"/>
  <c r="AA35" i="348" l="1"/>
  <c r="BL5" i="348" s="1"/>
  <c r="AA35" i="391"/>
  <c r="BL5" i="391" s="1"/>
  <c r="AA35" i="341"/>
  <c r="BL5" i="341" s="1"/>
  <c r="AS35" i="339"/>
  <c r="AS35" i="336"/>
  <c r="AA35" i="407"/>
  <c r="BL5" i="407" s="1"/>
  <c r="AA35" i="415"/>
  <c r="BL5" i="415" s="1"/>
  <c r="AS35" i="361"/>
  <c r="AA35" i="384"/>
  <c r="BL5" i="384" s="1"/>
  <c r="AS35" i="386"/>
  <c r="AS35" i="426"/>
  <c r="AS35" i="341"/>
  <c r="AA35" i="343"/>
  <c r="BL5" i="343" s="1"/>
  <c r="AS35" i="345"/>
  <c r="AA35" i="352"/>
  <c r="BL5" i="352" s="1"/>
  <c r="AA35" i="373"/>
  <c r="BL5" i="373" s="1"/>
  <c r="AA35" i="378"/>
  <c r="BL5" i="378" s="1"/>
  <c r="AA35" i="399"/>
  <c r="BL5" i="399" s="1"/>
  <c r="AR35" i="386"/>
  <c r="AS35" i="370"/>
  <c r="AA35" i="401"/>
  <c r="BL5" i="401" s="1"/>
  <c r="AA35" i="418"/>
  <c r="BL5" i="418" s="1"/>
  <c r="AS35" i="405"/>
  <c r="AS35" i="427"/>
  <c r="AA35" i="389"/>
  <c r="BL5" i="389" s="1"/>
  <c r="AA35" i="393"/>
  <c r="BL5" i="393" s="1"/>
  <c r="AA35" i="400"/>
  <c r="BL5" i="400" s="1"/>
  <c r="AA35" i="436"/>
  <c r="BL5" i="436" s="1"/>
  <c r="AS35" i="409"/>
  <c r="AA35" i="416"/>
  <c r="BL5" i="416" s="1"/>
  <c r="AA35" i="425"/>
  <c r="BL5" i="425" s="1"/>
  <c r="AS35" i="358"/>
  <c r="AS35" i="436"/>
  <c r="AS35" i="428"/>
  <c r="AS35" i="408"/>
  <c r="AQ35" i="435"/>
  <c r="AS35" i="438"/>
  <c r="AS35" i="382"/>
  <c r="AS35" i="411"/>
  <c r="AA35" i="427"/>
  <c r="BL5" i="427" s="1"/>
  <c r="AS35" i="433"/>
  <c r="AS35" i="415"/>
  <c r="AS35" i="387"/>
  <c r="AS35" i="352"/>
  <c r="AS35" i="423"/>
  <c r="AS35" i="417"/>
  <c r="AA35" i="340"/>
  <c r="BL5" i="340" s="1"/>
  <c r="AS35" i="399"/>
  <c r="AS35" i="424"/>
  <c r="AS35" i="362"/>
  <c r="AS35" i="380"/>
  <c r="AQ35" i="370"/>
  <c r="AQ35" i="373"/>
  <c r="AQ36" i="373" s="1"/>
  <c r="AS35" i="343"/>
  <c r="AQ35" i="351"/>
  <c r="AQ36" i="351" s="1"/>
  <c r="AS35" i="369"/>
  <c r="AS35" i="414"/>
  <c r="AQ35" i="345"/>
  <c r="AQ35" i="375"/>
  <c r="AQ36" i="375" s="1"/>
  <c r="AQ35" i="407"/>
  <c r="AQ36" i="407" s="1"/>
  <c r="AQ35" i="426"/>
  <c r="AQ36" i="426" s="1"/>
  <c r="AQ35" i="438"/>
  <c r="AS35" i="435"/>
  <c r="AS35" i="410"/>
  <c r="AS35" i="396"/>
  <c r="AS35" i="360"/>
  <c r="AS35" i="357"/>
  <c r="AQ35" i="349"/>
  <c r="AQ36" i="349" s="1"/>
  <c r="AQ35" i="359"/>
  <c r="AQ36" i="359" s="1"/>
  <c r="AA35" i="374"/>
  <c r="BL5" i="374" s="1"/>
  <c r="AQ35" i="409"/>
  <c r="AQ36" i="409" s="1"/>
  <c r="AS35" i="381"/>
  <c r="AS35" i="418"/>
  <c r="AS35" i="391"/>
  <c r="AS35" i="367"/>
  <c r="AS35" i="335"/>
  <c r="AQ35" i="350"/>
  <c r="AQ36" i="350" s="1"/>
  <c r="AQ35" i="388"/>
  <c r="AQ36" i="388" s="1"/>
  <c r="AS35" i="413"/>
  <c r="AS35" i="421"/>
  <c r="AS35" i="353"/>
  <c r="AS35" i="368"/>
  <c r="AS35" i="419"/>
  <c r="AS35" i="437"/>
  <c r="AS35" i="416"/>
  <c r="AS35" i="412"/>
  <c r="AS35" i="406"/>
  <c r="AS35" i="430"/>
  <c r="AS35" i="403"/>
  <c r="AQ35" i="436"/>
  <c r="AS35" i="434"/>
  <c r="AQ35" i="433"/>
  <c r="AS35" i="432"/>
  <c r="AS35" i="429"/>
  <c r="AQ35" i="428"/>
  <c r="AQ35" i="424"/>
  <c r="AS35" i="422"/>
  <c r="AQ35" i="422"/>
  <c r="AS35" i="420"/>
  <c r="AQ35" i="408"/>
  <c r="AQ35" i="402"/>
  <c r="AQ36" i="402" s="1"/>
  <c r="AS35" i="401"/>
  <c r="AS35" i="398"/>
  <c r="AQ35" i="397"/>
  <c r="AQ36" i="397" s="1"/>
  <c r="AQ35" i="394"/>
  <c r="AQ36" i="394" s="1"/>
  <c r="AQ35" i="389"/>
  <c r="AQ36" i="389" s="1"/>
  <c r="AQ35" i="385"/>
  <c r="AQ36" i="385" s="1"/>
  <c r="AQ35" i="384"/>
  <c r="AQ36" i="384" s="1"/>
  <c r="AQ35" i="383"/>
  <c r="AQ36" i="383" s="1"/>
  <c r="AQ35" i="379"/>
  <c r="AQ36" i="379" s="1"/>
  <c r="AQ35" i="377"/>
  <c r="AQ36" i="377" s="1"/>
  <c r="AQ35" i="374"/>
  <c r="AQ35" i="371"/>
  <c r="AQ36" i="371" s="1"/>
  <c r="AQ35" i="366"/>
  <c r="AQ36" i="366" s="1"/>
  <c r="AQ35" i="365"/>
  <c r="AQ36" i="365" s="1"/>
  <c r="AQ35" i="364"/>
  <c r="AQ36" i="364" s="1"/>
  <c r="AQ35" i="363"/>
  <c r="AQ36" i="363" s="1"/>
  <c r="AQ35" i="361"/>
  <c r="AQ35" i="348"/>
  <c r="AQ36" i="348" s="1"/>
  <c r="AQ35" i="344"/>
  <c r="AQ36" i="344" s="1"/>
  <c r="AQ35" i="339"/>
  <c r="AQ35" i="338"/>
  <c r="AQ36" i="338" s="1"/>
  <c r="AQ35" i="336"/>
  <c r="Y37" i="438"/>
  <c r="BV5" i="438" s="1"/>
  <c r="BJ5" i="438"/>
  <c r="AQ35" i="437"/>
  <c r="Y37" i="437"/>
  <c r="BV5" i="437" s="1"/>
  <c r="BJ5" i="437"/>
  <c r="Y37" i="436"/>
  <c r="BV5" i="436" s="1"/>
  <c r="BJ5" i="436"/>
  <c r="Y37" i="435"/>
  <c r="BV5" i="435" s="1"/>
  <c r="BJ5" i="435"/>
  <c r="AQ35" i="434"/>
  <c r="BM5" i="434"/>
  <c r="AA35" i="434"/>
  <c r="BL5" i="434" s="1"/>
  <c r="BJ5" i="434"/>
  <c r="Y37" i="433"/>
  <c r="BV5" i="433" s="1"/>
  <c r="BJ5" i="433"/>
  <c r="Y37" i="432"/>
  <c r="BV5" i="432" s="1"/>
  <c r="BJ5" i="432"/>
  <c r="AQ35" i="432"/>
  <c r="Y37" i="431"/>
  <c r="BV5" i="431" s="1"/>
  <c r="BJ5" i="431"/>
  <c r="AQ35" i="431"/>
  <c r="AQ36" i="431" s="1"/>
  <c r="AQ35" i="430"/>
  <c r="Y37" i="430"/>
  <c r="BV5" i="430" s="1"/>
  <c r="BJ5" i="430"/>
  <c r="AQ35" i="429"/>
  <c r="Y37" i="429"/>
  <c r="BV5" i="429" s="1"/>
  <c r="BJ5" i="429"/>
  <c r="Y37" i="428"/>
  <c r="BV5" i="428" s="1"/>
  <c r="BJ5" i="428"/>
  <c r="BJ5" i="427"/>
  <c r="AQ35" i="427"/>
  <c r="AQ36" i="427" s="1"/>
  <c r="Y37" i="426"/>
  <c r="BV5" i="426" s="1"/>
  <c r="BJ5" i="426"/>
  <c r="AQ35" i="425"/>
  <c r="AQ36" i="425" s="1"/>
  <c r="BJ5" i="425"/>
  <c r="Y37" i="424"/>
  <c r="BV5" i="424" s="1"/>
  <c r="BJ5" i="424"/>
  <c r="Y37" i="423"/>
  <c r="BV5" i="423" s="1"/>
  <c r="BJ5" i="423"/>
  <c r="AQ35" i="423"/>
  <c r="Y37" i="422"/>
  <c r="BV5" i="422" s="1"/>
  <c r="BJ5" i="422"/>
  <c r="AQ35" i="421"/>
  <c r="Y37" i="421"/>
  <c r="BV5" i="421" s="1"/>
  <c r="BJ5" i="421"/>
  <c r="Y37" i="420"/>
  <c r="BV5" i="420" s="1"/>
  <c r="BJ5" i="420"/>
  <c r="AQ35" i="420"/>
  <c r="AQ35" i="419"/>
  <c r="Y37" i="419"/>
  <c r="BV5" i="419" s="1"/>
  <c r="BJ5" i="419"/>
  <c r="AQ35" i="418"/>
  <c r="Y37" i="418"/>
  <c r="BV5" i="418" s="1"/>
  <c r="BJ5" i="418"/>
  <c r="Y37" i="417"/>
  <c r="BV5" i="417" s="1"/>
  <c r="BJ5" i="417"/>
  <c r="AQ35" i="417"/>
  <c r="AQ36" i="417" s="1"/>
  <c r="AQ35" i="416"/>
  <c r="BJ5" i="416"/>
  <c r="AQ35" i="415"/>
  <c r="AQ36" i="415" s="1"/>
  <c r="BJ5" i="415"/>
  <c r="AQ35" i="414"/>
  <c r="Y37" i="414"/>
  <c r="BV5" i="414" s="1"/>
  <c r="BJ5" i="414"/>
  <c r="AQ35" i="413"/>
  <c r="BM5" i="413"/>
  <c r="AA35" i="413"/>
  <c r="BL5" i="413" s="1"/>
  <c r="BJ5" i="413"/>
  <c r="AQ35" i="412"/>
  <c r="Y37" i="412"/>
  <c r="BV5" i="412" s="1"/>
  <c r="BJ5" i="412"/>
  <c r="AQ35" i="411"/>
  <c r="Y37" i="411"/>
  <c r="BV5" i="411" s="1"/>
  <c r="BJ5" i="411"/>
  <c r="AQ35" i="410"/>
  <c r="Y37" i="410"/>
  <c r="BV5" i="410" s="1"/>
  <c r="BJ5" i="410"/>
  <c r="Y37" i="409"/>
  <c r="BV5" i="409" s="1"/>
  <c r="BJ5" i="409"/>
  <c r="Y37" i="408"/>
  <c r="BV5" i="408" s="1"/>
  <c r="BJ5" i="408"/>
  <c r="Y37" i="407"/>
  <c r="BV5" i="407" s="1"/>
  <c r="BJ5" i="407"/>
  <c r="AQ35" i="406"/>
  <c r="Y37" i="406"/>
  <c r="BV5" i="406" s="1"/>
  <c r="BJ5" i="406"/>
  <c r="Y37" i="405"/>
  <c r="BV5" i="405" s="1"/>
  <c r="BJ5" i="405"/>
  <c r="AQ35" i="405"/>
  <c r="AQ36" i="405" s="1"/>
  <c r="Y37" i="404"/>
  <c r="BV5" i="404" s="1"/>
  <c r="BJ5" i="404"/>
  <c r="AQ35" i="404"/>
  <c r="AQ36" i="404" s="1"/>
  <c r="Y37" i="403"/>
  <c r="BV5" i="403" s="1"/>
  <c r="BJ5" i="403"/>
  <c r="AQ35" i="403"/>
  <c r="AQ36" i="403" s="1"/>
  <c r="Y37" i="402"/>
  <c r="BV5" i="402" s="1"/>
  <c r="BJ5" i="402"/>
  <c r="AQ35" i="401"/>
  <c r="Y37" i="401"/>
  <c r="BV5" i="401" s="1"/>
  <c r="BJ5" i="401"/>
  <c r="Y37" i="400"/>
  <c r="BV5" i="400" s="1"/>
  <c r="BJ5" i="400"/>
  <c r="AQ35" i="400"/>
  <c r="AQ36" i="400" s="1"/>
  <c r="AQ35" i="399"/>
  <c r="Y37" i="399"/>
  <c r="BV5" i="399" s="1"/>
  <c r="BJ5" i="399"/>
  <c r="Y37" i="398"/>
  <c r="BV5" i="398" s="1"/>
  <c r="BJ5" i="398"/>
  <c r="AQ35" i="398"/>
  <c r="Y37" i="397"/>
  <c r="BV5" i="397" s="1"/>
  <c r="BJ5" i="397"/>
  <c r="Y37" i="396"/>
  <c r="BV5" i="396" s="1"/>
  <c r="BJ5" i="396"/>
  <c r="AQ35" i="396"/>
  <c r="AQ36" i="396" s="1"/>
  <c r="AS35" i="395"/>
  <c r="AA35" i="395"/>
  <c r="BL5" i="395" s="1"/>
  <c r="BJ5" i="395"/>
  <c r="BM5" i="395"/>
  <c r="AQ35" i="395"/>
  <c r="Y37" i="394"/>
  <c r="BV5" i="394" s="1"/>
  <c r="BJ5" i="394"/>
  <c r="BJ5" i="393"/>
  <c r="AQ35" i="393"/>
  <c r="AQ36" i="393" s="1"/>
  <c r="Y37" i="392"/>
  <c r="BV5" i="392" s="1"/>
  <c r="BJ5" i="392"/>
  <c r="AQ35" i="392"/>
  <c r="AQ36" i="392" s="1"/>
  <c r="Y37" i="391"/>
  <c r="BV5" i="391" s="1"/>
  <c r="BJ5" i="391"/>
  <c r="AQ35" i="391"/>
  <c r="AQ36" i="391" s="1"/>
  <c r="Y37" i="390"/>
  <c r="BV5" i="390" s="1"/>
  <c r="BJ5" i="390"/>
  <c r="AQ35" i="390"/>
  <c r="AQ36" i="390" s="1"/>
  <c r="BJ5" i="389"/>
  <c r="Y37" i="388"/>
  <c r="BV5" i="388" s="1"/>
  <c r="BJ5" i="388"/>
  <c r="Y37" i="387"/>
  <c r="BV5" i="387" s="1"/>
  <c r="BJ5" i="387"/>
  <c r="AQ35" i="387"/>
  <c r="Y37" i="386"/>
  <c r="BV5" i="386" s="1"/>
  <c r="BJ5" i="386"/>
  <c r="AQ35" i="386"/>
  <c r="Y37" i="385"/>
  <c r="BV5" i="385" s="1"/>
  <c r="BJ5" i="385"/>
  <c r="Y37" i="384"/>
  <c r="BV5" i="384" s="1"/>
  <c r="BJ5" i="384"/>
  <c r="Y37" i="383"/>
  <c r="BV5" i="383" s="1"/>
  <c r="BJ5" i="383"/>
  <c r="Y37" i="382"/>
  <c r="BV5" i="382" s="1"/>
  <c r="BJ5" i="382"/>
  <c r="AQ35" i="382"/>
  <c r="Y37" i="381"/>
  <c r="BV5" i="381" s="1"/>
  <c r="BJ5" i="381"/>
  <c r="AQ35" i="381"/>
  <c r="Y37" i="380"/>
  <c r="BV5" i="380" s="1"/>
  <c r="BJ5" i="380"/>
  <c r="AQ35" i="380"/>
  <c r="Y37" i="379"/>
  <c r="BV5" i="379" s="1"/>
  <c r="BJ5" i="379"/>
  <c r="Y37" i="378"/>
  <c r="BV5" i="378" s="1"/>
  <c r="BJ5" i="378"/>
  <c r="AQ35" i="378"/>
  <c r="AQ36" i="378" s="1"/>
  <c r="Y37" i="377"/>
  <c r="BV5" i="377" s="1"/>
  <c r="BJ5" i="377"/>
  <c r="AQ35" i="376"/>
  <c r="AQ36" i="376" s="1"/>
  <c r="Y37" i="376"/>
  <c r="BV5" i="376" s="1"/>
  <c r="BJ5" i="376"/>
  <c r="Y37" i="375"/>
  <c r="BV5" i="375" s="1"/>
  <c r="BJ5" i="375"/>
  <c r="Y37" i="374"/>
  <c r="BV5" i="374" s="1"/>
  <c r="BJ5" i="374"/>
  <c r="AS35" i="374"/>
  <c r="AQ36" i="374" s="1"/>
  <c r="Y37" i="373"/>
  <c r="BV5" i="373" s="1"/>
  <c r="BJ5" i="373"/>
  <c r="Y37" i="372"/>
  <c r="BV5" i="372" s="1"/>
  <c r="BJ5" i="372"/>
  <c r="AQ35" i="372"/>
  <c r="AQ36" i="372" s="1"/>
  <c r="Y37" i="371"/>
  <c r="BV5" i="371" s="1"/>
  <c r="BJ5" i="371"/>
  <c r="Y37" i="370"/>
  <c r="BV5" i="370" s="1"/>
  <c r="BJ5" i="370"/>
  <c r="Y37" i="369"/>
  <c r="BV5" i="369" s="1"/>
  <c r="BJ5" i="369"/>
  <c r="AQ35" i="369"/>
  <c r="Y37" i="368"/>
  <c r="BV5" i="368" s="1"/>
  <c r="BJ5" i="368"/>
  <c r="AQ35" i="368"/>
  <c r="AQ36" i="368" s="1"/>
  <c r="AQ35" i="367"/>
  <c r="Y37" i="367"/>
  <c r="BV5" i="367" s="1"/>
  <c r="BJ5" i="367"/>
  <c r="Y37" i="366"/>
  <c r="BV5" i="366" s="1"/>
  <c r="BJ5" i="366"/>
  <c r="Y37" i="365"/>
  <c r="BV5" i="365" s="1"/>
  <c r="BJ5" i="365"/>
  <c r="Y37" i="364"/>
  <c r="BV5" i="364" s="1"/>
  <c r="BJ5" i="364"/>
  <c r="Y37" i="363"/>
  <c r="BV5" i="363" s="1"/>
  <c r="BJ5" i="363"/>
  <c r="Y37" i="362"/>
  <c r="BV5" i="362" s="1"/>
  <c r="BJ5" i="362"/>
  <c r="AQ35" i="362"/>
  <c r="AQ36" i="362" s="1"/>
  <c r="Y37" i="361"/>
  <c r="BV5" i="361" s="1"/>
  <c r="BJ5" i="361"/>
  <c r="AQ36" i="360"/>
  <c r="Y37" i="360"/>
  <c r="BV5" i="360" s="1"/>
  <c r="BJ5" i="360"/>
  <c r="Y37" i="359"/>
  <c r="BV5" i="359" s="1"/>
  <c r="BJ5" i="359"/>
  <c r="Y37" i="358"/>
  <c r="BV5" i="358" s="1"/>
  <c r="BJ5" i="358"/>
  <c r="AQ35" i="358"/>
  <c r="Y37" i="357"/>
  <c r="BV5" i="357" s="1"/>
  <c r="BJ5" i="357"/>
  <c r="AQ35" i="357"/>
  <c r="Y37" i="356"/>
  <c r="BV5" i="356" s="1"/>
  <c r="BJ5" i="356"/>
  <c r="AQ35" i="356"/>
  <c r="AQ36" i="356" s="1"/>
  <c r="AQ36" i="355"/>
  <c r="Y37" i="355"/>
  <c r="BV5" i="355" s="1"/>
  <c r="BJ5" i="355"/>
  <c r="Y37" i="354"/>
  <c r="BV5" i="354" s="1"/>
  <c r="BJ5" i="354"/>
  <c r="AQ35" i="354"/>
  <c r="AQ36" i="354" s="1"/>
  <c r="Y37" i="353"/>
  <c r="BV5" i="353" s="1"/>
  <c r="BJ5" i="353"/>
  <c r="AQ35" i="353"/>
  <c r="AQ36" i="353" s="1"/>
  <c r="Y37" i="352"/>
  <c r="BV5" i="352" s="1"/>
  <c r="BJ5" i="352"/>
  <c r="AQ35" i="352"/>
  <c r="Y37" i="351"/>
  <c r="BV5" i="351" s="1"/>
  <c r="BJ5" i="351"/>
  <c r="Y37" i="350"/>
  <c r="BV5" i="350" s="1"/>
  <c r="BJ5" i="350"/>
  <c r="Y37" i="349"/>
  <c r="BV5" i="349" s="1"/>
  <c r="BJ5" i="349"/>
  <c r="BJ5" i="348"/>
  <c r="AQ35" i="347"/>
  <c r="AQ36" i="347" s="1"/>
  <c r="Y37" i="347"/>
  <c r="BV5" i="347" s="1"/>
  <c r="BJ5" i="347"/>
  <c r="Y37" i="346"/>
  <c r="BV5" i="346" s="1"/>
  <c r="BJ5" i="346"/>
  <c r="AQ35" i="346"/>
  <c r="AQ36" i="346" s="1"/>
  <c r="Y37" i="345"/>
  <c r="BV5" i="345" s="1"/>
  <c r="BJ5" i="345"/>
  <c r="Y37" i="344"/>
  <c r="BV5" i="344" s="1"/>
  <c r="BJ5" i="344"/>
  <c r="Y37" i="343"/>
  <c r="BV5" i="343" s="1"/>
  <c r="BJ5" i="343"/>
  <c r="AQ35" i="343"/>
  <c r="AQ36" i="343" s="1"/>
  <c r="Y37" i="342"/>
  <c r="BV5" i="342" s="1"/>
  <c r="BJ5" i="342"/>
  <c r="AQ35" i="342"/>
  <c r="AQ36" i="342" s="1"/>
  <c r="Y37" i="341"/>
  <c r="BV5" i="341" s="1"/>
  <c r="BJ5" i="341"/>
  <c r="AQ35" i="341"/>
  <c r="AQ36" i="341" s="1"/>
  <c r="Y37" i="340"/>
  <c r="BV5" i="340" s="1"/>
  <c r="BJ5" i="340"/>
  <c r="AQ35" i="340"/>
  <c r="BM5" i="340"/>
  <c r="AS35" i="340"/>
  <c r="Y37" i="339"/>
  <c r="BV5" i="339" s="1"/>
  <c r="BJ5" i="339"/>
  <c r="Y37" i="338"/>
  <c r="BV5" i="338" s="1"/>
  <c r="BJ5" i="338"/>
  <c r="AQ35" i="337"/>
  <c r="AQ36" i="337" s="1"/>
  <c r="Y37" i="337"/>
  <c r="BV5" i="337" s="1"/>
  <c r="BJ5" i="337"/>
  <c r="Y37" i="336"/>
  <c r="BV5" i="336" s="1"/>
  <c r="BJ5" i="336"/>
  <c r="Y37" i="335"/>
  <c r="BV5" i="335" s="1"/>
  <c r="BJ5" i="335"/>
  <c r="AQ35" i="335"/>
  <c r="AT44" i="56"/>
  <c r="AT45" i="56"/>
  <c r="AT46" i="56"/>
  <c r="AT47" i="56"/>
  <c r="AT48" i="56"/>
  <c r="AT49" i="56"/>
  <c r="AT50" i="56"/>
  <c r="AT51" i="56"/>
  <c r="AT52" i="56"/>
  <c r="AT53" i="56"/>
  <c r="AT54" i="56"/>
  <c r="AT55" i="56"/>
  <c r="AT56" i="56"/>
  <c r="AT57" i="56"/>
  <c r="AT58" i="56"/>
  <c r="AT59" i="56"/>
  <c r="AT60" i="56"/>
  <c r="AT61" i="56"/>
  <c r="AT62" i="56"/>
  <c r="AT63" i="56"/>
  <c r="AT64" i="56"/>
  <c r="AT65" i="56"/>
  <c r="AT66" i="56"/>
  <c r="AT67" i="56"/>
  <c r="AT68" i="56"/>
  <c r="AT69" i="56"/>
  <c r="AT70" i="56"/>
  <c r="AT71" i="56"/>
  <c r="AT72" i="56"/>
  <c r="AT73" i="56"/>
  <c r="AT74" i="56"/>
  <c r="AT75" i="56"/>
  <c r="AT76" i="56"/>
  <c r="AT77" i="56"/>
  <c r="AT78" i="56"/>
  <c r="AT79" i="56"/>
  <c r="AT80" i="56"/>
  <c r="AT81" i="56"/>
  <c r="AT82" i="56"/>
  <c r="AT83" i="56"/>
  <c r="AT84" i="56"/>
  <c r="AT85" i="56"/>
  <c r="AT86" i="56"/>
  <c r="AT87" i="56"/>
  <c r="AT88" i="56"/>
  <c r="AT89" i="56"/>
  <c r="AT90" i="56"/>
  <c r="AT91" i="56"/>
  <c r="AT92" i="56"/>
  <c r="AT93" i="56"/>
  <c r="AT94" i="56"/>
  <c r="AT95" i="56"/>
  <c r="AT96" i="56"/>
  <c r="AT97" i="56"/>
  <c r="AT98" i="56"/>
  <c r="AT99" i="56"/>
  <c r="AT100" i="56"/>
  <c r="AT101" i="56"/>
  <c r="AT102" i="56"/>
  <c r="AT103" i="56"/>
  <c r="AT104" i="56"/>
  <c r="AT105" i="56"/>
  <c r="AT106" i="56"/>
  <c r="AT107" i="56"/>
  <c r="AT108" i="56"/>
  <c r="AT109" i="56"/>
  <c r="AT110" i="56"/>
  <c r="AT111" i="56"/>
  <c r="AT112" i="56"/>
  <c r="AT113" i="56"/>
  <c r="AT114" i="56"/>
  <c r="AF115" i="56"/>
  <c r="AE115" i="56"/>
  <c r="AD115" i="56"/>
  <c r="AC115" i="56"/>
  <c r="Y37" i="348" l="1"/>
  <c r="BV5" i="348" s="1"/>
  <c r="AQ36" i="401"/>
  <c r="AQ36" i="339"/>
  <c r="AQ36" i="336"/>
  <c r="Y37" i="415"/>
  <c r="BV5" i="415" s="1"/>
  <c r="AQ36" i="361"/>
  <c r="AQ36" i="345"/>
  <c r="AQ36" i="370"/>
  <c r="AQ36" i="369"/>
  <c r="AQ36" i="386"/>
  <c r="AQ36" i="382"/>
  <c r="Y37" i="389"/>
  <c r="BV5" i="389" s="1"/>
  <c r="Y37" i="393"/>
  <c r="BV5" i="393" s="1"/>
  <c r="AQ36" i="357"/>
  <c r="Y37" i="425"/>
  <c r="BV5" i="425" s="1"/>
  <c r="AQ36" i="435"/>
  <c r="AQ36" i="419"/>
  <c r="AQ36" i="358"/>
  <c r="AQ36" i="399"/>
  <c r="AQ36" i="335"/>
  <c r="AQ36" i="381"/>
  <c r="AQ36" i="410"/>
  <c r="Y37" i="427"/>
  <c r="BV5" i="427" s="1"/>
  <c r="AQ36" i="352"/>
  <c r="AQ36" i="436"/>
  <c r="AQ36" i="428"/>
  <c r="Y37" i="416"/>
  <c r="BV5" i="416" s="1"/>
  <c r="AQ36" i="387"/>
  <c r="AQ36" i="395"/>
  <c r="AQ36" i="380"/>
  <c r="AQ36" i="367"/>
  <c r="AQ36" i="411"/>
  <c r="AQ36" i="398"/>
  <c r="AQ36" i="406"/>
  <c r="AQ36" i="408"/>
  <c r="AQ36" i="438"/>
  <c r="AQ36" i="416"/>
  <c r="AQ36" i="414"/>
  <c r="AQ36" i="423"/>
  <c r="AQ36" i="433"/>
  <c r="AQ36" i="412"/>
  <c r="AQ36" i="429"/>
  <c r="AQ36" i="420"/>
  <c r="AQ36" i="413"/>
  <c r="AQ36" i="424"/>
  <c r="AQ36" i="418"/>
  <c r="AQ36" i="432"/>
  <c r="AQ36" i="430"/>
  <c r="AQ36" i="437"/>
  <c r="AQ36" i="421"/>
  <c r="AQ36" i="422"/>
  <c r="AQ36" i="434"/>
  <c r="AQ36" i="340"/>
  <c r="Y37" i="434"/>
  <c r="BV5" i="434" s="1"/>
  <c r="Y37" i="413"/>
  <c r="BV5" i="413" s="1"/>
  <c r="Y37" i="395"/>
  <c r="BV5" i="395" s="1"/>
  <c r="E6" i="109"/>
  <c r="K5" i="109"/>
  <c r="E5" i="109"/>
  <c r="D4" i="109"/>
  <c r="P3" i="109"/>
  <c r="J3" i="109"/>
  <c r="D3" i="109"/>
  <c r="E6" i="108"/>
  <c r="K5" i="108"/>
  <c r="E5" i="108"/>
  <c r="D4" i="108"/>
  <c r="P3" i="108"/>
  <c r="J3" i="108"/>
  <c r="D3" i="108"/>
  <c r="E6" i="107"/>
  <c r="K5" i="107"/>
  <c r="E5" i="107"/>
  <c r="D4" i="107"/>
  <c r="P3" i="107"/>
  <c r="J3" i="107"/>
  <c r="D3" i="107"/>
  <c r="E6" i="106"/>
  <c r="K5" i="106"/>
  <c r="E5" i="106"/>
  <c r="D4" i="106"/>
  <c r="P3" i="106"/>
  <c r="J3" i="106"/>
  <c r="D3" i="106"/>
  <c r="E6" i="105"/>
  <c r="K5" i="105"/>
  <c r="E5" i="105"/>
  <c r="D4" i="105"/>
  <c r="P3" i="105"/>
  <c r="J3" i="105"/>
  <c r="D3" i="105"/>
  <c r="E6" i="104"/>
  <c r="K5" i="104"/>
  <c r="E5" i="104"/>
  <c r="D4" i="104"/>
  <c r="P3" i="104"/>
  <c r="J3" i="104"/>
  <c r="D3" i="104"/>
  <c r="E6" i="103"/>
  <c r="K5" i="103"/>
  <c r="E5" i="103"/>
  <c r="D4" i="103"/>
  <c r="P3" i="103"/>
  <c r="J3" i="103"/>
  <c r="D3" i="103"/>
  <c r="E6" i="102"/>
  <c r="K5" i="102"/>
  <c r="E5" i="102"/>
  <c r="D4" i="102"/>
  <c r="P3" i="102"/>
  <c r="J3" i="102"/>
  <c r="D3" i="102"/>
  <c r="E6" i="101"/>
  <c r="K5" i="101"/>
  <c r="E5" i="101"/>
  <c r="D4" i="101"/>
  <c r="P3" i="101"/>
  <c r="J3" i="101"/>
  <c r="D3" i="101"/>
  <c r="E6" i="100"/>
  <c r="K5" i="100"/>
  <c r="E5" i="100"/>
  <c r="D4" i="100"/>
  <c r="P3" i="100"/>
  <c r="J3" i="100"/>
  <c r="D3" i="100"/>
  <c r="E6" i="99"/>
  <c r="K5" i="99"/>
  <c r="E5" i="99"/>
  <c r="D4" i="99"/>
  <c r="P3" i="99"/>
  <c r="J3" i="99"/>
  <c r="D3" i="99"/>
  <c r="E6" i="98"/>
  <c r="K5" i="98"/>
  <c r="E5" i="98"/>
  <c r="D4" i="98"/>
  <c r="P3" i="98"/>
  <c r="J3" i="98"/>
  <c r="D3" i="98"/>
  <c r="E6" i="97"/>
  <c r="K5" i="97"/>
  <c r="E5" i="97"/>
  <c r="D4" i="97"/>
  <c r="P3" i="97"/>
  <c r="J3" i="97"/>
  <c r="D3" i="97"/>
  <c r="E6" i="96"/>
  <c r="K5" i="96"/>
  <c r="E5" i="96"/>
  <c r="D4" i="96"/>
  <c r="P3" i="96"/>
  <c r="J3" i="96"/>
  <c r="D3" i="96"/>
  <c r="E6" i="95"/>
  <c r="K5" i="95"/>
  <c r="E5" i="95"/>
  <c r="D4" i="95"/>
  <c r="P3" i="95"/>
  <c r="J3" i="95"/>
  <c r="D3" i="95"/>
  <c r="E6" i="94"/>
  <c r="K5" i="94"/>
  <c r="E5" i="94"/>
  <c r="D4" i="94"/>
  <c r="P3" i="94"/>
  <c r="J3" i="94"/>
  <c r="D3" i="94"/>
  <c r="E6" i="93"/>
  <c r="K5" i="93"/>
  <c r="E5" i="93"/>
  <c r="D4" i="93"/>
  <c r="P3" i="93"/>
  <c r="J3" i="93"/>
  <c r="D3" i="93"/>
  <c r="E6" i="92"/>
  <c r="K5" i="92"/>
  <c r="E5" i="92"/>
  <c r="D4" i="92"/>
  <c r="P3" i="92"/>
  <c r="J3" i="92"/>
  <c r="D3" i="92"/>
  <c r="E6" i="91"/>
  <c r="K5" i="91"/>
  <c r="E5" i="91"/>
  <c r="D4" i="91"/>
  <c r="P3" i="91"/>
  <c r="J3" i="91"/>
  <c r="D3" i="91"/>
  <c r="E6" i="90"/>
  <c r="K5" i="90"/>
  <c r="E5" i="90"/>
  <c r="D4" i="90"/>
  <c r="P3" i="90"/>
  <c r="J3" i="90"/>
  <c r="D3" i="90"/>
  <c r="Q4" i="61"/>
  <c r="R4" i="63" s="1"/>
  <c r="F4" i="61"/>
  <c r="E4" i="63" s="1"/>
  <c r="F3" i="61"/>
  <c r="E3" i="63" s="1"/>
  <c r="Y3" i="60"/>
  <c r="Y3" i="61" s="1"/>
  <c r="X3" i="63" s="1"/>
  <c r="K5" i="81"/>
  <c r="Q3" i="60" s="1"/>
  <c r="Q3" i="61" s="1"/>
  <c r="R3" i="63" s="1"/>
  <c r="E6" i="81"/>
  <c r="E5" i="81"/>
  <c r="J3" i="81"/>
  <c r="K3" i="60" s="1"/>
  <c r="L3" i="61" s="1"/>
  <c r="J3" i="63" s="1"/>
  <c r="P3" i="81"/>
  <c r="K4" i="60" s="1"/>
  <c r="L4" i="61" s="1"/>
  <c r="J4" i="63" s="1"/>
  <c r="D4" i="81"/>
  <c r="D3" i="81"/>
  <c r="E12" i="58"/>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D43" i="58" s="1"/>
  <c r="E43" i="58" s="1"/>
  <c r="D44" i="58" s="1"/>
  <c r="E44" i="58" s="1"/>
  <c r="D45" i="58" s="1"/>
  <c r="E45" i="58" s="1"/>
  <c r="D46" i="58" s="1"/>
  <c r="E46" i="58" s="1"/>
  <c r="D47" i="58" s="1"/>
  <c r="E47" i="58" s="1"/>
  <c r="D48" i="58" s="1"/>
  <c r="E48" i="58" s="1"/>
  <c r="D49" i="58" s="1"/>
  <c r="E49" i="58" s="1"/>
  <c r="D50" i="58" s="1"/>
  <c r="E50" i="58" s="1"/>
  <c r="D51" i="58" s="1"/>
  <c r="E51" i="58" s="1"/>
  <c r="D52" i="58" s="1"/>
  <c r="E52" i="58" s="1"/>
  <c r="D53" i="58" s="1"/>
  <c r="E53" i="58" s="1"/>
  <c r="D54" i="58" s="1"/>
  <c r="E54" i="58" s="1"/>
  <c r="D55" i="58" s="1"/>
  <c r="E55" i="58" s="1"/>
  <c r="D56" i="58" s="1"/>
  <c r="E56" i="58" s="1"/>
  <c r="D57" i="58" s="1"/>
  <c r="E57" i="58" s="1"/>
  <c r="D58" i="58" s="1"/>
  <c r="E58" i="58" s="1"/>
  <c r="D59" i="58" s="1"/>
  <c r="E59" i="58" s="1"/>
  <c r="D60" i="58" s="1"/>
  <c r="E60" i="58" s="1"/>
  <c r="D61" i="58" s="1"/>
  <c r="E61" i="58" s="1"/>
  <c r="D62" i="58" s="1"/>
  <c r="E62" i="58" s="1"/>
  <c r="D63" i="58" s="1"/>
  <c r="E63" i="58" s="1"/>
  <c r="D64" i="58" s="1"/>
  <c r="E64" i="58" s="1"/>
  <c r="D65" i="58" s="1"/>
  <c r="E65" i="58" s="1"/>
  <c r="D66" i="58" s="1"/>
  <c r="E66" i="58" s="1"/>
  <c r="D67" i="58" s="1"/>
  <c r="E67" i="58" s="1"/>
  <c r="D68" i="58" s="1"/>
  <c r="E68" i="58" s="1"/>
  <c r="D69" i="58" s="1"/>
  <c r="E69" i="58" s="1"/>
  <c r="D70" i="58" s="1"/>
  <c r="E70" i="58" s="1"/>
  <c r="D71" i="58" s="1"/>
  <c r="E71" i="58" s="1"/>
  <c r="D72" i="58" s="1"/>
  <c r="E72" i="58" s="1"/>
  <c r="D73" i="58" s="1"/>
  <c r="E73" i="58" s="1"/>
  <c r="D74" i="58" s="1"/>
  <c r="E74" i="58" s="1"/>
  <c r="D75" i="58" s="1"/>
  <c r="E75" i="58" s="1"/>
  <c r="D76" i="58" s="1"/>
  <c r="E76" i="58" s="1"/>
  <c r="D77" i="58" s="1"/>
  <c r="E77" i="58" s="1"/>
  <c r="D78" i="58" s="1"/>
  <c r="E78" i="58" s="1"/>
  <c r="D79" i="58" s="1"/>
  <c r="E79" i="58" s="1"/>
  <c r="D80" i="58" s="1"/>
  <c r="E80" i="58" s="1"/>
  <c r="D81" i="58" s="1"/>
  <c r="E81" i="58" s="1"/>
  <c r="D82" i="58" s="1"/>
  <c r="E82" i="58" s="1"/>
  <c r="D83" i="58" s="1"/>
  <c r="E83" i="58" s="1"/>
  <c r="D84" i="58" s="1"/>
  <c r="E84" i="58" s="1"/>
  <c r="D85" i="58" s="1"/>
  <c r="E85" i="58" s="1"/>
  <c r="D86" i="58" s="1"/>
  <c r="E86" i="58" s="1"/>
  <c r="D87" i="58" s="1"/>
  <c r="E87" i="58" s="1"/>
  <c r="D88" i="58" s="1"/>
  <c r="E88" i="58" s="1"/>
  <c r="D89" i="58" s="1"/>
  <c r="E89" i="58" s="1"/>
  <c r="D90" i="58" s="1"/>
  <c r="E90" i="58" s="1"/>
  <c r="D91" i="58" s="1"/>
  <c r="E91" i="58" s="1"/>
  <c r="D92" i="58" s="1"/>
  <c r="E92" i="58" s="1"/>
  <c r="D93" i="58" s="1"/>
  <c r="E93" i="58" s="1"/>
  <c r="D94" i="58" s="1"/>
  <c r="E94" i="58" s="1"/>
  <c r="D95" i="58" s="1"/>
  <c r="E95" i="58" s="1"/>
  <c r="D96" i="58" s="1"/>
  <c r="E96" i="58" s="1"/>
  <c r="D97" i="58" s="1"/>
  <c r="E97" i="58" s="1"/>
  <c r="D98" i="58" s="1"/>
  <c r="E98" i="58" s="1"/>
  <c r="D99" i="58" s="1"/>
  <c r="E99" i="58" s="1"/>
  <c r="D100" i="58" s="1"/>
  <c r="E100" i="58" s="1"/>
  <c r="D101" i="58" s="1"/>
  <c r="E101" i="58" s="1"/>
  <c r="D102" i="58" s="1"/>
  <c r="E102" i="58" s="1"/>
  <c r="D103" i="58" s="1"/>
  <c r="E103" i="58" s="1"/>
  <c r="D104" i="58" s="1"/>
  <c r="E104" i="58" s="1"/>
  <c r="D105" i="58" s="1"/>
  <c r="E105" i="58" s="1"/>
  <c r="D106" i="58" s="1"/>
  <c r="E106" i="58" s="1"/>
  <c r="D107" i="58" s="1"/>
  <c r="E107" i="58" s="1"/>
  <c r="D108" i="58" s="1"/>
  <c r="E108" i="58" s="1"/>
  <c r="D109" i="58" s="1"/>
  <c r="E109" i="58" s="1"/>
  <c r="D110" i="58" s="1"/>
  <c r="E110" i="58" s="1"/>
  <c r="D111" i="58" s="1"/>
  <c r="E111" i="58" s="1"/>
  <c r="D112" i="58" s="1"/>
  <c r="E112" i="58" s="1"/>
  <c r="D113" i="58" s="1"/>
  <c r="E113" i="58" s="1"/>
  <c r="E11" i="58"/>
  <c r="J3" i="623" l="1"/>
  <c r="J3" i="617"/>
  <c r="J3" i="611"/>
  <c r="J3" i="605"/>
  <c r="J3" i="599"/>
  <c r="J3" i="593"/>
  <c r="J3" i="610"/>
  <c r="J3" i="598"/>
  <c r="J3" i="621"/>
  <c r="J3" i="615"/>
  <c r="J3" i="628"/>
  <c r="J3" i="627"/>
  <c r="J3" i="626"/>
  <c r="J3" i="620"/>
  <c r="J3" i="614"/>
  <c r="J3" i="608"/>
  <c r="J3" i="602"/>
  <c r="J3" i="596"/>
  <c r="J3" i="625"/>
  <c r="J3" i="619"/>
  <c r="J3" i="613"/>
  <c r="J3" i="607"/>
  <c r="J3" i="601"/>
  <c r="J3" i="595"/>
  <c r="J3" i="624"/>
  <c r="J3" i="618"/>
  <c r="J3" i="612"/>
  <c r="J3" i="606"/>
  <c r="J3" i="600"/>
  <c r="J3" i="594"/>
  <c r="J3" i="622"/>
  <c r="J3" i="616"/>
  <c r="J3" i="604"/>
  <c r="J3" i="592"/>
  <c r="J3" i="603"/>
  <c r="J3" i="597"/>
  <c r="J3" i="591"/>
  <c r="J3" i="609"/>
  <c r="P3" i="628"/>
  <c r="P3" i="622"/>
  <c r="P3" i="616"/>
  <c r="P3" i="610"/>
  <c r="P3" i="604"/>
  <c r="P3" i="598"/>
  <c r="P3" i="592"/>
  <c r="P3" i="627"/>
  <c r="P3" i="621"/>
  <c r="P3" i="603"/>
  <c r="P3" i="591"/>
  <c r="P3" i="626"/>
  <c r="P3" i="625"/>
  <c r="P3" i="619"/>
  <c r="P3" i="613"/>
  <c r="P3" i="607"/>
  <c r="P3" i="601"/>
  <c r="P3" i="595"/>
  <c r="P3" i="624"/>
  <c r="P3" i="618"/>
  <c r="P3" i="612"/>
  <c r="P3" i="606"/>
  <c r="P3" i="600"/>
  <c r="P3" i="594"/>
  <c r="P3" i="623"/>
  <c r="P3" i="617"/>
  <c r="P3" i="611"/>
  <c r="P3" i="605"/>
  <c r="P3" i="599"/>
  <c r="P3" i="593"/>
  <c r="P3" i="615"/>
  <c r="P3" i="609"/>
  <c r="P3" i="597"/>
  <c r="P3" i="620"/>
  <c r="P3" i="614"/>
  <c r="P3" i="608"/>
  <c r="P3" i="602"/>
  <c r="P3" i="596"/>
  <c r="J4" i="625"/>
  <c r="J4" i="619"/>
  <c r="J4" i="613"/>
  <c r="J4" i="607"/>
  <c r="J4" i="601"/>
  <c r="J4" i="595"/>
  <c r="J4" i="618"/>
  <c r="J4" i="606"/>
  <c r="J4" i="600"/>
  <c r="J4" i="594"/>
  <c r="J4" i="628"/>
  <c r="J4" i="622"/>
  <c r="J4" i="616"/>
  <c r="J4" i="610"/>
  <c r="J4" i="604"/>
  <c r="J4" i="598"/>
  <c r="J4" i="592"/>
  <c r="J4" i="621"/>
  <c r="J4" i="615"/>
  <c r="J4" i="609"/>
  <c r="J4" i="603"/>
  <c r="J4" i="597"/>
  <c r="J4" i="627"/>
  <c r="J4" i="626"/>
  <c r="J4" i="620"/>
  <c r="J4" i="614"/>
  <c r="J4" i="608"/>
  <c r="J4" i="602"/>
  <c r="J4" i="596"/>
  <c r="J4" i="624"/>
  <c r="J4" i="612"/>
  <c r="J4" i="623"/>
  <c r="J4" i="617"/>
  <c r="J4" i="605"/>
  <c r="J4" i="591"/>
  <c r="J4" i="599"/>
  <c r="J4" i="593"/>
  <c r="J4" i="611"/>
  <c r="U3" i="627"/>
  <c r="U3" i="621"/>
  <c r="U3" i="615"/>
  <c r="U3" i="609"/>
  <c r="U3" i="603"/>
  <c r="U3" i="597"/>
  <c r="U3" i="591"/>
  <c r="U3" i="620"/>
  <c r="U3" i="602"/>
  <c r="U3" i="624"/>
  <c r="U3" i="618"/>
  <c r="U3" i="612"/>
  <c r="U3" i="606"/>
  <c r="U3" i="600"/>
  <c r="U3" i="594"/>
  <c r="U3" i="623"/>
  <c r="U3" i="617"/>
  <c r="U3" i="611"/>
  <c r="U3" i="605"/>
  <c r="U3" i="599"/>
  <c r="U3" i="593"/>
  <c r="U3" i="628"/>
  <c r="U3" i="622"/>
  <c r="U3" i="616"/>
  <c r="U3" i="610"/>
  <c r="U3" i="604"/>
  <c r="U3" i="598"/>
  <c r="U3" i="592"/>
  <c r="U3" i="626"/>
  <c r="U3" i="614"/>
  <c r="U3" i="608"/>
  <c r="U3" i="596"/>
  <c r="U3" i="625"/>
  <c r="U3" i="619"/>
  <c r="U3" i="613"/>
  <c r="U3" i="595"/>
  <c r="U3" i="607"/>
  <c r="U3" i="601"/>
  <c r="D3" i="624"/>
  <c r="D3" i="618"/>
  <c r="D3" i="612"/>
  <c r="D3" i="606"/>
  <c r="D3" i="600"/>
  <c r="D3" i="594"/>
  <c r="D3" i="623"/>
  <c r="D3" i="605"/>
  <c r="D3" i="622"/>
  <c r="D3" i="616"/>
  <c r="D3" i="628"/>
  <c r="D3" i="627"/>
  <c r="D3" i="621"/>
  <c r="D3" i="615"/>
  <c r="D3" i="609"/>
  <c r="D3" i="603"/>
  <c r="D3" i="597"/>
  <c r="D3" i="591"/>
  <c r="D3" i="626"/>
  <c r="D3" i="620"/>
  <c r="D3" i="614"/>
  <c r="D3" i="608"/>
  <c r="D3" i="602"/>
  <c r="D3" i="596"/>
  <c r="D3" i="625"/>
  <c r="D3" i="619"/>
  <c r="D3" i="613"/>
  <c r="D3" i="607"/>
  <c r="D3" i="601"/>
  <c r="D3" i="595"/>
  <c r="D3" i="617"/>
  <c r="D3" i="611"/>
  <c r="D3" i="599"/>
  <c r="D3" i="593"/>
  <c r="D3" i="598"/>
  <c r="D3" i="592"/>
  <c r="D3" i="610"/>
  <c r="D3" i="604"/>
  <c r="D4" i="626"/>
  <c r="D4" i="620"/>
  <c r="D4" i="614"/>
  <c r="D4" i="608"/>
  <c r="D4" i="602"/>
  <c r="D4" i="596"/>
  <c r="D4" i="625"/>
  <c r="D4" i="607"/>
  <c r="D4" i="624"/>
  <c r="D4" i="618"/>
  <c r="D4" i="623"/>
  <c r="D4" i="617"/>
  <c r="D4" i="611"/>
  <c r="D4" i="605"/>
  <c r="D4" i="599"/>
  <c r="D4" i="593"/>
  <c r="D4" i="622"/>
  <c r="D4" i="616"/>
  <c r="D4" i="610"/>
  <c r="D4" i="604"/>
  <c r="D4" i="598"/>
  <c r="D4" i="628"/>
  <c r="D4" i="627"/>
  <c r="D4" i="621"/>
  <c r="D4" i="615"/>
  <c r="D4" i="609"/>
  <c r="D4" i="603"/>
  <c r="D4" i="597"/>
  <c r="D4" i="591"/>
  <c r="D4" i="619"/>
  <c r="D4" i="613"/>
  <c r="D4" i="601"/>
  <c r="D4" i="595"/>
  <c r="D4" i="600"/>
  <c r="D4" i="606"/>
  <c r="D4" i="594"/>
  <c r="D4" i="612"/>
  <c r="D4" i="592"/>
  <c r="P4" i="624"/>
  <c r="P4" i="618"/>
  <c r="P4" i="612"/>
  <c r="P4" i="606"/>
  <c r="P4" i="600"/>
  <c r="P4" i="594"/>
  <c r="P4" i="623"/>
  <c r="P4" i="611"/>
  <c r="P4" i="622"/>
  <c r="P4" i="616"/>
  <c r="P4" i="628"/>
  <c r="P4" i="627"/>
  <c r="P4" i="621"/>
  <c r="P4" i="615"/>
  <c r="P4" i="609"/>
  <c r="P4" i="603"/>
  <c r="P4" i="597"/>
  <c r="P4" i="591"/>
  <c r="P4" i="626"/>
  <c r="P4" i="620"/>
  <c r="P4" i="614"/>
  <c r="P4" i="608"/>
  <c r="P4" i="602"/>
  <c r="P4" i="596"/>
  <c r="P4" i="625"/>
  <c r="P4" i="619"/>
  <c r="P4" i="613"/>
  <c r="P4" i="607"/>
  <c r="P4" i="601"/>
  <c r="P4" i="595"/>
  <c r="P4" i="617"/>
  <c r="P4" i="605"/>
  <c r="P4" i="599"/>
  <c r="P4" i="593"/>
  <c r="P4" i="610"/>
  <c r="P4" i="598"/>
  <c r="P4" i="592"/>
  <c r="P4" i="604"/>
  <c r="E4" i="42"/>
  <c r="E4" i="55" s="1"/>
  <c r="E2" i="56" s="1"/>
  <c r="M5" i="42"/>
  <c r="M5" i="55" s="1"/>
  <c r="W4" i="42"/>
  <c r="W4" i="55" s="1"/>
  <c r="Y2" i="56" s="1"/>
  <c r="M4" i="42"/>
  <c r="M4" i="55" s="1"/>
  <c r="E5" i="42"/>
  <c r="E5" i="55" s="1"/>
  <c r="E3" i="56" s="1"/>
  <c r="AF4" i="42"/>
  <c r="AF4" i="55" s="1"/>
  <c r="W5" i="42"/>
  <c r="W5" i="55" s="1"/>
  <c r="AT14" i="56"/>
  <c r="AK4" i="437" l="1"/>
  <c r="AK4" i="436"/>
  <c r="AK4" i="432"/>
  <c r="AK4" i="428"/>
  <c r="AK4" i="427"/>
  <c r="AK4" i="424"/>
  <c r="AK4" i="420"/>
  <c r="AK4" i="409"/>
  <c r="AK4" i="407"/>
  <c r="AK4" i="403"/>
  <c r="AK4" i="435"/>
  <c r="AK4" i="434"/>
  <c r="AK4" i="431"/>
  <c r="AK4" i="425"/>
  <c r="AK4" i="423"/>
  <c r="AK4" i="419"/>
  <c r="AK4" i="415"/>
  <c r="AK4" i="411"/>
  <c r="AK4" i="406"/>
  <c r="AK4" i="402"/>
  <c r="AK4" i="400"/>
  <c r="AK4" i="399"/>
  <c r="AK4" i="395"/>
  <c r="AK4" i="392"/>
  <c r="AK4" i="391"/>
  <c r="AK4" i="430"/>
  <c r="AK4" i="426"/>
  <c r="AK4" i="422"/>
  <c r="AK4" i="418"/>
  <c r="AK4" i="417"/>
  <c r="AK4" i="414"/>
  <c r="AK4" i="413"/>
  <c r="AK4" i="410"/>
  <c r="AK4" i="408"/>
  <c r="AK4" i="405"/>
  <c r="AK4" i="396"/>
  <c r="AK4" i="438"/>
  <c r="AK4" i="421"/>
  <c r="AK4" i="404"/>
  <c r="AK4" i="401"/>
  <c r="AK4" i="398"/>
  <c r="AK4" i="397"/>
  <c r="AK4" i="390"/>
  <c r="AK4" i="386"/>
  <c r="AK4" i="383"/>
  <c r="AK4" i="378"/>
  <c r="AK4" i="376"/>
  <c r="AK4" i="374"/>
  <c r="AK4" i="372"/>
  <c r="AK4" i="369"/>
  <c r="AK4" i="364"/>
  <c r="AK4" i="363"/>
  <c r="AK4" i="429"/>
  <c r="AK4" i="412"/>
  <c r="AK4" i="394"/>
  <c r="AK4" i="389"/>
  <c r="AK4" i="387"/>
  <c r="AK4" i="385"/>
  <c r="AK4" i="380"/>
  <c r="AK4" i="371"/>
  <c r="AK4" i="367"/>
  <c r="AK4" i="360"/>
  <c r="AK4" i="359"/>
  <c r="AK4" i="433"/>
  <c r="AK4" i="416"/>
  <c r="AK4" i="393"/>
  <c r="AK4" i="382"/>
  <c r="AK4" i="377"/>
  <c r="AK4" i="375"/>
  <c r="AK4" i="373"/>
  <c r="AK4" i="368"/>
  <c r="AK4" i="366"/>
  <c r="AK4" i="365"/>
  <c r="AK4" i="362"/>
  <c r="AK4" i="358"/>
  <c r="AK4" i="356"/>
  <c r="AK4" i="355"/>
  <c r="AK4" i="353"/>
  <c r="AK4" i="352"/>
  <c r="AK4" i="350"/>
  <c r="AK4" i="348"/>
  <c r="AK4" i="336"/>
  <c r="AK4" i="341"/>
  <c r="AK4" i="337"/>
  <c r="AK4" i="370"/>
  <c r="AK4" i="357"/>
  <c r="AK4" i="354"/>
  <c r="AK4" i="346"/>
  <c r="AK4" i="344"/>
  <c r="AK4" i="342"/>
  <c r="AK4" i="340"/>
  <c r="AK4" i="338"/>
  <c r="AK4" i="379"/>
  <c r="AK4" i="345"/>
  <c r="AK4" i="343"/>
  <c r="AK4" i="384"/>
  <c r="AK4" i="381"/>
  <c r="AK4" i="351"/>
  <c r="AK4" i="349"/>
  <c r="AK4" i="335"/>
  <c r="AK4" i="388"/>
  <c r="AK4" i="361"/>
  <c r="AK4" i="347"/>
  <c r="AK4" i="339"/>
  <c r="N4" i="430"/>
  <c r="N4" i="426"/>
  <c r="N4" i="422"/>
  <c r="N4" i="418"/>
  <c r="N4" i="417"/>
  <c r="N4" i="414"/>
  <c r="N4" i="413"/>
  <c r="N4" i="410"/>
  <c r="N4" i="408"/>
  <c r="N4" i="405"/>
  <c r="N4" i="438"/>
  <c r="N4" i="433"/>
  <c r="N4" i="429"/>
  <c r="N4" i="421"/>
  <c r="N4" i="416"/>
  <c r="N4" i="412"/>
  <c r="N4" i="404"/>
  <c r="N4" i="401"/>
  <c r="N4" i="398"/>
  <c r="N4" i="394"/>
  <c r="N4" i="390"/>
  <c r="N4" i="437"/>
  <c r="N4" i="436"/>
  <c r="N4" i="432"/>
  <c r="N4" i="428"/>
  <c r="N4" i="427"/>
  <c r="N4" i="424"/>
  <c r="N4" i="420"/>
  <c r="N4" i="409"/>
  <c r="N4" i="407"/>
  <c r="N4" i="403"/>
  <c r="N4" i="397"/>
  <c r="N4" i="393"/>
  <c r="N4" i="419"/>
  <c r="N4" i="402"/>
  <c r="N4" i="399"/>
  <c r="N4" i="396"/>
  <c r="N4" i="392"/>
  <c r="N4" i="382"/>
  <c r="N4" i="377"/>
  <c r="N4" i="375"/>
  <c r="N4" i="373"/>
  <c r="N4" i="368"/>
  <c r="N4" i="366"/>
  <c r="N4" i="365"/>
  <c r="N4" i="362"/>
  <c r="N4" i="358"/>
  <c r="N4" i="423"/>
  <c r="N4" i="406"/>
  <c r="N4" i="400"/>
  <c r="N4" i="391"/>
  <c r="N4" i="388"/>
  <c r="N4" i="384"/>
  <c r="N4" i="381"/>
  <c r="N4" i="379"/>
  <c r="N4" i="370"/>
  <c r="N4" i="361"/>
  <c r="N4" i="434"/>
  <c r="N4" i="431"/>
  <c r="N4" i="411"/>
  <c r="N4" i="386"/>
  <c r="N4" i="383"/>
  <c r="N4" i="378"/>
  <c r="N4" i="376"/>
  <c r="N4" i="374"/>
  <c r="N4" i="372"/>
  <c r="N4" i="369"/>
  <c r="N4" i="364"/>
  <c r="N4" i="363"/>
  <c r="N4" i="387"/>
  <c r="N4" i="367"/>
  <c r="N4" i="360"/>
  <c r="N4" i="351"/>
  <c r="N4" i="349"/>
  <c r="N4" i="335"/>
  <c r="N4" i="359"/>
  <c r="N4" i="342"/>
  <c r="N4" i="371"/>
  <c r="N4" i="347"/>
  <c r="N4" i="345"/>
  <c r="N4" i="343"/>
  <c r="N4" i="341"/>
  <c r="N4" i="339"/>
  <c r="N4" i="337"/>
  <c r="N4" i="425"/>
  <c r="N4" i="395"/>
  <c r="N4" i="389"/>
  <c r="N4" i="357"/>
  <c r="N4" i="354"/>
  <c r="N4" i="346"/>
  <c r="N4" i="340"/>
  <c r="N4" i="338"/>
  <c r="N4" i="415"/>
  <c r="N4" i="385"/>
  <c r="N4" i="356"/>
  <c r="N4" i="355"/>
  <c r="N4" i="353"/>
  <c r="N4" i="352"/>
  <c r="N4" i="350"/>
  <c r="N4" i="348"/>
  <c r="N4" i="336"/>
  <c r="N4" i="435"/>
  <c r="N4" i="380"/>
  <c r="N4" i="344"/>
  <c r="N5" i="430"/>
  <c r="N5" i="426"/>
  <c r="N5" i="422"/>
  <c r="N5" i="418"/>
  <c r="N5" i="417"/>
  <c r="N5" i="414"/>
  <c r="N5" i="413"/>
  <c r="N5" i="410"/>
  <c r="N5" i="408"/>
  <c r="N5" i="405"/>
  <c r="N5" i="438"/>
  <c r="N5" i="433"/>
  <c r="N5" i="429"/>
  <c r="N5" i="421"/>
  <c r="N5" i="416"/>
  <c r="N5" i="412"/>
  <c r="N5" i="404"/>
  <c r="N5" i="401"/>
  <c r="N5" i="398"/>
  <c r="N5" i="394"/>
  <c r="N5" i="390"/>
  <c r="N5" i="437"/>
  <c r="N5" i="436"/>
  <c r="N5" i="432"/>
  <c r="N5" i="428"/>
  <c r="N5" i="427"/>
  <c r="N5" i="424"/>
  <c r="N5" i="420"/>
  <c r="N5" i="409"/>
  <c r="N5" i="407"/>
  <c r="N5" i="403"/>
  <c r="N5" i="397"/>
  <c r="N5" i="393"/>
  <c r="N5" i="423"/>
  <c r="N5" i="406"/>
  <c r="N5" i="400"/>
  <c r="N5" i="382"/>
  <c r="N5" i="377"/>
  <c r="N5" i="375"/>
  <c r="N5" i="373"/>
  <c r="N5" i="368"/>
  <c r="N5" i="366"/>
  <c r="N5" i="365"/>
  <c r="N5" i="362"/>
  <c r="N5" i="358"/>
  <c r="N5" i="434"/>
  <c r="N5" i="431"/>
  <c r="N5" i="411"/>
  <c r="N5" i="395"/>
  <c r="N5" i="388"/>
  <c r="N5" i="384"/>
  <c r="N5" i="381"/>
  <c r="N5" i="379"/>
  <c r="N5" i="370"/>
  <c r="N5" i="361"/>
  <c r="N5" i="435"/>
  <c r="N5" i="425"/>
  <c r="N5" i="415"/>
  <c r="N5" i="396"/>
  <c r="N5" i="392"/>
  <c r="N5" i="386"/>
  <c r="N5" i="383"/>
  <c r="N5" i="378"/>
  <c r="N5" i="376"/>
  <c r="N5" i="374"/>
  <c r="N5" i="372"/>
  <c r="N5" i="369"/>
  <c r="N5" i="364"/>
  <c r="N5" i="363"/>
  <c r="N5" i="402"/>
  <c r="N5" i="399"/>
  <c r="N5" i="371"/>
  <c r="N5" i="351"/>
  <c r="N5" i="349"/>
  <c r="N5" i="335"/>
  <c r="N5" i="357"/>
  <c r="N5" i="346"/>
  <c r="N5" i="340"/>
  <c r="N5" i="385"/>
  <c r="N5" i="347"/>
  <c r="N5" i="345"/>
  <c r="N5" i="343"/>
  <c r="N5" i="341"/>
  <c r="N5" i="339"/>
  <c r="N5" i="337"/>
  <c r="N5" i="344"/>
  <c r="N5" i="391"/>
  <c r="N5" i="389"/>
  <c r="N5" i="380"/>
  <c r="N5" i="359"/>
  <c r="N5" i="356"/>
  <c r="N5" i="355"/>
  <c r="N5" i="353"/>
  <c r="N5" i="352"/>
  <c r="N5" i="350"/>
  <c r="N5" i="348"/>
  <c r="N5" i="336"/>
  <c r="N5" i="419"/>
  <c r="N5" i="387"/>
  <c r="N5" i="367"/>
  <c r="N5" i="360"/>
  <c r="N5" i="354"/>
  <c r="N5" i="342"/>
  <c r="N5" i="338"/>
  <c r="Y5" i="438"/>
  <c r="Y5" i="433"/>
  <c r="Y5" i="429"/>
  <c r="Y5" i="421"/>
  <c r="Y5" i="416"/>
  <c r="Y5" i="412"/>
  <c r="Y5" i="404"/>
  <c r="Y5" i="401"/>
  <c r="Y5" i="398"/>
  <c r="Y5" i="437"/>
  <c r="Y5" i="436"/>
  <c r="Y5" i="432"/>
  <c r="Y5" i="428"/>
  <c r="Y5" i="427"/>
  <c r="Y5" i="424"/>
  <c r="Y5" i="420"/>
  <c r="Y5" i="409"/>
  <c r="Y5" i="407"/>
  <c r="Y5" i="403"/>
  <c r="Y5" i="397"/>
  <c r="Y5" i="393"/>
  <c r="Y5" i="435"/>
  <c r="Y5" i="434"/>
  <c r="Y5" i="431"/>
  <c r="Y5" i="425"/>
  <c r="Y5" i="423"/>
  <c r="Y5" i="419"/>
  <c r="Y5" i="415"/>
  <c r="Y5" i="411"/>
  <c r="Y5" i="406"/>
  <c r="Y5" i="402"/>
  <c r="Y5" i="400"/>
  <c r="Y5" i="399"/>
  <c r="Y5" i="395"/>
  <c r="Y5" i="392"/>
  <c r="Y5" i="391"/>
  <c r="Y5" i="426"/>
  <c r="Y5" i="422"/>
  <c r="Y5" i="405"/>
  <c r="Y5" i="394"/>
  <c r="Y5" i="388"/>
  <c r="Y5" i="384"/>
  <c r="Y5" i="381"/>
  <c r="Y5" i="379"/>
  <c r="Y5" i="370"/>
  <c r="Y5" i="361"/>
  <c r="Y5" i="430"/>
  <c r="Y5" i="413"/>
  <c r="Y5" i="410"/>
  <c r="Y5" i="396"/>
  <c r="Y5" i="386"/>
  <c r="Y5" i="383"/>
  <c r="Y5" i="378"/>
  <c r="Y5" i="376"/>
  <c r="Y5" i="374"/>
  <c r="Y5" i="372"/>
  <c r="Y5" i="369"/>
  <c r="Y5" i="364"/>
  <c r="Y5" i="363"/>
  <c r="Y5" i="417"/>
  <c r="Y5" i="414"/>
  <c r="Y5" i="390"/>
  <c r="Y5" i="389"/>
  <c r="Y5" i="387"/>
  <c r="Y5" i="385"/>
  <c r="Y5" i="380"/>
  <c r="Y5" i="371"/>
  <c r="Y5" i="367"/>
  <c r="Y5" i="360"/>
  <c r="Y5" i="359"/>
  <c r="Y5" i="347"/>
  <c r="Y5" i="345"/>
  <c r="Y5" i="343"/>
  <c r="Y5" i="341"/>
  <c r="Y5" i="339"/>
  <c r="Y5" i="337"/>
  <c r="Y5" i="408"/>
  <c r="Y5" i="375"/>
  <c r="Y5" i="368"/>
  <c r="Y5" i="356"/>
  <c r="Y5" i="355"/>
  <c r="Y5" i="353"/>
  <c r="Y5" i="352"/>
  <c r="Y5" i="350"/>
  <c r="Y5" i="348"/>
  <c r="Y5" i="336"/>
  <c r="Y5" i="377"/>
  <c r="Y5" i="418"/>
  <c r="Y5" i="382"/>
  <c r="Y5" i="365"/>
  <c r="Y5" i="358"/>
  <c r="Y5" i="357"/>
  <c r="Y5" i="354"/>
  <c r="Y5" i="346"/>
  <c r="Y5" i="344"/>
  <c r="Y5" i="342"/>
  <c r="Y5" i="340"/>
  <c r="Y5" i="338"/>
  <c r="Y5" i="373"/>
  <c r="Y5" i="366"/>
  <c r="Y5" i="362"/>
  <c r="Y5" i="351"/>
  <c r="Y5" i="349"/>
  <c r="Y5" i="335"/>
  <c r="E5" i="435"/>
  <c r="E5" i="434"/>
  <c r="E5" i="431"/>
  <c r="E5" i="425"/>
  <c r="E5" i="423"/>
  <c r="E5" i="419"/>
  <c r="E5" i="415"/>
  <c r="E5" i="411"/>
  <c r="E5" i="406"/>
  <c r="E5" i="402"/>
  <c r="E5" i="400"/>
  <c r="E5" i="399"/>
  <c r="E5" i="430"/>
  <c r="E5" i="426"/>
  <c r="E5" i="422"/>
  <c r="E5" i="418"/>
  <c r="E5" i="417"/>
  <c r="E5" i="414"/>
  <c r="E5" i="413"/>
  <c r="E5" i="410"/>
  <c r="E5" i="408"/>
  <c r="E5" i="405"/>
  <c r="E5" i="396"/>
  <c r="E5" i="438"/>
  <c r="E5" i="433"/>
  <c r="E5" i="429"/>
  <c r="E5" i="421"/>
  <c r="E5" i="416"/>
  <c r="E5" i="412"/>
  <c r="E5" i="404"/>
  <c r="E5" i="401"/>
  <c r="E5" i="398"/>
  <c r="E5" i="394"/>
  <c r="E5" i="428"/>
  <c r="E5" i="424"/>
  <c r="E5" i="407"/>
  <c r="E5" i="391"/>
  <c r="E5" i="389"/>
  <c r="E5" i="387"/>
  <c r="E5" i="385"/>
  <c r="E5" i="380"/>
  <c r="E5" i="371"/>
  <c r="E5" i="367"/>
  <c r="E5" i="360"/>
  <c r="E5" i="359"/>
  <c r="E5" i="432"/>
  <c r="E5" i="393"/>
  <c r="E5" i="382"/>
  <c r="E5" i="377"/>
  <c r="E5" i="375"/>
  <c r="E5" i="373"/>
  <c r="E5" i="368"/>
  <c r="E5" i="366"/>
  <c r="E5" i="365"/>
  <c r="E5" i="362"/>
  <c r="E5" i="358"/>
  <c r="E5" i="436"/>
  <c r="E5" i="409"/>
  <c r="E5" i="395"/>
  <c r="E5" i="388"/>
  <c r="E5" i="384"/>
  <c r="E5" i="381"/>
  <c r="E5" i="379"/>
  <c r="E5" i="370"/>
  <c r="E5" i="361"/>
  <c r="E5" i="420"/>
  <c r="E5" i="392"/>
  <c r="E5" i="376"/>
  <c r="E5" i="372"/>
  <c r="E5" i="369"/>
  <c r="E5" i="357"/>
  <c r="E5" i="354"/>
  <c r="E5" i="346"/>
  <c r="E5" i="344"/>
  <c r="E5" i="342"/>
  <c r="E5" i="340"/>
  <c r="E5" i="338"/>
  <c r="E5" i="427"/>
  <c r="E5" i="353"/>
  <c r="E5" i="403"/>
  <c r="E5" i="386"/>
  <c r="E5" i="383"/>
  <c r="E5" i="351"/>
  <c r="E5" i="349"/>
  <c r="E5" i="335"/>
  <c r="E5" i="364"/>
  <c r="E5" i="356"/>
  <c r="E5" i="355"/>
  <c r="E5" i="350"/>
  <c r="E5" i="437"/>
  <c r="E5" i="397"/>
  <c r="E5" i="390"/>
  <c r="E5" i="378"/>
  <c r="E5" i="374"/>
  <c r="E5" i="363"/>
  <c r="E5" i="347"/>
  <c r="E5" i="345"/>
  <c r="E5" i="343"/>
  <c r="E5" i="341"/>
  <c r="E5" i="339"/>
  <c r="E5" i="337"/>
  <c r="E5" i="352"/>
  <c r="E5" i="348"/>
  <c r="E5" i="336"/>
  <c r="Y4" i="438"/>
  <c r="Y4" i="433"/>
  <c r="Y4" i="429"/>
  <c r="Y4" i="421"/>
  <c r="Y4" i="416"/>
  <c r="Y4" i="412"/>
  <c r="Y4" i="404"/>
  <c r="Y4" i="401"/>
  <c r="Y4" i="398"/>
  <c r="Y4" i="437"/>
  <c r="Y4" i="436"/>
  <c r="Y4" i="432"/>
  <c r="Y4" i="428"/>
  <c r="Y4" i="427"/>
  <c r="Y4" i="424"/>
  <c r="Y4" i="420"/>
  <c r="Y4" i="409"/>
  <c r="Y4" i="407"/>
  <c r="Y4" i="403"/>
  <c r="Y4" i="397"/>
  <c r="Y4" i="393"/>
  <c r="Y4" i="435"/>
  <c r="Y4" i="434"/>
  <c r="Y4" i="431"/>
  <c r="Y4" i="425"/>
  <c r="Y4" i="423"/>
  <c r="Y4" i="419"/>
  <c r="Y4" i="415"/>
  <c r="Y4" i="411"/>
  <c r="Y4" i="406"/>
  <c r="Y4" i="402"/>
  <c r="Y4" i="400"/>
  <c r="Y4" i="399"/>
  <c r="Y4" i="395"/>
  <c r="Y4" i="392"/>
  <c r="Y4" i="391"/>
  <c r="Y4" i="418"/>
  <c r="Y4" i="408"/>
  <c r="Y4" i="388"/>
  <c r="Y4" i="384"/>
  <c r="Y4" i="381"/>
  <c r="Y4" i="379"/>
  <c r="Y4" i="370"/>
  <c r="Y4" i="361"/>
  <c r="Y4" i="426"/>
  <c r="Y4" i="422"/>
  <c r="Y4" i="405"/>
  <c r="Y4" i="390"/>
  <c r="Y4" i="386"/>
  <c r="Y4" i="383"/>
  <c r="Y4" i="378"/>
  <c r="Y4" i="376"/>
  <c r="Y4" i="374"/>
  <c r="Y4" i="372"/>
  <c r="Y4" i="369"/>
  <c r="Y4" i="364"/>
  <c r="Y4" i="363"/>
  <c r="Y4" i="430"/>
  <c r="Y4" i="413"/>
  <c r="Y4" i="410"/>
  <c r="Y4" i="394"/>
  <c r="Y4" i="389"/>
  <c r="Y4" i="387"/>
  <c r="Y4" i="385"/>
  <c r="Y4" i="380"/>
  <c r="Y4" i="371"/>
  <c r="Y4" i="367"/>
  <c r="Y4" i="360"/>
  <c r="Y4" i="359"/>
  <c r="Y4" i="417"/>
  <c r="Y4" i="377"/>
  <c r="Y4" i="373"/>
  <c r="Y4" i="366"/>
  <c r="Y4" i="362"/>
  <c r="Y4" i="347"/>
  <c r="Y4" i="345"/>
  <c r="Y4" i="343"/>
  <c r="Y4" i="341"/>
  <c r="Y4" i="339"/>
  <c r="Y4" i="337"/>
  <c r="Y4" i="349"/>
  <c r="Y4" i="335"/>
  <c r="Y4" i="414"/>
  <c r="Y4" i="356"/>
  <c r="Y4" i="355"/>
  <c r="Y4" i="353"/>
  <c r="Y4" i="352"/>
  <c r="Y4" i="350"/>
  <c r="Y4" i="348"/>
  <c r="Y4" i="336"/>
  <c r="Y4" i="382"/>
  <c r="Y4" i="365"/>
  <c r="Y4" i="351"/>
  <c r="Y4" i="396"/>
  <c r="Y4" i="375"/>
  <c r="Y4" i="368"/>
  <c r="Y4" i="357"/>
  <c r="Y4" i="354"/>
  <c r="Y4" i="346"/>
  <c r="Y4" i="344"/>
  <c r="Y4" i="342"/>
  <c r="Y4" i="340"/>
  <c r="Y4" i="338"/>
  <c r="Y4" i="358"/>
  <c r="E4" i="435"/>
  <c r="E4" i="434"/>
  <c r="E4" i="431"/>
  <c r="E4" i="425"/>
  <c r="E4" i="423"/>
  <c r="E4" i="419"/>
  <c r="E4" i="415"/>
  <c r="E4" i="411"/>
  <c r="E4" i="406"/>
  <c r="E4" i="402"/>
  <c r="E4" i="400"/>
  <c r="E4" i="399"/>
  <c r="E4" i="430"/>
  <c r="E4" i="426"/>
  <c r="E4" i="422"/>
  <c r="E4" i="418"/>
  <c r="E4" i="417"/>
  <c r="E4" i="414"/>
  <c r="E4" i="413"/>
  <c r="E4" i="410"/>
  <c r="E4" i="408"/>
  <c r="E4" i="405"/>
  <c r="E4" i="396"/>
  <c r="E4" i="438"/>
  <c r="E4" i="433"/>
  <c r="E4" i="429"/>
  <c r="E4" i="421"/>
  <c r="E4" i="416"/>
  <c r="E4" i="412"/>
  <c r="E4" i="404"/>
  <c r="E4" i="401"/>
  <c r="E4" i="398"/>
  <c r="E4" i="394"/>
  <c r="E4" i="437"/>
  <c r="E4" i="427"/>
  <c r="E4" i="420"/>
  <c r="E4" i="403"/>
  <c r="E4" i="395"/>
  <c r="E4" i="389"/>
  <c r="E4" i="387"/>
  <c r="E4" i="385"/>
  <c r="E4" i="380"/>
  <c r="E4" i="371"/>
  <c r="E4" i="367"/>
  <c r="E4" i="360"/>
  <c r="E4" i="359"/>
  <c r="E4" i="428"/>
  <c r="E4" i="424"/>
  <c r="E4" i="407"/>
  <c r="E4" i="397"/>
  <c r="E4" i="392"/>
  <c r="E4" i="382"/>
  <c r="E4" i="377"/>
  <c r="E4" i="375"/>
  <c r="E4" i="373"/>
  <c r="E4" i="368"/>
  <c r="E4" i="366"/>
  <c r="E4" i="365"/>
  <c r="E4" i="362"/>
  <c r="E4" i="358"/>
  <c r="E4" i="432"/>
  <c r="E4" i="391"/>
  <c r="E4" i="390"/>
  <c r="E4" i="388"/>
  <c r="E4" i="384"/>
  <c r="E4" i="381"/>
  <c r="E4" i="379"/>
  <c r="E4" i="370"/>
  <c r="E4" i="361"/>
  <c r="E4" i="436"/>
  <c r="E4" i="364"/>
  <c r="E4" i="357"/>
  <c r="E4" i="354"/>
  <c r="E4" i="346"/>
  <c r="E4" i="344"/>
  <c r="E4" i="342"/>
  <c r="E4" i="340"/>
  <c r="E4" i="338"/>
  <c r="E4" i="363"/>
  <c r="E4" i="356"/>
  <c r="E4" i="355"/>
  <c r="E4" i="352"/>
  <c r="E4" i="348"/>
  <c r="E4" i="409"/>
  <c r="E4" i="393"/>
  <c r="E4" i="376"/>
  <c r="E4" i="372"/>
  <c r="E4" i="369"/>
  <c r="E4" i="351"/>
  <c r="E4" i="349"/>
  <c r="E4" i="335"/>
  <c r="E4" i="353"/>
  <c r="E4" i="336"/>
  <c r="E4" i="386"/>
  <c r="E4" i="383"/>
  <c r="E4" i="347"/>
  <c r="E4" i="345"/>
  <c r="E4" i="343"/>
  <c r="E4" i="341"/>
  <c r="E4" i="339"/>
  <c r="E4" i="337"/>
  <c r="E4" i="378"/>
  <c r="E4" i="374"/>
  <c r="E4" i="350"/>
  <c r="AJ2" i="56"/>
  <c r="N2" i="56"/>
  <c r="Y3" i="56"/>
  <c r="N3" i="56"/>
  <c r="E5" i="59"/>
  <c r="E22" i="59" s="1"/>
  <c r="E39" i="59" s="1"/>
  <c r="AE8" i="57" l="1"/>
  <c r="AF8" i="57" s="1"/>
  <c r="AE7" i="57"/>
  <c r="AF7" i="57" l="1"/>
  <c r="AG8" i="57"/>
  <c r="AH8" i="57" s="1"/>
  <c r="AI8" i="57" s="1"/>
  <c r="V8" i="58"/>
  <c r="O7" i="58"/>
  <c r="S7" i="58"/>
  <c r="U7" i="58"/>
  <c r="Y7" i="58"/>
  <c r="AB8" i="58"/>
  <c r="AA8" i="58"/>
  <c r="Z8" i="58"/>
  <c r="Y8" i="58"/>
  <c r="X8" i="58"/>
  <c r="R7" i="58"/>
  <c r="W8" i="58"/>
  <c r="U8" i="58"/>
  <c r="T8" i="58"/>
  <c r="S8" i="58"/>
  <c r="R8" i="58"/>
  <c r="Q8" i="58"/>
  <c r="P8" i="58"/>
  <c r="O8" i="58"/>
  <c r="AG7" i="57" l="1"/>
  <c r="AH7" i="57" s="1"/>
  <c r="AI7" i="57" l="1"/>
  <c r="AT43" i="56" l="1"/>
  <c r="AT42" i="56"/>
  <c r="AT41" i="56"/>
  <c r="AT40" i="56"/>
  <c r="AT39" i="56"/>
  <c r="AT38" i="56"/>
  <c r="AT37" i="56"/>
  <c r="AT36" i="56"/>
  <c r="AT35" i="56"/>
  <c r="AT34" i="56"/>
  <c r="AT33" i="56"/>
  <c r="AT32" i="56"/>
  <c r="AT31" i="56"/>
  <c r="AT30" i="56"/>
  <c r="AT29" i="56"/>
  <c r="AT28" i="56"/>
  <c r="AT27" i="56"/>
  <c r="AT26" i="56"/>
  <c r="AT25" i="56"/>
  <c r="AT24" i="56"/>
  <c r="AT23" i="56"/>
  <c r="AT22" i="56"/>
  <c r="AT21" i="56"/>
  <c r="AT20" i="56"/>
  <c r="AT19" i="56"/>
  <c r="AT18" i="56"/>
  <c r="AT17" i="56"/>
  <c r="AT16" i="56"/>
  <c r="AT15" i="56"/>
  <c r="AT13" i="56"/>
  <c r="AT12" i="56"/>
  <c r="AT11" i="56"/>
  <c r="M5" i="59" l="1"/>
  <c r="M22" i="59" s="1"/>
  <c r="M39" i="59" s="1"/>
  <c r="AF4" i="59"/>
  <c r="W4" i="59"/>
  <c r="W21" i="59" s="1"/>
  <c r="W38" i="59" s="1"/>
  <c r="M4" i="59"/>
  <c r="M21" i="59" s="1"/>
  <c r="M38" i="59" s="1"/>
  <c r="E4" i="59"/>
  <c r="E21" i="59" s="1"/>
  <c r="E38" i="59" s="1"/>
  <c r="M5" i="58"/>
  <c r="E5" i="58"/>
  <c r="AI4" i="58"/>
  <c r="Y4" i="58"/>
  <c r="M4" i="58"/>
  <c r="E4" i="58"/>
  <c r="AF38" i="59" l="1"/>
  <c r="AF21" i="59"/>
  <c r="AT10" i="56"/>
  <c r="AT115" i="56" s="1"/>
  <c r="AJ4" i="56" s="1"/>
</calcChain>
</file>

<file path=xl/sharedStrings.xml><?xml version="1.0" encoding="utf-8"?>
<sst xmlns="http://schemas.openxmlformats.org/spreadsheetml/2006/main" count="25102" uniqueCount="1170">
  <si>
    <t>名  称</t>
    <rPh sb="0" eb="4">
      <t>メイショウ</t>
    </rPh>
    <phoneticPr fontId="4"/>
  </si>
  <si>
    <t>管理者名</t>
    <rPh sb="0" eb="4">
      <t>カンリシャメイ</t>
    </rPh>
    <phoneticPr fontId="4"/>
  </si>
  <si>
    <t>変状
番号</t>
    <rPh sb="0" eb="2">
      <t>ヘンジョウ</t>
    </rPh>
    <rPh sb="3" eb="5">
      <t>バンゴウ</t>
    </rPh>
    <phoneticPr fontId="8"/>
  </si>
  <si>
    <t>対象
箇所</t>
    <rPh sb="0" eb="2">
      <t>タイショウ</t>
    </rPh>
    <rPh sb="3" eb="5">
      <t>カショ</t>
    </rPh>
    <phoneticPr fontId="8"/>
  </si>
  <si>
    <t>部位
区分</t>
    <rPh sb="0" eb="2">
      <t>ブイ</t>
    </rPh>
    <rPh sb="3" eb="5">
      <t>クブン</t>
    </rPh>
    <phoneticPr fontId="8"/>
  </si>
  <si>
    <t>変状区分</t>
    <rPh sb="0" eb="1">
      <t>ヘン</t>
    </rPh>
    <rPh sb="1" eb="2">
      <t>ジョウ</t>
    </rPh>
    <rPh sb="2" eb="4">
      <t>クブン</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</si>
  <si>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</si>
  <si>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</si>
  <si>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</si>
  <si>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</si>
  <si>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</si>
  <si>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</si>
  <si>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</si>
  <si>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</si>
  <si>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</si>
  <si>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</si>
  <si>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</si>
  <si>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</si>
  <si>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起点</t>
    <rPh sb="0" eb="2">
      <t>キテン</t>
    </rPh>
    <phoneticPr fontId="8"/>
  </si>
  <si>
    <t>緯度</t>
    <rPh sb="0" eb="2">
      <t>イド</t>
    </rPh>
    <phoneticPr fontId="8"/>
  </si>
  <si>
    <t>変状・異常
箇所数合計</t>
    <rPh sb="0" eb="2">
      <t>ヘンジョウ</t>
    </rPh>
    <rPh sb="3" eb="5">
      <t>イジョウ</t>
    </rPh>
    <rPh sb="6" eb="9">
      <t>カショスウ</t>
    </rPh>
    <rPh sb="9" eb="11">
      <t>ゴウケイ</t>
    </rPh>
    <phoneticPr fontId="8"/>
  </si>
  <si>
    <t>トンネル
本体工</t>
    <rPh sb="5" eb="7">
      <t>ホンタイ</t>
    </rPh>
    <rPh sb="7" eb="8">
      <t>コウ</t>
    </rPh>
    <phoneticPr fontId="8"/>
  </si>
  <si>
    <t>材質劣化</t>
    <rPh sb="0" eb="2">
      <t>ザイシツ</t>
    </rPh>
    <rPh sb="2" eb="4">
      <t>レッカ</t>
    </rPh>
    <phoneticPr fontId="8"/>
  </si>
  <si>
    <t>経度</t>
    <rPh sb="0" eb="2">
      <t>ケイド</t>
    </rPh>
    <phoneticPr fontId="8"/>
  </si>
  <si>
    <t>漏水</t>
    <rPh sb="0" eb="2">
      <t>ロウスイ</t>
    </rPh>
    <phoneticPr fontId="8"/>
  </si>
  <si>
    <t>終点</t>
    <rPh sb="0" eb="2">
      <t>シュウテン</t>
    </rPh>
    <phoneticPr fontId="8"/>
  </si>
  <si>
    <t>外力</t>
    <rPh sb="0" eb="2">
      <t>ガイリョク</t>
    </rPh>
    <phoneticPr fontId="8"/>
  </si>
  <si>
    <t>フリガナ</t>
    <phoneticPr fontId="4"/>
  </si>
  <si>
    <t>路線名</t>
    <phoneticPr fontId="8"/>
  </si>
  <si>
    <t>健全性</t>
    <rPh sb="0" eb="2">
      <t>ケンゼン</t>
    </rPh>
    <rPh sb="2" eb="3">
      <t>セイ</t>
    </rPh>
    <phoneticPr fontId="4"/>
  </si>
  <si>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</si>
  <si>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</si>
  <si>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</si>
  <si>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</si>
  <si>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</si>
  <si>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附属物の
取付状態</t>
    <phoneticPr fontId="8"/>
  </si>
  <si>
    <t>トンネル毎
の健全性</t>
    <rPh sb="4" eb="5">
      <t>ゴト</t>
    </rPh>
    <rPh sb="7" eb="10">
      <t>ケンゼンセイ</t>
    </rPh>
    <phoneticPr fontId="8"/>
  </si>
  <si>
    <t>ｍ</t>
    <phoneticPr fontId="8"/>
  </si>
  <si>
    <t>L=</t>
    <phoneticPr fontId="8"/>
  </si>
  <si>
    <t>トンネル延長</t>
    <phoneticPr fontId="8"/>
  </si>
  <si>
    <t>路 線 名</t>
    <rPh sb="0" eb="1">
      <t>ミチ</t>
    </rPh>
    <rPh sb="2" eb="3">
      <t>セン</t>
    </rPh>
    <rPh sb="4" eb="5">
      <t>メイ</t>
    </rPh>
    <phoneticPr fontId="21"/>
  </si>
  <si>
    <t>名　称</t>
    <rPh sb="0" eb="1">
      <t>ナ</t>
    </rPh>
    <rPh sb="2" eb="3">
      <t>ショウ</t>
    </rPh>
    <phoneticPr fontId="8"/>
  </si>
  <si>
    <t>覆工
スパン
番号</t>
    <rPh sb="0" eb="2">
      <t>フッコウ</t>
    </rPh>
    <rPh sb="7" eb="9">
      <t>バンゴウ</t>
    </rPh>
    <phoneticPr fontId="4"/>
  </si>
  <si>
    <t>変状種類</t>
    <rPh sb="0" eb="2">
      <t>ヘンジョウ</t>
    </rPh>
    <rPh sb="2" eb="4">
      <t>シュルイ</t>
    </rPh>
    <phoneticPr fontId="4"/>
  </si>
  <si>
    <t>管理者名</t>
    <phoneticPr fontId="21"/>
  </si>
  <si>
    <t>フリガナ</t>
    <phoneticPr fontId="21"/>
  </si>
  <si>
    <t>前回定期点検時の状態</t>
  </si>
  <si>
    <t>トンネルID</t>
    <phoneticPr fontId="4"/>
  </si>
  <si>
    <t>Ⅱ</t>
    <phoneticPr fontId="24"/>
  </si>
  <si>
    <t>Ⅲ</t>
    <phoneticPr fontId="24"/>
  </si>
  <si>
    <t>Ⅳ</t>
    <phoneticPr fontId="24"/>
  </si>
  <si>
    <t>Ⅱb</t>
    <phoneticPr fontId="24"/>
  </si>
  <si>
    <t>Ⅱa</t>
    <phoneticPr fontId="24"/>
  </si>
  <si>
    <t>Ⅲ</t>
  </si>
  <si>
    <t>Ⅳ</t>
  </si>
  <si>
    <t>漏水</t>
    <rPh sb="0" eb="2">
      <t>ロウスイ</t>
    </rPh>
    <phoneticPr fontId="24"/>
  </si>
  <si>
    <t>材質劣化</t>
    <rPh sb="0" eb="2">
      <t>ザイシツ</t>
    </rPh>
    <rPh sb="2" eb="4">
      <t>レッカ</t>
    </rPh>
    <phoneticPr fontId="24"/>
  </si>
  <si>
    <t>健全性</t>
    <rPh sb="0" eb="2">
      <t>ケンゼン</t>
    </rPh>
    <rPh sb="2" eb="3">
      <t>セイ</t>
    </rPh>
    <phoneticPr fontId="24"/>
  </si>
  <si>
    <t>外力</t>
    <rPh sb="0" eb="2">
      <t>ガイリョク</t>
    </rPh>
    <phoneticPr fontId="24"/>
  </si>
  <si>
    <t xml:space="preserve">外力 </t>
    <rPh sb="0" eb="2">
      <t>ガイリョク</t>
    </rPh>
    <phoneticPr fontId="24"/>
  </si>
  <si>
    <t>変状の発生範囲の規模（㎡）</t>
    <rPh sb="0" eb="2">
      <t>ヘンジョウ</t>
    </rPh>
    <rPh sb="3" eb="5">
      <t>ハッセイ</t>
    </rPh>
    <rPh sb="5" eb="7">
      <t>ハンイ</t>
    </rPh>
    <rPh sb="8" eb="10">
      <t>キボ</t>
    </rPh>
    <phoneticPr fontId="24"/>
  </si>
  <si>
    <t>覆工スパン長（ｍ）</t>
    <rPh sb="0" eb="2">
      <t>フッコウ</t>
    </rPh>
    <rPh sb="5" eb="6">
      <t>ナガ</t>
    </rPh>
    <phoneticPr fontId="24"/>
  </si>
  <si>
    <t>対策区分の判定</t>
    <rPh sb="0" eb="2">
      <t>タイサク</t>
    </rPh>
    <rPh sb="2" eb="4">
      <t>クブン</t>
    </rPh>
    <rPh sb="5" eb="7">
      <t>ハンテイ</t>
    </rPh>
    <phoneticPr fontId="24"/>
  </si>
  <si>
    <t>変    状    規    模</t>
    <rPh sb="0" eb="1">
      <t>ヘン</t>
    </rPh>
    <rPh sb="5" eb="6">
      <t>ジョウ</t>
    </rPh>
    <rPh sb="10" eb="11">
      <t>キ</t>
    </rPh>
    <rPh sb="15" eb="16">
      <t>ボ</t>
    </rPh>
    <phoneticPr fontId="24"/>
  </si>
  <si>
    <t>覆工スパン毎の
健全性の診断</t>
    <rPh sb="0" eb="2">
      <t>フッコウ</t>
    </rPh>
    <rPh sb="5" eb="6">
      <t>ゴト</t>
    </rPh>
    <rPh sb="8" eb="10">
      <t>ケンゼン</t>
    </rPh>
    <rPh sb="10" eb="11">
      <t>セイ</t>
    </rPh>
    <rPh sb="12" eb="14">
      <t>シンダン</t>
    </rPh>
    <phoneticPr fontId="24"/>
  </si>
  <si>
    <t>変    状    数</t>
    <rPh sb="0" eb="1">
      <t>ヘン</t>
    </rPh>
    <rPh sb="5" eb="6">
      <t>ジョウ</t>
    </rPh>
    <rPh sb="10" eb="11">
      <t>スウ</t>
    </rPh>
    <phoneticPr fontId="24"/>
  </si>
  <si>
    <t>覆工ｽﾊﾟﾝ番号</t>
    <rPh sb="0" eb="2">
      <t>フッコウ</t>
    </rPh>
    <rPh sb="6" eb="8">
      <t>バンゴウ</t>
    </rPh>
    <phoneticPr fontId="24"/>
  </si>
  <si>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4"/>
  </si>
  <si>
    <t>トンネル毎の
健全性</t>
    <rPh sb="4" eb="5">
      <t>ゴト</t>
    </rPh>
    <rPh sb="7" eb="10">
      <t>ケンゼンセイ</t>
    </rPh>
    <phoneticPr fontId="24"/>
  </si>
  <si>
    <t>管理者名</t>
    <rPh sb="0" eb="3">
      <t>カンリシャ</t>
    </rPh>
    <rPh sb="3" eb="4">
      <t>メイ</t>
    </rPh>
    <phoneticPr fontId="24"/>
  </si>
  <si>
    <t>名  称</t>
    <rPh sb="0" eb="1">
      <t>ナ</t>
    </rPh>
    <rPh sb="3" eb="4">
      <t>ショウ</t>
    </rPh>
    <phoneticPr fontId="24"/>
  </si>
  <si>
    <t xml:space="preserve"> </t>
    <phoneticPr fontId="24"/>
  </si>
  <si>
    <t>路線名</t>
    <rPh sb="0" eb="2">
      <t>ロセン</t>
    </rPh>
    <rPh sb="2" eb="3">
      <t>メイ</t>
    </rPh>
    <phoneticPr fontId="24"/>
  </si>
  <si>
    <t>フリガナ</t>
    <phoneticPr fontId="24"/>
  </si>
  <si>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</si>
  <si>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</si>
  <si>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</si>
  <si>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</si>
  <si>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</si>
  <si>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</si>
  <si>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</si>
  <si>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</si>
  <si>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</si>
  <si>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</si>
  <si>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</si>
  <si>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</si>
  <si>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</si>
  <si>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</si>
  <si>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</si>
  <si>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</si>
  <si>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</si>
  <si>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</si>
  <si>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</si>
  <si>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</si>
  <si>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</si>
  <si>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</si>
  <si>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</si>
  <si>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</si>
  <si>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</si>
  <si>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</si>
  <si>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</si>
  <si>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</si>
  <si>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</si>
  <si>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</si>
  <si>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</si>
  <si>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</si>
  <si>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</si>
  <si>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cm</t>
    <phoneticPr fontId="4" type="Hiragana"/>
  </si>
  <si>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</si>
  <si>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</si>
  <si>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</si>
  <si>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</si>
  <si>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</si>
  <si>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</si>
  <si>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</si>
  <si>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</si>
  <si>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</si>
  <si>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</si>
  <si>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</si>
  <si>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</si>
  <si>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</si>
  <si>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</si>
  <si>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</si>
  <si>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</si>
  <si>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</si>
  <si>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</si>
  <si>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</si>
  <si>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</si>
  <si>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</si>
  <si>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</si>
  <si>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</si>
  <si>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m</t>
    <phoneticPr fontId="4" type="Hiragana"/>
  </si>
  <si>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</si>
  <si>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</si>
  <si>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</si>
  <si>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</si>
  <si>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</si>
  <si>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</si>
  <si>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</si>
  <si>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</si>
  <si>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</si>
  <si>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</si>
  <si>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</si>
  <si>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</si>
  <si>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</si>
  <si>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</si>
  <si>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</si>
  <si>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</si>
  <si>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</si>
  <si>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</si>
  <si>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</si>
  <si>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</si>
  <si>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</si>
  <si>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</si>
  <si>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</si>
  <si>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</si>
  <si>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</si>
  <si>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ｍ</t>
    <phoneticPr fontId="8"/>
  </si>
  <si>
    <t>L=</t>
    <phoneticPr fontId="8"/>
  </si>
  <si>
    <t>トンネル延長</t>
    <phoneticPr fontId="8"/>
  </si>
  <si>
    <t>作成年月日</t>
    <rPh sb="0" eb="2">
      <t>サクセイ</t>
    </rPh>
    <rPh sb="2" eb="5">
      <t>ネンガッピ</t>
    </rPh>
    <phoneticPr fontId="8"/>
  </si>
  <si>
    <t>作成者</t>
    <rPh sb="0" eb="3">
      <t>サクセイシャ</t>
    </rPh>
    <phoneticPr fontId="8"/>
  </si>
  <si>
    <t>代替路の有無</t>
  </si>
  <si>
    <t>緊急輸送道路</t>
  </si>
  <si>
    <t>路線名</t>
    <phoneticPr fontId="8"/>
  </si>
  <si>
    <t>トンネルID</t>
    <phoneticPr fontId="9"/>
  </si>
  <si>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</si>
  <si>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</si>
  <si>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</si>
  <si>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</si>
  <si>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</si>
  <si>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</si>
  <si>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</si>
  <si>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</si>
  <si>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</si>
  <si>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</si>
  <si>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</si>
  <si>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</si>
  <si>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</si>
  <si>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</si>
  <si>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</si>
  <si>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</si>
  <si>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</si>
  <si>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</si>
  <si>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</si>
  <si>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</si>
  <si>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</si>
  <si>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</si>
  <si>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</si>
  <si>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</si>
  <si>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</si>
  <si>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</si>
  <si>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4"/>
  </si>
  <si>
    <t>実施</t>
    <rPh sb="0" eb="2">
      <t>ジッシ</t>
    </rPh>
    <phoneticPr fontId="4"/>
  </si>
  <si>
    <t>健全性</t>
    <rPh sb="0" eb="3">
      <t>ケンゼンセイ</t>
    </rPh>
    <phoneticPr fontId="4"/>
  </si>
  <si>
    <t>状態</t>
    <rPh sb="0" eb="2">
      <t>ジョウタイ</t>
    </rPh>
    <phoneticPr fontId="4"/>
  </si>
  <si>
    <t>前回定期点検時
との比較</t>
    <rPh sb="0" eb="2">
      <t>ゼンカイ</t>
    </rPh>
    <rPh sb="6" eb="7">
      <t>ジ</t>
    </rPh>
    <rPh sb="10" eb="12">
      <t>ヒカク</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</si>
  <si>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</si>
  <si>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</si>
  <si>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</si>
  <si>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</si>
  <si>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</si>
  <si>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</si>
  <si>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</si>
  <si>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</si>
  <si>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</si>
  <si>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</si>
  <si>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</si>
  <si>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</si>
  <si>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</si>
  <si>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</si>
  <si>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判定区分</t>
    <rPh sb="0" eb="2">
      <t>ハンテイ</t>
    </rPh>
    <rPh sb="2" eb="4">
      <t>クブン</t>
    </rPh>
    <phoneticPr fontId="8"/>
  </si>
  <si>
    <t>判定区分毎の変状数</t>
    <rPh sb="0" eb="2">
      <t>ハンテイ</t>
    </rPh>
    <rPh sb="2" eb="4">
      <t>クブン</t>
    </rPh>
    <rPh sb="4" eb="5">
      <t>ゴト</t>
    </rPh>
    <rPh sb="6" eb="8">
      <t>ヘンジョウ</t>
    </rPh>
    <rPh sb="8" eb="9">
      <t>スウ</t>
    </rPh>
    <phoneticPr fontId="8"/>
  </si>
  <si>
    <t>計</t>
    <rPh sb="0" eb="1">
      <t>ケイ</t>
    </rPh>
    <phoneticPr fontId="8"/>
  </si>
  <si>
    <t>変状の発生規模合計(㎡)</t>
    <rPh sb="0" eb="2">
      <t>ヘンジョウ</t>
    </rPh>
    <rPh sb="3" eb="5">
      <t>ハッセイ</t>
    </rPh>
    <rPh sb="5" eb="7">
      <t>キボ</t>
    </rPh>
    <rPh sb="7" eb="9">
      <t>ゴウケイ</t>
    </rPh>
    <phoneticPr fontId="8"/>
  </si>
  <si>
    <t>集計
・
判定
・
診断</t>
    <rPh sb="0" eb="2">
      <t>シュウケイ</t>
    </rPh>
    <rPh sb="5" eb="7">
      <t>ハンテイ</t>
    </rPh>
    <rPh sb="10" eb="12">
      <t>シンダン</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</si>
  <si>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</si>
  <si>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</si>
  <si>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</si>
  <si>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</si>
  <si>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</si>
  <si>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</si>
  <si>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</si>
  <si>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不可能な理由</t>
    <rPh sb="0" eb="3">
      <t>フカノウ</t>
    </rPh>
    <rPh sb="4" eb="6">
      <t>リユウ</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</si>
  <si>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</si>
  <si>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</si>
  <si>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</si>
  <si>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</si>
  <si>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24"/>
  </si>
  <si>
    <t>メモ</t>
    <phoneticPr fontId="24"/>
  </si>
  <si>
    <t>異常の種類</t>
    <rPh sb="0" eb="2">
      <t>イジョウ</t>
    </rPh>
    <rPh sb="3" eb="5">
      <t>シュルイ</t>
    </rPh>
    <phoneticPr fontId="24"/>
  </si>
  <si>
    <t>部位区分</t>
    <rPh sb="0" eb="2">
      <t>ブイ</t>
    </rPh>
    <rPh sb="2" eb="4">
      <t>クブン</t>
    </rPh>
    <phoneticPr fontId="24"/>
  </si>
  <si>
    <t>対象箇所</t>
    <rPh sb="0" eb="2">
      <t>タイショウ</t>
    </rPh>
    <rPh sb="2" eb="4">
      <t>カショ</t>
    </rPh>
    <phoneticPr fontId="24"/>
  </si>
  <si>
    <t>異常番号</t>
    <rPh sb="0" eb="2">
      <t>イジョウ</t>
    </rPh>
    <rPh sb="2" eb="4">
      <t>バンゴウ</t>
    </rPh>
    <phoneticPr fontId="24"/>
  </si>
  <si>
    <t>覆工スパン番号</t>
    <rPh sb="0" eb="2">
      <t>フッコウ</t>
    </rPh>
    <rPh sb="5" eb="7">
      <t>バンゴウ</t>
    </rPh>
    <phoneticPr fontId="24"/>
  </si>
  <si>
    <t>定期点検年月日</t>
    <rPh sb="0" eb="2">
      <t>テイキ</t>
    </rPh>
    <rPh sb="2" eb="4">
      <t>テンケン</t>
    </rPh>
    <rPh sb="4" eb="7">
      <t>ネンガッピ</t>
    </rPh>
    <phoneticPr fontId="8"/>
  </si>
  <si>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</si>
  <si>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</si>
  <si>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</si>
  <si>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</si>
  <si>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</si>
  <si>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</si>
  <si>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24"/>
  </si>
  <si>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</si>
  <si>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</si>
  <si>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※1　トンネル本体工の変状数は、材質劣化、漏水に起因するものは変状単位で、外力に起因するものはスパン単位で計上すること。</t>
    <phoneticPr fontId="8"/>
  </si>
  <si>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</si>
  <si>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</si>
  <si>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</si>
  <si>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</si>
  <si>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</si>
  <si>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</si>
  <si>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0" eb="2">
      <t>テイキ</t>
    </rPh>
    <rPh sb="2" eb="4">
      <t>テンケン</t>
    </rPh>
    <rPh sb="4" eb="7">
      <t>ネンガッピ</t>
    </rPh>
    <phoneticPr fontId="24"/>
  </si>
  <si>
    <t>定期点検業者</t>
    <rPh sb="0" eb="2">
      <t>テイキ</t>
    </rPh>
    <rPh sb="2" eb="4">
      <t>テンケン</t>
    </rPh>
    <rPh sb="4" eb="6">
      <t>ギョウシャ</t>
    </rPh>
    <phoneticPr fontId="8"/>
  </si>
  <si>
    <t>定期点検者名</t>
    <rPh sb="0" eb="2">
      <t>テイキ</t>
    </rPh>
    <rPh sb="2" eb="4">
      <t>テンケン</t>
    </rPh>
    <rPh sb="4" eb="5">
      <t>シャ</t>
    </rPh>
    <rPh sb="5" eb="6">
      <t>メイ</t>
    </rPh>
    <phoneticPr fontId="8"/>
  </si>
  <si>
    <t>定期点検業者</t>
    <phoneticPr fontId="9"/>
  </si>
  <si>
    <t>定期点検者名</t>
    <phoneticPr fontId="9"/>
  </si>
  <si>
    <t>定期点検業者</t>
    <rPh sb="4" eb="6">
      <t>ギョウシャ</t>
    </rPh>
    <phoneticPr fontId="4"/>
  </si>
  <si>
    <t>定期点検者名</t>
    <rPh sb="4" eb="5">
      <t>シャ</t>
    </rPh>
    <rPh sb="5" eb="6">
      <t>メイ</t>
    </rPh>
    <phoneticPr fontId="4"/>
  </si>
  <si>
    <t>定期点検年月日</t>
    <rPh sb="4" eb="7">
      <t>ネンガッピ</t>
    </rPh>
    <phoneticPr fontId="21"/>
  </si>
  <si>
    <t>応急措置の内容</t>
    <rPh sb="0" eb="2">
      <t>オウキュウ</t>
    </rPh>
    <rPh sb="2" eb="4">
      <t>ソチ</t>
    </rPh>
    <rPh sb="5" eb="7">
      <t>ナイヨウ</t>
    </rPh>
    <phoneticPr fontId="4"/>
  </si>
  <si>
    <t>健全性</t>
    <rPh sb="0" eb="2">
      <t>ケンゼン</t>
    </rPh>
    <rPh sb="2" eb="3">
      <t>セイ</t>
    </rPh>
    <phoneticPr fontId="8"/>
  </si>
  <si>
    <t>定期点検業者</t>
    <rPh sb="0" eb="2">
      <t>テイキ</t>
    </rPh>
    <rPh sb="2" eb="4">
      <t>テンケン</t>
    </rPh>
    <rPh sb="4" eb="6">
      <t>ギョウシャ</t>
    </rPh>
    <phoneticPr fontId="24"/>
  </si>
  <si>
    <t>定期点検者名</t>
    <rPh sb="0" eb="2">
      <t>テイキ</t>
    </rPh>
    <rPh sb="2" eb="4">
      <t>テンケン</t>
    </rPh>
    <rPh sb="4" eb="5">
      <t>シャ</t>
    </rPh>
    <rPh sb="5" eb="6">
      <t>メイ</t>
    </rPh>
    <phoneticPr fontId="24"/>
  </si>
  <si>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</si>
  <si>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</si>
  <si>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</si>
  <si>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</si>
  <si>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応急措置後</t>
    <rPh sb="0" eb="2">
      <t>オウキュウ</t>
    </rPh>
    <rPh sb="2" eb="4">
      <t>ソチ</t>
    </rPh>
    <rPh sb="4" eb="5">
      <t>ゴ</t>
    </rPh>
    <phoneticPr fontId="4"/>
  </si>
  <si>
    <t>✕</t>
    <phoneticPr fontId="9"/>
  </si>
  <si>
    <t>調査方針</t>
    <rPh sb="2" eb="4">
      <t>ホウシン</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</si>
  <si>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</si>
  <si>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</si>
  <si>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</si>
  <si>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</si>
  <si>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8"/>
  </si>
  <si>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</si>
  <si>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</si>
  <si>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</si>
  <si>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</si>
  <si>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</si>
  <si>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</si>
  <si>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</si>
  <si>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</si>
  <si>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8"/>
  </si>
  <si>
    <r>
      <t xml:space="preserve">◯
</t>
    </r>
    <r>
      <rPr>
        <sz val="9"/>
        <rFont val="HGSｺﾞｼｯｸM"/>
        <family val="3"/>
        <charset val="128"/>
      </rPr>
      <t>（応急措置後）</t>
    </r>
    <phoneticPr fontId="9"/>
  </si>
  <si>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8"/>
  </si>
  <si>
    <t>対策履歴</t>
    <rPh sb="0" eb="2">
      <t>タイサク</t>
    </rPh>
    <rPh sb="2" eb="4">
      <t>リレキ</t>
    </rPh>
    <phoneticPr fontId="4"/>
  </si>
  <si>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4"/>
  </si>
  <si>
    <r>
      <t xml:space="preserve">外力 </t>
    </r>
    <r>
      <rPr>
        <vertAlign val="superscript"/>
        <sz val="9"/>
        <rFont val="HGSｺﾞｼｯｸM"/>
        <family val="3"/>
        <charset val="128"/>
      </rPr>
      <t>注2</t>
    </r>
    <rPh sb="0" eb="2">
      <t>ガイリョク</t>
    </rPh>
    <rPh sb="3" eb="4">
      <t>チュウ</t>
    </rPh>
    <phoneticPr fontId="24"/>
  </si>
  <si>
    <t>年月日</t>
    <rPh sb="0" eb="2">
      <t>ネンゲツ</t>
    </rPh>
    <rPh sb="2" eb="3">
      <t>ニチ</t>
    </rPh>
    <phoneticPr fontId="8"/>
  </si>
  <si>
    <t>ｽﾊﾟﾝ長（ｍ）</t>
    <phoneticPr fontId="24"/>
  </si>
  <si>
    <t>管理者名</t>
    <rPh sb="0" eb="3">
      <t>カンリシャ</t>
    </rPh>
    <rPh sb="3" eb="4">
      <t>メイ</t>
    </rPh>
    <phoneticPr fontId="4"/>
  </si>
  <si>
    <t>定期点検業者</t>
    <rPh sb="0" eb="2">
      <t>テイキ</t>
    </rPh>
    <rPh sb="2" eb="4">
      <t>テンケン</t>
    </rPh>
    <rPh sb="4" eb="6">
      <t>ギョウシャ</t>
    </rPh>
    <phoneticPr fontId="4"/>
  </si>
  <si>
    <t>定期点検者名</t>
    <phoneticPr fontId="9"/>
  </si>
  <si>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</si>
  <si>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覆工ｽﾊﾟﾝ
番号</t>
    <rPh sb="0" eb="2">
      <t>フッコウ</t>
    </rPh>
    <rPh sb="7" eb="9">
      <t>バンゴウ</t>
    </rPh>
    <phoneticPr fontId="8"/>
  </si>
  <si>
    <t>ｽﾊﾟﾝ
長
(m)</t>
    <rPh sb="5" eb="6">
      <t xml:space="preserve">
</t>
    </rPh>
    <phoneticPr fontId="8"/>
  </si>
  <si>
    <t>覆工スパン毎の
健全性の診断</t>
    <rPh sb="0" eb="2">
      <t>フッコウ</t>
    </rPh>
    <rPh sb="5" eb="6">
      <t>ゴト</t>
    </rPh>
    <rPh sb="8" eb="11">
      <t>ケンゼンセイ</t>
    </rPh>
    <rPh sb="12" eb="14">
      <t>シンダン</t>
    </rPh>
    <phoneticPr fontId="8"/>
  </si>
  <si>
    <t>判定区分変換</t>
    <rPh sb="0" eb="2">
      <t>ハンテイ</t>
    </rPh>
    <rPh sb="2" eb="4">
      <t>クブン</t>
    </rPh>
    <rPh sb="4" eb="6">
      <t>ヘンカン</t>
    </rPh>
    <phoneticPr fontId="8"/>
  </si>
  <si>
    <t>覆工スパン長(m)</t>
    <rPh sb="0" eb="2">
      <t>フッコウ</t>
    </rPh>
    <rPh sb="5" eb="6">
      <t>チョウ</t>
    </rPh>
    <phoneticPr fontId="8"/>
  </si>
  <si>
    <t>健全性</t>
    <rPh sb="0" eb="3">
      <t>ケンゼンセイ</t>
    </rPh>
    <phoneticPr fontId="8"/>
  </si>
  <si>
    <t>←最大値</t>
    <rPh sb="1" eb="4">
      <t>サイダイチ</t>
    </rPh>
    <phoneticPr fontId="8"/>
  </si>
  <si>
    <t>様式E-1リンク用→</t>
    <rPh sb="0" eb="2">
      <t>ヨウシキ</t>
    </rPh>
    <rPh sb="8" eb="9">
      <t>ヨウ</t>
    </rPh>
    <phoneticPr fontId="8"/>
  </si>
  <si>
    <t>変状数集計</t>
    <rPh sb="0" eb="2">
      <t>ヘンジョウ</t>
    </rPh>
    <rPh sb="2" eb="3">
      <t>スウ</t>
    </rPh>
    <rPh sb="3" eb="5">
      <t>シュウケイ</t>
    </rPh>
    <phoneticPr fontId="8"/>
  </si>
  <si>
    <t>変状規模集計</t>
    <rPh sb="0" eb="2">
      <t>ヘンジョウ</t>
    </rPh>
    <rPh sb="2" eb="4">
      <t>キボ</t>
    </rPh>
    <rPh sb="4" eb="6">
      <t>シュウケイ</t>
    </rPh>
    <phoneticPr fontId="8"/>
  </si>
  <si>
    <t>対策区分毎の変状数</t>
    <rPh sb="0" eb="2">
      <t>タイサク</t>
    </rPh>
    <rPh sb="2" eb="4">
      <t>クブン</t>
    </rPh>
    <rPh sb="4" eb="5">
      <t>ゴト</t>
    </rPh>
    <rPh sb="6" eb="8">
      <t>ヘンジョウ</t>
    </rPh>
    <rPh sb="8" eb="9">
      <t>スウ</t>
    </rPh>
    <phoneticPr fontId="8"/>
  </si>
  <si>
    <t>健全性の判定区分毎の変状数</t>
    <rPh sb="0" eb="3">
      <t>ケンゼンセイ</t>
    </rPh>
    <rPh sb="4" eb="6">
      <t>ハンテイ</t>
    </rPh>
    <rPh sb="6" eb="8">
      <t>クブン</t>
    </rPh>
    <rPh sb="8" eb="9">
      <t>ゴト</t>
    </rPh>
    <rPh sb="10" eb="12">
      <t>ヘンジョウ</t>
    </rPh>
    <rPh sb="12" eb="13">
      <t>スウ</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</si>
  <si>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</si>
  <si>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t>外力※１</t>
    <rPh sb="0" eb="2">
      <t>ガイリョク</t>
    </rPh>
    <phoneticPr fontId="8"/>
  </si>
  <si>
    <t>Ⅳ</t>
    <phoneticPr fontId="4"/>
  </si>
  <si>
    <t>Ⅲ</t>
    <phoneticPr fontId="4"/>
  </si>
  <si>
    <t>Ⅱa</t>
    <phoneticPr fontId="4"/>
  </si>
  <si>
    <t>Ⅱb</t>
    <phoneticPr fontId="4"/>
  </si>
  <si>
    <t>Ⅱ</t>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</si>
  <si>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</si>
  <si>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</si>
  <si>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</si>
  <si>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</si>
  <si>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</si>
  <si>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</si>
  <si>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</si>
  <si>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</si>
  <si>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</si>
  <si>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</si>
  <si>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</si>
  <si>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</si>
  <si>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</si>
  <si>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</si>
  <si>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</si>
  <si>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</si>
  <si>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</si>
  <si>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</si>
  <si>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圧ざ</t>
    <rPh sb="0" eb="1">
      <t>アツ</t>
    </rPh>
    <phoneticPr fontId="9"/>
  </si>
  <si>
    <t>ひび割れ</t>
    <rPh sb="2" eb="3">
      <t>ワ</t>
    </rPh>
    <phoneticPr fontId="9"/>
  </si>
  <si>
    <t>沈下</t>
    <rPh sb="0" eb="2">
      <t>チンカ</t>
    </rPh>
    <phoneticPr fontId="9"/>
  </si>
  <si>
    <t>その他</t>
    <rPh sb="2" eb="3">
      <t>タ</t>
    </rPh>
    <phoneticPr fontId="9"/>
  </si>
  <si>
    <t>漏水</t>
    <rPh sb="0" eb="2">
      <t>ロウスイ</t>
    </rPh>
    <phoneticPr fontId="9"/>
  </si>
  <si>
    <t>滞水</t>
    <rPh sb="0" eb="2">
      <t>タイスイ</t>
    </rPh>
    <phoneticPr fontId="9"/>
  </si>
  <si>
    <t>土砂流出</t>
    <rPh sb="0" eb="4">
      <t>ドシャリュウシュツ</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</si>
  <si>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</si>
  <si>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</si>
  <si>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</si>
  <si>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</si>
  <si>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</si>
  <si>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</si>
  <si>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</si>
  <si>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鋼材腐食</t>
    <rPh sb="0" eb="4">
      <t>コウザイフショク</t>
    </rPh>
    <phoneticPr fontId="9"/>
  </si>
  <si>
    <t>つらら,側氷</t>
    <rPh sb="4" eb="5">
      <t>ソク</t>
    </rPh>
    <rPh sb="5" eb="6">
      <t>コオリ</t>
    </rPh>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</si>
  <si>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</si>
  <si>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</si>
  <si>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</si>
  <si>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</si>
  <si>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</si>
  <si>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</si>
  <si>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</si>
  <si>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監視員通路</t>
    <rPh sb="0" eb="5">
      <t>カンシインツウロ</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</si>
  <si>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</si>
  <si>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</si>
  <si>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</si>
  <si>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</si>
  <si>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</si>
  <si>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</si>
  <si>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</si>
  <si>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</si>
  <si>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</si>
  <si>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</si>
  <si>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</si>
  <si>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</si>
  <si>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</si>
  <si>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ケーブル類</t>
    <rPh sb="4" eb="5">
      <t>ルイ</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</si>
  <si>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</si>
  <si>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</si>
  <si>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</si>
  <si>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</si>
  <si>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警報表示版</t>
    <rPh sb="0" eb="2">
      <t>ケイホウ</t>
    </rPh>
    <rPh sb="2" eb="4">
      <t>ヒョウジ</t>
    </rPh>
    <rPh sb="4" eb="5">
      <t>バン</t>
    </rPh>
    <phoneticPr fontId="9"/>
  </si>
  <si>
    <t>点滅灯</t>
    <rPh sb="0" eb="2">
      <t>テンメツ</t>
    </rPh>
    <rPh sb="2" eb="3">
      <t>トウ</t>
    </rPh>
    <phoneticPr fontId="9"/>
  </si>
  <si>
    <t>音信号発生器</t>
    <rPh sb="0" eb="1">
      <t>オト</t>
    </rPh>
    <rPh sb="1" eb="3">
      <t>シンゴウ</t>
    </rPh>
    <rPh sb="3" eb="6">
      <t>ハッセイキ</t>
    </rPh>
    <phoneticPr fontId="9"/>
  </si>
  <si>
    <t>消火器</t>
    <rPh sb="0" eb="3">
      <t>ショウカキ</t>
    </rPh>
    <phoneticPr fontId="9"/>
  </si>
  <si>
    <t>無線通信補助設備</t>
    <rPh sb="0" eb="2">
      <t>ムセン</t>
    </rPh>
    <rPh sb="2" eb="4">
      <t>ツウシン</t>
    </rPh>
    <rPh sb="4" eb="6">
      <t>ホジョ</t>
    </rPh>
    <rPh sb="6" eb="8">
      <t>セツビ</t>
    </rPh>
    <phoneticPr fontId="9"/>
  </si>
  <si>
    <t>標識</t>
    <rPh sb="0" eb="2">
      <t>ヒョウシキ</t>
    </rPh>
    <phoneticPr fontId="9"/>
  </si>
  <si>
    <t>吸音板</t>
    <rPh sb="0" eb="3">
      <t>キュウオンバン</t>
    </rPh>
    <phoneticPr fontId="9"/>
  </si>
  <si>
    <t>附属物本体</t>
    <rPh sb="0" eb="2">
      <t>フゾク</t>
    </rPh>
    <rPh sb="2" eb="3">
      <t>ブツ</t>
    </rPh>
    <rPh sb="3" eb="5">
      <t>ホンタイ</t>
    </rPh>
    <phoneticPr fontId="9"/>
  </si>
  <si>
    <t>ボルト・ﾅｯﾄ・アンカー類</t>
    <rPh sb="12" eb="13">
      <t>ルイ</t>
    </rPh>
    <phoneticPr fontId="9"/>
  </si>
  <si>
    <t>破断</t>
    <rPh sb="0" eb="2">
      <t>ハダン</t>
    </rPh>
    <phoneticPr fontId="9"/>
  </si>
  <si>
    <t>緩み，脱落</t>
    <rPh sb="0" eb="1">
      <t>ユル</t>
    </rPh>
    <rPh sb="3" eb="5">
      <t>ダツラク</t>
    </rPh>
    <phoneticPr fontId="9"/>
  </si>
  <si>
    <t>腐食</t>
    <rPh sb="0" eb="2">
      <t>フショク</t>
    </rPh>
    <phoneticPr fontId="9"/>
  </si>
  <si>
    <t>変形，欠損</t>
    <rPh sb="0" eb="2">
      <t>ヘンケイ</t>
    </rPh>
    <rPh sb="3" eb="5">
      <t>ケッソン</t>
    </rPh>
    <phoneticPr fontId="9"/>
  </si>
  <si>
    <t>がたつき</t>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</si>
  <si>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</si>
  <si>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</si>
  <si>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</si>
  <si>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</si>
  <si>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</si>
  <si>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</si>
  <si>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</si>
  <si>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様式C-2</t>
    <rPh sb="0" eb="2">
      <t>ヨウシキ</t>
    </rPh>
    <phoneticPr fontId="9"/>
  </si>
  <si>
    <t>対策区分の判定</t>
    <rPh sb="0" eb="2">
      <t>タイサク</t>
    </rPh>
    <rPh sb="2" eb="4">
      <t>クブン</t>
    </rPh>
    <rPh sb="5" eb="7">
      <t>ハンテイ</t>
    </rPh>
    <phoneticPr fontId="9"/>
  </si>
  <si>
    <t>Ⅰ</t>
    <phoneticPr fontId="9"/>
  </si>
  <si>
    <t>Ⅱ</t>
    <phoneticPr fontId="9"/>
  </si>
  <si>
    <t>Ⅱa</t>
    <phoneticPr fontId="9"/>
  </si>
  <si>
    <t>Ⅱb</t>
    <phoneticPr fontId="9"/>
  </si>
  <si>
    <t>Ⅲ</t>
    <phoneticPr fontId="9"/>
  </si>
  <si>
    <t>Ⅳ</t>
    <phoneticPr fontId="9"/>
  </si>
  <si>
    <t>健全性</t>
    <rPh sb="0" eb="3">
      <t>ケンゼンセイ</t>
    </rPh>
    <phoneticPr fontId="9"/>
  </si>
  <si>
    <t>様式D-3</t>
    <rPh sb="0" eb="2">
      <t>ヨウシキ</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</si>
  <si>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</si>
  <si>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</si>
  <si>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通話型通報設備</t>
    <rPh sb="0" eb="2">
      <t>ツウワ</t>
    </rPh>
    <rPh sb="2" eb="3">
      <t>ガタ</t>
    </rPh>
    <rPh sb="3" eb="5">
      <t>ツウホウ</t>
    </rPh>
    <rPh sb="5" eb="7">
      <t>セツビ</t>
    </rPh>
    <phoneticPr fontId="9"/>
  </si>
  <si>
    <t>操作型通報設備</t>
    <rPh sb="0" eb="2">
      <t>ソウサ</t>
    </rPh>
    <rPh sb="2" eb="3">
      <t>ガタ</t>
    </rPh>
    <rPh sb="3" eb="5">
      <t>ツウホウ</t>
    </rPh>
    <rPh sb="5" eb="7">
      <t>セツビ</t>
    </rPh>
    <phoneticPr fontId="9"/>
  </si>
  <si>
    <t>自動通報設備</t>
    <rPh sb="0" eb="2">
      <t>ジドウ</t>
    </rPh>
    <rPh sb="2" eb="4">
      <t>ツウホウ</t>
    </rPh>
    <rPh sb="4" eb="6">
      <t>セツビ</t>
    </rPh>
    <phoneticPr fontId="9"/>
  </si>
  <si>
    <t>監視設備(CCTV)</t>
    <rPh sb="0" eb="2">
      <t>カンシ</t>
    </rPh>
    <rPh sb="2" eb="4">
      <t>セツビ</t>
    </rPh>
    <phoneticPr fontId="9"/>
  </si>
  <si>
    <t>給水栓設備</t>
    <rPh sb="0" eb="3">
      <t>キュウスイセン</t>
    </rPh>
    <rPh sb="3" eb="5">
      <t>セツビ</t>
    </rPh>
    <phoneticPr fontId="9"/>
  </si>
  <si>
    <t>消火栓設備</t>
    <rPh sb="0" eb="3">
      <t>ショウカセン</t>
    </rPh>
    <rPh sb="3" eb="5">
      <t>セツビ</t>
    </rPh>
    <phoneticPr fontId="9"/>
  </si>
  <si>
    <t>誘導表示施設</t>
    <rPh sb="0" eb="2">
      <t>ユウドウ</t>
    </rPh>
    <rPh sb="2" eb="4">
      <t>ヒョウジ</t>
    </rPh>
    <rPh sb="4" eb="6">
      <t>シセツ</t>
    </rPh>
    <phoneticPr fontId="9"/>
  </si>
  <si>
    <t>避難情報提供設備</t>
    <rPh sb="0" eb="2">
      <t>ヒナン</t>
    </rPh>
    <rPh sb="2" eb="4">
      <t>ジョウホウ</t>
    </rPh>
    <rPh sb="4" eb="6">
      <t>テイキョウ</t>
    </rPh>
    <rPh sb="6" eb="8">
      <t>セツビ</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</si>
  <si>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</si>
  <si>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</si>
  <si>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</si>
  <si>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</si>
  <si>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現場点検作業を実施し，近接目視点検で確認した変状状況や補修履歴を忠実に変状展開図に転記する</t>
  </si>
  <si>
    <t>③様式D-1-1、様式D-1-2</t>
    <rPh sb="1" eb="3">
      <t>ヨウシキ</t>
    </rPh>
    <rPh sb="9" eb="11">
      <t>ヨウシキ</t>
    </rPh>
    <phoneticPr fontId="9"/>
  </si>
  <si>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</si>
  <si>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9"/>
  </si>
  <si>
    <t>写真台帳の作成と同時に，トンネルの構造を展開した位置図に変状写真位置を記録する</t>
    <phoneticPr fontId="9"/>
  </si>
  <si>
    <t>⑤様式D-3</t>
    <rPh sb="1" eb="3">
      <t>ヨウシキ</t>
    </rPh>
    <phoneticPr fontId="9"/>
  </si>
  <si>
    <t>変状展開図ならびに写真台帳をもとに覆工スパンごとの変状展開図を作成し，変状発生状況をとりまとめる</t>
    <phoneticPr fontId="9"/>
  </si>
  <si>
    <t>⑥様式E-1、様式E-2</t>
    <rPh sb="1" eb="3">
      <t>ヨウシキ</t>
    </rPh>
    <rPh sb="7" eb="9">
      <t>ヨウシキ</t>
    </rPh>
    <phoneticPr fontId="9"/>
  </si>
  <si>
    <t>様式Ｄ－1～様式Ｄ－3をもとに，健全性の診断結果を集計する</t>
    <phoneticPr fontId="9"/>
  </si>
  <si>
    <t>⑦様式C-1-1、様式C-1-2</t>
    <rPh sb="1" eb="3">
      <t>ヨウシキ</t>
    </rPh>
    <rPh sb="9" eb="11">
      <t>ヨウシキ</t>
    </rPh>
    <phoneticPr fontId="9"/>
  </si>
  <si>
    <t>写真台帳をもとに，対策区分の判定区分がⅡ～Ⅳの変状（対策実施後のⅠを含む），異常判定区分「×」（対策実施後の「○」を含む）の概要を記録する</t>
    <phoneticPr fontId="9"/>
  </si>
  <si>
    <t>⑧様式C-2</t>
    <rPh sb="1" eb="3">
      <t>ヨウシキ</t>
    </rPh>
    <phoneticPr fontId="9"/>
  </si>
  <si>
    <t>調査，措置を実施した場合，その履歴を記録する</t>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</si>
  <si>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</si>
  <si>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</si>
  <si>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</si>
  <si>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</si>
  <si>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　画像データは100kb程度とする。</t>
    <phoneticPr fontId="9"/>
  </si>
  <si>
    <t>部位区分</t>
  </si>
  <si>
    <t>変状区分</t>
  </si>
  <si>
    <t>変状種類</t>
  </si>
  <si>
    <t>対策区分</t>
  </si>
  <si>
    <t>健全性</t>
  </si>
  <si>
    <t>調査の要否</t>
  </si>
  <si>
    <t>措置の要否</t>
  </si>
  <si>
    <t>実施有無</t>
  </si>
  <si>
    <t>氷盤</t>
    <rPh sb="0" eb="2">
      <t>コオリバン</t>
    </rPh>
    <phoneticPr fontId="9"/>
  </si>
  <si>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</si>
  <si>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</si>
  <si>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</si>
  <si>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</si>
  <si>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</si>
  <si>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前回定期点検時の健全性</t>
    <rPh sb="0" eb="2">
      <t>ゼンカイ</t>
    </rPh>
    <rPh sb="6" eb="7">
      <t>ジ</t>
    </rPh>
    <rPh sb="8" eb="11">
      <t>ケンゼンセイ</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</si>
  <si>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</si>
  <si>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</si>
  <si>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</si>
  <si>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</si>
  <si>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</si>
  <si>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</si>
  <si>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</si>
  <si>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</si>
  <si>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</si>
  <si>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</si>
  <si>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</si>
  <si>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</si>
  <si>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8"/>
  </si>
  <si>
    <t>健全性の
診断結果</t>
    <rPh sb="0" eb="3">
      <t>ケンゼンセイ</t>
    </rPh>
    <rPh sb="5" eb="7">
      <t>シンダン</t>
    </rPh>
    <rPh sb="7" eb="9">
      <t>ケッカ</t>
    </rPh>
    <phoneticPr fontId="8"/>
  </si>
  <si>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8"/>
  </si>
  <si>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8"/>
  </si>
  <si>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</si>
  <si>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</si>
  <si>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8"/>
  </si>
  <si>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8"/>
  </si>
  <si>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</si>
  <si>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</si>
  <si>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</si>
  <si>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t>
    <phoneticPr fontId="9"/>
  </si>
  <si>
    <t>非常用施設</t>
    <rPh sb="0" eb="3">
      <t>ヒジョウヨウ</t>
    </rPh>
    <rPh sb="3" eb="5">
      <t>シセツ</t>
    </rPh>
    <phoneticPr fontId="9"/>
  </si>
  <si>
    <t>亀裂</t>
    <rPh sb="0" eb="2">
      <t>キレツ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</si>
  <si>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</si>
  <si>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</si>
  <si>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</si>
  <si>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</si>
  <si>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</si>
  <si>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</si>
  <si>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</si>
  <si>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</si>
  <si>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</si>
  <si>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</si>
  <si>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</si>
  <si>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</si>
  <si>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</si>
  <si>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</si>
  <si>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</si>
  <si>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トンネル工法</t>
    <rPh sb="4" eb="6">
      <t>コウホウ</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</si>
  <si>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</si>
  <si>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</si>
  <si>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</si>
  <si>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</si>
  <si>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</si>
  <si>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</si>
  <si>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</si>
  <si>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</si>
  <si>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</si>
  <si>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</si>
  <si>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</si>
  <si>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トンネル区分</t>
    <rPh sb="4" eb="6">
      <t>クブン</t>
    </rPh>
    <phoneticPr fontId="4"/>
  </si>
  <si>
    <t>緊急輸送路</t>
    <rPh sb="0" eb="2">
      <t>キンキュウ</t>
    </rPh>
    <rPh sb="2" eb="5">
      <t>ユソウロ</t>
    </rPh>
    <phoneticPr fontId="9"/>
  </si>
  <si>
    <t>代替路</t>
    <rPh sb="0" eb="2">
      <t>ダイガ</t>
    </rPh>
    <rPh sb="2" eb="3">
      <t>ロ</t>
    </rPh>
    <phoneticPr fontId="9"/>
  </si>
  <si>
    <t>無</t>
    <rPh sb="0" eb="1">
      <t>ナシ</t>
    </rPh>
    <phoneticPr fontId="9"/>
  </si>
  <si>
    <t>様式A～B</t>
    <rPh sb="0" eb="2">
      <t>ヨウシキ</t>
    </rPh>
    <phoneticPr fontId="9"/>
  </si>
  <si>
    <t>補強・補修材の破損</t>
    <rPh sb="0" eb="2">
      <t>ホキョウ</t>
    </rPh>
    <rPh sb="3" eb="5">
      <t>ホシュウ</t>
    </rPh>
    <rPh sb="5" eb="6">
      <t>ザイ</t>
    </rPh>
    <rPh sb="7" eb="9">
      <t>ハソン</t>
    </rPh>
    <phoneticPr fontId="9"/>
  </si>
  <si>
    <t>補強・補修材の破損</t>
    <rPh sb="0" eb="2">
      <t>ホキョウ</t>
    </rPh>
    <rPh sb="3" eb="6">
      <t>ホシュウザイ</t>
    </rPh>
    <rPh sb="7" eb="9">
      <t>ハソン</t>
    </rPh>
    <phoneticPr fontId="9"/>
  </si>
  <si>
    <t>－</t>
    <phoneticPr fontId="9"/>
  </si>
  <si>
    <t>※　変状の発生範囲の規模は、面積・寸法を記載すること。</t>
    <rPh sb="5" eb="7">
      <t>ハッセイ</t>
    </rPh>
    <rPh sb="7" eb="9">
      <t>ハンイ</t>
    </rPh>
    <rPh sb="10" eb="12">
      <t>キボ</t>
    </rPh>
    <rPh sb="14" eb="16">
      <t>メンセキ</t>
    </rPh>
    <rPh sb="17" eb="19">
      <t>スンポウ</t>
    </rPh>
    <rPh sb="20" eb="22">
      <t>キサイ</t>
    </rPh>
    <phoneticPr fontId="9"/>
  </si>
  <si>
    <t>その他</t>
    <rPh sb="2" eb="3">
      <t>タ</t>
    </rPh>
    <phoneticPr fontId="9"/>
  </si>
  <si>
    <t>その他施設</t>
    <rPh sb="2" eb="3">
      <t>タ</t>
    </rPh>
    <rPh sb="3" eb="5">
      <t>シセツ</t>
    </rPh>
    <phoneticPr fontId="9"/>
  </si>
  <si>
    <t>天井板取付部材</t>
    <rPh sb="0" eb="2">
      <t>テンジョウ</t>
    </rPh>
    <rPh sb="2" eb="3">
      <t>イタ</t>
    </rPh>
    <rPh sb="3" eb="4">
      <t>ト</t>
    </rPh>
    <rPh sb="4" eb="5">
      <t>ツ</t>
    </rPh>
    <rPh sb="5" eb="7">
      <t>ブザイ</t>
    </rPh>
    <phoneticPr fontId="9"/>
  </si>
  <si>
    <t>内装板取付部材</t>
    <rPh sb="0" eb="2">
      <t>ナイソウ</t>
    </rPh>
    <rPh sb="2" eb="3">
      <t>イタ</t>
    </rPh>
    <rPh sb="3" eb="4">
      <t>ト</t>
    </rPh>
    <rPh sb="4" eb="5">
      <t>ツ</t>
    </rPh>
    <rPh sb="5" eb="7">
      <t>ブザイ</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</si>
  <si>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8"/>
  </si>
  <si>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</si>
  <si>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</si>
  <si>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</si>
  <si>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</si>
  <si>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</si>
  <si>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様式C-1-1(本体工)、C-2、D-1-1、D-3</t>
    <rPh sb="0" eb="2">
      <t>ヨウシキ</t>
    </rPh>
    <rPh sb="8" eb="11">
      <t>ホンタイコウ</t>
    </rPh>
    <phoneticPr fontId="9"/>
  </si>
  <si>
    <t>ファイル作成にあたって</t>
    <rPh sb="4" eb="6">
      <t>サクセイ</t>
    </rPh>
    <phoneticPr fontId="9"/>
  </si>
  <si>
    <t>うき・はく離</t>
    <rPh sb="5" eb="6">
      <t>リ</t>
    </rPh>
    <phoneticPr fontId="9"/>
  </si>
  <si>
    <t>様式C-1-2（附属物）、D-1-2</t>
    <rPh sb="0" eb="2">
      <t>ヨウシキ</t>
    </rPh>
    <rPh sb="8" eb="10">
      <t>フゾク</t>
    </rPh>
    <rPh sb="10" eb="11">
      <t>ブツ</t>
    </rPh>
    <phoneticPr fontId="9"/>
  </si>
  <si>
    <t>覆工・坑門</t>
    <rPh sb="0" eb="2">
      <t>フッコウ</t>
    </rPh>
    <rPh sb="3" eb="5">
      <t>コウモン</t>
    </rPh>
    <phoneticPr fontId="9"/>
  </si>
  <si>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</si>
  <si>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</si>
  <si>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8"/>
  </si>
  <si>
    <t>※　数が多い場合は、適時、表の行を増やすこと。</t>
    <phoneticPr fontId="9"/>
  </si>
  <si>
    <t>※　行が不足する場合は、適時、表の行を増やすこと。</t>
    <rPh sb="2" eb="3">
      <t>ギョウ</t>
    </rPh>
    <rPh sb="4" eb="6">
      <t>フソク</t>
    </rPh>
    <rPh sb="8" eb="10">
      <t>バアイ</t>
    </rPh>
    <phoneticPr fontId="9"/>
  </si>
  <si>
    <t>※　変状数に準じてシートを追加すること。（１シートに１ページとすること。）</t>
    <rPh sb="2" eb="4">
      <t>ヘンジョウ</t>
    </rPh>
    <rPh sb="4" eb="5">
      <t>スウ</t>
    </rPh>
    <rPh sb="6" eb="7">
      <t>ジュン</t>
    </rPh>
    <rPh sb="13" eb="15">
      <t>ツイカ</t>
    </rPh>
    <phoneticPr fontId="8"/>
  </si>
  <si>
    <t>変形、移動</t>
    <rPh sb="0" eb="2">
      <t>ヘンケイ</t>
    </rPh>
    <rPh sb="3" eb="5">
      <t>イドウ</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</si>
  <si>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</si>
  <si>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</si>
  <si>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</si>
  <si>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9"/>
  </si>
  <si>
    <t>巻厚の不足または減少，背面空洞</t>
    <rPh sb="0" eb="1">
      <t>マ</t>
    </rPh>
    <rPh sb="1" eb="2">
      <t>アツ</t>
    </rPh>
    <rPh sb="3" eb="5">
      <t>フソク</t>
    </rPh>
    <rPh sb="8" eb="10">
      <t>ゲンショウ</t>
    </rPh>
    <rPh sb="11" eb="13">
      <t>ハイメン</t>
    </rPh>
    <rPh sb="13" eb="15">
      <t>クウドウ</t>
    </rPh>
    <phoneticPr fontId="9"/>
  </si>
  <si>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4"/>
  </si>
  <si>
    <t>■定期点検記録様式　トンネル変状・異常箇所写真位置図</t>
    <rPh sb="1" eb="3">
      <t>テイキ</t>
    </rPh>
    <rPh sb="3" eb="5">
      <t>テンケン</t>
    </rPh>
    <rPh sb="5" eb="7">
      <t>キロク</t>
    </rPh>
    <rPh sb="7" eb="9">
      <t>ヨウシキ</t>
    </rPh>
    <rPh sb="17" eb="19">
      <t>イジョウ</t>
    </rPh>
    <phoneticPr fontId="4"/>
  </si>
  <si>
    <t>Ⅰ</t>
  </si>
  <si>
    <t>あり</t>
    <phoneticPr fontId="9"/>
  </si>
  <si>
    <t>陸上トンネル 掘進工法</t>
    <phoneticPr fontId="9"/>
  </si>
  <si>
    <t>Ⅱ</t>
  </si>
  <si>
    <t>なし</t>
    <phoneticPr fontId="9"/>
  </si>
  <si>
    <t>陸上トンネル 開削工法</t>
    <phoneticPr fontId="9"/>
  </si>
  <si>
    <t>陸上トンネル その他</t>
    <phoneticPr fontId="9"/>
  </si>
  <si>
    <t>水底トンネル 掘進工法</t>
    <phoneticPr fontId="9"/>
  </si>
  <si>
    <t>水底トンネル 沈埋工法</t>
    <phoneticPr fontId="9"/>
  </si>
  <si>
    <t>水底トンネル 開削工法</t>
    <phoneticPr fontId="9"/>
  </si>
  <si>
    <t>水底トンネル その他</t>
    <phoneticPr fontId="9"/>
  </si>
  <si>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8"/>
  </si>
  <si>
    <t>■定期点検記録様式 　変状写真台帳</t>
    <phoneticPr fontId="4"/>
  </si>
  <si>
    <t>写真
番号</t>
    <rPh sb="0" eb="2">
      <t>シャシン</t>
    </rPh>
    <rPh sb="3" eb="5">
      <t>バンゴウ</t>
    </rPh>
    <phoneticPr fontId="4"/>
  </si>
  <si>
    <t>覆工
スパン
番号</t>
    <rPh sb="0" eb="2">
      <t>フッコウ</t>
    </rPh>
    <rPh sb="7" eb="9">
      <t>バンゴウ</t>
    </rPh>
    <phoneticPr fontId="8"/>
  </si>
  <si>
    <t>変状
部位</t>
    <rPh sb="0" eb="2">
      <t>ヘンジョウ</t>
    </rPh>
    <rPh sb="3" eb="5">
      <t>ブイ</t>
    </rPh>
    <phoneticPr fontId="8"/>
  </si>
  <si>
    <t>メモ</t>
    <phoneticPr fontId="4"/>
  </si>
  <si>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</si>
  <si>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</si>
  <si>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</si>
  <si>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</si>
  <si>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(ひび割れ幅のみmmとし、その他をm表記とする)</t>
  </si>
  <si>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8"/>
  </si>
  <si>
    <t>国道435号</t>
    <phoneticPr fontId="9"/>
  </si>
  <si>
    <t>株式会社エイト日本技術開発</t>
    <rPh sb="0" eb="4">
      <t>カブシキガイシャ</t>
    </rPh>
    <rPh sb="7" eb="13">
      <t>ニホンギジュツカイハツ</t>
    </rPh>
    <phoneticPr fontId="4"/>
  </si>
  <si>
    <t>ホウベンザントンネル</t>
    <phoneticPr fontId="4"/>
  </si>
  <si>
    <t>鳳翩山トンネル</t>
    <rPh sb="0" eb="3">
      <t>ホウベンザン</t>
    </rPh>
    <phoneticPr fontId="4"/>
  </si>
  <si>
    <t>山口県山口市吉敷</t>
    <rPh sb="0" eb="3">
      <t>ヤマグチケン</t>
    </rPh>
    <rPh sb="3" eb="6">
      <t>ヤマグチシ</t>
    </rPh>
    <rPh sb="6" eb="8">
      <t>ヨシシキ</t>
    </rPh>
    <phoneticPr fontId="4"/>
  </si>
  <si>
    <t>山口県美祢市美東町綾木</t>
    <rPh sb="0" eb="3">
      <t>ヤマグチケン</t>
    </rPh>
    <rPh sb="3" eb="6">
      <t>ミネシ</t>
    </rPh>
    <rPh sb="6" eb="9">
      <t>ビトウマチ</t>
    </rPh>
    <rPh sb="9" eb="11">
      <t>アヤギ</t>
    </rPh>
    <phoneticPr fontId="4"/>
  </si>
  <si>
    <t>34°11′35.0″</t>
    <phoneticPr fontId="4"/>
  </si>
  <si>
    <t>131°24′23.0″</t>
    <phoneticPr fontId="4"/>
  </si>
  <si>
    <t>無料</t>
    <rPh sb="0" eb="2">
      <t>ムリョウ</t>
    </rPh>
    <phoneticPr fontId="4"/>
  </si>
  <si>
    <t>0.3～1.0％</t>
    <phoneticPr fontId="4"/>
  </si>
  <si>
    <t>LED</t>
    <phoneticPr fontId="9"/>
  </si>
  <si>
    <t>自然</t>
    <rPh sb="0" eb="2">
      <t>シゼン</t>
    </rPh>
    <phoneticPr fontId="9"/>
  </si>
  <si>
    <t>平成3年</t>
    <rPh sb="0" eb="2">
      <t>ヘイセイ</t>
    </rPh>
    <rPh sb="3" eb="4">
      <t>ネン</t>
    </rPh>
    <phoneticPr fontId="4"/>
  </si>
  <si>
    <t>B</t>
    <phoneticPr fontId="4"/>
  </si>
  <si>
    <t>コンクリート系</t>
    <rPh sb="6" eb="7">
      <t>ケイ</t>
    </rPh>
    <phoneticPr fontId="4"/>
  </si>
  <si>
    <t>㎝</t>
    <phoneticPr fontId="4"/>
  </si>
  <si>
    <t>U型暗梁排水</t>
    <rPh sb="1" eb="2">
      <t>ガタ</t>
    </rPh>
    <rPh sb="2" eb="3">
      <t>アン</t>
    </rPh>
    <rPh sb="3" eb="4">
      <t>リョウ</t>
    </rPh>
    <rPh sb="4" eb="6">
      <t>ハイスイ</t>
    </rPh>
    <phoneticPr fontId="4"/>
  </si>
  <si>
    <t>PS</t>
    <phoneticPr fontId="9"/>
  </si>
  <si>
    <t>坑門（面壁型）</t>
    <rPh sb="0" eb="2">
      <t>コウモン</t>
    </rPh>
    <rPh sb="3" eb="6">
      <t>メンペキガタ</t>
    </rPh>
    <phoneticPr fontId="9"/>
  </si>
  <si>
    <t>S1</t>
    <phoneticPr fontId="9"/>
  </si>
  <si>
    <t>銘板(L)</t>
    <rPh sb="0" eb="2">
      <t>メイバン</t>
    </rPh>
    <phoneticPr fontId="9"/>
  </si>
  <si>
    <t>○</t>
    <phoneticPr fontId="21"/>
  </si>
  <si>
    <t>非常電話案内板</t>
    <rPh sb="0" eb="4">
      <t>ヒジョウデンワ</t>
    </rPh>
    <rPh sb="4" eb="7">
      <t>アンナイバン</t>
    </rPh>
    <phoneticPr fontId="9"/>
  </si>
  <si>
    <t>S2</t>
  </si>
  <si>
    <t>S3</t>
  </si>
  <si>
    <t>S4</t>
  </si>
  <si>
    <t>①</t>
    <phoneticPr fontId="21"/>
  </si>
  <si>
    <t>①</t>
  </si>
  <si>
    <t>S5</t>
  </si>
  <si>
    <t>S6</t>
  </si>
  <si>
    <t>S7</t>
  </si>
  <si>
    <t>S8</t>
  </si>
  <si>
    <t>②</t>
    <phoneticPr fontId="21"/>
  </si>
  <si>
    <t>S9</t>
  </si>
  <si>
    <t>S10</t>
  </si>
  <si>
    <t>S11</t>
  </si>
  <si>
    <t>S12</t>
  </si>
  <si>
    <t>S13</t>
  </si>
  <si>
    <t>③</t>
    <phoneticPr fontId="21"/>
  </si>
  <si>
    <t>S14</t>
  </si>
  <si>
    <t>S15</t>
  </si>
  <si>
    <t>S16</t>
  </si>
  <si>
    <t>S17</t>
  </si>
  <si>
    <t>S18</t>
  </si>
  <si>
    <t>④</t>
    <phoneticPr fontId="21"/>
  </si>
  <si>
    <t>S19</t>
  </si>
  <si>
    <t>S20</t>
  </si>
  <si>
    <t>S21</t>
  </si>
  <si>
    <t>S22</t>
  </si>
  <si>
    <t>S23</t>
  </si>
  <si>
    <t>⑤</t>
    <phoneticPr fontId="21"/>
  </si>
  <si>
    <t>S24</t>
  </si>
  <si>
    <t>S25</t>
  </si>
  <si>
    <t>S26</t>
  </si>
  <si>
    <t>S27</t>
  </si>
  <si>
    <t>⑥</t>
    <phoneticPr fontId="21"/>
  </si>
  <si>
    <t>S28</t>
  </si>
  <si>
    <t>S29</t>
  </si>
  <si>
    <t>S30</t>
  </si>
  <si>
    <t>S31</t>
  </si>
  <si>
    <t>S32</t>
  </si>
  <si>
    <t>⑦</t>
    <phoneticPr fontId="21"/>
  </si>
  <si>
    <t>S33</t>
  </si>
  <si>
    <t>S34</t>
  </si>
  <si>
    <t>S35</t>
  </si>
  <si>
    <t>S36</t>
  </si>
  <si>
    <t>S37</t>
  </si>
  <si>
    <t>⑧</t>
    <phoneticPr fontId="21"/>
  </si>
  <si>
    <t>S38</t>
  </si>
  <si>
    <t>S39</t>
  </si>
  <si>
    <t>S40</t>
  </si>
  <si>
    <t>S41</t>
  </si>
  <si>
    <t>S42</t>
  </si>
  <si>
    <t>⑨</t>
    <phoneticPr fontId="21"/>
  </si>
  <si>
    <t>S43</t>
  </si>
  <si>
    <t>S44</t>
  </si>
  <si>
    <t>非常駐車帯(L)</t>
    <rPh sb="0" eb="5">
      <t>ヒジョウチュウシャタイ</t>
    </rPh>
    <phoneticPr fontId="9"/>
  </si>
  <si>
    <t>S45</t>
  </si>
  <si>
    <t>S46</t>
  </si>
  <si>
    <t>S47</t>
  </si>
  <si>
    <t>⑩</t>
    <phoneticPr fontId="21"/>
  </si>
  <si>
    <t>S48</t>
  </si>
  <si>
    <t>S49</t>
  </si>
  <si>
    <t>S50</t>
  </si>
  <si>
    <t>S51</t>
  </si>
  <si>
    <t>S52</t>
  </si>
  <si>
    <t>S53</t>
  </si>
  <si>
    <t>非常駐車帯(R)</t>
    <rPh sb="0" eb="5">
      <t>ヒジョウチュウシャタイ</t>
    </rPh>
    <phoneticPr fontId="9"/>
  </si>
  <si>
    <t>⑪</t>
    <phoneticPr fontId="21"/>
  </si>
  <si>
    <t>S54</t>
  </si>
  <si>
    <t>S55</t>
  </si>
  <si>
    <t>S56</t>
  </si>
  <si>
    <t>S57</t>
  </si>
  <si>
    <t>S58</t>
  </si>
  <si>
    <t>S59</t>
  </si>
  <si>
    <t>⑫</t>
    <phoneticPr fontId="21"/>
  </si>
  <si>
    <t>S60</t>
  </si>
  <si>
    <t>S61</t>
  </si>
  <si>
    <t>S62</t>
  </si>
  <si>
    <t>S63</t>
  </si>
  <si>
    <t>S64</t>
  </si>
  <si>
    <t>⑬</t>
    <phoneticPr fontId="21"/>
  </si>
  <si>
    <t>S65</t>
  </si>
  <si>
    <t>S66</t>
  </si>
  <si>
    <t>S67</t>
  </si>
  <si>
    <t>S68</t>
  </si>
  <si>
    <t>S69</t>
  </si>
  <si>
    <t>⑭</t>
    <phoneticPr fontId="21"/>
  </si>
  <si>
    <t>S70</t>
  </si>
  <si>
    <t>S71</t>
  </si>
  <si>
    <t>S72</t>
  </si>
  <si>
    <t>S73</t>
  </si>
  <si>
    <t>⑮</t>
    <phoneticPr fontId="21"/>
  </si>
  <si>
    <t>S74</t>
  </si>
  <si>
    <t>S75</t>
  </si>
  <si>
    <t>S76</t>
  </si>
  <si>
    <t>S77</t>
  </si>
  <si>
    <t>S78</t>
  </si>
  <si>
    <t>⑯</t>
    <phoneticPr fontId="21"/>
  </si>
  <si>
    <t>S79</t>
  </si>
  <si>
    <t>S80</t>
  </si>
  <si>
    <t>S81</t>
  </si>
  <si>
    <t>S82</t>
  </si>
  <si>
    <t>S83</t>
  </si>
  <si>
    <t>⑰</t>
    <phoneticPr fontId="21"/>
  </si>
  <si>
    <t>S84</t>
  </si>
  <si>
    <t>S85</t>
  </si>
  <si>
    <t>S86</t>
  </si>
  <si>
    <t>S87</t>
  </si>
  <si>
    <t>S88</t>
  </si>
  <si>
    <t>⑱</t>
    <phoneticPr fontId="21"/>
  </si>
  <si>
    <t>S89</t>
  </si>
  <si>
    <t>S90</t>
  </si>
  <si>
    <t>S91</t>
  </si>
  <si>
    <t>S92</t>
  </si>
  <si>
    <t>⑲</t>
    <phoneticPr fontId="21"/>
  </si>
  <si>
    <t>S93</t>
  </si>
  <si>
    <t>S94</t>
  </si>
  <si>
    <t>S95</t>
  </si>
  <si>
    <t>S96</t>
  </si>
  <si>
    <t>S97</t>
  </si>
  <si>
    <t>⑳</t>
    <phoneticPr fontId="21"/>
  </si>
  <si>
    <t>S98</t>
  </si>
  <si>
    <t>S99</t>
  </si>
  <si>
    <t>S100</t>
  </si>
  <si>
    <t>S101</t>
  </si>
  <si>
    <t>S102</t>
  </si>
  <si>
    <t>PE</t>
    <phoneticPr fontId="9"/>
  </si>
  <si>
    <t>あり</t>
  </si>
  <si>
    <t>ホウベンザントンネル</t>
    <phoneticPr fontId="9"/>
  </si>
  <si>
    <t>鳳翩山トンネル</t>
    <phoneticPr fontId="9"/>
  </si>
  <si>
    <t>覆工・坑門</t>
  </si>
  <si>
    <t>側壁（右側）</t>
  </si>
  <si>
    <t>材質劣化</t>
  </si>
  <si>
    <t>鋼材腐食</t>
  </si>
  <si>
    <t>進行が認められない</t>
  </si>
  <si>
    <t>-</t>
  </si>
  <si>
    <t>否</t>
  </si>
  <si>
    <t>継続</t>
  </si>
  <si>
    <t>アーチ（右側）</t>
  </si>
  <si>
    <t>うき・はく離</t>
  </si>
  <si>
    <t>0.2m×0.05m</t>
  </si>
  <si>
    <t>監視（重点）</t>
  </si>
  <si>
    <t>0.3m×0.05m</t>
  </si>
  <si>
    <t>その他</t>
  </si>
  <si>
    <t>アーチ（左側）</t>
  </si>
  <si>
    <t>0.35m×0.05m</t>
  </si>
  <si>
    <t>ひび割れ</t>
  </si>
  <si>
    <t>1.0m×0.03m</t>
  </si>
  <si>
    <t>アーチ（全周）</t>
  </si>
  <si>
    <t>10.0m×0.9m</t>
  </si>
  <si>
    <t>0.7m×0.05m</t>
  </si>
  <si>
    <t>0.5m×0.05m</t>
  </si>
  <si>
    <t>0.4m×0.05m</t>
  </si>
  <si>
    <t>0.15m×0.06m</t>
  </si>
  <si>
    <t>0.2m×0.1m</t>
  </si>
  <si>
    <t>新規確認</t>
  </si>
  <si>
    <t>未</t>
  </si>
  <si>
    <t>0.35m×0.05m　</t>
  </si>
  <si>
    <t>0.3m×0.05m　D=0.01</t>
  </si>
  <si>
    <t>0.7m×0.1m</t>
  </si>
  <si>
    <t>0.45m×0.05m</t>
  </si>
  <si>
    <t>0.05m×0.2m</t>
  </si>
  <si>
    <t>1.0m×0.04m</t>
  </si>
  <si>
    <t>0.15m×0.5m</t>
  </si>
  <si>
    <t>0.06m×0.2m</t>
  </si>
  <si>
    <t>0.25m×0.07m</t>
  </si>
  <si>
    <t>0.3m×0.1m</t>
  </si>
  <si>
    <t>側壁（左側）</t>
  </si>
  <si>
    <t>0.1m×0.2m</t>
  </si>
  <si>
    <t>0.7m×0.3m</t>
  </si>
  <si>
    <t>1.8m×0.1m</t>
  </si>
  <si>
    <t>段差　25mm</t>
  </si>
  <si>
    <t>1.0m×0.05m</t>
  </si>
  <si>
    <t>漏水</t>
  </si>
  <si>
    <t>7.0m×1.5m</t>
  </si>
  <si>
    <t>8.2m×1.8m</t>
  </si>
  <si>
    <t>0.5m×1.9m</t>
  </si>
  <si>
    <t>2.6m×1.0m</t>
  </si>
  <si>
    <t>0.05m×0.4m</t>
  </si>
  <si>
    <t>2.8m×1.3m</t>
  </si>
  <si>
    <t>1.5m×1.3m</t>
  </si>
  <si>
    <t>滞水</t>
  </si>
  <si>
    <t>0.7m×1.8m</t>
  </si>
  <si>
    <t>0.95m×0.03m</t>
  </si>
  <si>
    <t>0.4m×0.03m</t>
  </si>
  <si>
    <t>0.3m×0.03m</t>
  </si>
  <si>
    <t>1.2m×0.07m</t>
  </si>
  <si>
    <t>アーチ（天端）</t>
  </si>
  <si>
    <t>1.0m×1.1m</t>
  </si>
  <si>
    <t>要対策</t>
  </si>
  <si>
    <t>0.15m×0.05m</t>
  </si>
  <si>
    <t>0.1m×0.5m</t>
  </si>
  <si>
    <t>0.2m×0.2m</t>
  </si>
  <si>
    <t>0.2m×0.03m</t>
  </si>
  <si>
    <t>0.45m×0.03m</t>
  </si>
  <si>
    <t>2.0m×0.5m</t>
  </si>
  <si>
    <t>0.4m×0.3m D=0.005m</t>
  </si>
  <si>
    <t>0.4m×0.1m</t>
  </si>
  <si>
    <t>段差　15mm</t>
  </si>
  <si>
    <t>×</t>
  </si>
  <si>
    <t>鉄筋露出　0.25m×0.5m</t>
  </si>
  <si>
    <t>（Ⅱb）</t>
  </si>
  <si>
    <t>うき　0.2m×0.05m</t>
  </si>
  <si>
    <t>0.2m×0.05m　　0.01㎡</t>
  </si>
  <si>
    <t>（Ⅱa）</t>
  </si>
  <si>
    <t>うき　0.3m×0.05m</t>
  </si>
  <si>
    <t>0.3m×0.05m　　0.015㎡</t>
  </si>
  <si>
    <t>ジャンカ　0.25m×0.15m D=10mm</t>
  </si>
  <si>
    <t>右アーチの骨材露出　（Ⅱb）</t>
  </si>
  <si>
    <t>うき　0.35m×0.05m</t>
  </si>
  <si>
    <t>0.35m×0.05m　　0.0175㎡</t>
  </si>
  <si>
    <t>ひび割れ　1.0m×0.3m</t>
  </si>
  <si>
    <t>1.0m×0.03m　　0.03㎡</t>
  </si>
  <si>
    <t>目地部の閉合ひび割れ打音異常なし　W=0.5　（Ⅱb）</t>
  </si>
  <si>
    <t>ひび割れ　7.5m×0.9m</t>
  </si>
  <si>
    <t>10.0m×0.9m　　9㎡</t>
  </si>
  <si>
    <t>うき　0.7m×0.05m</t>
  </si>
  <si>
    <t>0.7m×0.05m　　0.035㎡</t>
  </si>
  <si>
    <t>うき　0.5m×0.05m</t>
  </si>
  <si>
    <t>0.5m×0.05m　　0.025㎡</t>
  </si>
  <si>
    <t>うき　0.4m×0.05m</t>
  </si>
  <si>
    <t>0.4m×0.05m　　0.02㎡</t>
  </si>
  <si>
    <t>うき　0.15m×0.06m</t>
  </si>
  <si>
    <t>0.15m×0.06m　　0.009㎡</t>
  </si>
  <si>
    <t>0.2m×0.1m　　0.02㎡</t>
  </si>
  <si>
    <t>木片混入　0.35m×0.05m</t>
  </si>
  <si>
    <t>0.35m×0.05m　　　0.0175㎡</t>
  </si>
  <si>
    <t>左アーチの木片混入　（Ⅱb）</t>
  </si>
  <si>
    <t>新規</t>
  </si>
  <si>
    <t>0.3m×0.05m　D=0.01　　0.015㎡</t>
  </si>
  <si>
    <t>右アーチの木片混入　（Ⅱb）</t>
  </si>
  <si>
    <t>はく離　0.4m×0.08m</t>
  </si>
  <si>
    <t>0.7m×0.1m　　0.07㎡</t>
  </si>
  <si>
    <t>はく落内部にうき(一部撤去済み)　（Ⅱa）</t>
  </si>
  <si>
    <t>うき・はく離　0.4m×0.05m</t>
  </si>
  <si>
    <t>うき　0.45m×0.05m</t>
  </si>
  <si>
    <t>0.45m×0.05m　　0.0225㎡</t>
  </si>
  <si>
    <t>うき　0.5m×0.1m</t>
  </si>
  <si>
    <t>0.05m×0.2m　　0.01㎡</t>
  </si>
  <si>
    <t>うき　1.0m×0.04m</t>
  </si>
  <si>
    <t>1.0m×0.04m　　0.04㎡</t>
  </si>
  <si>
    <t>うき　0.15m×0.5m</t>
  </si>
  <si>
    <t>0.15m×0.5m　　0.075㎡</t>
  </si>
  <si>
    <t>うき　0.06m×0.2m</t>
  </si>
  <si>
    <t>0.06m×0.2m　　0.012㎡</t>
  </si>
  <si>
    <t>木片混入　0.25m×0.07m</t>
  </si>
  <si>
    <t>0.25m×0.07m　　0.0175㎡</t>
  </si>
  <si>
    <t>うき　0.3m×0.1m</t>
  </si>
  <si>
    <t>0.3m×0.1m　　0.03㎡</t>
  </si>
  <si>
    <t>うき　0.1m×0.2m</t>
  </si>
  <si>
    <t>0.1m×0.2m　　0.02㎡</t>
  </si>
  <si>
    <t>うき　0.7m×0.3m</t>
  </si>
  <si>
    <t>0.7m×0.3m　　0.21㎡</t>
  </si>
  <si>
    <t>うき　0.5m×0.03m</t>
  </si>
  <si>
    <t>ひび割れ　1.5m×0.2m</t>
  </si>
  <si>
    <t>1.8m×0.1m　　0.18㎡</t>
  </si>
  <si>
    <t>排水蓋変形　浮き上がり30mm　大きさ750mm×400mm</t>
  </si>
  <si>
    <t>その他　段差　25mm</t>
  </si>
  <si>
    <t>うき　0.05m×0.2m</t>
  </si>
  <si>
    <t>うき　1.0m×0.05m</t>
  </si>
  <si>
    <t>1.0m×0.05m　　0.05㎡</t>
  </si>
  <si>
    <t>7.0m×1.5m　　10.5㎡</t>
  </si>
  <si>
    <t>8.2m×1.8m　　14.76㎡</t>
  </si>
  <si>
    <t>ジャンカ　0.5m×1.6m</t>
  </si>
  <si>
    <t>0.5m×1.9m　　0.95㎡</t>
  </si>
  <si>
    <t>左アーチの骨材露出　（Ⅱb）</t>
  </si>
  <si>
    <t>2.6m×1.0m　　2.6㎡</t>
  </si>
  <si>
    <t>背面空洞濁音あり　（Ⅱb）</t>
  </si>
  <si>
    <t>うき　0.05m×0.4m</t>
  </si>
  <si>
    <t>0.05m×0.4m　　0.02㎡</t>
  </si>
  <si>
    <t>2.8m×1.3m　　3.64㎡</t>
  </si>
  <si>
    <t>1.5m×1.3m　　1.95㎡</t>
  </si>
  <si>
    <t>0.7m×1.8m　　1.26㎡</t>
  </si>
  <si>
    <t>うき　0.95m×0.03m</t>
  </si>
  <si>
    <t>0.95m×0.03m　　0.0285㎡</t>
  </si>
  <si>
    <t>うき　0.4m×0.03m</t>
  </si>
  <si>
    <t>0.4m×0.03m　　0.012㎡</t>
  </si>
  <si>
    <t>うき　0.3m×0.03m</t>
  </si>
  <si>
    <t>0.3m×0.03m　　0.009㎡</t>
  </si>
  <si>
    <t>うき　1.2m×0.07m</t>
  </si>
  <si>
    <t>1.2m×0.07m　　0.084㎡</t>
  </si>
  <si>
    <t>うき　0.3m×0.8m</t>
  </si>
  <si>
    <t>1.0m×1.1m　　1.1㎡</t>
  </si>
  <si>
    <t>0.15m×0.05m　　0.0075㎡</t>
  </si>
  <si>
    <t>ジャンカ　0.1m×0.5m</t>
  </si>
  <si>
    <t>0.1m×0.5m　　0.05㎡</t>
  </si>
  <si>
    <t>左アーチの骨材露出　（Ⅱa）</t>
  </si>
  <si>
    <t>ジャンカ　0.2m×0.2m</t>
  </si>
  <si>
    <t>0.2m×0.2m　　0.04㎡</t>
  </si>
  <si>
    <t>うき　0.2m×0.03m</t>
  </si>
  <si>
    <t>0.2m×0.03m　　0.006㎡</t>
  </si>
  <si>
    <t>うき　0.45m×0.03m</t>
  </si>
  <si>
    <t>0.45m×0.03m　　0.0135㎡</t>
  </si>
  <si>
    <t>うき　2.0m×0.5m</t>
  </si>
  <si>
    <t>2.0m×0.5m　　1㎡</t>
  </si>
  <si>
    <t>目地部の閉合ひび割れ打音異常なし　W=0.4　（Ⅱb）</t>
  </si>
  <si>
    <t>ジャンカ　0.4m×0.3m D=0.005m</t>
  </si>
  <si>
    <t>0.4m×0.3m D=0.005m　　0.12㎡</t>
  </si>
  <si>
    <t>うき　0.35m×0.06m</t>
  </si>
  <si>
    <t>うき　0.4m×0.1m</t>
  </si>
  <si>
    <t>0.4m×0.1m　　0.04㎡</t>
  </si>
  <si>
    <t>出入り　15mm</t>
  </si>
  <si>
    <t>PS</t>
  </si>
  <si>
    <t>PE</t>
  </si>
  <si>
    <t>計</t>
    <rPh sb="0" eb="1">
      <t>ケイ</t>
    </rPh>
    <phoneticPr fontId="24"/>
  </si>
  <si>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4"/>
  </si>
  <si>
    <t>　　　材質劣化、漏水はそれぞれの判定区分に変状数を記入すること。</t>
    <phoneticPr fontId="24"/>
  </si>
  <si>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4"/>
  </si>
  <si>
    <t>※１：本シートは様式D‐3の集計結果を掲載すること。</t>
    <rPh sb="3" eb="4">
      <t>ホン</t>
    </rPh>
    <rPh sb="8" eb="10">
      <t>ヨウシキ</t>
    </rPh>
    <rPh sb="14" eb="16">
      <t>シュウケイ</t>
    </rPh>
    <rPh sb="16" eb="18">
      <t>ケッカ</t>
    </rPh>
    <rPh sb="19" eb="21">
      <t>ケイサイ</t>
    </rPh>
    <phoneticPr fontId="24"/>
  </si>
  <si>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4"/>
  </si>
  <si>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4"/>
  </si>
  <si>
    <t>面壁型</t>
    <rPh sb="0" eb="3">
      <t>メンペキガタ</t>
    </rPh>
    <phoneticPr fontId="9"/>
  </si>
  <si>
    <t>陸上トンネル 掘進工法</t>
  </si>
  <si>
    <t>榎田　敦之</t>
    <rPh sb="0" eb="2">
      <t>エノキダ</t>
    </rPh>
    <rPh sb="3" eb="5">
      <t>アツユキ</t>
    </rPh>
    <phoneticPr fontId="9"/>
  </si>
  <si>
    <t>S1</t>
    <phoneticPr fontId="4"/>
  </si>
  <si>
    <t>その他施設</t>
    <phoneticPr fontId="4"/>
  </si>
  <si>
    <t>その他</t>
    <phoneticPr fontId="4"/>
  </si>
  <si>
    <t>附属物本体</t>
    <phoneticPr fontId="4"/>
  </si>
  <si>
    <t>変形，欠損</t>
    <phoneticPr fontId="4"/>
  </si>
  <si>
    <t>1箇所</t>
    <phoneticPr fontId="4"/>
  </si>
  <si>
    <t>×</t>
    <phoneticPr fontId="4"/>
  </si>
  <si>
    <t>S34</t>
    <phoneticPr fontId="4"/>
  </si>
  <si>
    <t>S43</t>
    <phoneticPr fontId="4"/>
  </si>
  <si>
    <t>S53</t>
    <phoneticPr fontId="4"/>
  </si>
  <si>
    <t>-</t>
    <phoneticPr fontId="4"/>
  </si>
  <si>
    <t>未</t>
    <phoneticPr fontId="4"/>
  </si>
  <si>
    <t>S1</t>
    <phoneticPr fontId="9"/>
  </si>
  <si>
    <t>その他施設</t>
    <phoneticPr fontId="9"/>
  </si>
  <si>
    <t>その他</t>
    <phoneticPr fontId="9"/>
  </si>
  <si>
    <t>附属物本体</t>
    <phoneticPr fontId="9"/>
  </si>
  <si>
    <t>変形，欠損</t>
    <phoneticPr fontId="9"/>
  </si>
  <si>
    <t>デリネータ欠損</t>
    <phoneticPr fontId="9"/>
  </si>
  <si>
    <t>IMG_0042</t>
  </si>
  <si>
    <t>S34</t>
    <phoneticPr fontId="9"/>
  </si>
  <si>
    <t>IMG_0193</t>
  </si>
  <si>
    <t>S43</t>
    <phoneticPr fontId="9"/>
  </si>
  <si>
    <t>IMG_0207</t>
  </si>
  <si>
    <t>S53</t>
    <phoneticPr fontId="9"/>
  </si>
  <si>
    <t>面壁・妻壁等</t>
  </si>
  <si>
    <t>0.1m×0.1m D=0.01m</t>
  </si>
  <si>
    <t>Ⅰ</t>
    <phoneticPr fontId="9"/>
  </si>
  <si>
    <t>-</t>
    <phoneticPr fontId="9"/>
  </si>
  <si>
    <t>0.08m×0.08m D=0.01m</t>
  </si>
  <si>
    <t>0.05m×0.05m D=0.01m</t>
  </si>
  <si>
    <t>0.25m×0.5m D=0.02</t>
  </si>
  <si>
    <t>Ⅱb</t>
  </si>
  <si>
    <t>Ⅱb</t>
    <phoneticPr fontId="9"/>
  </si>
  <si>
    <t>要監視</t>
  </si>
  <si>
    <t>監視（日常巡視）</t>
  </si>
  <si>
    <t>0.03m×0.1m D=0.01m</t>
  </si>
  <si>
    <t>Ⅱa</t>
  </si>
  <si>
    <t>Ⅱa</t>
    <phoneticPr fontId="9"/>
  </si>
  <si>
    <t>0.1m×0.03m D=0.005m</t>
  </si>
  <si>
    <t>0.25m×0.15m D=0.01m</t>
  </si>
  <si>
    <t>幅0.3mm　長さ9.1m</t>
  </si>
  <si>
    <t>幅0.4mm　長さ5.2m</t>
  </si>
  <si>
    <t>幅0.5mm　長さ5.4m</t>
  </si>
  <si>
    <t>0.3m×0.08m D=0.01m ３か所</t>
  </si>
  <si>
    <t>0.15m×0.6m D=0.02m</t>
  </si>
  <si>
    <t>0.05m×0.2m D=0.01m</t>
  </si>
  <si>
    <t>幅0.4mm　長さ7.0m</t>
  </si>
  <si>
    <t>幅0.5mm×長さ7.7m</t>
  </si>
  <si>
    <t>0.05m×0.05m D=0.005m ２か所</t>
  </si>
  <si>
    <t>0.05m×0.05m D=0.005m</t>
  </si>
  <si>
    <t>幅0.4mm×長さ7.2m</t>
  </si>
  <si>
    <t>0.1m×0.1m D=0.005m</t>
  </si>
  <si>
    <t>幅0.5mm×長さ10.0m</t>
  </si>
  <si>
    <t>幅1.0mm×長さ11.0m</t>
  </si>
  <si>
    <t>幅0.5mm×長さ10.5m</t>
  </si>
  <si>
    <t>幅0.4mm×長さ7.0m</t>
  </si>
  <si>
    <t>0.08m×0.15m D=0.01m</t>
  </si>
  <si>
    <t>幅0.5mm×長さ11.0m</t>
  </si>
  <si>
    <t>幅1.0mm×長さ9.5m</t>
  </si>
  <si>
    <t>Ⅳ</t>
    <phoneticPr fontId="9"/>
  </si>
  <si>
    <t>幅0.3mm×長さ5.5m</t>
  </si>
  <si>
    <t>幅1.5mm×長さ11.0m</t>
  </si>
  <si>
    <t>幅0.3mm×長さ5.8m</t>
  </si>
  <si>
    <t>0.05m×0.15m D=0.01m</t>
  </si>
  <si>
    <t>幅0.6mm×長さ5.9m</t>
  </si>
  <si>
    <t>幅1.0mm×長さ6.5m</t>
  </si>
  <si>
    <t>幅0.7mm×長さ11.0m</t>
  </si>
  <si>
    <t>0.1m×0.15m D=0.01m</t>
  </si>
  <si>
    <t>幅0.7mm×長さ6.5m</t>
  </si>
  <si>
    <t>幅0.5mm×長さ7.5m</t>
  </si>
  <si>
    <t>幅1.0mm×長さ6.6m</t>
  </si>
  <si>
    <t>幅0.5mm×長さ6.5m</t>
  </si>
  <si>
    <t>幅0.35mm×長さ6.7m</t>
  </si>
  <si>
    <t>幅1.2mm×長さ6.5m</t>
  </si>
  <si>
    <t>幅0.4mm×長さ8.7m</t>
  </si>
  <si>
    <t>幅0.4mm×長さ11.0m</t>
  </si>
  <si>
    <t>幅0.6mm×長さ11.0m</t>
  </si>
  <si>
    <t>幅0.4mm×長さ6.6m</t>
  </si>
  <si>
    <t>幅0.3mm×長さ7.3m</t>
  </si>
  <si>
    <t>Ⅲ</t>
    <phoneticPr fontId="9"/>
  </si>
  <si>
    <t>幅0.9mm×長さ11.0m</t>
  </si>
  <si>
    <t>幅0.3mm×長さ9.2m</t>
  </si>
  <si>
    <t>0.15m×0.01m D=0.002m 2か所</t>
  </si>
  <si>
    <t>0.1m×0.1m D=0.003m</t>
  </si>
  <si>
    <t>幅0.3mm×長さ6.8m</t>
  </si>
  <si>
    <t>幅0.4mm×長さ6.2m</t>
  </si>
  <si>
    <t>0.03m×0.03m D=0.003m</t>
  </si>
  <si>
    <t>0.1m×0.15m D=0.02m ５か所</t>
  </si>
  <si>
    <t>0.15m×0.03m D=0.005m</t>
  </si>
  <si>
    <t>0.04m×0.04m D=0.003m ４か所</t>
  </si>
  <si>
    <t>0.05m×0.05m×0.005m</t>
  </si>
  <si>
    <t>0.1m×0.15m×0.03m</t>
  </si>
  <si>
    <t>0.05m×0.3m×0.02m</t>
  </si>
  <si>
    <t>0.35m×0.15m×0.002m 3か所</t>
  </si>
  <si>
    <t>0.2m×0.4m×0.01m</t>
  </si>
  <si>
    <t>0.2m×0.6m D=0.01m</t>
  </si>
  <si>
    <t>0.05m×0.15m D=0.015m ２か所</t>
  </si>
  <si>
    <t>鉄筋露出　0.1m×0.1m D=0.01m</t>
  </si>
  <si>
    <t>0.1m×0.1m D=0.01m　　0.01㎡</t>
  </si>
  <si>
    <t>（Ⅰ）</t>
  </si>
  <si>
    <t>鉄筋露出　0.08m×0.08m×0.01m</t>
  </si>
  <si>
    <t>鉄筋露出　0.05m×0.05m×0.01m</t>
  </si>
  <si>
    <t>0.25m×0.5m D=0.02　　0.125㎡</t>
  </si>
  <si>
    <t>鉄筋露出　0.03m×0.1m×0.01m</t>
  </si>
  <si>
    <t>鉄筋露出　0.1m×0.03m×0.005m</t>
  </si>
  <si>
    <t>鉄筋露出　0.1m×0.1m×0.01m</t>
  </si>
  <si>
    <t>0.25m×0.15m D=0.01m　　0.0375㎡</t>
  </si>
  <si>
    <t>ひび割れ　幅0.3mm　長さ9.1m</t>
  </si>
  <si>
    <t>ひび割れ　幅0.4mm　長さ5.2m</t>
  </si>
  <si>
    <t>ひび割れ　幅0.3mm　長さ5.4m</t>
  </si>
  <si>
    <t>鉄筋露出　0.15m×0.6m×0.02m</t>
  </si>
  <si>
    <t>鉄筋露出　0.05m×0.2m×0.01m</t>
  </si>
  <si>
    <t>ひび割れ　幅0.4mm×長さ7.0m</t>
  </si>
  <si>
    <t>ひび割れ　幅0.5mm×長さ7.7m</t>
  </si>
  <si>
    <t>鉄筋露出　0.05m×0.05m×0.005m ２か所</t>
  </si>
  <si>
    <t>鉄筋露出　0.05m×0.05m×0.005m</t>
  </si>
  <si>
    <t>ひび割れ　幅0.4mm×長さ7.2m</t>
  </si>
  <si>
    <t>鉄筋露出　0.1m×0.1m×0.005m</t>
  </si>
  <si>
    <t>ひび割れ　幅0.5mm×長さ10.0m</t>
  </si>
  <si>
    <t>ひび割れ　幅1.0mm×長さ11.0m</t>
  </si>
  <si>
    <t>ひび割れ　幅0.5mm×長さ10.5m</t>
  </si>
  <si>
    <t>鉄筋露出　0.08m×0.15m×0.01m</t>
  </si>
  <si>
    <t>ひび割れ　幅0.5mm×長さ11.0m</t>
  </si>
  <si>
    <t>ひび割れ　幅1.0mm×長さ9.5m</t>
  </si>
  <si>
    <t>ひび割れ　幅0.3mm×長さ5.5m</t>
  </si>
  <si>
    <t>うき　0.15m×0.05m</t>
  </si>
  <si>
    <t>はく落　撤去済み（Ⅰ）</t>
  </si>
  <si>
    <t>ひび割れ　幅1.5mm×長さ11.0m</t>
  </si>
  <si>
    <t>ひび割れ　幅0.3mm×長さ5.8m</t>
  </si>
  <si>
    <t>鉄筋露出　0.05m×0.15m×0.01m</t>
  </si>
  <si>
    <t>ひび割れ　幅0.6mm×長さ5.9m</t>
  </si>
  <si>
    <t>ひび割れ　幅1.0mm×長さ6.5m</t>
  </si>
  <si>
    <t>ひび割れ　幅0.7mm×長さ11.0m</t>
  </si>
  <si>
    <t>鉄筋露出　0.1m×0.15m×0.01m</t>
  </si>
  <si>
    <t>ひび割れ　幅0.7mm×長さ6.5m</t>
  </si>
  <si>
    <t>ひび割れ　幅0.5mm×長さ7.5m</t>
  </si>
  <si>
    <t>歩道の段差 （Ⅱb）</t>
  </si>
  <si>
    <t>監査歩路の段差　（Ⅱb）</t>
  </si>
  <si>
    <t>ひび割れ　幅1.0mm×長さ6.6m</t>
  </si>
  <si>
    <t>ひび割れ　幅0.5mm×長さ6.5m</t>
  </si>
  <si>
    <t>ひび割れ　幅0.35mm×長さ6.7m</t>
  </si>
  <si>
    <t>ひび割れ　幅1.2mm×長さ6.5m</t>
  </si>
  <si>
    <t>ひび割れ　幅0.4mm×長さ8.7m</t>
  </si>
  <si>
    <t>ひび割れ　幅0.4mm×長さ11.0m</t>
  </si>
  <si>
    <t>にじみ</t>
  </si>
  <si>
    <t>ひび割れ　幅0.6mm×長さ11.0m</t>
  </si>
  <si>
    <t>ひび割れ　幅0.4mm×長さ6.6m</t>
  </si>
  <si>
    <t>監査歩路の滞水　（Ⅱb）</t>
  </si>
  <si>
    <t>ひび割れ　幅0.3mm×長さ7.3m</t>
  </si>
  <si>
    <t>うき　2.8m×1.3m</t>
  </si>
  <si>
    <t>一部はく離を伴っており早急な対策が望まれる　（Ⅲ）</t>
  </si>
  <si>
    <t>ひび割れ　幅0.9mm×長さ11.0m</t>
  </si>
  <si>
    <t>ひび割れ　幅0.3mm×長さ9.2m</t>
  </si>
  <si>
    <t>鉄筋露出　0.15m×0.01m×0.002m 2か所</t>
  </si>
  <si>
    <t>鉄筋露出　0.1m×0.1m×0.003m</t>
  </si>
  <si>
    <t>ひび割れ　幅0.3mm×長さ6.8m</t>
  </si>
  <si>
    <t>ひび割れ　幅0.4mm×長さ6.2m</t>
  </si>
  <si>
    <t>鉄筋露出　0.03m×0.03m×0.003m</t>
  </si>
  <si>
    <t>鉄筋露出　0.1m×0.15m×0.02m ５か所</t>
  </si>
  <si>
    <t>鉄筋露出　0.15m×0.03m×0.005m</t>
  </si>
  <si>
    <t>鉄筋露出　0.04m×0.04m×0.003m ４か所</t>
  </si>
  <si>
    <t>鉄筋露出　0.1m×0.15m×0.03m</t>
  </si>
  <si>
    <t>鉄筋露出　0.05m×0.3m×0.02m</t>
  </si>
  <si>
    <t>鉄筋露出　0.35m×0.15m×0.002m 3か所</t>
  </si>
  <si>
    <t>鉄筋露出　0.2m×0.4m×0.01m</t>
  </si>
  <si>
    <t>鉄筋露出　0.2m×0.6m×0.01m</t>
  </si>
  <si>
    <t>鉄筋露出　0.05m×0.15m×0.015m ２か所</t>
  </si>
  <si>
    <t>○</t>
  </si>
  <si>
    <t>左アーチの骨材露出</t>
    <rPh sb="0" eb="1">
      <t>ヒダリ</t>
    </rPh>
    <rPh sb="5" eb="9">
      <t>コツザイロシュツ</t>
    </rPh>
    <phoneticPr fontId="9"/>
  </si>
  <si>
    <t>右アーチの骨材露出</t>
    <rPh sb="0" eb="1">
      <t>ミギ</t>
    </rPh>
    <rPh sb="5" eb="9">
      <t>コツザイロシュツ</t>
    </rPh>
    <phoneticPr fontId="9"/>
  </si>
  <si>
    <t>監査路の段差</t>
    <rPh sb="0" eb="2">
      <t>カンサ</t>
    </rPh>
    <rPh sb="2" eb="3">
      <t>ロ</t>
    </rPh>
    <rPh sb="4" eb="6">
      <t>ダンサ</t>
    </rPh>
    <phoneticPr fontId="9"/>
  </si>
  <si>
    <t>右アーチの木片混入</t>
    <rPh sb="0" eb="1">
      <t>ミギ</t>
    </rPh>
    <rPh sb="5" eb="9">
      <t>モクヘンコンニュウ</t>
    </rPh>
    <phoneticPr fontId="9"/>
  </si>
  <si>
    <t>アーチの閉合ひび割れ</t>
    <rPh sb="4" eb="6">
      <t>ヘイゴウ</t>
    </rPh>
    <rPh sb="8" eb="9">
      <t>ワ</t>
    </rPh>
    <phoneticPr fontId="9"/>
  </si>
  <si>
    <t>0.08m×0.08m D=0.01m　　0.0064㎡</t>
  </si>
  <si>
    <t>0.05m×0.05m D=0.01m　　0.0025㎡</t>
  </si>
  <si>
    <t>0.03m×0.1m D=0.01m　　0.003㎡</t>
  </si>
  <si>
    <t>0.1m×0.03m D=0.005m　　0.003㎡</t>
  </si>
  <si>
    <t>幅0.3mm　長さ9.1m　　0.00273㎡</t>
  </si>
  <si>
    <t>幅0.4mm　長さ5.2m　　0.00208㎡</t>
  </si>
  <si>
    <t>幅0.5mm　長さ5.4m　　0.0027㎡</t>
  </si>
  <si>
    <t>0.3m×0.08m D=0.01m ３か所　　0.024㎡</t>
  </si>
  <si>
    <t>0.15m×0.6m D=0.02m　　0.09㎡</t>
  </si>
  <si>
    <t>0.05m×0.2m D=0.01m　　0.01㎡</t>
  </si>
  <si>
    <t>幅0.4mm　長さ7.0m　　0.0028㎡</t>
  </si>
  <si>
    <t>幅0.5mm×長さ7.7m　　0.00385㎡</t>
  </si>
  <si>
    <t>0.05m×0.05m D=0.005m　　0.0025㎡</t>
  </si>
  <si>
    <t>幅0.4mm×長さ7.2m　　0.00288㎡</t>
  </si>
  <si>
    <t>0.1m×0.1m D=0.005m　　0.01㎡</t>
  </si>
  <si>
    <t>幅0.5mm×長さ10.0m　　0.005㎡</t>
  </si>
  <si>
    <t>幅1.0mm×長さ11.0m　　0.011㎡</t>
  </si>
  <si>
    <t>幅0.5mm×長さ10.5m　　0.00525㎡</t>
  </si>
  <si>
    <t>幅0.4mm×長さ7.0m　　0.0028㎡</t>
  </si>
  <si>
    <t>0.08m×0.15m D=0.01m　　0.012㎡</t>
  </si>
  <si>
    <t>幅0.5mm×長さ11.0m　　0.0055㎡</t>
  </si>
  <si>
    <t>幅1.0mm×長さ9.5m　　0.0095㎡</t>
  </si>
  <si>
    <t>幅0.3mm×長さ5.5m　　0.00165㎡</t>
  </si>
  <si>
    <t>幅1.5mm×長さ11.0m　　0.0165㎡</t>
  </si>
  <si>
    <t>幅0.3mm×長さ5.8m　　0.00174㎡</t>
  </si>
  <si>
    <t>0.05m×0.15m D=0.01m　　0.0075㎡</t>
  </si>
  <si>
    <t>幅0.6mm×長さ5.9m　　0.00354㎡</t>
  </si>
  <si>
    <t>幅1.0mm×長さ6.5m　　0.0065㎡</t>
  </si>
  <si>
    <t>幅0.7mm×長さ11.0m　　0.0077㎡</t>
  </si>
  <si>
    <t>0.1m×0.15m D=0.01m　　0.015㎡</t>
  </si>
  <si>
    <t>幅0.7mm×長さ6.5m　　0.00455㎡</t>
  </si>
  <si>
    <t>幅0.5mm×長さ7.5m　　0.00375㎡</t>
  </si>
  <si>
    <t>幅1.0mm×長さ6.6m　　0.0066㎡</t>
  </si>
  <si>
    <t>幅0.5mm×長さ6.5m　　0.00325㎡</t>
  </si>
  <si>
    <t>幅0.35mm×長さ6.7m　　0.002345㎡</t>
  </si>
  <si>
    <t>幅1.2mm×長さ6.5m　　0.0078㎡</t>
  </si>
  <si>
    <t>幅0.4mm×長さ8.7m　　0.00348㎡</t>
  </si>
  <si>
    <t>幅0.4mm×長さ11.0m　　0.0044㎡</t>
  </si>
  <si>
    <t>幅0.6mm×長さ11.0m　　0.0066㎡</t>
  </si>
  <si>
    <t>幅0.4mm×長さ6.6m　　0.00264㎡</t>
  </si>
  <si>
    <t>幅0.3mm×長さ7.3m　　0.00219㎡</t>
  </si>
  <si>
    <t>幅0.9mm×長さ11.0m　　0.0099㎡</t>
  </si>
  <si>
    <t>幅0.3mm×長さ9.2m　　0.00276㎡</t>
  </si>
  <si>
    <t>0.15m×0.01m D=0.002m 2か所　　0.0015㎡</t>
  </si>
  <si>
    <t>0.1m×0.1m D=0.003m　　0.01㎡</t>
  </si>
  <si>
    <t>幅0.3mm×長さ6.8m　　0.00204㎡</t>
  </si>
  <si>
    <t>幅0.4mm×長さ6.2m　　0.00248㎡</t>
  </si>
  <si>
    <t>0.03m×0.03m D=0.003m　　0.0009㎡</t>
  </si>
  <si>
    <t>0.1m×0.15m D=0.02m ５か所　　0.015㎡</t>
  </si>
  <si>
    <t>0.15m×0.03m D=0.005m　　0.0045㎡</t>
  </si>
  <si>
    <t>0.04m×0.04m D=0.003m ４か所　　0.0016㎡</t>
  </si>
  <si>
    <t>0.05m×0.05m×0.005m　　0.0025㎡</t>
  </si>
  <si>
    <t>0.1m×0.15m×0.03m　　0.015㎡</t>
  </si>
  <si>
    <t>0.05m×0.3m×0.02m　　0.015㎡</t>
  </si>
  <si>
    <t>0.35m×0.15m×0.002m 3か所　　0.0525㎡</t>
  </si>
  <si>
    <t>0.2m×0.4m×0.01m　　0.08㎡</t>
  </si>
  <si>
    <t>0.2m×0.6m D=0.01m　　0.12㎡</t>
  </si>
  <si>
    <t>0.05m×0.15m D=0.015m ２か所　　0.0075㎡</t>
  </si>
  <si>
    <t>鉄筋露出　0.3m×0.08m×0.01m ３か所</t>
    <phoneticPr fontId="9"/>
  </si>
  <si>
    <t>0.05m×0.05m D=0.005m ２か所　　0.0025㎡</t>
    <phoneticPr fontId="9"/>
  </si>
  <si>
    <t>左アーチの閉合ひび割れ</t>
    <rPh sb="0" eb="1">
      <t>ヒダリ</t>
    </rPh>
    <rPh sb="5" eb="7">
      <t>ヘイゴウ</t>
    </rPh>
    <rPh sb="9" eb="10">
      <t>ワ</t>
    </rPh>
    <phoneticPr fontId="9"/>
  </si>
  <si>
    <t>ホウベンザントンネル</t>
    <phoneticPr fontId="9"/>
  </si>
  <si>
    <t>鳳翩山トンネル</t>
    <rPh sb="0" eb="3">
      <t>ホウベンザン</t>
    </rPh>
    <phoneticPr fontId="9"/>
  </si>
  <si>
    <t>国道435号</t>
    <rPh sb="0" eb="2">
      <t>コクドウ</t>
    </rPh>
    <rPh sb="5" eb="6">
      <t>ゴウ</t>
    </rPh>
    <phoneticPr fontId="9"/>
  </si>
  <si>
    <t>株式会社エイト日本技術開発</t>
    <rPh sb="0" eb="4">
      <t>カブシキガイシャ</t>
    </rPh>
    <rPh sb="7" eb="13">
      <t>ニホンギジュツカイハツ</t>
    </rPh>
    <phoneticPr fontId="9"/>
  </si>
  <si>
    <t>榎田　敦之</t>
    <rPh sb="0" eb="2">
      <t>エノキダ</t>
    </rPh>
    <rPh sb="3" eb="4">
      <t>アツシ</t>
    </rPh>
    <rPh sb="4" eb="5">
      <t>シ</t>
    </rPh>
    <phoneticPr fontId="9"/>
  </si>
  <si>
    <t>左アーチの木片混入</t>
    <rPh sb="0" eb="1">
      <t>ヒダリ</t>
    </rPh>
    <rPh sb="5" eb="9">
      <t>モクヘンコンニュウ</t>
    </rPh>
    <phoneticPr fontId="9"/>
  </si>
  <si>
    <t>右アーチの木片混入</t>
    <rPh sb="0" eb="1">
      <t>ミギ</t>
    </rPh>
    <rPh sb="5" eb="9">
      <t>モクヘンコンニュウ</t>
    </rPh>
    <phoneticPr fontId="9"/>
  </si>
  <si>
    <t>背面空洞あり</t>
    <rPh sb="0" eb="4">
      <t>ハイメンクウドウ</t>
    </rPh>
    <phoneticPr fontId="9"/>
  </si>
  <si>
    <t>段差　25mm　　0.32㎡</t>
    <phoneticPr fontId="9"/>
  </si>
  <si>
    <t>段差　15mm　　0.32㎡</t>
    <phoneticPr fontId="9"/>
  </si>
  <si>
    <t>判定変更</t>
    <rPh sb="0" eb="2">
      <t>ハンテイ</t>
    </rPh>
    <rPh sb="2" eb="4">
      <t>ヘンコウ</t>
    </rPh>
    <phoneticPr fontId="9"/>
  </si>
  <si>
    <t>（Ⅱb）</t>
    <phoneticPr fontId="9"/>
  </si>
  <si>
    <t>（Ⅱb）</t>
    <phoneticPr fontId="9"/>
  </si>
  <si>
    <t>鋼材腐食　0.3m×0.08m D=0.01m,0.08m×0.25m D=0.01m,0.05m×0.1m D=0.1m　（Ⅱb）</t>
    <phoneticPr fontId="9"/>
  </si>
  <si>
    <t>鋼材腐食  0.05m×0.05m D=0.005m,0.05m×0.05m D=0.005m  （Ⅱb）</t>
    <rPh sb="0" eb="4">
      <t>コウザイフショク</t>
    </rPh>
    <phoneticPr fontId="9"/>
  </si>
  <si>
    <t>鋼材腐食  0.05m×0.05mD=0.01m,0.05m×0.05mD=0.01m,0.05m×0.05mD=0.005m,0.05m×0.05mD=0.005m,0.1m×0.15mD=0.02m　（Ⅱb）</t>
    <phoneticPr fontId="9"/>
  </si>
  <si>
    <t>鋼材腐食　0.04m×0.04m×0.003m,0.04m×0.04m×0.003m,0.04m×0.04m×0.003m,0.04m×0.04m×0.003m　（Ⅱb）</t>
    <phoneticPr fontId="9"/>
  </si>
  <si>
    <t>鋼材腐食　 0.35m×0.15m D=0.002m,0.1m×0.1m D=0.015m,0.1m×0.1m D=0.015m（Ⅱb）</t>
    <phoneticPr fontId="9"/>
  </si>
  <si>
    <t>鋼材腐食　0.05m×0.15m D=0.015m,0.05m×0.05m D=0.003m,0.05m×0.05m D=0.003m　（Ⅱb）</t>
    <phoneticPr fontId="9"/>
  </si>
  <si>
    <t>鋼材腐食　0.15m×0.01m D=0.002m,0.15m×0.01m D=0.002m（Ⅱb）</t>
    <phoneticPr fontId="9"/>
  </si>
  <si>
    <t>IMG_0023</t>
    <phoneticPr fontId="9"/>
  </si>
  <si>
    <t>S20</t>
    <phoneticPr fontId="9"/>
  </si>
  <si>
    <t>取付部材破断</t>
    <rPh sb="0" eb="2">
      <t>トリツケ</t>
    </rPh>
    <rPh sb="2" eb="4">
      <t>ブザイ</t>
    </rPh>
    <rPh sb="4" eb="6">
      <t>ハダン</t>
    </rPh>
    <phoneticPr fontId="9"/>
  </si>
  <si>
    <t>S20</t>
    <phoneticPr fontId="9"/>
  </si>
  <si>
    <t>-</t>
    <phoneticPr fontId="9"/>
  </si>
  <si>
    <t>Ⅱa</t>
    <phoneticPr fontId="9"/>
  </si>
  <si>
    <t>Ⅱb</t>
    <phoneticPr fontId="9"/>
  </si>
  <si>
    <t>Ⅲ</t>
    <phoneticPr fontId="9"/>
  </si>
  <si>
    <t>監査路の段差25mm(Ⅱb)</t>
    <rPh sb="0" eb="2">
      <t>カンサ</t>
    </rPh>
    <rPh sb="2" eb="3">
      <t>ロ</t>
    </rPh>
    <rPh sb="4" eb="6">
      <t>ダンサ</t>
    </rPh>
    <phoneticPr fontId="9"/>
  </si>
  <si>
    <t>防府土木建設事務所山口支所</t>
    <rPh sb="0" eb="2">
      <t>ホウフ</t>
    </rPh>
    <rPh sb="2" eb="4">
      <t>ドボク</t>
    </rPh>
    <rPh sb="4" eb="6">
      <t>ケンセツ</t>
    </rPh>
    <rPh sb="6" eb="8">
      <t>ジム</t>
    </rPh>
    <rPh sb="8" eb="11">
      <t>ショヤマグチ</t>
    </rPh>
    <rPh sb="11" eb="13">
      <t>シショ</t>
    </rPh>
    <phoneticPr fontId="9"/>
  </si>
  <si>
    <t>防府土木建設事務所山口支所</t>
    <rPh sb="0" eb="2">
      <t>ホウフ</t>
    </rPh>
    <rPh sb="2" eb="4">
      <t>ドボク</t>
    </rPh>
    <rPh sb="4" eb="6">
      <t>ケンセツ</t>
    </rPh>
    <rPh sb="6" eb="8">
      <t>ジム</t>
    </rPh>
    <rPh sb="8" eb="9">
      <t>ショ</t>
    </rPh>
    <rPh sb="9" eb="11">
      <t>ヤマグチ</t>
    </rPh>
    <rPh sb="11" eb="13">
      <t>シショ</t>
    </rPh>
    <phoneticPr fontId="9"/>
  </si>
  <si>
    <t>防府土木建設事務所山口支所</t>
    <rPh sb="0" eb="2">
      <t>ホウフ</t>
    </rPh>
    <rPh sb="2" eb="4">
      <t>ドボク</t>
    </rPh>
    <rPh sb="4" eb="6">
      <t>ケンセツ</t>
    </rPh>
    <rPh sb="6" eb="8">
      <t>ジム</t>
    </rPh>
    <rPh sb="8" eb="9">
      <t>ショ</t>
    </rPh>
    <rPh sb="9" eb="11">
      <t>ヤマグチ</t>
    </rPh>
    <rPh sb="11" eb="13">
      <t>シショ</t>
    </rPh>
    <phoneticPr fontId="4"/>
  </si>
  <si>
    <t>131°23′42.7″</t>
    <phoneticPr fontId="4"/>
  </si>
  <si>
    <t>34°11′36.9″</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</si>
</sst>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0&quot; 箇所&quot;"/>
    <numFmt numFmtId="178" formatCode="[$-F800]dddd\,\ mmmm\ dd\,\ yyyy"/>
    <numFmt numFmtId="179" formatCode="&quot;S&quot;000"/>
    <numFmt numFmtId="180" formatCode="0.0"/>
    <numFmt numFmtId="181" formatCode="#,##0.0;[Red]\-#,##0.0"/>
    <numFmt numFmtId="182" formatCode="[=0]&quot;-&quot;;General&quot;m&quot;"/>
    <numFmt numFmtId="183" formatCode="General&quot;m&quot;"/>
    <numFmt numFmtId="184" formatCode="General&quot;%&quot;"/>
    <numFmt numFmtId="185" formatCode="#,##0_ "/>
    <numFmt numFmtId="186" formatCode="General&quot; ㎡&quot;"/>
    <numFmt numFmtId="187" formatCode="0.0_ "/>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0_);[Red]\(0.00\)"/>
    <numFmt numFmtId="196" formatCode="0.00000"/>
    <numFmt numFmtId="197" formatCode="##&quot;°&quot;##&quot;′&quot;##.0&quot;″&quot;"/>
    <numFmt numFmtId="198" formatCode="[=0]&quot;&quot;;[=991]&quot;PS&quot;;&quot;S&quot;0"/>
    <numFmt numFmtId="199" formatCode="[&lt;0]&quot;&quot;;0.00"/>
    <numFmt numFmtId="200" formatCode="[=991]&quot;PS&quot;;[=992]&quot;PE&quot;;&quot;S&quot;0"/>
    <numFmt numFmtId="201" formatCode="0.000_);[Red]\(0.000\)"/>
    <numFmt numFmtId="202" formatCode="0.0000_);[Red]\(0.0000\)"/>
  </numFmts>
  <fonts count="56"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ＭＳ Ｐゴシック"/>
      <family val="3"/>
      <charset val="128"/>
      <scheme val="minor"/>
    </font>
    <font>
      <sz val="10"/>
      <name val="ＭＳ Ｐ明朝"/>
      <family val="1"/>
      <charset val="128"/>
    </font>
    <font>
      <sz val="5"/>
      <name val="HGSｺﾞｼｯｸM"/>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indexed="22"/>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s>
  <cellStyleXfs count="15">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3" fillId="0" borderId="0">
      <alignment vertical="center"/>
    </xf>
    <xf numFmtId="38" fontId="3" fillId="0" borderId="0" applyFont="0" applyFill="0" applyBorder="0" applyAlignment="0" applyProtection="0">
      <alignment vertical="center"/>
    </xf>
    <xf numFmtId="0" fontId="15" fillId="0" borderId="0"/>
    <xf numFmtId="0" fontId="2" fillId="0" borderId="0">
      <alignment vertical="center"/>
    </xf>
    <xf numFmtId="38" fontId="2" fillId="0" borderId="0" applyFont="0" applyFill="0" applyBorder="0" applyAlignment="0" applyProtection="0">
      <alignment vertical="center"/>
    </xf>
    <xf numFmtId="0" fontId="12"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151">
    <xf numFmtId="0" fontId="0" fillId="0" borderId="0" xfId="0">
      <alignment vertical="center"/>
    </xf>
    <xf numFmtId="0" fontId="10" fillId="0" borderId="0" xfId="2" applyFont="1" applyFill="1" applyAlignment="1" applyProtection="1">
      <alignment vertical="center"/>
      <protection locked="0"/>
    </xf>
    <xf numFmtId="0" fontId="10" fillId="0" borderId="0" xfId="2" applyFont="1" applyFill="1" applyBorder="1" applyAlignment="1" applyProtection="1">
      <alignment vertical="center"/>
      <protection locked="0"/>
    </xf>
    <xf numFmtId="0" fontId="10" fillId="0" borderId="0" xfId="2" applyFont="1" applyFill="1" applyProtection="1">
      <protection locked="0"/>
    </xf>
    <xf numFmtId="0" fontId="10" fillId="0" borderId="0" xfId="2" applyFont="1" applyFill="1" applyBorder="1" applyProtection="1">
      <protection locked="0"/>
    </xf>
    <xf numFmtId="0" fontId="10" fillId="0" borderId="0" xfId="2" applyFont="1" applyFill="1" applyBorder="1" applyAlignment="1" applyProtection="1">
      <alignment vertical="center"/>
    </xf>
    <xf numFmtId="0" fontId="5" fillId="0" borderId="0" xfId="2" applyFont="1" applyFill="1" applyAlignment="1" applyProtection="1">
      <alignment vertical="center"/>
      <protection locked="0"/>
    </xf>
    <xf numFmtId="0" fontId="5" fillId="0" borderId="0" xfId="2" applyFont="1" applyFill="1" applyBorder="1" applyAlignment="1" applyProtection="1">
      <alignment vertical="center"/>
      <protection locked="0"/>
    </xf>
    <xf numFmtId="0" fontId="10" fillId="0" borderId="0" xfId="2" applyFont="1" applyFill="1" applyBorder="1" applyAlignment="1" applyProtection="1">
      <alignment horizontal="center" vertical="center"/>
    </xf>
    <xf numFmtId="0" fontId="5" fillId="0" borderId="0" xfId="2" applyFont="1" applyFill="1" applyProtection="1">
      <protection locked="0"/>
    </xf>
    <xf numFmtId="0" fontId="5" fillId="0" borderId="10" xfId="2" applyFont="1" applyFill="1" applyBorder="1" applyAlignment="1" applyProtection="1">
      <alignment vertical="center" wrapText="1"/>
      <protection locked="0"/>
    </xf>
    <xf numFmtId="0" fontId="5" fillId="0" borderId="10" xfId="2" applyFont="1" applyFill="1" applyBorder="1" applyAlignment="1" applyProtection="1">
      <alignment vertical="center"/>
      <protection locked="0"/>
    </xf>
    <xf numFmtId="0" fontId="5" fillId="0" borderId="10" xfId="2" applyFont="1" applyFill="1" applyBorder="1" applyProtection="1">
      <protection locked="0"/>
    </xf>
    <xf numFmtId="0" fontId="6" fillId="0" borderId="10" xfId="2" applyFont="1" applyFill="1" applyBorder="1" applyAlignment="1" applyProtection="1">
      <alignment vertical="center"/>
      <protection locked="0"/>
    </xf>
    <xf numFmtId="0" fontId="5" fillId="0" borderId="9" xfId="2" applyFont="1" applyFill="1" applyBorder="1" applyAlignment="1" applyProtection="1">
      <alignment vertical="center"/>
      <protection locked="0"/>
    </xf>
    <xf numFmtId="0" fontId="5" fillId="0" borderId="4" xfId="2" applyFont="1" applyFill="1" applyBorder="1" applyProtection="1">
      <protection locked="0"/>
    </xf>
    <xf numFmtId="0" fontId="5" fillId="0" borderId="0" xfId="2" applyFont="1" applyFill="1" applyBorder="1" applyProtection="1">
      <protection locked="0"/>
    </xf>
    <xf numFmtId="0" fontId="5" fillId="0" borderId="0" xfId="2" applyFont="1" applyFill="1" applyBorder="1" applyAlignment="1" applyProtection="1">
      <alignment vertical="center" textRotation="255"/>
      <protection locked="0"/>
    </xf>
    <xf numFmtId="0" fontId="6" fillId="0" borderId="0" xfId="2" applyFont="1" applyFill="1" applyBorder="1" applyAlignment="1" applyProtection="1">
      <alignment vertical="center" wrapText="1"/>
      <protection locked="0"/>
    </xf>
    <xf numFmtId="0" fontId="6" fillId="0" borderId="0" xfId="2" applyFont="1" applyFill="1" applyBorder="1" applyAlignment="1" applyProtection="1">
      <alignment vertical="center"/>
      <protection locked="0"/>
    </xf>
    <xf numFmtId="0" fontId="5" fillId="0" borderId="4" xfId="2" applyFont="1" applyFill="1" applyBorder="1" applyAlignment="1" applyProtection="1">
      <alignment vertical="center"/>
      <protection locked="0"/>
    </xf>
    <xf numFmtId="0" fontId="16" fillId="0" borderId="0" xfId="2" applyFont="1" applyFill="1" applyBorder="1" applyAlignment="1" applyProtection="1">
      <alignment vertical="center" textRotation="255"/>
      <protection locked="0"/>
    </xf>
    <xf numFmtId="0" fontId="11" fillId="0" borderId="0" xfId="2" applyFont="1" applyFill="1" applyBorder="1" applyAlignment="1" applyProtection="1">
      <alignment vertical="center"/>
    </xf>
    <xf numFmtId="0" fontId="20" fillId="0" borderId="0" xfId="4" applyFont="1">
      <alignment vertical="center"/>
    </xf>
    <xf numFmtId="0" fontId="22" fillId="0" borderId="0" xfId="4" applyFont="1" applyAlignment="1">
      <alignment vertical="center"/>
    </xf>
    <xf numFmtId="0" fontId="22" fillId="0" borderId="0" xfId="4" applyFont="1" applyBorder="1" applyAlignment="1">
      <alignment horizontal="center" vertical="center"/>
    </xf>
    <xf numFmtId="0" fontId="22" fillId="0" borderId="0" xfId="4" applyFont="1" applyBorder="1" applyAlignment="1">
      <alignment horizontal="left" vertical="center"/>
    </xf>
    <xf numFmtId="0" fontId="22" fillId="0" borderId="0" xfId="4" applyFont="1" applyFill="1" applyBorder="1" applyAlignment="1">
      <alignment vertical="center"/>
    </xf>
    <xf numFmtId="0" fontId="22" fillId="0" borderId="0" xfId="4" applyFont="1" applyBorder="1" applyAlignment="1">
      <alignment vertical="center"/>
    </xf>
    <xf numFmtId="0" fontId="23" fillId="0" borderId="0" xfId="5" applyFont="1">
      <alignment vertical="center"/>
    </xf>
    <xf numFmtId="0" fontId="23" fillId="0" borderId="0" xfId="5" applyFont="1" applyAlignment="1">
      <alignment horizontal="center" vertical="center"/>
    </xf>
    <xf numFmtId="0" fontId="10" fillId="0" borderId="0" xfId="2" applyFont="1" applyFill="1" applyAlignment="1" applyProtection="1">
      <alignment horizontal="center" vertical="center"/>
      <protection locked="0"/>
    </xf>
    <xf numFmtId="0" fontId="10" fillId="0" borderId="0" xfId="2" applyFont="1" applyFill="1" applyAlignment="1" applyProtection="1">
      <alignment vertical="center"/>
    </xf>
    <xf numFmtId="0" fontId="10" fillId="0" borderId="0" xfId="2" applyFont="1" applyFill="1" applyAlignment="1" applyProtection="1">
      <alignment horizontal="center" vertical="center"/>
    </xf>
    <xf numFmtId="0" fontId="10" fillId="0" borderId="0" xfId="2" applyFont="1" applyFill="1" applyBorder="1" applyAlignment="1" applyProtection="1">
      <protection locked="0"/>
    </xf>
    <xf numFmtId="0" fontId="26" fillId="0" borderId="0" xfId="2" applyFont="1" applyFill="1" applyBorder="1" applyAlignment="1" applyProtection="1">
      <alignment vertical="center"/>
      <protection locked="0"/>
    </xf>
    <xf numFmtId="0" fontId="26" fillId="0" borderId="0" xfId="2" applyFont="1" applyFill="1" applyBorder="1" applyAlignment="1" applyProtection="1">
      <alignment vertical="center" shrinkToFit="1"/>
      <protection locked="0"/>
    </xf>
    <xf numFmtId="0" fontId="26" fillId="0" borderId="0" xfId="2" applyFont="1" applyFill="1" applyBorder="1" applyAlignment="1" applyProtection="1">
      <alignment vertical="center" shrinkToFit="1"/>
    </xf>
    <xf numFmtId="0" fontId="26" fillId="0" borderId="0" xfId="2" applyFont="1" applyFill="1" applyBorder="1" applyAlignment="1" applyProtection="1">
      <alignment vertical="center" textRotation="255" shrinkToFit="1"/>
    </xf>
    <xf numFmtId="0" fontId="26" fillId="0" borderId="0" xfId="2" applyFont="1" applyFill="1" applyBorder="1" applyAlignment="1" applyProtection="1">
      <alignment horizontal="center" vertical="center" shrinkToFit="1"/>
      <protection locked="0"/>
    </xf>
    <xf numFmtId="0" fontId="10" fillId="0" borderId="0" xfId="2" applyFont="1" applyFill="1" applyBorder="1" applyAlignment="1" applyProtection="1">
      <alignment horizontal="center" vertical="center"/>
      <protection locked="0"/>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0" fillId="0" borderId="7" xfId="2" applyFont="1" applyFill="1" applyBorder="1" applyAlignment="1" applyProtection="1">
      <alignment vertical="center"/>
    </xf>
    <xf numFmtId="0" fontId="11" fillId="0" borderId="0" xfId="2" applyFont="1" applyFill="1" applyProtection="1">
      <protection locked="0"/>
    </xf>
    <xf numFmtId="0" fontId="10" fillId="0" borderId="1" xfId="2" applyFont="1" applyFill="1" applyBorder="1" applyAlignment="1" applyProtection="1">
      <alignment vertical="center"/>
      <protection locked="0"/>
    </xf>
    <xf numFmtId="0" fontId="10" fillId="0" borderId="0" xfId="2" applyFont="1" applyFill="1" applyBorder="1" applyAlignment="1" applyProtection="1">
      <alignment horizontal="center" vertical="center" wrapText="1"/>
    </xf>
    <xf numFmtId="0" fontId="33" fillId="0" borderId="0" xfId="0" applyFont="1">
      <alignment vertical="center"/>
    </xf>
    <xf numFmtId="0" fontId="34" fillId="0" borderId="0" xfId="0" applyFont="1" applyBorder="1">
      <alignment vertical="center"/>
    </xf>
    <xf numFmtId="0" fontId="25" fillId="0" borderId="0" xfId="0" applyFont="1">
      <alignment vertical="center"/>
    </xf>
    <xf numFmtId="0" fontId="25" fillId="0" borderId="0" xfId="0" applyFont="1" applyBorder="1">
      <alignment vertical="center"/>
    </xf>
    <xf numFmtId="0" fontId="0" fillId="0" borderId="0" xfId="0" applyFont="1">
      <alignment vertical="center"/>
    </xf>
    <xf numFmtId="0" fontId="10" fillId="0" borderId="5" xfId="2" applyFont="1" applyFill="1" applyBorder="1" applyAlignment="1" applyProtection="1">
      <alignment horizontal="center" vertical="center" shrinkToFit="1"/>
    </xf>
    <xf numFmtId="0" fontId="10" fillId="2" borderId="1" xfId="2" applyFont="1" applyFill="1" applyBorder="1" applyAlignment="1" applyProtection="1">
      <alignment horizontal="center" vertical="center" shrinkToFit="1"/>
    </xf>
    <xf numFmtId="0" fontId="10" fillId="2" borderId="1" xfId="2" applyFont="1" applyFill="1" applyBorder="1" applyAlignment="1" applyProtection="1">
      <alignment horizontal="center" vertical="center"/>
      <protection locked="0"/>
    </xf>
    <xf numFmtId="0" fontId="10" fillId="0" borderId="3" xfId="2" applyFont="1" applyFill="1" applyBorder="1" applyAlignment="1" applyProtection="1">
      <alignment horizontal="center" vertical="center" shrinkToFit="1"/>
    </xf>
    <xf numFmtId="0" fontId="10" fillId="2" borderId="2" xfId="2" applyFont="1" applyFill="1" applyBorder="1" applyAlignment="1" applyProtection="1">
      <alignment horizontal="center" vertical="center" shrinkToFit="1"/>
    </xf>
    <xf numFmtId="0" fontId="10" fillId="0" borderId="11" xfId="2" applyFont="1" applyFill="1" applyBorder="1" applyAlignment="1" applyProtection="1">
      <alignment horizontal="center" vertical="center" shrinkToFit="1"/>
    </xf>
    <xf numFmtId="0" fontId="10" fillId="0" borderId="2" xfId="2" applyFont="1" applyFill="1" applyBorder="1" applyAlignment="1" applyProtection="1">
      <alignment horizontal="center" vertical="center"/>
      <protection locked="0"/>
    </xf>
    <xf numFmtId="0" fontId="10" fillId="0" borderId="8" xfId="2" applyFont="1" applyFill="1" applyBorder="1" applyAlignment="1" applyProtection="1">
      <alignment horizontal="center" vertical="center" shrinkToFit="1"/>
    </xf>
    <xf numFmtId="0" fontId="10" fillId="0" borderId="3" xfId="2" applyFont="1" applyFill="1" applyBorder="1" applyAlignment="1" applyProtection="1">
      <alignment horizontal="center" vertical="center"/>
    </xf>
    <xf numFmtId="0" fontId="10" fillId="0" borderId="8" xfId="2" applyFont="1" applyFill="1" applyBorder="1" applyAlignment="1" applyProtection="1">
      <alignment horizontal="center" vertical="center"/>
    </xf>
    <xf numFmtId="0" fontId="5" fillId="2" borderId="13" xfId="7" applyFont="1" applyFill="1" applyBorder="1" applyAlignment="1">
      <alignment horizontal="center" vertical="center"/>
    </xf>
    <xf numFmtId="0" fontId="10" fillId="2" borderId="1" xfId="2" applyFont="1" applyFill="1" applyBorder="1" applyAlignment="1" applyProtection="1">
      <alignment horizontal="center" vertical="center"/>
    </xf>
    <xf numFmtId="0" fontId="10" fillId="2" borderId="13" xfId="2" applyFont="1" applyFill="1" applyBorder="1" applyAlignment="1" applyProtection="1">
      <alignment horizontal="center" vertical="center"/>
    </xf>
    <xf numFmtId="0" fontId="10" fillId="2" borderId="14" xfId="2" applyFont="1" applyFill="1" applyBorder="1" applyAlignment="1" applyProtection="1">
      <alignment horizontal="center" vertical="center"/>
    </xf>
    <xf numFmtId="0" fontId="10" fillId="0" borderId="2" xfId="2" applyFont="1" applyFill="1" applyBorder="1" applyAlignment="1" applyProtection="1">
      <alignment horizontal="center" vertical="center" shrinkToFit="1"/>
      <protection locked="0"/>
    </xf>
    <xf numFmtId="0" fontId="10" fillId="0" borderId="1" xfId="2" applyFont="1" applyFill="1" applyBorder="1" applyAlignment="1" applyProtection="1">
      <alignment vertical="center" shrinkToFit="1"/>
      <protection locked="0"/>
    </xf>
    <xf numFmtId="0" fontId="10" fillId="2" borderId="14" xfId="2" applyFont="1" applyFill="1" applyBorder="1" applyAlignment="1" applyProtection="1">
      <alignment vertical="center"/>
    </xf>
    <xf numFmtId="0" fontId="10" fillId="0" borderId="6" xfId="2" applyFont="1" applyFill="1" applyBorder="1" applyAlignment="1" applyProtection="1">
      <alignment horizontal="center" vertical="center"/>
      <protection locked="0"/>
    </xf>
    <xf numFmtId="0" fontId="10" fillId="0" borderId="7" xfId="2" applyFont="1" applyFill="1" applyBorder="1" applyAlignment="1" applyProtection="1">
      <alignment horizontal="center" vertical="center"/>
    </xf>
    <xf numFmtId="0" fontId="10" fillId="0" borderId="13" xfId="2" applyFont="1" applyFill="1" applyBorder="1" applyAlignment="1" applyProtection="1">
      <alignment horizontal="center" vertical="center" shrinkToFit="1"/>
      <protection locked="0"/>
    </xf>
    <xf numFmtId="0" fontId="10" fillId="0" borderId="9" xfId="2" applyFont="1" applyFill="1" applyBorder="1" applyAlignment="1" applyProtection="1">
      <alignment horizontal="center" vertical="center" shrinkToFit="1"/>
      <protection locked="0"/>
    </xf>
    <xf numFmtId="0" fontId="10" fillId="0" borderId="10" xfId="2" applyFont="1" applyFill="1" applyBorder="1" applyAlignment="1" applyProtection="1">
      <alignment horizontal="center" vertical="center"/>
    </xf>
    <xf numFmtId="0" fontId="10" fillId="2" borderId="2" xfId="2" applyFont="1" applyFill="1" applyBorder="1" applyAlignment="1" applyProtection="1">
      <alignment horizontal="centerContinuous" vertical="center"/>
    </xf>
    <xf numFmtId="0" fontId="10" fillId="2" borderId="8" xfId="2" applyFont="1" applyFill="1" applyBorder="1" applyAlignment="1" applyProtection="1">
      <alignment horizontal="centerContinuous" vertical="center"/>
    </xf>
    <xf numFmtId="0" fontId="10" fillId="2" borderId="15" xfId="2" applyFont="1" applyFill="1" applyBorder="1" applyAlignment="1" applyProtection="1">
      <alignment vertical="center"/>
    </xf>
    <xf numFmtId="0" fontId="10" fillId="2" borderId="3" xfId="2" applyFont="1" applyFill="1" applyBorder="1" applyAlignment="1" applyProtection="1">
      <alignment horizontal="centerContinuous" vertical="center"/>
    </xf>
    <xf numFmtId="0" fontId="10" fillId="0" borderId="2" xfId="2" applyFont="1" applyFill="1" applyBorder="1" applyAlignment="1" applyProtection="1">
      <alignment horizontal="center" vertical="center" shrinkToFit="1"/>
      <protection locked="0"/>
    </xf>
    <xf numFmtId="0" fontId="10" fillId="0" borderId="1" xfId="2" applyFont="1" applyFill="1" applyBorder="1" applyAlignment="1" applyProtection="1">
      <alignment horizontal="center" vertical="center" shrinkToFit="1"/>
      <protection locked="0"/>
    </xf>
    <xf numFmtId="0" fontId="36" fillId="0" borderId="2" xfId="2" applyFont="1" applyFill="1" applyBorder="1" applyAlignment="1" applyProtection="1">
      <alignment horizontal="center" vertical="center" wrapText="1" shrinkToFit="1"/>
      <protection locked="0"/>
    </xf>
    <xf numFmtId="0" fontId="10" fillId="0" borderId="0" xfId="2" applyFont="1" applyFill="1" applyBorder="1" applyAlignment="1" applyProtection="1">
      <alignment horizontal="center" vertical="center" shrinkToFit="1"/>
      <protection locked="0"/>
    </xf>
    <xf numFmtId="0" fontId="36" fillId="2" borderId="14" xfId="2" applyFont="1" applyFill="1" applyBorder="1" applyAlignment="1" applyProtection="1">
      <alignment vertical="center" textRotation="255" wrapText="1" shrinkToFit="1"/>
    </xf>
    <xf numFmtId="0" fontId="10" fillId="0" borderId="0" xfId="2" applyFont="1" applyFill="1" applyBorder="1" applyAlignment="1" applyProtection="1">
      <alignment vertical="center" shrinkToFit="1"/>
      <protection locked="0"/>
    </xf>
    <xf numFmtId="0" fontId="10" fillId="4" borderId="0" xfId="2" applyFont="1" applyFill="1" applyBorder="1" applyAlignment="1" applyProtection="1">
      <alignment horizontal="center" vertical="center" textRotation="255"/>
    </xf>
    <xf numFmtId="0" fontId="10" fillId="4" borderId="0" xfId="2" applyFont="1" applyFill="1" applyAlignment="1" applyProtection="1">
      <alignment vertical="center"/>
    </xf>
    <xf numFmtId="0" fontId="10" fillId="0" borderId="8" xfId="2" applyFont="1" applyFill="1" applyBorder="1" applyAlignment="1" applyProtection="1">
      <alignment horizontal="center" vertical="center"/>
      <protection locked="0"/>
    </xf>
    <xf numFmtId="0" fontId="10" fillId="0" borderId="0" xfId="4" applyFont="1">
      <alignment vertical="center"/>
    </xf>
    <xf numFmtId="0" fontId="18" fillId="0" borderId="0" xfId="4" applyFont="1" applyBorder="1" applyAlignment="1">
      <alignment horizontal="center" vertical="center"/>
    </xf>
    <xf numFmtId="0" fontId="18" fillId="0" borderId="0" xfId="4" applyFont="1" applyFill="1" applyBorder="1" applyAlignment="1">
      <alignment horizontal="center" vertical="center"/>
    </xf>
    <xf numFmtId="0" fontId="10" fillId="0" borderId="0" xfId="4" applyFont="1" applyFill="1" applyBorder="1" applyAlignment="1">
      <alignment horizontal="left" vertical="center"/>
    </xf>
    <xf numFmtId="0" fontId="18" fillId="0" borderId="0" xfId="4" applyFont="1" applyBorder="1" applyAlignment="1">
      <alignment vertical="center"/>
    </xf>
    <xf numFmtId="0" fontId="18" fillId="0" borderId="0" xfId="4" applyFont="1" applyFill="1" applyBorder="1" applyAlignment="1">
      <alignment horizontal="center" vertical="center" wrapText="1"/>
    </xf>
    <xf numFmtId="179" fontId="18" fillId="0" borderId="0" xfId="4" applyNumberFormat="1" applyFont="1" applyFill="1" applyBorder="1" applyAlignment="1">
      <alignment horizontal="center" vertical="center" shrinkToFit="1"/>
    </xf>
    <xf numFmtId="0" fontId="18" fillId="0" borderId="0" xfId="4" applyFont="1" applyBorder="1" applyAlignment="1">
      <alignment horizontal="left" vertical="center"/>
    </xf>
    <xf numFmtId="0" fontId="18" fillId="0" borderId="0" xfId="2" applyFont="1" applyFill="1" applyAlignment="1" applyProtection="1">
      <alignment vertical="center"/>
      <protection locked="0"/>
    </xf>
    <xf numFmtId="0" fontId="35" fillId="0" borderId="0" xfId="0" applyFont="1" applyBorder="1" applyAlignment="1">
      <alignment vertical="center"/>
    </xf>
    <xf numFmtId="0" fontId="35" fillId="0" borderId="0" xfId="0" applyFont="1" applyBorder="1" applyAlignment="1">
      <alignment horizontal="center" vertical="center"/>
    </xf>
    <xf numFmtId="0" fontId="18" fillId="2" borderId="1" xfId="2" applyFont="1" applyFill="1" applyBorder="1" applyAlignment="1" applyProtection="1">
      <alignment horizontal="center" vertical="center" wrapText="1"/>
    </xf>
    <xf numFmtId="0" fontId="11" fillId="0" borderId="0" xfId="4" applyFont="1">
      <alignment vertical="center"/>
    </xf>
    <xf numFmtId="0" fontId="10" fillId="2" borderId="13" xfId="2" applyFont="1" applyFill="1" applyBorder="1" applyAlignment="1" applyProtection="1">
      <alignment horizontal="center" vertical="center" shrinkToFit="1"/>
    </xf>
    <xf numFmtId="0" fontId="10" fillId="2" borderId="1" xfId="2" applyFont="1" applyFill="1" applyBorder="1" applyAlignment="1" applyProtection="1">
      <alignment horizontal="center" vertical="center" shrinkToFit="1"/>
    </xf>
    <xf numFmtId="0" fontId="10" fillId="2" borderId="9" xfId="2" applyFont="1" applyFill="1" applyBorder="1" applyAlignment="1" applyProtection="1">
      <alignment horizontal="center" vertical="center"/>
    </xf>
    <xf numFmtId="0" fontId="22" fillId="0" borderId="0" xfId="0" applyFont="1">
      <alignment vertical="center"/>
    </xf>
    <xf numFmtId="0" fontId="22" fillId="0" borderId="0" xfId="0" applyFont="1" applyBorder="1">
      <alignment vertical="center"/>
    </xf>
    <xf numFmtId="0" fontId="42" fillId="0" borderId="0" xfId="0" applyFont="1">
      <alignment vertical="center"/>
    </xf>
    <xf numFmtId="0" fontId="10" fillId="0" borderId="0" xfId="0" applyFont="1">
      <alignment vertical="center"/>
    </xf>
    <xf numFmtId="0" fontId="43" fillId="0" borderId="0" xfId="0" applyFont="1">
      <alignment vertical="center"/>
    </xf>
    <xf numFmtId="0" fontId="11" fillId="0" borderId="0" xfId="5" applyFont="1" applyAlignment="1">
      <alignment horizontal="left" vertical="center"/>
    </xf>
    <xf numFmtId="0" fontId="10" fillId="0" borderId="0" xfId="5" applyFont="1" applyAlignment="1">
      <alignment horizontal="center" vertical="center"/>
    </xf>
    <xf numFmtId="0" fontId="10" fillId="0" borderId="0" xfId="5" applyFont="1">
      <alignment vertical="center"/>
    </xf>
    <xf numFmtId="0" fontId="18" fillId="2" borderId="23"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23" xfId="5" applyFont="1" applyFill="1" applyBorder="1" applyAlignment="1">
      <alignment vertical="center" shrinkToFit="1"/>
    </xf>
    <xf numFmtId="0" fontId="18" fillId="0" borderId="1" xfId="5" applyFont="1" applyFill="1" applyBorder="1" applyAlignment="1">
      <alignment vertical="center" shrinkToFit="1"/>
    </xf>
    <xf numFmtId="0" fontId="18" fillId="0" borderId="8" xfId="5" applyFont="1" applyFill="1" applyBorder="1" applyAlignment="1">
      <alignment vertical="center" shrinkToFit="1"/>
    </xf>
    <xf numFmtId="0" fontId="18" fillId="0" borderId="3" xfId="5" applyFont="1" applyFill="1" applyBorder="1" applyAlignment="1">
      <alignment vertical="center" shrinkToFit="1"/>
    </xf>
    <xf numFmtId="0" fontId="18" fillId="0" borderId="18" xfId="5" applyFont="1" applyFill="1" applyBorder="1" applyAlignment="1">
      <alignment vertical="center" shrinkToFit="1"/>
    </xf>
    <xf numFmtId="2" fontId="18" fillId="0" borderId="1" xfId="5" applyNumberFormat="1" applyFont="1" applyFill="1" applyBorder="1" applyAlignment="1">
      <alignment vertical="center" shrinkToFit="1"/>
    </xf>
    <xf numFmtId="2" fontId="18" fillId="0" borderId="18" xfId="5" applyNumberFormat="1" applyFont="1" applyFill="1" applyBorder="1" applyAlignment="1">
      <alignment vertical="center" shrinkToFit="1"/>
    </xf>
    <xf numFmtId="181" fontId="18" fillId="0" borderId="18" xfId="6" applyNumberFormat="1" applyFont="1" applyFill="1" applyBorder="1" applyAlignment="1">
      <alignment horizontal="center" vertical="center" shrinkToFit="1"/>
    </xf>
    <xf numFmtId="180" fontId="18" fillId="0" borderId="23" xfId="5" applyNumberFormat="1" applyFont="1" applyFill="1" applyBorder="1" applyAlignment="1">
      <alignment vertical="center" shrinkToFit="1"/>
    </xf>
    <xf numFmtId="180" fontId="18" fillId="0" borderId="1" xfId="5" applyNumberFormat="1" applyFont="1" applyFill="1" applyBorder="1" applyAlignment="1">
      <alignment vertical="center" shrinkToFit="1"/>
    </xf>
    <xf numFmtId="0" fontId="18" fillId="0" borderId="2" xfId="5" applyFont="1" applyFill="1" applyBorder="1" applyAlignment="1">
      <alignment vertical="center" shrinkToFit="1"/>
    </xf>
    <xf numFmtId="0" fontId="10" fillId="0" borderId="0" xfId="2" applyFont="1" applyAlignment="1">
      <alignment vertical="center"/>
    </xf>
    <xf numFmtId="0" fontId="10" fillId="2" borderId="53" xfId="2" applyFont="1" applyFill="1" applyBorder="1" applyAlignment="1">
      <alignment horizontal="center" vertical="center"/>
    </xf>
    <xf numFmtId="0" fontId="10" fillId="2" borderId="54" xfId="2" applyFont="1" applyFill="1" applyBorder="1" applyAlignment="1">
      <alignment horizontal="center" vertical="center"/>
    </xf>
    <xf numFmtId="0" fontId="10" fillId="2" borderId="55" xfId="2" applyFont="1" applyFill="1" applyBorder="1" applyAlignment="1">
      <alignment horizontal="center" vertical="center"/>
    </xf>
    <xf numFmtId="0" fontId="10" fillId="2" borderId="56" xfId="2" applyFont="1" applyFill="1" applyBorder="1" applyAlignment="1">
      <alignment horizontal="center" vertical="center"/>
    </xf>
    <xf numFmtId="0" fontId="10" fillId="2" borderId="57" xfId="2" applyFont="1" applyFill="1" applyBorder="1" applyAlignment="1">
      <alignment horizontal="center" vertical="center"/>
    </xf>
    <xf numFmtId="0" fontId="10" fillId="0" borderId="58" xfId="2" applyFont="1" applyBorder="1" applyAlignment="1">
      <alignment vertical="center"/>
    </xf>
    <xf numFmtId="0" fontId="15" fillId="0" borderId="0" xfId="2" applyAlignment="1">
      <alignment vertical="center"/>
    </xf>
    <xf numFmtId="192" fontId="15" fillId="0" borderId="1" xfId="2" applyNumberFormat="1" applyBorder="1" applyAlignment="1">
      <alignment vertical="center"/>
    </xf>
    <xf numFmtId="187" fontId="15" fillId="0" borderId="1" xfId="2" applyNumberFormat="1" applyBorder="1" applyAlignment="1">
      <alignment horizontal="center" vertical="center" shrinkToFit="1"/>
    </xf>
    <xf numFmtId="187" fontId="15" fillId="0" borderId="1" xfId="2" applyNumberFormat="1" applyBorder="1" applyAlignment="1">
      <alignment vertical="center" shrinkToFit="1"/>
    </xf>
    <xf numFmtId="190" fontId="15" fillId="0" borderId="1" xfId="2" applyNumberFormat="1" applyBorder="1" applyAlignment="1">
      <alignment vertical="center" shrinkToFit="1"/>
    </xf>
    <xf numFmtId="0" fontId="15" fillId="0" borderId="0" xfId="2" applyBorder="1" applyAlignment="1">
      <alignment vertical="center"/>
    </xf>
    <xf numFmtId="0" fontId="0" fillId="0" borderId="10" xfId="0" applyBorder="1" applyAlignment="1">
      <alignment horizontal="center" vertical="center"/>
    </xf>
    <xf numFmtId="0" fontId="0" fillId="0" borderId="59"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59" xfId="0" applyBorder="1" applyAlignment="1">
      <alignment vertical="center"/>
    </xf>
    <xf numFmtId="0" fontId="0" fillId="0" borderId="0" xfId="0" applyAlignment="1">
      <alignment horizontal="center" vertical="center"/>
    </xf>
    <xf numFmtId="179" fontId="18" fillId="0" borderId="19" xfId="5" applyNumberFormat="1" applyFont="1" applyFill="1" applyBorder="1" applyAlignment="1">
      <alignment horizontal="center" vertical="center" shrinkToFit="1"/>
    </xf>
    <xf numFmtId="0" fontId="0" fillId="0" borderId="60" xfId="0" applyBorder="1">
      <alignment vertical="center"/>
    </xf>
    <xf numFmtId="0" fontId="0" fillId="0" borderId="60" xfId="0" applyBorder="1" applyAlignment="1">
      <alignment vertical="center"/>
    </xf>
    <xf numFmtId="0" fontId="0" fillId="0" borderId="61" xfId="0" applyBorder="1" applyAlignment="1">
      <alignment vertical="center"/>
    </xf>
    <xf numFmtId="0" fontId="0" fillId="0" borderId="6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10" fillId="0" borderId="1" xfId="2" applyFont="1" applyBorder="1" applyAlignment="1">
      <alignment vertical="center"/>
    </xf>
    <xf numFmtId="0" fontId="0" fillId="0" borderId="0" xfId="0" applyBorder="1" applyAlignment="1">
      <alignment vertical="center"/>
    </xf>
    <xf numFmtId="0" fontId="30"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Border="1" applyAlignment="1">
      <alignment horizontal="center" vertical="center"/>
    </xf>
    <xf numFmtId="0" fontId="10" fillId="0" borderId="0" xfId="2" applyFont="1" applyFill="1" applyAlignment="1" applyProtection="1">
      <alignment horizontal="center"/>
      <protection locked="0"/>
    </xf>
    <xf numFmtId="0" fontId="30" fillId="2" borderId="8" xfId="2" applyFont="1" applyFill="1" applyBorder="1" applyAlignment="1">
      <alignment horizontal="center" vertical="center" wrapText="1"/>
    </xf>
    <xf numFmtId="0" fontId="18" fillId="0" borderId="1" xfId="2" applyFont="1" applyFill="1" applyBorder="1" applyAlignment="1" applyProtection="1">
      <alignment vertical="center" wrapText="1"/>
      <protection locked="0"/>
    </xf>
    <xf numFmtId="0" fontId="18" fillId="0" borderId="1" xfId="2" applyNumberFormat="1" applyFont="1" applyFill="1" applyBorder="1" applyAlignment="1" applyProtection="1">
      <alignment horizontal="center" vertical="center" wrapText="1"/>
      <protection locked="0"/>
    </xf>
    <xf numFmtId="0" fontId="18" fillId="0" borderId="12" xfId="2" applyFont="1" applyFill="1" applyBorder="1" applyAlignment="1" applyProtection="1">
      <alignment horizontal="left" vertical="center"/>
      <protection locked="0"/>
    </xf>
    <xf numFmtId="0" fontId="18" fillId="0" borderId="0" xfId="2" applyFont="1" applyFill="1" applyBorder="1" applyAlignment="1" applyProtection="1">
      <alignment horizontal="left" vertical="center"/>
      <protection locked="0"/>
    </xf>
    <xf numFmtId="0" fontId="18" fillId="0" borderId="4" xfId="2" applyFont="1" applyFill="1" applyBorder="1" applyAlignment="1" applyProtection="1">
      <alignment horizontal="left" vertical="center"/>
      <protection locked="0"/>
    </xf>
    <xf numFmtId="191" fontId="15" fillId="0" borderId="1" xfId="2" applyNumberFormat="1" applyBorder="1" applyAlignment="1">
      <alignment vertical="center"/>
    </xf>
    <xf numFmtId="0" fontId="10" fillId="0" borderId="8" xfId="2" applyFont="1" applyFill="1" applyBorder="1" applyAlignment="1" applyProtection="1">
      <alignment horizontal="center" vertical="center"/>
      <protection locked="0"/>
    </xf>
    <xf numFmtId="0" fontId="10" fillId="0" borderId="1" xfId="2" applyFont="1" applyFill="1" applyBorder="1" applyAlignment="1" applyProtection="1">
      <alignment horizontal="center" vertical="center"/>
      <protection locked="0"/>
    </xf>
    <xf numFmtId="0" fontId="0" fillId="0" borderId="11" xfId="0" applyBorder="1">
      <alignment vertical="center"/>
    </xf>
    <xf numFmtId="0" fontId="0" fillId="0" borderId="63" xfId="0" applyBorder="1">
      <alignment vertical="center"/>
    </xf>
    <xf numFmtId="0" fontId="0" fillId="0" borderId="1" xfId="0" applyBorder="1">
      <alignment vertical="center"/>
    </xf>
    <xf numFmtId="0" fontId="0" fillId="0" borderId="8" xfId="0" applyBorder="1">
      <alignment vertical="center"/>
    </xf>
    <xf numFmtId="0" fontId="25" fillId="0" borderId="10" xfId="0" applyFont="1" applyBorder="1" applyAlignment="1">
      <alignment horizontal="center" vertical="center"/>
    </xf>
    <xf numFmtId="0" fontId="25" fillId="0" borderId="3" xfId="0" applyFont="1" applyBorder="1" applyAlignment="1">
      <alignment horizontal="center" vertical="center"/>
    </xf>
    <xf numFmtId="0" fontId="25" fillId="0" borderId="7" xfId="0" applyFont="1" applyBorder="1" applyAlignment="1">
      <alignment horizontal="center" vertical="center"/>
    </xf>
    <xf numFmtId="0" fontId="25" fillId="0" borderId="0" xfId="0" applyFont="1" applyAlignment="1">
      <alignment horizontal="center" vertical="center"/>
    </xf>
    <xf numFmtId="0" fontId="37" fillId="2" borderId="1" xfId="2" applyFont="1" applyFill="1" applyBorder="1" applyAlignment="1">
      <alignment horizontal="center" vertical="center" wrapText="1" shrinkToFit="1"/>
    </xf>
    <xf numFmtId="193" fontId="10" fillId="0" borderId="1" xfId="2" applyNumberFormat="1" applyFont="1" applyFill="1" applyBorder="1" applyAlignment="1" applyProtection="1">
      <alignment horizontal="center" vertical="center" shrinkToFit="1"/>
      <protection locked="0"/>
    </xf>
    <xf numFmtId="0" fontId="0" fillId="0" borderId="0" xfId="0" applyBorder="1">
      <alignment vertical="center"/>
    </xf>
    <xf numFmtId="0" fontId="10" fillId="0" borderId="1" xfId="4" applyFont="1" applyFill="1" applyBorder="1" applyAlignment="1">
      <alignment vertical="center" shrinkToFit="1"/>
    </xf>
    <xf numFmtId="0" fontId="15" fillId="0" borderId="0" xfId="2" applyBorder="1" applyAlignment="1">
      <alignment horizontal="center" vertical="center"/>
    </xf>
    <xf numFmtId="0" fontId="15" fillId="0" borderId="1" xfId="2" applyBorder="1" applyAlignment="1">
      <alignment vertical="center"/>
    </xf>
    <xf numFmtId="195" fontId="49" fillId="0" borderId="1" xfId="2" applyNumberFormat="1" applyFont="1" applyFill="1" applyBorder="1" applyAlignment="1" applyProtection="1">
      <alignment horizontal="center" vertical="center" wrapText="1"/>
      <protection locked="0"/>
    </xf>
    <xf numFmtId="190" fontId="49" fillId="0" borderId="1" xfId="2" applyNumberFormat="1" applyFont="1" applyFill="1" applyBorder="1" applyAlignment="1" applyProtection="1">
      <alignment horizontal="right" vertical="center" wrapText="1"/>
      <protection locked="0"/>
    </xf>
    <xf numFmtId="2" fontId="10" fillId="0" borderId="0" xfId="2" applyNumberFormat="1" applyFont="1" applyFill="1" applyProtection="1">
      <protection locked="0"/>
    </xf>
    <xf numFmtId="196" fontId="10" fillId="0" borderId="0" xfId="2" applyNumberFormat="1" applyFont="1" applyFill="1" applyAlignment="1" applyProtection="1">
      <protection locked="0"/>
    </xf>
    <xf numFmtId="0" fontId="10" fillId="0" borderId="1" xfId="2" applyFont="1" applyFill="1" applyBorder="1" applyAlignment="1" applyProtection="1">
      <alignment horizontal="center" vertical="center"/>
      <protection locked="0"/>
    </xf>
    <xf numFmtId="0" fontId="0" fillId="0" borderId="3" xfId="0" applyFill="1" applyBorder="1">
      <alignment vertical="center"/>
    </xf>
    <xf numFmtId="0" fontId="0" fillId="7" borderId="3" xfId="0" applyFill="1" applyBorder="1">
      <alignment vertical="center"/>
    </xf>
    <xf numFmtId="0" fontId="0" fillId="0" borderId="0" xfId="0" applyFont="1" applyFill="1">
      <alignment vertical="center"/>
    </xf>
    <xf numFmtId="0" fontId="0" fillId="0" borderId="0" xfId="0" applyFill="1">
      <alignment vertical="center"/>
    </xf>
    <xf numFmtId="0" fontId="51" fillId="0" borderId="0" xfId="2" applyFont="1" applyFill="1" applyAlignment="1" applyProtection="1">
      <alignment vertical="center"/>
      <protection locked="0"/>
    </xf>
    <xf numFmtId="0" fontId="22" fillId="0" borderId="0" xfId="4" applyFont="1" applyFill="1" applyBorder="1" applyAlignment="1">
      <alignment horizontal="left" vertical="center"/>
    </xf>
    <xf numFmtId="0" fontId="22" fillId="0" borderId="0" xfId="4" applyFont="1" applyFill="1" applyBorder="1" applyAlignment="1">
      <alignment horizontal="center" vertical="center"/>
    </xf>
    <xf numFmtId="0" fontId="20" fillId="0" borderId="0" xfId="4" applyFont="1" applyFill="1" applyBorder="1" applyAlignment="1">
      <alignment horizontal="left" vertical="center"/>
    </xf>
    <xf numFmtId="0" fontId="33" fillId="0" borderId="0" xfId="0" applyFont="1" applyFill="1">
      <alignment vertical="center"/>
    </xf>
    <xf numFmtId="0" fontId="48" fillId="0" borderId="0" xfId="2" applyFont="1" applyFill="1" applyAlignment="1" applyProtection="1">
      <alignment vertical="center"/>
      <protection locked="0"/>
    </xf>
    <xf numFmtId="0" fontId="11" fillId="0" borderId="0" xfId="2" applyFont="1" applyAlignment="1">
      <alignment vertical="center"/>
    </xf>
    <xf numFmtId="0" fontId="10" fillId="0" borderId="0" xfId="2" applyFont="1"/>
    <xf numFmtId="0" fontId="35" fillId="0" borderId="0" xfId="0" applyFont="1">
      <alignment vertical="center"/>
    </xf>
    <xf numFmtId="0" fontId="10" fillId="0" borderId="1" xfId="2" applyFont="1" applyBorder="1" applyAlignment="1">
      <alignment horizontal="center" vertical="center"/>
    </xf>
    <xf numFmtId="0" fontId="10" fillId="0" borderId="2" xfId="2" applyFont="1" applyBorder="1" applyAlignment="1">
      <alignment horizontal="center" vertical="center" shrinkToFit="1"/>
    </xf>
    <xf numFmtId="0" fontId="10" fillId="0" borderId="8" xfId="2" applyFont="1" applyBorder="1" applyAlignment="1">
      <alignment horizontal="center" vertical="center" shrinkToFit="1"/>
    </xf>
    <xf numFmtId="0" fontId="10" fillId="0" borderId="0" xfId="2" applyFont="1" applyAlignment="1" applyProtection="1">
      <alignment vertical="center"/>
      <protection locked="0"/>
    </xf>
    <xf numFmtId="0" fontId="10" fillId="0" borderId="0" xfId="2" applyFont="1" applyAlignment="1" applyProtection="1">
      <alignment vertical="center" textRotation="255"/>
      <protection locked="0"/>
    </xf>
    <xf numFmtId="0" fontId="10" fillId="0" borderId="4" xfId="2" applyFont="1" applyBorder="1" applyAlignment="1" applyProtection="1">
      <alignment vertical="center"/>
      <protection locked="0"/>
    </xf>
    <xf numFmtId="0" fontId="10" fillId="0" borderId="0" xfId="2" applyFont="1" applyProtection="1">
      <protection locked="0"/>
    </xf>
    <xf numFmtId="0" fontId="10" fillId="0" borderId="0" xfId="2" applyFont="1" applyAlignment="1" applyProtection="1">
      <alignment vertical="center" wrapText="1"/>
      <protection locked="0"/>
    </xf>
    <xf numFmtId="0" fontId="10" fillId="0" borderId="9" xfId="2" applyFont="1" applyBorder="1" applyAlignment="1" applyProtection="1">
      <alignment vertical="center"/>
      <protection locked="0"/>
    </xf>
    <xf numFmtId="0" fontId="10" fillId="0" borderId="10" xfId="2" applyFont="1" applyBorder="1" applyAlignment="1" applyProtection="1">
      <alignment vertical="center"/>
      <protection locked="0"/>
    </xf>
    <xf numFmtId="0" fontId="14" fillId="0" borderId="10" xfId="2" applyFont="1" applyBorder="1" applyAlignment="1" applyProtection="1">
      <alignment vertical="center"/>
      <protection locked="0"/>
    </xf>
    <xf numFmtId="0" fontId="10" fillId="0" borderId="10" xfId="2" applyFont="1" applyBorder="1" applyProtection="1">
      <protection locked="0"/>
    </xf>
    <xf numFmtId="0" fontId="10" fillId="0" borderId="10" xfId="2" applyFont="1" applyBorder="1" applyAlignment="1" applyProtection="1">
      <alignment vertical="center" wrapText="1"/>
      <protection locked="0"/>
    </xf>
    <xf numFmtId="0" fontId="5" fillId="0" borderId="0" xfId="2" applyFont="1" applyAlignment="1" applyProtection="1">
      <alignment vertical="center"/>
      <protection locked="0"/>
    </xf>
    <xf numFmtId="0" fontId="5" fillId="0" borderId="0" xfId="2" applyFont="1" applyProtection="1">
      <protection locked="0"/>
    </xf>
    <xf numFmtId="0" fontId="5" fillId="2" borderId="14" xfId="2" applyFont="1" applyFill="1" applyBorder="1" applyAlignment="1">
      <alignment horizontal="centerContinuous"/>
    </xf>
    <xf numFmtId="0" fontId="5" fillId="2" borderId="13" xfId="2" applyFont="1" applyFill="1" applyBorder="1" applyAlignment="1">
      <alignment horizontal="centerContinuous" vertical="center"/>
    </xf>
    <xf numFmtId="0" fontId="5" fillId="0" borderId="1" xfId="2" applyFont="1" applyBorder="1" applyAlignment="1" applyProtection="1">
      <alignment horizontal="center" vertical="center"/>
      <protection locked="0"/>
    </xf>
    <xf numFmtId="0" fontId="5" fillId="0" borderId="1" xfId="2" applyFont="1" applyBorder="1" applyAlignment="1" applyProtection="1">
      <alignment horizontal="center" vertical="center" shrinkToFit="1"/>
      <protection locked="0"/>
    </xf>
    <xf numFmtId="0" fontId="5" fillId="0" borderId="0" xfId="2" applyFont="1" applyAlignment="1">
      <alignment vertical="center"/>
    </xf>
    <xf numFmtId="0" fontId="48" fillId="0" borderId="0" xfId="2" applyFont="1" applyAlignment="1" applyProtection="1">
      <alignment vertical="center"/>
      <protection locked="0"/>
    </xf>
    <xf numFmtId="0" fontId="28" fillId="0" borderId="1" xfId="7" applyFont="1" applyBorder="1" applyAlignment="1">
      <alignment horizontal="center" vertical="center"/>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0" fillId="2" borderId="13" xfId="2" applyFont="1" applyFill="1" applyBorder="1" applyAlignment="1" applyProtection="1">
      <alignment horizontal="center" vertical="center"/>
      <protection locked="0"/>
    </xf>
    <xf numFmtId="0" fontId="10" fillId="0" borderId="2" xfId="2" applyFont="1" applyBorder="1" applyAlignment="1" applyProtection="1">
      <alignment horizontal="center" vertical="center"/>
      <protection locked="0"/>
    </xf>
    <xf numFmtId="0" fontId="10" fillId="0" borderId="9" xfId="2" applyFont="1" applyBorder="1" applyAlignment="1" applyProtection="1">
      <alignment horizontal="center" vertical="center"/>
      <protection locked="0"/>
    </xf>
    <xf numFmtId="0" fontId="10" fillId="0" borderId="6" xfId="2" applyFont="1" applyBorder="1" applyAlignment="1" applyProtection="1">
      <alignment horizontal="center" vertical="center"/>
      <protection locked="0"/>
    </xf>
    <xf numFmtId="0" fontId="10" fillId="0" borderId="1" xfId="2" applyFont="1" applyBorder="1" applyAlignment="1" applyProtection="1">
      <alignment horizontal="center" vertical="center" shrinkToFit="1"/>
      <protection locked="0"/>
    </xf>
    <xf numFmtId="0" fontId="10" fillId="0" borderId="1" xfId="2" applyFont="1" applyBorder="1" applyAlignment="1" applyProtection="1">
      <alignment horizontal="center" vertical="center"/>
      <protection locked="0"/>
    </xf>
    <xf numFmtId="0" fontId="26" fillId="0" borderId="2" xfId="1" applyFont="1" applyFill="1" applyBorder="1" applyAlignment="1" applyProtection="1">
      <alignment horizontal="center" vertical="center" shrinkToFit="1"/>
      <protection locked="0"/>
    </xf>
    <xf numFmtId="0" fontId="26" fillId="0" borderId="3" xfId="0" applyFont="1" applyBorder="1" applyAlignment="1" applyProtection="1">
      <alignment horizontal="right" vertical="center"/>
      <protection locked="0"/>
    </xf>
    <xf numFmtId="0" fontId="26" fillId="0" borderId="8" xfId="0" applyFont="1" applyBorder="1" applyAlignment="1">
      <alignment horizontal="left" vertical="center"/>
    </xf>
    <xf numFmtId="198" fontId="10" fillId="0" borderId="1" xfId="7" applyNumberFormat="1" applyFont="1" applyBorder="1" applyAlignment="1" applyProtection="1">
      <alignment horizontal="center" vertical="center" shrinkToFit="1"/>
      <protection hidden="1"/>
    </xf>
    <xf numFmtId="199" fontId="10" fillId="0" borderId="1" xfId="7" applyNumberFormat="1" applyFont="1" applyBorder="1" applyAlignment="1" applyProtection="1">
      <alignment horizontal="center" vertical="center" shrinkToFit="1"/>
      <protection hidden="1"/>
    </xf>
    <xf numFmtId="199" fontId="10" fillId="0" borderId="1" xfId="7" applyNumberFormat="1" applyFont="1" applyBorder="1" applyAlignment="1" applyProtection="1">
      <alignment vertical="center" shrinkToFit="1"/>
      <protection hidden="1"/>
    </xf>
    <xf numFmtId="0" fontId="27" fillId="0" borderId="1" xfId="7" applyFont="1" applyBorder="1" applyAlignment="1">
      <alignment horizontal="center" vertical="center"/>
    </xf>
    <xf numFmtId="0" fontId="10" fillId="0" borderId="1" xfId="7" applyFont="1" applyBorder="1" applyAlignment="1" applyProtection="1">
      <alignment horizontal="center" vertical="center" shrinkToFit="1"/>
      <protection locked="0"/>
    </xf>
    <xf numFmtId="0" fontId="15" fillId="0" borderId="1" xfId="7" applyBorder="1" applyAlignment="1">
      <alignment horizontal="center" vertical="center"/>
    </xf>
    <xf numFmtId="0" fontId="15" fillId="0" borderId="1" xfId="7" applyBorder="1" applyAlignment="1">
      <alignment vertical="center" shrinkToFit="1"/>
    </xf>
    <xf numFmtId="0" fontId="15" fillId="0" borderId="1" xfId="2" applyBorder="1" applyAlignment="1">
      <alignment vertical="center" shrinkToFit="1"/>
    </xf>
    <xf numFmtId="0" fontId="35" fillId="0" borderId="1" xfId="7" applyFont="1" applyBorder="1" applyAlignment="1">
      <alignment horizontal="center" vertical="center"/>
    </xf>
    <xf numFmtId="0" fontId="20" fillId="0" borderId="1" xfId="7" applyFont="1" applyBorder="1" applyAlignment="1" applyProtection="1">
      <alignment horizontal="center" vertical="center" shrinkToFit="1"/>
      <protection locked="0"/>
    </xf>
    <xf numFmtId="200" fontId="10" fillId="0" borderId="1" xfId="7" applyNumberFormat="1" applyFont="1" applyBorder="1" applyAlignment="1" applyProtection="1">
      <alignment horizontal="center" vertical="center" shrinkToFit="1"/>
      <protection hidden="1"/>
    </xf>
    <xf numFmtId="0" fontId="10" fillId="0" borderId="1" xfId="7" applyFont="1" applyBorder="1" applyAlignment="1">
      <alignment horizontal="center" vertical="center" shrinkToFit="1"/>
    </xf>
    <xf numFmtId="0" fontId="10" fillId="0" borderId="1" xfId="2" applyFont="1" applyFill="1" applyBorder="1" applyAlignment="1" applyProtection="1">
      <alignment horizontal="center" vertical="center" shrinkToFit="1"/>
      <protection locked="0"/>
    </xf>
    <xf numFmtId="0" fontId="10" fillId="0" borderId="17" xfId="5" applyFont="1" applyBorder="1" applyAlignment="1">
      <alignment vertical="center" shrinkToFit="1"/>
    </xf>
    <xf numFmtId="0" fontId="10" fillId="0" borderId="51" xfId="5" applyFont="1" applyBorder="1" applyAlignment="1">
      <alignment vertical="center" shrinkToFit="1"/>
    </xf>
    <xf numFmtId="0" fontId="10" fillId="0" borderId="50" xfId="5" applyFont="1" applyBorder="1" applyAlignment="1">
      <alignment vertical="center" shrinkToFit="1"/>
    </xf>
    <xf numFmtId="0" fontId="10" fillId="0" borderId="49" xfId="5" applyFont="1" applyBorder="1" applyAlignment="1">
      <alignment vertical="center" shrinkToFit="1"/>
    </xf>
    <xf numFmtId="0" fontId="10" fillId="0" borderId="16" xfId="5" applyFont="1" applyBorder="1" applyAlignment="1">
      <alignment vertical="center" shrinkToFit="1"/>
    </xf>
    <xf numFmtId="0" fontId="10" fillId="2" borderId="49" xfId="5" applyFont="1" applyFill="1" applyBorder="1" applyAlignment="1">
      <alignment horizontal="center" vertical="center" shrinkToFit="1"/>
    </xf>
    <xf numFmtId="0" fontId="10" fillId="2" borderId="51" xfId="5" applyFont="1" applyFill="1" applyBorder="1" applyAlignment="1">
      <alignment horizontal="center" vertical="center" shrinkToFit="1"/>
    </xf>
    <xf numFmtId="180" fontId="10" fillId="0" borderId="17" xfId="5" applyNumberFormat="1" applyFont="1" applyBorder="1" applyAlignment="1">
      <alignment vertical="center" shrinkToFit="1"/>
    </xf>
    <xf numFmtId="180" fontId="10" fillId="0" borderId="51" xfId="5" applyNumberFormat="1" applyFont="1" applyBorder="1" applyAlignment="1">
      <alignment vertical="center" shrinkToFit="1"/>
    </xf>
    <xf numFmtId="180" fontId="10" fillId="0" borderId="50" xfId="5" applyNumberFormat="1" applyFont="1" applyBorder="1" applyAlignment="1">
      <alignment vertical="center" shrinkToFit="1"/>
    </xf>
    <xf numFmtId="2" fontId="10" fillId="0" borderId="52" xfId="5" applyNumberFormat="1" applyFont="1" applyBorder="1" applyAlignment="1">
      <alignment vertical="center" shrinkToFit="1"/>
    </xf>
    <xf numFmtId="2" fontId="10" fillId="0" borderId="51" xfId="5" applyNumberFormat="1" applyFont="1" applyBorder="1" applyAlignment="1">
      <alignment vertical="center" shrinkToFit="1"/>
    </xf>
    <xf numFmtId="2" fontId="10" fillId="0" borderId="16" xfId="5" applyNumberFormat="1" applyFont="1" applyBorder="1" applyAlignment="1">
      <alignment vertical="center" shrinkToFit="1"/>
    </xf>
    <xf numFmtId="0" fontId="10" fillId="0" borderId="2" xfId="2" applyFont="1" applyFill="1" applyBorder="1" applyAlignment="1" applyProtection="1">
      <alignment horizontal="center" vertical="center" shrinkToFit="1"/>
      <protection locked="0"/>
    </xf>
    <xf numFmtId="0" fontId="10" fillId="0" borderId="1" xfId="4" applyFont="1" applyFill="1" applyBorder="1" applyAlignment="1">
      <alignment horizontal="center" vertical="center" shrinkToFit="1"/>
    </xf>
    <xf numFmtId="2" fontId="18" fillId="0" borderId="2" xfId="5" applyNumberFormat="1" applyFont="1" applyFill="1" applyBorder="1" applyAlignment="1">
      <alignment vertical="center" shrinkToFit="1"/>
    </xf>
    <xf numFmtId="2" fontId="10" fillId="0" borderId="1" xfId="7" applyNumberFormat="1" applyFont="1" applyBorder="1" applyAlignment="1" applyProtection="1">
      <alignment vertical="center" shrinkToFit="1"/>
      <protection locked="0"/>
    </xf>
    <xf numFmtId="180" fontId="18" fillId="0" borderId="18" xfId="5" applyNumberFormat="1" applyFont="1" applyFill="1" applyBorder="1" applyAlignment="1">
      <alignment horizontal="center" vertical="center" shrinkToFit="1"/>
    </xf>
    <xf numFmtId="0" fontId="15" fillId="0" borderId="1" xfId="7" applyBorder="1" applyAlignment="1">
      <alignment horizontal="center" vertical="center"/>
    </xf>
    <xf numFmtId="0" fontId="18" fillId="2" borderId="1" xfId="2" applyFont="1" applyFill="1" applyBorder="1" applyAlignment="1">
      <alignment horizontal="center" vertical="center" wrapText="1"/>
    </xf>
    <xf numFmtId="0" fontId="10" fillId="2" borderId="12" xfId="2" applyFont="1" applyFill="1" applyBorder="1" applyAlignment="1">
      <alignment horizontal="center" vertical="center" wrapText="1"/>
    </xf>
    <xf numFmtId="0" fontId="10" fillId="2" borderId="0" xfId="2" applyFont="1" applyFill="1" applyAlignment="1">
      <alignment horizontal="center" vertical="center" wrapText="1"/>
    </xf>
    <xf numFmtId="0" fontId="10" fillId="2" borderId="4" xfId="2" applyFont="1" applyFill="1" applyBorder="1" applyAlignment="1">
      <alignment horizontal="center" vertical="center" wrapText="1"/>
    </xf>
    <xf numFmtId="0" fontId="10" fillId="0" borderId="8" xfId="2" applyFont="1" applyBorder="1" applyAlignment="1" applyProtection="1">
      <alignment horizontal="center" vertical="center"/>
      <protection locked="0"/>
    </xf>
    <xf numFmtId="0" fontId="10" fillId="0" borderId="1" xfId="2" applyFont="1" applyBorder="1" applyAlignment="1" applyProtection="1">
      <alignment vertical="center"/>
      <protection locked="0"/>
    </xf>
    <xf numFmtId="179" fontId="10" fillId="0" borderId="2" xfId="2" applyNumberFormat="1" applyFont="1" applyBorder="1" applyAlignment="1" applyProtection="1">
      <alignment horizontal="center" vertical="center"/>
      <protection locked="0"/>
    </xf>
    <xf numFmtId="179" fontId="10" fillId="0" borderId="8" xfId="2" applyNumberFormat="1" applyFont="1" applyBorder="1" applyAlignment="1" applyProtection="1">
      <alignment horizontal="center" vertical="center"/>
      <protection locked="0"/>
    </xf>
    <xf numFmtId="0" fontId="10" fillId="4" borderId="0" xfId="2" applyFont="1" applyFill="1" applyAlignment="1">
      <alignment horizontal="center" vertical="center" textRotation="255"/>
    </xf>
    <xf numFmtId="0" fontId="10" fillId="0" borderId="0" xfId="2" applyFont="1" applyAlignment="1" applyProtection="1">
      <alignment horizontal="center" vertical="center"/>
      <protection locked="0"/>
    </xf>
    <xf numFmtId="0" fontId="10" fillId="0" borderId="0" xfId="2" applyFont="1" applyAlignment="1" applyProtection="1">
      <alignment horizontal="center" vertical="center" shrinkToFit="1"/>
      <protection locked="0"/>
    </xf>
    <xf numFmtId="0" fontId="10" fillId="0" borderId="0" xfId="4" applyFont="1" applyAlignment="1">
      <alignment horizontal="left" vertical="center"/>
    </xf>
    <xf numFmtId="0" fontId="51" fillId="0" borderId="0" xfId="2" applyFont="1" applyAlignment="1" applyProtection="1">
      <alignment vertical="center"/>
      <protection locked="0"/>
    </xf>
    <xf numFmtId="0" fontId="10" fillId="0" borderId="1" xfId="2" applyFont="1" applyFill="1" applyBorder="1" applyAlignment="1" applyProtection="1">
      <alignment horizontal="center" vertical="center" shrinkToFit="1"/>
      <protection locked="0"/>
    </xf>
    <xf numFmtId="0" fontId="10" fillId="0" borderId="8" xfId="2" applyFont="1" applyFill="1" applyBorder="1" applyAlignment="1" applyProtection="1">
      <alignment horizontal="center" vertical="center"/>
      <protection locked="0"/>
    </xf>
    <xf numFmtId="0" fontId="10" fillId="2" borderId="1" xfId="2" applyFont="1" applyFill="1" applyBorder="1" applyAlignment="1">
      <alignment horizontal="center" vertical="center"/>
    </xf>
    <xf numFmtId="0" fontId="15" fillId="0" borderId="1" xfId="2" applyFont="1" applyBorder="1" applyAlignment="1">
      <alignment horizontal="center" vertical="center"/>
    </xf>
    <xf numFmtId="0" fontId="18" fillId="0" borderId="1" xfId="2" applyFont="1" applyFill="1" applyBorder="1" applyAlignment="1" applyProtection="1">
      <alignment horizontal="center" vertical="center" wrapText="1"/>
      <protection locked="0"/>
    </xf>
    <xf numFmtId="195" fontId="49" fillId="0" borderId="1" xfId="2" applyNumberFormat="1" applyFont="1" applyFill="1" applyBorder="1" applyAlignment="1" applyProtection="1">
      <alignment horizontal="center" vertical="center" shrinkToFit="1"/>
      <protection locked="0"/>
    </xf>
    <xf numFmtId="190" fontId="49" fillId="0" borderId="1" xfId="2" applyNumberFormat="1" applyFont="1" applyFill="1" applyBorder="1" applyAlignment="1" applyProtection="1">
      <alignment horizontal="right" vertical="center" shrinkToFit="1"/>
      <protection locked="0"/>
    </xf>
    <xf numFmtId="180" fontId="10" fillId="0" borderId="1" xfId="7" applyNumberFormat="1" applyFont="1" applyBorder="1" applyAlignment="1" applyProtection="1">
      <alignment vertical="center" shrinkToFit="1"/>
      <protection locked="0"/>
    </xf>
    <xf numFmtId="0" fontId="47" fillId="0" borderId="1" xfId="4" applyFont="1" applyFill="1" applyBorder="1" applyAlignment="1">
      <alignment horizontal="center" vertical="center" shrinkToFit="1"/>
    </xf>
    <xf numFmtId="0" fontId="10" fillId="3" borderId="1" xfId="4" applyFont="1" applyFill="1" applyBorder="1" applyAlignment="1">
      <alignment horizontal="center" vertical="center" shrinkToFit="1"/>
    </xf>
    <xf numFmtId="0" fontId="7" fillId="0" borderId="1" xfId="0" applyFont="1" applyBorder="1" applyAlignment="1">
      <alignment horizontal="center" vertical="center" shrinkToFit="1"/>
    </xf>
    <xf numFmtId="0" fontId="10" fillId="0" borderId="8" xfId="2" applyFont="1" applyFill="1" applyBorder="1" applyAlignment="1" applyProtection="1">
      <alignment vertical="center"/>
      <protection locked="0"/>
    </xf>
    <xf numFmtId="190" fontId="49" fillId="0" borderId="1" xfId="2" applyNumberFormat="1" applyFont="1" applyFill="1" applyBorder="1" applyAlignment="1" applyProtection="1">
      <alignment horizontal="right" vertical="center" shrinkToFit="1"/>
      <protection locked="0"/>
    </xf>
    <xf numFmtId="0" fontId="10" fillId="0" borderId="1" xfId="2"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protection locked="0"/>
    </xf>
    <xf numFmtId="0" fontId="10" fillId="0" borderId="1" xfId="4" applyFont="1" applyFill="1" applyBorder="1" applyAlignment="1">
      <alignment horizontal="center" vertical="center" shrinkToFit="1"/>
    </xf>
    <xf numFmtId="201" fontId="36" fillId="0" borderId="1" xfId="2" applyNumberFormat="1" applyFont="1" applyFill="1" applyBorder="1" applyAlignment="1" applyProtection="1">
      <alignment horizontal="center" vertical="center" wrapText="1"/>
      <protection locked="0"/>
    </xf>
    <xf numFmtId="202" fontId="55" fillId="0" borderId="1" xfId="2" applyNumberFormat="1" applyFont="1" applyFill="1" applyBorder="1" applyAlignment="1" applyProtection="1">
      <alignment horizontal="center" vertical="center" wrapTex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pplyFill="1" applyAlignment="1">
      <alignment horizontal="left" vertical="top" wrapText="1"/>
    </xf>
    <xf numFmtId="0" fontId="0" fillId="0" borderId="0" xfId="0" applyAlignment="1">
      <alignment vertical="center"/>
    </xf>
    <xf numFmtId="0" fontId="0" fillId="5" borderId="1" xfId="0" applyFill="1" applyBorder="1" applyAlignment="1">
      <alignment horizontal="center" vertical="center"/>
    </xf>
    <xf numFmtId="0" fontId="10" fillId="2" borderId="2" xfId="2" applyFont="1" applyFill="1" applyBorder="1" applyAlignment="1" applyProtection="1">
      <alignment horizontal="center" vertical="center" shrinkToFit="1"/>
    </xf>
    <xf numFmtId="0" fontId="10" fillId="2" borderId="3" xfId="2" applyFont="1" applyFill="1" applyBorder="1" applyAlignment="1" applyProtection="1">
      <alignment horizontal="center" vertical="center" shrinkToFit="1"/>
    </xf>
    <xf numFmtId="0" fontId="10" fillId="2" borderId="8" xfId="2" applyFont="1" applyFill="1" applyBorder="1" applyAlignment="1" applyProtection="1">
      <alignment horizontal="center" vertical="center" shrinkToFit="1"/>
    </xf>
    <xf numFmtId="0" fontId="10" fillId="0" borderId="1" xfId="2" applyFont="1" applyFill="1" applyBorder="1" applyAlignment="1" applyProtection="1">
      <alignment horizontal="center" vertical="center" shrinkToFit="1"/>
      <protection locked="0"/>
    </xf>
    <xf numFmtId="0" fontId="11" fillId="0" borderId="1" xfId="2" applyNumberFormat="1" applyFont="1" applyFill="1" applyBorder="1" applyAlignment="1" applyProtection="1">
      <alignment horizontal="center" vertical="center"/>
    </xf>
    <xf numFmtId="0" fontId="10" fillId="2" borderId="9" xfId="2" applyFont="1" applyFill="1" applyBorder="1" applyAlignment="1" applyProtection="1">
      <alignment horizontal="center" vertical="center" shrinkToFit="1"/>
    </xf>
    <xf numFmtId="0" fontId="10" fillId="2" borderId="10" xfId="2" applyFont="1" applyFill="1" applyBorder="1" applyAlignment="1" applyProtection="1">
      <alignment horizontal="center" vertical="center" shrinkToFit="1"/>
    </xf>
    <xf numFmtId="0" fontId="10" fillId="2" borderId="11" xfId="2" applyFont="1" applyFill="1" applyBorder="1" applyAlignment="1" applyProtection="1">
      <alignment horizontal="center" vertical="center" shrinkToFit="1"/>
    </xf>
    <xf numFmtId="0" fontId="10" fillId="0" borderId="3" xfId="2" applyFont="1" applyFill="1" applyBorder="1" applyAlignment="1" applyProtection="1">
      <alignment horizontal="center" vertical="center" shrinkToFit="1"/>
    </xf>
    <xf numFmtId="0" fontId="10" fillId="2" borderId="14" xfId="2" applyFont="1" applyFill="1" applyBorder="1" applyAlignment="1" applyProtection="1">
      <alignment horizontal="center" vertical="center" textRotation="255" shrinkToFit="1"/>
    </xf>
    <xf numFmtId="0" fontId="10" fillId="2" borderId="15" xfId="2" applyFont="1" applyFill="1" applyBorder="1" applyAlignment="1" applyProtection="1">
      <alignment horizontal="center" vertical="center" textRotation="255" shrinkToFit="1"/>
    </xf>
    <xf numFmtId="0" fontId="10" fillId="2" borderId="13" xfId="2" applyFont="1" applyFill="1" applyBorder="1" applyAlignment="1" applyProtection="1">
      <alignment horizontal="center" vertical="center" textRotation="255" shrinkToFit="1"/>
    </xf>
    <xf numFmtId="0" fontId="10" fillId="2" borderId="9" xfId="2" applyFont="1" applyFill="1" applyBorder="1" applyAlignment="1" applyProtection="1">
      <alignment horizontal="center" vertical="center"/>
    </xf>
    <xf numFmtId="0" fontId="10" fillId="2" borderId="10" xfId="2" applyFont="1" applyFill="1" applyBorder="1" applyAlignment="1" applyProtection="1">
      <alignment horizontal="center" vertical="center"/>
    </xf>
    <xf numFmtId="0" fontId="10" fillId="2" borderId="11" xfId="2" applyFont="1" applyFill="1" applyBorder="1" applyAlignment="1" applyProtection="1">
      <alignment horizontal="center" vertical="center"/>
    </xf>
    <xf numFmtId="0" fontId="10" fillId="2" borderId="13" xfId="2" applyFont="1" applyFill="1" applyBorder="1" applyAlignment="1" applyProtection="1">
      <alignment horizontal="center" vertical="center" shrinkToFit="1"/>
    </xf>
    <xf numFmtId="0" fontId="10" fillId="0" borderId="2" xfId="2" applyFont="1" applyFill="1" applyBorder="1" applyAlignment="1" applyProtection="1">
      <alignment horizontal="center" vertical="center" shrinkToFit="1"/>
    </xf>
    <xf numFmtId="0" fontId="10" fillId="0" borderId="8" xfId="2" applyFont="1" applyFill="1" applyBorder="1" applyAlignment="1" applyProtection="1">
      <alignment horizontal="center" vertical="center" shrinkToFit="1"/>
    </xf>
    <xf numFmtId="0" fontId="10" fillId="2" borderId="6" xfId="2" applyFont="1" applyFill="1" applyBorder="1" applyAlignment="1" applyProtection="1">
      <alignment horizontal="center" vertical="center" shrinkToFit="1"/>
    </xf>
    <xf numFmtId="0" fontId="10" fillId="2" borderId="7" xfId="2" applyFont="1" applyFill="1" applyBorder="1" applyAlignment="1" applyProtection="1">
      <alignment horizontal="center" vertical="center" shrinkToFit="1"/>
    </xf>
    <xf numFmtId="0" fontId="10" fillId="2" borderId="5" xfId="2" applyFont="1" applyFill="1" applyBorder="1" applyAlignment="1" applyProtection="1">
      <alignment horizontal="center" vertical="center" shrinkToFit="1"/>
    </xf>
    <xf numFmtId="0" fontId="10" fillId="2" borderId="14" xfId="2" applyFont="1" applyFill="1" applyBorder="1" applyAlignment="1" applyProtection="1">
      <alignment horizontal="center" vertical="center" textRotation="255"/>
    </xf>
    <xf numFmtId="0" fontId="10" fillId="2" borderId="15" xfId="2" applyFont="1" applyFill="1" applyBorder="1" applyAlignment="1" applyProtection="1">
      <alignment horizontal="center" vertical="center" textRotation="255"/>
    </xf>
    <xf numFmtId="0" fontId="10" fillId="2" borderId="6" xfId="2" applyFont="1" applyFill="1" applyBorder="1" applyAlignment="1" applyProtection="1">
      <alignment horizontal="center" vertical="center" textRotation="255" wrapText="1" shrinkToFit="1"/>
    </xf>
    <xf numFmtId="0" fontId="10" fillId="2" borderId="5" xfId="2" applyFont="1" applyFill="1" applyBorder="1" applyAlignment="1" applyProtection="1">
      <alignment horizontal="center" vertical="center" textRotation="255" shrinkToFit="1"/>
    </xf>
    <xf numFmtId="0" fontId="10" fillId="2" borderId="12" xfId="2" applyFont="1" applyFill="1" applyBorder="1" applyAlignment="1" applyProtection="1">
      <alignment horizontal="center" vertical="center" textRotation="255" shrinkToFit="1"/>
    </xf>
    <xf numFmtId="0" fontId="10" fillId="2" borderId="4" xfId="2" applyFont="1" applyFill="1" applyBorder="1" applyAlignment="1" applyProtection="1">
      <alignment horizontal="center" vertical="center" textRotation="255" shrinkToFit="1"/>
    </xf>
    <xf numFmtId="0" fontId="10" fillId="2" borderId="9" xfId="2" applyFont="1" applyFill="1" applyBorder="1" applyAlignment="1" applyProtection="1">
      <alignment horizontal="center" vertical="center" textRotation="255" shrinkToFit="1"/>
    </xf>
    <xf numFmtId="0" fontId="10" fillId="2" borderId="11" xfId="2" applyFont="1" applyFill="1" applyBorder="1" applyAlignment="1" applyProtection="1">
      <alignment horizontal="center" vertical="center" textRotation="255" shrinkToFit="1"/>
    </xf>
    <xf numFmtId="0" fontId="10" fillId="2" borderId="14" xfId="2" applyFont="1" applyFill="1" applyBorder="1" applyAlignment="1" applyProtection="1">
      <alignment horizontal="center" vertical="center" shrinkToFit="1"/>
    </xf>
    <xf numFmtId="0" fontId="10" fillId="0" borderId="14" xfId="0" applyFont="1" applyBorder="1" applyAlignment="1">
      <alignment horizontal="left" vertical="center" shrinkToFit="1"/>
    </xf>
    <xf numFmtId="0" fontId="10" fillId="2" borderId="1" xfId="2" applyFont="1" applyFill="1" applyBorder="1" applyAlignment="1" applyProtection="1">
      <alignment horizontal="center" vertical="center" shrinkToFit="1"/>
    </xf>
    <xf numFmtId="0" fontId="10" fillId="0" borderId="6" xfId="0" applyFont="1" applyBorder="1" applyAlignment="1">
      <alignment horizontal="left" vertical="center" shrinkToFit="1"/>
    </xf>
    <xf numFmtId="0" fontId="10" fillId="0" borderId="7" xfId="0" applyFont="1" applyBorder="1" applyAlignment="1">
      <alignment horizontal="left" vertical="center" shrinkToFit="1"/>
    </xf>
    <xf numFmtId="0" fontId="10" fillId="0" borderId="5" xfId="0" applyFont="1" applyBorder="1" applyAlignment="1">
      <alignment horizontal="left" vertical="center" shrinkToFit="1"/>
    </xf>
    <xf numFmtId="0" fontId="10" fillId="0" borderId="9" xfId="0" applyFont="1" applyBorder="1" applyAlignment="1">
      <alignment horizontal="left" vertical="center" shrinkToFit="1"/>
    </xf>
    <xf numFmtId="0" fontId="10" fillId="0" borderId="10" xfId="0" applyFont="1" applyBorder="1" applyAlignment="1">
      <alignment horizontal="left" vertical="center" shrinkToFit="1"/>
    </xf>
    <xf numFmtId="0" fontId="10" fillId="0" borderId="11" xfId="0" applyFont="1" applyBorder="1" applyAlignment="1">
      <alignment horizontal="left" vertical="center" shrinkToFit="1"/>
    </xf>
    <xf numFmtId="176" fontId="10" fillId="0" borderId="2" xfId="2" applyNumberFormat="1" applyFont="1" applyFill="1" applyBorder="1" applyAlignment="1" applyProtection="1">
      <alignment horizontal="center" vertical="center" shrinkToFit="1"/>
    </xf>
    <xf numFmtId="176" fontId="10" fillId="0" borderId="3" xfId="2" applyNumberFormat="1" applyFont="1" applyFill="1" applyBorder="1" applyAlignment="1" applyProtection="1">
      <alignment horizontal="center" vertical="center" shrinkToFit="1"/>
    </xf>
    <xf numFmtId="176" fontId="10" fillId="0" borderId="8" xfId="2" applyNumberFormat="1" applyFont="1" applyFill="1" applyBorder="1" applyAlignment="1" applyProtection="1">
      <alignment horizontal="center" vertical="center" shrinkToFit="1"/>
    </xf>
    <xf numFmtId="0" fontId="10" fillId="0" borderId="6" xfId="2" applyFont="1" applyBorder="1" applyAlignment="1">
      <alignment horizontal="center" vertical="center"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0" fontId="10" fillId="0" borderId="1" xfId="0" applyFont="1" applyBorder="1" applyAlignment="1">
      <alignment horizontal="center" vertical="center" shrinkToFit="1"/>
    </xf>
    <xf numFmtId="0" fontId="10" fillId="2" borderId="12" xfId="2" applyFont="1" applyFill="1" applyBorder="1" applyAlignment="1" applyProtection="1">
      <alignment horizontal="center" vertical="center" shrinkToFit="1"/>
    </xf>
    <xf numFmtId="197" fontId="54" fillId="0" borderId="2" xfId="10" applyNumberFormat="1" applyFont="1" applyBorder="1" applyAlignment="1" applyProtection="1">
      <alignment horizontal="center" vertical="center" shrinkToFit="1"/>
      <protection locked="0"/>
    </xf>
    <xf numFmtId="197" fontId="54" fillId="0" borderId="3" xfId="10" applyNumberFormat="1" applyFont="1" applyBorder="1" applyAlignment="1" applyProtection="1">
      <alignment horizontal="center" vertical="center" shrinkToFit="1"/>
      <protection locked="0"/>
    </xf>
    <xf numFmtId="197" fontId="54" fillId="0" borderId="8" xfId="10" applyNumberFormat="1" applyFont="1" applyBorder="1" applyAlignment="1" applyProtection="1">
      <alignment horizontal="center" vertical="center" shrinkToFit="1"/>
      <protection locked="0"/>
    </xf>
    <xf numFmtId="14" fontId="26" fillId="0" borderId="9" xfId="0" applyNumberFormat="1" applyFont="1" applyBorder="1" applyAlignment="1" applyProtection="1">
      <alignment horizontal="center" vertical="center"/>
      <protection locked="0"/>
    </xf>
    <xf numFmtId="0" fontId="26" fillId="0" borderId="11" xfId="0" applyFont="1" applyBorder="1" applyAlignment="1" applyProtection="1">
      <alignment horizontal="center" vertical="center"/>
      <protection locked="0"/>
    </xf>
    <xf numFmtId="0" fontId="26" fillId="0" borderId="12" xfId="0" applyFont="1" applyBorder="1" applyAlignment="1" applyProtection="1">
      <alignment horizontal="center" vertical="center" shrinkToFit="1"/>
      <protection locked="0"/>
    </xf>
    <xf numFmtId="0" fontId="26" fillId="0" borderId="4" xfId="0" applyFont="1" applyBorder="1" applyAlignment="1" applyProtection="1">
      <alignment horizontal="center" vertical="center" shrinkToFit="1"/>
      <protection locked="0"/>
    </xf>
    <xf numFmtId="0" fontId="10" fillId="2" borderId="2" xfId="2" applyFont="1" applyFill="1" applyBorder="1" applyAlignment="1" applyProtection="1">
      <alignment horizontal="center" vertical="center"/>
    </xf>
    <xf numFmtId="0" fontId="10" fillId="2" borderId="8" xfId="2" applyFont="1" applyFill="1" applyBorder="1" applyAlignment="1" applyProtection="1">
      <alignment horizontal="center" vertical="center"/>
    </xf>
    <xf numFmtId="0" fontId="10" fillId="2" borderId="3" xfId="2" applyFont="1" applyFill="1" applyBorder="1" applyAlignment="1" applyProtection="1">
      <alignment horizontal="center" vertical="center"/>
    </xf>
    <xf numFmtId="14" fontId="10" fillId="0" borderId="2" xfId="0" applyNumberFormat="1" applyFont="1" applyBorder="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0" fontId="10" fillId="2" borderId="12" xfId="2" applyFont="1" applyFill="1" applyBorder="1" applyAlignment="1" applyProtection="1">
      <alignment horizontal="center" vertical="center" textRotation="255"/>
    </xf>
    <xf numFmtId="0" fontId="10" fillId="2" borderId="4" xfId="2" applyFont="1" applyFill="1" applyBorder="1" applyAlignment="1" applyProtection="1">
      <alignment horizontal="center" vertical="center" textRotation="255"/>
    </xf>
    <xf numFmtId="0" fontId="10" fillId="2" borderId="9" xfId="2" applyFont="1" applyFill="1" applyBorder="1" applyAlignment="1" applyProtection="1">
      <alignment horizontal="center" vertical="center" textRotation="255"/>
    </xf>
    <xf numFmtId="0" fontId="10" fillId="2" borderId="11" xfId="2" applyFont="1" applyFill="1" applyBorder="1" applyAlignment="1" applyProtection="1">
      <alignment horizontal="center" vertical="center" textRotation="255"/>
    </xf>
    <xf numFmtId="0" fontId="10" fillId="2" borderId="1" xfId="2" applyFont="1" applyFill="1" applyBorder="1" applyAlignment="1" applyProtection="1">
      <alignment horizontal="center" vertical="center"/>
      <protection locked="0"/>
    </xf>
    <xf numFmtId="0" fontId="10" fillId="0" borderId="1" xfId="0" applyFont="1" applyBorder="1" applyAlignment="1">
      <alignment vertical="center" shrinkToFit="1"/>
    </xf>
    <xf numFmtId="0" fontId="10" fillId="0" borderId="6" xfId="1" applyFont="1" applyBorder="1" applyAlignment="1">
      <alignment horizontal="center" vertical="center" shrinkToFit="1"/>
    </xf>
    <xf numFmtId="0" fontId="10" fillId="0" borderId="7" xfId="1" applyFont="1" applyBorder="1" applyAlignment="1">
      <alignment horizontal="center" vertical="center" shrinkToFit="1"/>
    </xf>
    <xf numFmtId="0" fontId="10" fillId="0" borderId="5" xfId="1" applyFont="1" applyBorder="1" applyAlignment="1">
      <alignment horizontal="center" vertical="center" shrinkToFit="1"/>
    </xf>
    <xf numFmtId="0" fontId="10" fillId="0" borderId="9" xfId="1" applyFont="1" applyBorder="1" applyAlignment="1">
      <alignment horizontal="center" vertical="center" shrinkToFit="1"/>
    </xf>
    <xf numFmtId="0" fontId="10" fillId="0" borderId="10" xfId="1" applyFont="1" applyBorder="1" applyAlignment="1">
      <alignment horizontal="center" vertical="center" shrinkToFit="1"/>
    </xf>
    <xf numFmtId="0" fontId="10" fillId="0" borderId="11" xfId="1" applyFont="1" applyBorder="1" applyAlignment="1">
      <alignment horizontal="center" vertical="center" shrinkToFit="1"/>
    </xf>
    <xf numFmtId="4" fontId="10" fillId="2" borderId="6" xfId="2" applyNumberFormat="1" applyFont="1" applyFill="1" applyBorder="1" applyAlignment="1" applyProtection="1">
      <alignment horizontal="center" vertical="center" shrinkToFit="1"/>
    </xf>
    <xf numFmtId="4" fontId="10" fillId="2" borderId="5" xfId="2" applyNumberFormat="1" applyFont="1" applyFill="1" applyBorder="1" applyAlignment="1" applyProtection="1">
      <alignment horizontal="center" vertical="center" shrinkToFit="1"/>
    </xf>
    <xf numFmtId="4" fontId="10" fillId="2" borderId="9" xfId="2" applyNumberFormat="1" applyFont="1" applyFill="1" applyBorder="1" applyAlignment="1" applyProtection="1">
      <alignment horizontal="center" vertical="center" shrinkToFit="1"/>
    </xf>
    <xf numFmtId="4" fontId="10" fillId="2" borderId="11" xfId="2" applyNumberFormat="1" applyFont="1" applyFill="1" applyBorder="1" applyAlignment="1" applyProtection="1">
      <alignment horizontal="center" vertical="center" shrinkToFit="1"/>
    </xf>
    <xf numFmtId="176" fontId="10" fillId="0" borderId="6" xfId="2" applyNumberFormat="1" applyFont="1" applyFill="1" applyBorder="1" applyAlignment="1" applyProtection="1">
      <alignment horizontal="center" vertical="center" shrinkToFit="1"/>
    </xf>
    <xf numFmtId="176" fontId="10" fillId="0" borderId="7" xfId="2" applyNumberFormat="1" applyFont="1" applyFill="1" applyBorder="1" applyAlignment="1" applyProtection="1">
      <alignment horizontal="center" vertical="center" shrinkToFit="1"/>
    </xf>
    <xf numFmtId="176" fontId="10" fillId="0" borderId="5" xfId="2" applyNumberFormat="1" applyFont="1" applyFill="1" applyBorder="1" applyAlignment="1" applyProtection="1">
      <alignment horizontal="center" vertical="center" shrinkToFit="1"/>
    </xf>
    <xf numFmtId="176" fontId="10" fillId="0" borderId="9" xfId="2" applyNumberFormat="1" applyFont="1" applyFill="1" applyBorder="1" applyAlignment="1" applyProtection="1">
      <alignment horizontal="center" vertical="center" shrinkToFit="1"/>
    </xf>
    <xf numFmtId="176" fontId="10" fillId="0" borderId="10" xfId="2" applyNumberFormat="1" applyFont="1" applyFill="1" applyBorder="1" applyAlignment="1" applyProtection="1">
      <alignment horizontal="center" vertical="center" shrinkToFit="1"/>
    </xf>
    <xf numFmtId="176" fontId="10" fillId="0" borderId="11" xfId="2" applyNumberFormat="1" applyFont="1" applyFill="1" applyBorder="1" applyAlignment="1" applyProtection="1">
      <alignment horizontal="center" vertical="center" shrinkToFit="1"/>
    </xf>
    <xf numFmtId="0" fontId="10" fillId="0" borderId="2" xfId="2" applyFont="1" applyFill="1" applyBorder="1" applyAlignment="1" applyProtection="1">
      <alignment horizontal="center" vertical="center" shrinkToFit="1"/>
      <protection locked="0"/>
    </xf>
    <xf numFmtId="0" fontId="10" fillId="0" borderId="8" xfId="2" applyFont="1" applyFill="1" applyBorder="1" applyAlignment="1" applyProtection="1">
      <alignment horizontal="center" vertical="center" shrinkToFit="1"/>
      <protection locked="0"/>
    </xf>
    <xf numFmtId="0" fontId="10" fillId="2" borderId="6" xfId="2" applyFont="1" applyFill="1" applyBorder="1" applyAlignment="1" applyProtection="1">
      <alignment horizontal="center" vertical="center"/>
    </xf>
    <xf numFmtId="0" fontId="10" fillId="2" borderId="2" xfId="2" applyFont="1" applyFill="1" applyBorder="1" applyAlignment="1" applyProtection="1">
      <alignment horizontal="center" vertical="center"/>
      <protection locked="0"/>
    </xf>
    <xf numFmtId="0" fontId="10" fillId="2" borderId="3" xfId="2" applyFont="1" applyFill="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26" fillId="0" borderId="1" xfId="0" applyFont="1" applyBorder="1" applyAlignment="1" applyProtection="1">
      <alignment horizontal="center" vertical="center"/>
      <protection locked="0"/>
    </xf>
    <xf numFmtId="186" fontId="26" fillId="0" borderId="15" xfId="0" applyNumberFormat="1" applyFont="1" applyBorder="1" applyAlignment="1" applyProtection="1">
      <alignment horizontal="center" vertical="center"/>
      <protection locked="0"/>
    </xf>
    <xf numFmtId="0" fontId="26" fillId="0" borderId="2"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8" xfId="0" applyFont="1" applyBorder="1" applyAlignment="1" applyProtection="1">
      <alignment horizontal="center" vertical="center"/>
      <protection locked="0"/>
    </xf>
    <xf numFmtId="0" fontId="10" fillId="2" borderId="6" xfId="2" applyFont="1" applyFill="1" applyBorder="1" applyAlignment="1" applyProtection="1">
      <alignment horizontal="center" vertical="center" textRotation="255"/>
    </xf>
    <xf numFmtId="0" fontId="10" fillId="2" borderId="5" xfId="2" applyFont="1" applyFill="1" applyBorder="1" applyAlignment="1" applyProtection="1">
      <alignment horizontal="center" vertical="center" textRotation="255"/>
    </xf>
    <xf numFmtId="0" fontId="26" fillId="0" borderId="13" xfId="0" applyFont="1" applyBorder="1" applyAlignment="1" applyProtection="1">
      <alignment horizontal="center" vertical="center" shrinkToFit="1"/>
      <protection locked="0"/>
    </xf>
    <xf numFmtId="0" fontId="10" fillId="0" borderId="2" xfId="2" applyFont="1" applyFill="1" applyBorder="1" applyAlignment="1" applyProtection="1">
      <alignment horizontal="center" vertical="center"/>
      <protection locked="0"/>
    </xf>
    <xf numFmtId="0" fontId="10" fillId="0" borderId="3" xfId="2" applyFont="1" applyFill="1" applyBorder="1" applyAlignment="1" applyProtection="1">
      <alignment horizontal="center" vertical="center"/>
      <protection locked="0"/>
    </xf>
    <xf numFmtId="0" fontId="10" fillId="2" borderId="13" xfId="2" applyFont="1" applyFill="1" applyBorder="1" applyAlignment="1" applyProtection="1">
      <alignment horizontal="center" vertical="center" textRotation="255"/>
    </xf>
    <xf numFmtId="0" fontId="10" fillId="0" borderId="8" xfId="2" applyFont="1" applyFill="1" applyBorder="1" applyAlignment="1" applyProtection="1">
      <alignment horizontal="center" vertical="center"/>
      <protection locked="0"/>
    </xf>
    <xf numFmtId="0" fontId="10" fillId="0" borderId="14" xfId="2" applyFont="1" applyFill="1" applyBorder="1" applyAlignment="1" applyProtection="1">
      <alignment horizontal="center" vertical="center"/>
      <protection locked="0"/>
    </xf>
    <xf numFmtId="0" fontId="10" fillId="2" borderId="7" xfId="2" applyFont="1" applyFill="1" applyBorder="1" applyAlignment="1" applyProtection="1">
      <alignment horizontal="center" vertical="center"/>
    </xf>
    <xf numFmtId="0" fontId="10" fillId="2" borderId="5" xfId="2" applyFont="1" applyFill="1" applyBorder="1" applyAlignment="1" applyProtection="1">
      <alignment horizontal="center" vertical="center"/>
    </xf>
    <xf numFmtId="0" fontId="10" fillId="2" borderId="2" xfId="2" applyFont="1" applyFill="1" applyBorder="1" applyAlignment="1" applyProtection="1">
      <alignment horizontal="center" vertical="center" justifyLastLine="1" shrinkToFit="1"/>
    </xf>
    <xf numFmtId="0" fontId="10" fillId="2" borderId="3" xfId="2" applyFont="1" applyFill="1" applyBorder="1" applyAlignment="1" applyProtection="1">
      <alignment horizontal="center" vertical="center" justifyLastLine="1" shrinkToFit="1"/>
    </xf>
    <xf numFmtId="0" fontId="10" fillId="2" borderId="8" xfId="2" applyFont="1" applyFill="1" applyBorder="1" applyAlignment="1" applyProtection="1">
      <alignment horizontal="center" vertical="center" justifyLastLine="1" shrinkToFit="1"/>
    </xf>
    <xf numFmtId="0" fontId="26" fillId="0" borderId="2" xfId="0" applyFont="1" applyBorder="1" applyAlignment="1" applyProtection="1">
      <alignment horizontal="right" vertical="center"/>
      <protection locked="0"/>
    </xf>
    <xf numFmtId="0" fontId="26" fillId="0" borderId="3" xfId="0" applyFont="1" applyBorder="1" applyAlignment="1" applyProtection="1">
      <alignment horizontal="right" vertical="center"/>
      <protection locked="0"/>
    </xf>
    <xf numFmtId="185" fontId="26" fillId="0" borderId="2" xfId="0" applyNumberFormat="1" applyFont="1" applyBorder="1" applyAlignment="1" applyProtection="1">
      <alignment horizontal="right" vertical="center"/>
      <protection locked="0"/>
    </xf>
    <xf numFmtId="185" fontId="26" fillId="0" borderId="3" xfId="0" applyNumberFormat="1" applyFont="1" applyBorder="1" applyAlignment="1" applyProtection="1">
      <alignment horizontal="right" vertical="center"/>
      <protection locked="0"/>
    </xf>
    <xf numFmtId="0" fontId="10" fillId="0" borderId="2" xfId="2" applyFont="1" applyBorder="1" applyAlignment="1" applyProtection="1">
      <alignment vertical="center"/>
      <protection locked="0"/>
    </xf>
    <xf numFmtId="0" fontId="10" fillId="0" borderId="3" xfId="2" applyFont="1" applyBorder="1" applyAlignment="1" applyProtection="1">
      <alignment vertical="center"/>
      <protection locked="0"/>
    </xf>
    <xf numFmtId="184" fontId="26" fillId="0" borderId="1" xfId="0" applyNumberFormat="1" applyFont="1" applyBorder="1" applyAlignment="1" applyProtection="1">
      <alignment horizontal="center" vertical="center"/>
      <protection locked="0"/>
    </xf>
    <xf numFmtId="182" fontId="10" fillId="0" borderId="2" xfId="2" applyNumberFormat="1" applyFont="1" applyFill="1" applyBorder="1" applyAlignment="1" applyProtection="1">
      <alignment horizontal="center" vertical="center"/>
      <protection locked="0"/>
    </xf>
    <xf numFmtId="182" fontId="10" fillId="0" borderId="8" xfId="2" applyNumberFormat="1" applyFont="1" applyFill="1" applyBorder="1" applyAlignment="1" applyProtection="1">
      <alignment horizontal="center" vertical="center"/>
      <protection locked="0"/>
    </xf>
    <xf numFmtId="0" fontId="18" fillId="2" borderId="2" xfId="2" applyFont="1" applyFill="1" applyBorder="1" applyAlignment="1" applyProtection="1">
      <alignment horizontal="center" vertical="center" wrapText="1" shrinkToFit="1"/>
    </xf>
    <xf numFmtId="0" fontId="18" fillId="2" borderId="3" xfId="2" applyFont="1" applyFill="1" applyBorder="1" applyAlignment="1" applyProtection="1">
      <alignment horizontal="center" vertical="center" wrapText="1" shrinkToFit="1"/>
    </xf>
    <xf numFmtId="183" fontId="26" fillId="0" borderId="1" xfId="0" applyNumberFormat="1" applyFont="1" applyBorder="1" applyAlignment="1" applyProtection="1">
      <alignment horizontal="center" vertical="center"/>
      <protection locked="0"/>
    </xf>
    <xf numFmtId="0" fontId="10" fillId="0" borderId="2" xfId="2" applyFont="1" applyFill="1" applyBorder="1" applyAlignment="1" applyProtection="1">
      <alignment horizontal="center" vertical="center"/>
    </xf>
    <xf numFmtId="0" fontId="10" fillId="0" borderId="3" xfId="2" applyFont="1" applyFill="1" applyBorder="1" applyAlignment="1" applyProtection="1">
      <alignment horizontal="center" vertical="center"/>
    </xf>
    <xf numFmtId="0" fontId="10" fillId="0" borderId="8" xfId="2" applyFont="1" applyFill="1" applyBorder="1" applyAlignment="1" applyProtection="1">
      <alignment horizontal="center" vertical="center"/>
    </xf>
    <xf numFmtId="0" fontId="5" fillId="0" borderId="2" xfId="2" applyFont="1" applyBorder="1" applyAlignment="1" applyProtection="1">
      <alignment horizontal="center" vertical="center" shrinkToFit="1"/>
      <protection locked="0"/>
    </xf>
    <xf numFmtId="0" fontId="5" fillId="0" borderId="8" xfId="2" applyFont="1" applyBorder="1" applyAlignment="1" applyProtection="1">
      <alignment horizontal="center" vertical="center" shrinkToFit="1"/>
      <protection locked="0"/>
    </xf>
    <xf numFmtId="0" fontId="15" fillId="0" borderId="2" xfId="2" applyBorder="1" applyAlignment="1">
      <alignment horizontal="center" vertical="center" shrinkToFit="1"/>
    </xf>
    <xf numFmtId="0" fontId="15" fillId="0" borderId="3" xfId="2" applyBorder="1" applyAlignment="1">
      <alignment horizontal="center" vertical="center" shrinkToFit="1"/>
    </xf>
    <xf numFmtId="0" fontId="15" fillId="0" borderId="8" xfId="2" applyBorder="1" applyAlignment="1">
      <alignment horizontal="center" vertical="center" shrinkToFit="1"/>
    </xf>
    <xf numFmtId="0" fontId="15" fillId="0" borderId="2" xfId="7" applyBorder="1" applyAlignment="1">
      <alignment horizontal="center" vertical="center" shrinkToFit="1"/>
    </xf>
    <xf numFmtId="0" fontId="15" fillId="0" borderId="1" xfId="7" applyBorder="1" applyAlignment="1">
      <alignment horizontal="center" vertical="center"/>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8" xfId="7" applyBorder="1" applyAlignment="1">
      <alignment horizontal="center" vertical="center" shrinkToFit="1"/>
    </xf>
    <xf numFmtId="0" fontId="15" fillId="0" borderId="2" xfId="7" applyBorder="1" applyAlignment="1">
      <alignment horizontal="center" vertical="center"/>
    </xf>
    <xf numFmtId="0" fontId="15" fillId="0" borderId="8" xfId="7" applyBorder="1" applyAlignment="1">
      <alignment horizontal="center" vertical="center"/>
    </xf>
    <xf numFmtId="0" fontId="35" fillId="0" borderId="1" xfId="7" applyFont="1" applyBorder="1" applyAlignment="1">
      <alignment horizontal="center" vertical="center" shrinkToFit="1"/>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5" fillId="2" borderId="0" xfId="2" applyFont="1" applyFill="1" applyBorder="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178" fontId="5" fillId="0" borderId="1" xfId="2" applyNumberFormat="1" applyFont="1" applyFill="1" applyBorder="1" applyAlignment="1" applyProtection="1">
      <alignment horizontal="center" vertical="center" wrapText="1" shrinkToFit="1"/>
    </xf>
    <xf numFmtId="0" fontId="7" fillId="0" borderId="6" xfId="2" applyFont="1" applyFill="1" applyBorder="1" applyAlignment="1" applyProtection="1">
      <alignment horizontal="center" vertical="center" wrapText="1" shrinkToFit="1"/>
    </xf>
    <xf numFmtId="0" fontId="7" fillId="0" borderId="7" xfId="2" applyFont="1" applyFill="1" applyBorder="1" applyAlignment="1" applyProtection="1">
      <alignment horizontal="center" vertical="center" wrapText="1" shrinkToFit="1"/>
    </xf>
    <xf numFmtId="0" fontId="7" fillId="0" borderId="5" xfId="2" applyFont="1" applyFill="1" applyBorder="1" applyAlignment="1" applyProtection="1">
      <alignment horizontal="center" vertical="center" wrapText="1" shrinkToFit="1"/>
    </xf>
    <xf numFmtId="0" fontId="7" fillId="0" borderId="9" xfId="2" applyFont="1" applyFill="1" applyBorder="1" applyAlignment="1" applyProtection="1">
      <alignment horizontal="center" vertical="center" wrapText="1" shrinkToFit="1"/>
    </xf>
    <xf numFmtId="0" fontId="7" fillId="0" borderId="10" xfId="2" applyFont="1" applyFill="1" applyBorder="1" applyAlignment="1" applyProtection="1">
      <alignment horizontal="center" vertical="center" wrapText="1" shrinkToFit="1"/>
    </xf>
    <xf numFmtId="0" fontId="7" fillId="0" borderId="11" xfId="2" applyFont="1" applyFill="1" applyBorder="1" applyAlignment="1" applyProtection="1">
      <alignment horizontal="center" vertical="center" wrapText="1" shrinkToFit="1"/>
    </xf>
    <xf numFmtId="0" fontId="29" fillId="2" borderId="14" xfId="2" applyFont="1" applyFill="1" applyBorder="1" applyAlignment="1" applyProtection="1">
      <alignment horizontal="center" vertical="center" wrapText="1" shrinkToFit="1"/>
      <protection locked="0"/>
    </xf>
    <xf numFmtId="0" fontId="29" fillId="2" borderId="13" xfId="2" applyFont="1" applyFill="1" applyBorder="1" applyAlignment="1" applyProtection="1">
      <alignment horizontal="center" vertical="center" wrapText="1" shrinkToFit="1"/>
      <protection locked="0"/>
    </xf>
    <xf numFmtId="0" fontId="50" fillId="2" borderId="14" xfId="2" applyFont="1" applyFill="1" applyBorder="1" applyAlignment="1" applyProtection="1">
      <alignment horizontal="center" vertical="center" wrapText="1" shrinkToFit="1"/>
      <protection locked="0"/>
    </xf>
    <xf numFmtId="0" fontId="50"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9" fillId="2" borderId="1" xfId="2" applyFont="1" applyFill="1" applyBorder="1" applyAlignment="1" applyProtection="1">
      <alignment horizontal="center" vertical="center" wrapText="1"/>
      <protection locked="0"/>
    </xf>
    <xf numFmtId="0" fontId="29" fillId="2" borderId="1" xfId="2" applyFont="1" applyFill="1" applyBorder="1" applyAlignment="1">
      <alignment horizontal="center" vertical="center" wrapText="1"/>
    </xf>
    <xf numFmtId="0" fontId="15" fillId="0" borderId="3" xfId="7" applyBorder="1" applyAlignment="1">
      <alignment horizontal="center" vertical="center" shrinkToFit="1"/>
    </xf>
    <xf numFmtId="0" fontId="5" fillId="2" borderId="13" xfId="7"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9" fillId="2" borderId="14" xfId="2" applyFont="1" applyFill="1" applyBorder="1" applyAlignment="1" applyProtection="1">
      <alignment horizontal="center" vertical="center" wrapText="1"/>
      <protection locked="0"/>
    </xf>
    <xf numFmtId="0" fontId="29" fillId="2" borderId="13" xfId="2" applyFont="1" applyFill="1" applyBorder="1" applyAlignment="1" applyProtection="1">
      <alignment horizontal="center" vertical="center" wrapText="1"/>
      <protection locked="0"/>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2" borderId="1" xfId="2" applyFont="1" applyFill="1" applyBorder="1" applyAlignment="1">
      <alignment horizontal="center" vertical="center" wrapText="1" shrinkToFit="1"/>
    </xf>
    <xf numFmtId="0" fontId="5" fillId="2" borderId="1" xfId="2" applyFont="1" applyFill="1" applyBorder="1" applyAlignment="1" applyProtection="1">
      <alignment horizontal="center" vertical="center" wrapText="1" shrinkToFit="1"/>
    </xf>
    <xf numFmtId="0" fontId="6" fillId="0" borderId="10" xfId="2" applyFont="1" applyFill="1" applyBorder="1" applyAlignment="1" applyProtection="1">
      <alignment horizontal="left" vertical="center"/>
    </xf>
    <xf numFmtId="0" fontId="5" fillId="2" borderId="14" xfId="2" applyFont="1" applyFill="1" applyBorder="1" applyAlignment="1" applyProtection="1">
      <alignment horizontal="center" vertical="center"/>
    </xf>
    <xf numFmtId="0" fontId="7" fillId="0" borderId="6" xfId="2" applyFont="1" applyFill="1" applyBorder="1" applyAlignment="1" applyProtection="1">
      <alignment horizontal="left" vertical="center"/>
    </xf>
    <xf numFmtId="0" fontId="7" fillId="0" borderId="7" xfId="2" applyFont="1" applyFill="1" applyBorder="1" applyAlignment="1" applyProtection="1">
      <alignment horizontal="left" vertical="center"/>
    </xf>
    <xf numFmtId="0" fontId="7" fillId="0" borderId="5" xfId="2" applyFont="1" applyFill="1" applyBorder="1" applyAlignment="1" applyProtection="1">
      <alignment horizontal="left" vertical="center"/>
    </xf>
    <xf numFmtId="0" fontId="5" fillId="2" borderId="1" xfId="2" applyFont="1" applyFill="1" applyBorder="1" applyAlignment="1" applyProtection="1">
      <alignment horizontal="center" vertical="center"/>
    </xf>
    <xf numFmtId="0" fontId="7" fillId="0" borderId="2" xfId="2" applyFont="1" applyFill="1" applyBorder="1" applyAlignment="1" applyProtection="1">
      <alignment horizontal="left" vertical="center" shrinkToFit="1"/>
    </xf>
    <xf numFmtId="0" fontId="7" fillId="0" borderId="3" xfId="2" applyFont="1" applyFill="1" applyBorder="1" applyAlignment="1" applyProtection="1">
      <alignment horizontal="left" vertical="center" shrinkToFit="1"/>
    </xf>
    <xf numFmtId="0" fontId="7" fillId="0" borderId="8" xfId="2" applyFont="1" applyFill="1" applyBorder="1" applyAlignment="1" applyProtection="1">
      <alignment horizontal="left" vertical="center" shrinkToFit="1"/>
    </xf>
    <xf numFmtId="0" fontId="5" fillId="2" borderId="13" xfId="2" applyFont="1" applyFill="1" applyBorder="1" applyAlignment="1" applyProtection="1">
      <alignment horizontal="center" vertical="center"/>
    </xf>
    <xf numFmtId="0" fontId="7" fillId="0" borderId="9" xfId="2" applyFont="1" applyFill="1" applyBorder="1" applyAlignment="1" applyProtection="1">
      <alignment horizontal="left" vertical="center"/>
    </xf>
    <xf numFmtId="0" fontId="7" fillId="0" borderId="10" xfId="2" applyFont="1" applyFill="1" applyBorder="1" applyAlignment="1" applyProtection="1">
      <alignment horizontal="left" vertical="center"/>
    </xf>
    <xf numFmtId="0" fontId="7" fillId="0" borderId="11" xfId="2" applyFont="1" applyFill="1" applyBorder="1" applyAlignment="1" applyProtection="1">
      <alignment horizontal="left" vertical="center"/>
    </xf>
    <xf numFmtId="0" fontId="5" fillId="2" borderId="1" xfId="2" applyFont="1" applyFill="1" applyBorder="1" applyAlignment="1" applyProtection="1">
      <alignment horizontal="center" vertical="center" wrapText="1"/>
    </xf>
    <xf numFmtId="0" fontId="5" fillId="2" borderId="1" xfId="2" applyFont="1" applyFill="1" applyBorder="1" applyAlignment="1" applyProtection="1">
      <alignment horizontal="center" vertical="center" shrinkToFit="1"/>
    </xf>
    <xf numFmtId="0" fontId="10" fillId="2" borderId="13" xfId="2" applyFont="1" applyFill="1" applyBorder="1" applyAlignment="1" applyProtection="1">
      <alignment vertical="center" textRotation="255"/>
    </xf>
    <xf numFmtId="0" fontId="10" fillId="2" borderId="1" xfId="2" applyFont="1" applyFill="1" applyBorder="1" applyAlignment="1" applyProtection="1">
      <alignment vertical="center" textRotation="255"/>
    </xf>
    <xf numFmtId="0" fontId="10" fillId="0" borderId="13" xfId="2" applyFont="1" applyFill="1" applyBorder="1" applyAlignment="1" applyProtection="1">
      <alignment horizontal="center"/>
      <protection locked="0"/>
    </xf>
    <xf numFmtId="0" fontId="10" fillId="0" borderId="1" xfId="2" applyFont="1" applyFill="1" applyBorder="1" applyAlignment="1" applyProtection="1">
      <alignment horizontal="center"/>
      <protection locked="0"/>
    </xf>
    <xf numFmtId="0" fontId="11" fillId="0" borderId="0" xfId="2" applyFont="1" applyFill="1" applyBorder="1" applyAlignment="1" applyProtection="1">
      <alignment horizontal="left" vertical="center"/>
    </xf>
    <xf numFmtId="0" fontId="10" fillId="0" borderId="6" xfId="2" applyFont="1" applyFill="1" applyBorder="1" applyAlignment="1" applyProtection="1">
      <alignment horizontal="left" vertical="center"/>
    </xf>
    <xf numFmtId="0" fontId="10" fillId="0" borderId="7" xfId="2" applyFont="1" applyFill="1" applyBorder="1" applyAlignment="1" applyProtection="1">
      <alignment horizontal="left" vertical="center"/>
    </xf>
    <xf numFmtId="0" fontId="10" fillId="0" borderId="5" xfId="2" applyFont="1" applyFill="1" applyBorder="1" applyAlignment="1" applyProtection="1">
      <alignment horizontal="left" vertical="center"/>
    </xf>
    <xf numFmtId="0" fontId="10" fillId="2" borderId="1" xfId="2" applyFont="1" applyFill="1" applyBorder="1" applyAlignment="1" applyProtection="1">
      <alignment horizontal="center" vertical="center"/>
    </xf>
    <xf numFmtId="0" fontId="10" fillId="0" borderId="1" xfId="2" applyFont="1" applyFill="1" applyBorder="1" applyAlignment="1" applyProtection="1">
      <alignment horizontal="left" vertical="center" shrinkToFit="1"/>
    </xf>
    <xf numFmtId="0" fontId="10" fillId="0" borderId="6" xfId="2" applyFont="1" applyFill="1" applyBorder="1" applyAlignment="1" applyProtection="1">
      <alignment horizontal="center" vertical="center" wrapText="1" shrinkToFit="1"/>
    </xf>
    <xf numFmtId="0" fontId="10" fillId="0" borderId="7" xfId="2" applyFont="1" applyFill="1" applyBorder="1" applyAlignment="1" applyProtection="1">
      <alignment horizontal="center" vertical="center" wrapText="1" shrinkToFit="1"/>
    </xf>
    <xf numFmtId="0" fontId="10" fillId="0" borderId="5" xfId="2" applyFont="1" applyFill="1" applyBorder="1" applyAlignment="1" applyProtection="1">
      <alignment horizontal="center" vertical="center" wrapText="1" shrinkToFit="1"/>
    </xf>
    <xf numFmtId="0" fontId="10" fillId="0" borderId="9" xfId="2" applyFont="1" applyFill="1" applyBorder="1" applyAlignment="1" applyProtection="1">
      <alignment horizontal="center" vertical="center" wrapText="1" shrinkToFit="1"/>
    </xf>
    <xf numFmtId="0" fontId="10" fillId="0" borderId="10" xfId="2" applyFont="1" applyFill="1" applyBorder="1" applyAlignment="1" applyProtection="1">
      <alignment horizontal="center" vertical="center" wrapText="1" shrinkToFit="1"/>
    </xf>
    <xf numFmtId="0" fontId="10" fillId="0" borderId="11" xfId="2" applyFont="1" applyFill="1" applyBorder="1" applyAlignment="1" applyProtection="1">
      <alignment horizontal="center" vertical="center" wrapText="1" shrinkToFit="1"/>
    </xf>
    <xf numFmtId="0" fontId="10" fillId="2" borderId="6" xfId="2" applyFont="1" applyFill="1" applyBorder="1" applyAlignment="1" applyProtection="1">
      <alignment horizontal="center" vertical="center" wrapText="1" shrinkToFit="1"/>
    </xf>
    <xf numFmtId="0" fontId="10" fillId="2" borderId="7" xfId="2" applyFont="1" applyFill="1" applyBorder="1" applyAlignment="1" applyProtection="1">
      <alignment horizontal="center" vertical="center" wrapText="1" shrinkToFit="1"/>
    </xf>
    <xf numFmtId="0" fontId="10" fillId="2" borderId="5" xfId="2" applyFont="1" applyFill="1" applyBorder="1" applyAlignment="1" applyProtection="1">
      <alignment horizontal="center" vertical="center" wrapText="1" shrinkToFit="1"/>
    </xf>
    <xf numFmtId="0" fontId="10" fillId="2" borderId="9" xfId="2" applyFont="1" applyFill="1" applyBorder="1" applyAlignment="1" applyProtection="1">
      <alignment horizontal="center" vertical="center" wrapText="1" shrinkToFit="1"/>
    </xf>
    <xf numFmtId="0" fontId="10" fillId="2" borderId="10" xfId="2" applyFont="1" applyFill="1" applyBorder="1" applyAlignment="1" applyProtection="1">
      <alignment horizontal="center" vertical="center" wrapText="1" shrinkToFit="1"/>
    </xf>
    <xf numFmtId="0" fontId="10" fillId="2" borderId="11" xfId="2" applyFont="1" applyFill="1" applyBorder="1" applyAlignment="1" applyProtection="1">
      <alignment horizontal="center" vertical="center" wrapText="1" shrinkToFit="1"/>
    </xf>
    <xf numFmtId="176" fontId="10" fillId="0" borderId="6" xfId="2" applyNumberFormat="1" applyFont="1" applyFill="1" applyBorder="1" applyAlignment="1" applyProtection="1">
      <alignment horizontal="center" vertical="center"/>
    </xf>
    <xf numFmtId="176" fontId="10" fillId="0" borderId="7" xfId="2" applyNumberFormat="1" applyFont="1" applyFill="1" applyBorder="1" applyAlignment="1" applyProtection="1">
      <alignment horizontal="center" vertical="center"/>
    </xf>
    <xf numFmtId="176" fontId="10" fillId="0" borderId="5" xfId="2" applyNumberFormat="1" applyFont="1" applyFill="1" applyBorder="1" applyAlignment="1" applyProtection="1">
      <alignment horizontal="center" vertical="center"/>
    </xf>
    <xf numFmtId="176" fontId="10" fillId="0" borderId="9" xfId="2" applyNumberFormat="1" applyFont="1" applyFill="1" applyBorder="1" applyAlignment="1" applyProtection="1">
      <alignment horizontal="center" vertical="center"/>
    </xf>
    <xf numFmtId="176" fontId="10" fillId="0" borderId="10" xfId="2" applyNumberFormat="1" applyFont="1" applyFill="1" applyBorder="1" applyAlignment="1" applyProtection="1">
      <alignment horizontal="center" vertical="center"/>
    </xf>
    <xf numFmtId="176" fontId="10" fillId="0" borderId="11" xfId="2" applyNumberFormat="1" applyFont="1" applyFill="1" applyBorder="1" applyAlignment="1" applyProtection="1">
      <alignment horizontal="center" vertical="center"/>
    </xf>
    <xf numFmtId="0" fontId="10" fillId="0" borderId="9" xfId="2" applyFont="1" applyFill="1" applyBorder="1" applyAlignment="1" applyProtection="1">
      <alignment horizontal="left" vertical="center"/>
    </xf>
    <xf numFmtId="0" fontId="10" fillId="0" borderId="10" xfId="2" applyFont="1" applyFill="1" applyBorder="1" applyAlignment="1" applyProtection="1">
      <alignment horizontal="left" vertical="center"/>
    </xf>
    <xf numFmtId="0" fontId="10" fillId="0" borderId="11" xfId="2" applyFont="1" applyFill="1" applyBorder="1" applyAlignment="1" applyProtection="1">
      <alignment horizontal="left" vertical="center"/>
    </xf>
    <xf numFmtId="0" fontId="10" fillId="2" borderId="1" xfId="2" applyFont="1" applyFill="1" applyBorder="1" applyAlignment="1" applyProtection="1">
      <alignment horizontal="center" vertical="center" wrapText="1"/>
    </xf>
    <xf numFmtId="177" fontId="10" fillId="0" borderId="6" xfId="2" applyNumberFormat="1" applyFont="1" applyBorder="1" applyAlignment="1" applyProtection="1">
      <alignment horizontal="center" vertical="center" shrinkToFit="1"/>
      <protection locked="0"/>
    </xf>
    <xf numFmtId="177" fontId="10" fillId="0" borderId="12" xfId="2" applyNumberFormat="1" applyFont="1" applyBorder="1" applyAlignment="1" applyProtection="1">
      <alignment horizontal="center" vertical="center" shrinkToFit="1"/>
      <protection locked="0"/>
    </xf>
    <xf numFmtId="177" fontId="10" fillId="0" borderId="9" xfId="2" applyNumberFormat="1" applyFont="1" applyBorder="1" applyAlignment="1" applyProtection="1">
      <alignment horizontal="center" vertical="center" shrinkToFit="1"/>
      <protection locked="0"/>
    </xf>
    <xf numFmtId="177" fontId="10" fillId="2" borderId="14" xfId="2" applyNumberFormat="1" applyFont="1" applyFill="1" applyBorder="1" applyAlignment="1">
      <alignment horizontal="center" vertical="center" shrinkToFit="1"/>
    </xf>
    <xf numFmtId="177" fontId="10" fillId="2" borderId="15" xfId="2" applyNumberFormat="1" applyFont="1" applyFill="1" applyBorder="1" applyAlignment="1">
      <alignment horizontal="center" vertical="center" shrinkToFit="1"/>
    </xf>
    <xf numFmtId="0" fontId="10" fillId="2" borderId="1" xfId="2" applyFont="1" applyFill="1" applyBorder="1" applyAlignment="1">
      <alignment horizontal="center" vertical="center" wrapText="1" shrinkToFit="1"/>
    </xf>
    <xf numFmtId="0" fontId="10" fillId="2" borderId="15" xfId="2" applyFont="1" applyFill="1" applyBorder="1" applyAlignment="1">
      <alignment vertical="center" textRotation="255"/>
    </xf>
    <xf numFmtId="0" fontId="10" fillId="2" borderId="13" xfId="2" applyFont="1" applyFill="1" applyBorder="1" applyAlignment="1">
      <alignment vertical="center" textRotation="255"/>
    </xf>
    <xf numFmtId="0" fontId="10" fillId="0" borderId="12" xfId="2" applyFont="1" applyBorder="1" applyAlignment="1" applyProtection="1">
      <alignment horizontal="center" vertical="top"/>
      <protection locked="0"/>
    </xf>
    <xf numFmtId="0" fontId="10" fillId="0" borderId="0" xfId="2" applyFont="1" applyAlignment="1" applyProtection="1">
      <alignment horizontal="center" vertical="top"/>
      <protection locked="0"/>
    </xf>
    <xf numFmtId="0" fontId="10" fillId="0" borderId="4" xfId="2" applyFont="1" applyBorder="1" applyAlignment="1" applyProtection="1">
      <alignment horizontal="center" vertical="top"/>
      <protection locked="0"/>
    </xf>
    <xf numFmtId="0" fontId="10" fillId="0" borderId="0" xfId="2" applyFont="1" applyAlignment="1" applyProtection="1">
      <alignment horizontal="left" vertical="center" wrapText="1"/>
      <protection locked="0"/>
    </xf>
    <xf numFmtId="0" fontId="10" fillId="0" borderId="4" xfId="2" applyFont="1" applyBorder="1" applyAlignment="1" applyProtection="1">
      <alignment horizontal="left" vertical="center" wrapText="1"/>
      <protection locked="0"/>
    </xf>
    <xf numFmtId="0" fontId="10" fillId="0" borderId="10" xfId="2" applyFont="1" applyBorder="1" applyAlignment="1" applyProtection="1">
      <alignment horizontal="left" vertical="center" wrapText="1"/>
      <protection locked="0"/>
    </xf>
    <xf numFmtId="0" fontId="10" fillId="0" borderId="11" xfId="2" applyFont="1" applyBorder="1" applyAlignment="1" applyProtection="1">
      <alignment horizontal="left" vertical="center" wrapText="1"/>
      <protection locked="0"/>
    </xf>
    <xf numFmtId="177" fontId="11" fillId="2" borderId="1" xfId="2" applyNumberFormat="1" applyFont="1" applyFill="1" applyBorder="1" applyAlignment="1">
      <alignment horizontal="center" vertical="center" wrapText="1" shrinkToFit="1"/>
    </xf>
    <xf numFmtId="0" fontId="39" fillId="0" borderId="1" xfId="0" applyFont="1" applyBorder="1" applyAlignment="1">
      <alignment horizontal="center" vertical="center" shrinkToFit="1"/>
    </xf>
    <xf numFmtId="177" fontId="11" fillId="0" borderId="1" xfId="2" applyNumberFormat="1" applyFont="1" applyBorder="1" applyAlignment="1" applyProtection="1">
      <alignment horizontal="center" vertical="center" shrinkToFit="1"/>
      <protection locked="0"/>
    </xf>
    <xf numFmtId="0" fontId="10" fillId="2" borderId="12"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0" fontId="10" fillId="2" borderId="14" xfId="2" applyFont="1" applyFill="1" applyBorder="1" applyAlignment="1">
      <alignment horizontal="center" vertical="center" shrinkToFit="1"/>
    </xf>
    <xf numFmtId="0" fontId="10" fillId="2" borderId="15" xfId="2" applyFont="1" applyFill="1" applyBorder="1" applyAlignment="1">
      <alignment horizontal="center" vertical="center" shrinkToFit="1"/>
    </xf>
    <xf numFmtId="0" fontId="10" fillId="2" borderId="13" xfId="2" applyFont="1" applyFill="1" applyBorder="1" applyAlignment="1">
      <alignment horizontal="center" vertical="center" shrinkToFit="1"/>
    </xf>
    <xf numFmtId="194" fontId="10" fillId="0" borderId="14" xfId="2" applyNumberFormat="1" applyFont="1" applyBorder="1" applyAlignment="1" applyProtection="1">
      <alignment horizontal="center" vertical="center" shrinkToFit="1"/>
      <protection locked="0"/>
    </xf>
    <xf numFmtId="194" fontId="10" fillId="0" borderId="15" xfId="2" applyNumberFormat="1" applyFont="1" applyBorder="1" applyAlignment="1" applyProtection="1">
      <alignment horizontal="center" vertical="center" shrinkToFit="1"/>
      <protection locked="0"/>
    </xf>
    <xf numFmtId="194" fontId="10" fillId="0" borderId="13" xfId="2" applyNumberFormat="1" applyFont="1" applyBorder="1" applyAlignment="1" applyProtection="1">
      <alignment horizontal="center" vertical="center" shrinkToFit="1"/>
      <protection locked="0"/>
    </xf>
    <xf numFmtId="177" fontId="10" fillId="2" borderId="13" xfId="2" applyNumberFormat="1" applyFont="1" applyFill="1" applyBorder="1" applyAlignment="1">
      <alignment horizontal="center" vertical="center" shrinkToFit="1"/>
    </xf>
    <xf numFmtId="194" fontId="10" fillId="0" borderId="6" xfId="2" applyNumberFormat="1" applyFont="1" applyBorder="1" applyAlignment="1" applyProtection="1">
      <alignment horizontal="center" vertical="center" shrinkToFit="1"/>
      <protection locked="0"/>
    </xf>
    <xf numFmtId="194" fontId="10" fillId="0" borderId="12" xfId="2" applyNumberFormat="1" applyFont="1" applyBorder="1" applyAlignment="1" applyProtection="1">
      <alignment horizontal="center" vertical="center" shrinkToFit="1"/>
      <protection locked="0"/>
    </xf>
    <xf numFmtId="194" fontId="10" fillId="0" borderId="9" xfId="2" applyNumberFormat="1" applyFont="1" applyBorder="1" applyAlignment="1" applyProtection="1">
      <alignment horizontal="center" vertical="center" shrinkToFit="1"/>
      <protection locked="0"/>
    </xf>
    <xf numFmtId="0" fontId="10" fillId="2" borderId="14" xfId="2" applyFont="1" applyFill="1" applyBorder="1" applyAlignment="1">
      <alignment horizontal="center" vertical="center" wrapText="1" shrinkToFit="1"/>
    </xf>
    <xf numFmtId="0" fontId="10" fillId="2" borderId="15" xfId="2" applyFont="1" applyFill="1" applyBorder="1" applyAlignment="1">
      <alignment horizontal="center" vertical="center" wrapText="1" shrinkToFit="1"/>
    </xf>
    <xf numFmtId="0" fontId="10" fillId="2" borderId="13" xfId="2" applyFont="1" applyFill="1" applyBorder="1" applyAlignment="1">
      <alignment horizontal="center" vertical="center" wrapText="1"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12" xfId="2" applyFont="1" applyFill="1" applyBorder="1" applyAlignment="1">
      <alignment horizontal="center" vertical="center" wrapText="1" shrinkToFit="1"/>
    </xf>
    <xf numFmtId="0" fontId="10" fillId="2" borderId="0" xfId="2" applyFont="1" applyFill="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4"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10" fillId="2" borderId="6"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197" fontId="12" fillId="0" borderId="6" xfId="1" applyNumberFormat="1" applyBorder="1" applyAlignment="1" applyProtection="1">
      <alignment vertical="center" shrinkToFit="1"/>
      <protection locked="0"/>
    </xf>
    <xf numFmtId="197" fontId="12" fillId="0" borderId="5" xfId="1" applyNumberFormat="1" applyBorder="1" applyAlignment="1" applyProtection="1">
      <alignment vertical="center" shrinkToFit="1"/>
      <protection locked="0"/>
    </xf>
    <xf numFmtId="197" fontId="12" fillId="0" borderId="12" xfId="1" applyNumberFormat="1" applyBorder="1" applyAlignment="1" applyProtection="1">
      <alignment vertical="center" shrinkToFit="1"/>
      <protection locked="0"/>
    </xf>
    <xf numFmtId="197" fontId="12" fillId="0" borderId="4" xfId="1" applyNumberFormat="1" applyBorder="1" applyAlignment="1" applyProtection="1">
      <alignment vertical="center" shrinkToFit="1"/>
      <protection locked="0"/>
    </xf>
    <xf numFmtId="197" fontId="12" fillId="0" borderId="9" xfId="1" applyNumberFormat="1" applyBorder="1" applyAlignment="1" applyProtection="1">
      <alignment vertical="center" shrinkToFit="1"/>
      <protection locked="0"/>
    </xf>
    <xf numFmtId="197" fontId="12" fillId="0" borderId="11" xfId="1" applyNumberFormat="1" applyBorder="1" applyAlignment="1" applyProtection="1">
      <alignment vertical="center" shrinkToFit="1"/>
      <protection locked="0"/>
    </xf>
    <xf numFmtId="0" fontId="10" fillId="0" borderId="6" xfId="2" applyFont="1" applyBorder="1" applyAlignment="1" applyProtection="1">
      <alignment vertical="center" shrinkToFit="1"/>
      <protection locked="0"/>
    </xf>
    <xf numFmtId="0" fontId="10" fillId="0" borderId="7" xfId="2" applyFont="1" applyBorder="1" applyAlignment="1" applyProtection="1">
      <alignment vertical="center" shrinkToFit="1"/>
      <protection locked="0"/>
    </xf>
    <xf numFmtId="0" fontId="10" fillId="0" borderId="5" xfId="2" applyFont="1" applyBorder="1" applyAlignment="1" applyProtection="1">
      <alignment vertical="center" shrinkToFit="1"/>
      <protection locked="0"/>
    </xf>
    <xf numFmtId="176" fontId="10" fillId="0" borderId="6" xfId="2" applyNumberFormat="1" applyFont="1" applyBorder="1" applyAlignment="1" applyProtection="1">
      <alignment vertical="center" shrinkToFit="1"/>
      <protection locked="0"/>
    </xf>
    <xf numFmtId="176" fontId="10" fillId="0" borderId="7" xfId="2" applyNumberFormat="1" applyFont="1" applyBorder="1" applyAlignment="1" applyProtection="1">
      <alignment vertical="center" shrinkToFit="1"/>
      <protection locked="0"/>
    </xf>
    <xf numFmtId="176" fontId="10" fillId="0" borderId="5" xfId="2" applyNumberFormat="1" applyFont="1" applyBorder="1" applyAlignment="1" applyProtection="1">
      <alignment vertical="center" shrinkToFit="1"/>
      <protection locked="0"/>
    </xf>
    <xf numFmtId="0" fontId="35" fillId="0" borderId="9" xfId="0" applyFont="1" applyBorder="1" applyAlignment="1" applyProtection="1">
      <alignment vertical="center" shrinkToFit="1"/>
      <protection locked="0"/>
    </xf>
    <xf numFmtId="0" fontId="35" fillId="0" borderId="10" xfId="0" applyFont="1" applyBorder="1" applyAlignment="1" applyProtection="1">
      <alignment vertical="center" shrinkToFit="1"/>
      <protection locked="0"/>
    </xf>
    <xf numFmtId="0" fontId="35" fillId="0" borderId="11" xfId="0" applyFont="1" applyBorder="1" applyAlignment="1" applyProtection="1">
      <alignment vertical="center" shrinkToFit="1"/>
      <protection locked="0"/>
    </xf>
    <xf numFmtId="177" fontId="10" fillId="0" borderId="14" xfId="2" applyNumberFormat="1" applyFont="1" applyBorder="1" applyAlignment="1" applyProtection="1">
      <alignment horizontal="center" vertical="center" shrinkToFit="1"/>
      <protection locked="0"/>
    </xf>
    <xf numFmtId="177" fontId="10" fillId="0" borderId="15" xfId="2" applyNumberFormat="1" applyFont="1" applyBorder="1" applyAlignment="1" applyProtection="1">
      <alignment horizontal="center" vertical="center" shrinkToFit="1"/>
      <protection locked="0"/>
    </xf>
    <xf numFmtId="177" fontId="10" fillId="0" borderId="13" xfId="2" applyNumberFormat="1" applyFont="1" applyBorder="1" applyAlignment="1" applyProtection="1">
      <alignment horizontal="center" vertical="center" shrinkToFit="1"/>
      <protection locked="0"/>
    </xf>
    <xf numFmtId="0" fontId="10" fillId="2" borderId="1" xfId="2" applyFont="1" applyFill="1" applyBorder="1" applyAlignment="1">
      <alignment horizontal="center" vertical="center" shrinkToFit="1"/>
    </xf>
    <xf numFmtId="38" fontId="10" fillId="0" borderId="3" xfId="3" applyFont="1" applyFill="1" applyBorder="1" applyAlignment="1" applyProtection="1">
      <alignment horizontal="center" vertical="center" shrinkToFit="1"/>
      <protection locked="0"/>
    </xf>
    <xf numFmtId="0" fontId="13" fillId="0" borderId="6" xfId="2" applyFont="1" applyBorder="1" applyAlignment="1" applyProtection="1">
      <alignment horizontal="center" vertical="center"/>
      <protection locked="0"/>
    </xf>
    <xf numFmtId="0" fontId="13" fillId="0" borderId="7" xfId="2" applyFont="1" applyBorder="1" applyAlignment="1" applyProtection="1">
      <alignment horizontal="center" vertical="center"/>
      <protection locked="0"/>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77" fontId="10" fillId="2" borderId="6" xfId="2" applyNumberFormat="1" applyFont="1" applyFill="1" applyBorder="1" applyAlignment="1">
      <alignment horizontal="center" vertical="center" wrapText="1" shrinkToFit="1"/>
    </xf>
    <xf numFmtId="0" fontId="35" fillId="0" borderId="12" xfId="0" applyFont="1" applyBorder="1" applyAlignment="1">
      <alignment horizontal="center" vertical="center" shrinkToFit="1"/>
    </xf>
    <xf numFmtId="0" fontId="35" fillId="0" borderId="9" xfId="0" applyFont="1" applyBorder="1" applyAlignment="1">
      <alignment horizontal="center" vertical="center" shrinkToFit="1"/>
    </xf>
    <xf numFmtId="177" fontId="11" fillId="2" borderId="1" xfId="2" applyNumberFormat="1" applyFont="1" applyFill="1" applyBorder="1" applyAlignment="1">
      <alignment horizontal="center" vertical="center" wrapText="1"/>
    </xf>
    <xf numFmtId="0" fontId="39" fillId="0" borderId="1" xfId="0" applyFont="1" applyBorder="1" applyAlignment="1">
      <alignment horizontal="center" vertical="center" wrapText="1"/>
    </xf>
    <xf numFmtId="0" fontId="10" fillId="2" borderId="1" xfId="2" applyFont="1" applyFill="1" applyBorder="1" applyAlignment="1">
      <alignment horizontal="center" vertical="center"/>
    </xf>
    <xf numFmtId="0" fontId="10" fillId="0" borderId="1" xfId="2" applyFont="1" applyBorder="1" applyAlignment="1" applyProtection="1">
      <alignment vertical="center" shrinkToFit="1"/>
      <protection locked="0"/>
    </xf>
    <xf numFmtId="0" fontId="10" fillId="0" borderId="2" xfId="2" applyFont="1" applyBorder="1" applyAlignment="1" applyProtection="1">
      <alignment vertical="center" shrinkToFit="1"/>
      <protection locked="0"/>
    </xf>
    <xf numFmtId="0" fontId="10" fillId="0" borderId="3" xfId="2" applyFont="1" applyBorder="1" applyAlignment="1" applyProtection="1">
      <alignment vertical="center" shrinkToFit="1"/>
      <protection locked="0"/>
    </xf>
    <xf numFmtId="4" fontId="10" fillId="2" borderId="6" xfId="2" applyNumberFormat="1" applyFont="1" applyFill="1" applyBorder="1" applyAlignment="1">
      <alignment horizontal="center" vertical="center" shrinkToFit="1"/>
    </xf>
    <xf numFmtId="4" fontId="10" fillId="2" borderId="5" xfId="2" applyNumberFormat="1" applyFont="1" applyFill="1" applyBorder="1" applyAlignment="1">
      <alignment horizontal="center" vertical="center" shrinkToFit="1"/>
    </xf>
    <xf numFmtId="0" fontId="35" fillId="0" borderId="9" xfId="0" applyFont="1" applyBorder="1" applyAlignment="1">
      <alignment horizontal="center" vertical="center"/>
    </xf>
    <xf numFmtId="0" fontId="35" fillId="0" borderId="11" xfId="0" applyFont="1" applyBorder="1" applyAlignment="1">
      <alignment horizontal="center" vertical="center"/>
    </xf>
    <xf numFmtId="4" fontId="10" fillId="0" borderId="1" xfId="2" applyNumberFormat="1" applyFont="1" applyBorder="1" applyAlignment="1" applyProtection="1">
      <alignment vertical="center" shrinkToFit="1"/>
      <protection locked="0"/>
    </xf>
    <xf numFmtId="0" fontId="52" fillId="4" borderId="10" xfId="2" applyFont="1" applyFill="1" applyBorder="1" applyAlignment="1">
      <alignment vertical="center" shrinkToFit="1"/>
    </xf>
    <xf numFmtId="0" fontId="53" fillId="4" borderId="10" xfId="0" applyFont="1" applyFill="1" applyBorder="1" applyAlignment="1">
      <alignment vertical="center" shrinkToFit="1"/>
    </xf>
    <xf numFmtId="0" fontId="10" fillId="0" borderId="10" xfId="2" applyFont="1" applyBorder="1" applyAlignment="1">
      <alignment vertical="center"/>
    </xf>
    <xf numFmtId="0" fontId="35" fillId="0" borderId="10" xfId="0" applyFont="1" applyBorder="1">
      <alignment vertical="center"/>
    </xf>
    <xf numFmtId="0" fontId="35" fillId="0" borderId="11" xfId="0" applyFont="1" applyBorder="1">
      <alignment vertical="center"/>
    </xf>
    <xf numFmtId="49" fontId="10" fillId="0" borderId="1" xfId="2" applyNumberFormat="1" applyFont="1" applyBorder="1" applyAlignment="1" applyProtection="1">
      <alignment vertical="center"/>
      <protection locked="0"/>
    </xf>
    <xf numFmtId="176" fontId="10" fillId="0" borderId="1" xfId="2" applyNumberFormat="1" applyFont="1" applyBorder="1" applyAlignment="1" applyProtection="1">
      <alignment vertical="center" shrinkToFit="1"/>
      <protection locked="0"/>
    </xf>
    <xf numFmtId="0" fontId="10" fillId="0" borderId="13" xfId="2" applyFont="1" applyBorder="1" applyAlignment="1" applyProtection="1">
      <alignment vertical="center" shrinkToFit="1"/>
      <protection locked="0"/>
    </xf>
    <xf numFmtId="179" fontId="10" fillId="0" borderId="2" xfId="2" applyNumberFormat="1" applyFont="1" applyFill="1" applyBorder="1" applyAlignment="1" applyProtection="1">
      <alignment horizontal="center" vertical="center"/>
      <protection locked="0"/>
    </xf>
    <xf numFmtId="179" fontId="10" fillId="0" borderId="8" xfId="2" applyNumberFormat="1" applyFont="1" applyFill="1" applyBorder="1" applyAlignment="1" applyProtection="1">
      <alignment horizontal="center" vertical="center"/>
      <protection locked="0"/>
    </xf>
    <xf numFmtId="0" fontId="35" fillId="0" borderId="1" xfId="0" applyFont="1" applyBorder="1" applyAlignment="1">
      <alignment horizontal="center" vertical="center"/>
    </xf>
    <xf numFmtId="0" fontId="10" fillId="0" borderId="3" xfId="2" applyFont="1" applyFill="1" applyBorder="1" applyAlignment="1" applyProtection="1">
      <alignment horizontal="center" vertical="center" shrinkToFit="1"/>
      <protection locked="0"/>
    </xf>
    <xf numFmtId="0" fontId="35" fillId="0" borderId="1" xfId="0" applyFont="1" applyFill="1" applyBorder="1" applyAlignment="1">
      <alignment horizontal="center" vertical="center"/>
    </xf>
    <xf numFmtId="0" fontId="10" fillId="2" borderId="14" xfId="2" applyFont="1" applyFill="1" applyBorder="1" applyAlignment="1" applyProtection="1">
      <alignment horizontal="center" vertical="center" wrapText="1"/>
    </xf>
    <xf numFmtId="0" fontId="10" fillId="2" borderId="15" xfId="2" applyFont="1" applyFill="1" applyBorder="1" applyAlignment="1" applyProtection="1">
      <alignment horizontal="center" vertical="center" wrapText="1"/>
    </xf>
    <xf numFmtId="0" fontId="10" fillId="2" borderId="13" xfId="2" applyFont="1" applyFill="1" applyBorder="1" applyAlignment="1" applyProtection="1">
      <alignment horizontal="center" vertical="center" wrapText="1"/>
    </xf>
    <xf numFmtId="0" fontId="35" fillId="0" borderId="1" xfId="0" applyFont="1" applyBorder="1" applyAlignment="1">
      <alignment horizontal="center" vertical="center" wrapText="1"/>
    </xf>
    <xf numFmtId="0" fontId="30" fillId="2" borderId="1" xfId="2" applyFont="1" applyFill="1" applyBorder="1" applyAlignment="1" applyProtection="1">
      <alignment horizontal="center" vertical="center"/>
    </xf>
    <xf numFmtId="0" fontId="30" fillId="2" borderId="1" xfId="2" applyFont="1" applyFill="1" applyBorder="1" applyAlignment="1" applyProtection="1">
      <alignment horizontal="center" vertical="center" wrapText="1" shrinkToFit="1"/>
    </xf>
    <xf numFmtId="0" fontId="10" fillId="2" borderId="1" xfId="2" applyFont="1" applyFill="1" applyBorder="1" applyAlignment="1" applyProtection="1">
      <alignment horizontal="center" vertical="center" textRotation="255"/>
    </xf>
    <xf numFmtId="0" fontId="10" fillId="2" borderId="12" xfId="2" applyFont="1" applyFill="1" applyBorder="1" applyAlignment="1" applyProtection="1">
      <alignment horizontal="center" vertical="center" wrapText="1"/>
    </xf>
    <xf numFmtId="0" fontId="10" fillId="2" borderId="4" xfId="2" applyFont="1" applyFill="1" applyBorder="1" applyAlignment="1" applyProtection="1">
      <alignment horizontal="center" vertical="center"/>
    </xf>
    <xf numFmtId="0" fontId="10" fillId="2" borderId="13" xfId="2" applyFont="1" applyFill="1" applyBorder="1" applyAlignment="1" applyProtection="1">
      <alignment horizontal="center" vertical="center"/>
    </xf>
    <xf numFmtId="0" fontId="10" fillId="2" borderId="6" xfId="2" applyFont="1" applyFill="1" applyBorder="1" applyAlignment="1" applyProtection="1">
      <alignment horizontal="center" vertical="center" wrapText="1"/>
    </xf>
    <xf numFmtId="0" fontId="10" fillId="2" borderId="5" xfId="2" applyFont="1" applyFill="1" applyBorder="1" applyAlignment="1" applyProtection="1">
      <alignment horizontal="center" vertical="center" wrapText="1"/>
    </xf>
    <xf numFmtId="0" fontId="10" fillId="2" borderId="9" xfId="2" applyFont="1" applyFill="1" applyBorder="1" applyAlignment="1" applyProtection="1">
      <alignment horizontal="center" vertical="center" wrapText="1"/>
    </xf>
    <xf numFmtId="0" fontId="10" fillId="2" borderId="11" xfId="2" applyFont="1" applyFill="1" applyBorder="1" applyAlignment="1" applyProtection="1">
      <alignment horizontal="center" vertical="center" wrapText="1"/>
    </xf>
    <xf numFmtId="0" fontId="18" fillId="2" borderId="6" xfId="2" applyFont="1" applyFill="1" applyBorder="1" applyAlignment="1" applyProtection="1">
      <alignment horizontal="center" vertical="center" wrapText="1"/>
    </xf>
    <xf numFmtId="0" fontId="18" fillId="2" borderId="5" xfId="2" applyFont="1" applyFill="1" applyBorder="1" applyAlignment="1" applyProtection="1">
      <alignment horizontal="center" vertical="center" wrapText="1"/>
    </xf>
    <xf numFmtId="0" fontId="18" fillId="2" borderId="9" xfId="2" applyFont="1" applyFill="1" applyBorder="1" applyAlignment="1" applyProtection="1">
      <alignment horizontal="center" vertical="center" wrapText="1"/>
    </xf>
    <xf numFmtId="0" fontId="18" fillId="2" borderId="11" xfId="2" applyFont="1" applyFill="1" applyBorder="1" applyAlignment="1" applyProtection="1">
      <alignment horizontal="center" vertical="center" wrapText="1"/>
    </xf>
    <xf numFmtId="0" fontId="10" fillId="2" borderId="6" xfId="2" applyFont="1" applyFill="1" applyBorder="1" applyAlignment="1" applyProtection="1">
      <alignment horizontal="center" vertical="center"/>
      <protection locked="0"/>
    </xf>
    <xf numFmtId="0" fontId="10" fillId="2" borderId="7" xfId="2" applyFont="1" applyFill="1" applyBorder="1" applyAlignment="1" applyProtection="1">
      <alignment horizontal="center" vertical="center"/>
      <protection locked="0"/>
    </xf>
    <xf numFmtId="0" fontId="10" fillId="2" borderId="5" xfId="2" applyFont="1" applyFill="1" applyBorder="1" applyAlignment="1" applyProtection="1">
      <alignment horizontal="center" vertical="center"/>
      <protection locked="0"/>
    </xf>
    <xf numFmtId="0" fontId="10" fillId="2" borderId="9" xfId="2" applyFont="1" applyFill="1" applyBorder="1" applyAlignment="1" applyProtection="1">
      <alignment horizontal="center" vertical="center"/>
      <protection locked="0"/>
    </xf>
    <xf numFmtId="0" fontId="10" fillId="2" borderId="10" xfId="2" applyFont="1" applyFill="1" applyBorder="1" applyAlignment="1" applyProtection="1">
      <alignment horizontal="center" vertical="center"/>
      <protection locked="0"/>
    </xf>
    <xf numFmtId="0" fontId="10" fillId="2" borderId="11" xfId="2" applyFont="1" applyFill="1" applyBorder="1" applyAlignment="1" applyProtection="1">
      <alignment horizontal="center" vertical="center"/>
      <protection locked="0"/>
    </xf>
    <xf numFmtId="0" fontId="10" fillId="2" borderId="7" xfId="2" applyFont="1" applyFill="1" applyBorder="1" applyAlignment="1" applyProtection="1">
      <alignment horizontal="center" vertical="center" wrapText="1"/>
    </xf>
    <xf numFmtId="0" fontId="10" fillId="2" borderId="10" xfId="2" applyFont="1" applyFill="1" applyBorder="1" applyAlignment="1" applyProtection="1">
      <alignment horizontal="center" vertical="center" wrapText="1"/>
    </xf>
    <xf numFmtId="0" fontId="35" fillId="0" borderId="1" xfId="0" applyFont="1" applyFill="1" applyBorder="1" applyAlignment="1">
      <alignment horizontal="center" vertical="center" shrinkToFit="1"/>
    </xf>
    <xf numFmtId="0" fontId="10" fillId="2" borderId="15" xfId="2" applyFont="1" applyFill="1" applyBorder="1" applyAlignment="1" applyProtection="1">
      <alignment vertical="center" wrapText="1"/>
    </xf>
    <xf numFmtId="0" fontId="10" fillId="2" borderId="13" xfId="2" applyFont="1" applyFill="1" applyBorder="1" applyAlignment="1" applyProtection="1">
      <alignment vertical="center"/>
    </xf>
    <xf numFmtId="0" fontId="11" fillId="0" borderId="10" xfId="2" applyFont="1" applyFill="1" applyBorder="1" applyAlignment="1" applyProtection="1">
      <alignment horizontal="left" vertical="center"/>
    </xf>
    <xf numFmtId="0" fontId="10" fillId="0" borderId="2" xfId="2" applyFont="1" applyFill="1" applyBorder="1" applyAlignment="1" applyProtection="1">
      <alignment vertical="center" shrinkToFit="1"/>
    </xf>
    <xf numFmtId="0" fontId="10" fillId="0" borderId="3" xfId="2" applyFont="1" applyFill="1" applyBorder="1" applyAlignment="1" applyProtection="1">
      <alignment vertical="center" shrinkToFit="1"/>
    </xf>
    <xf numFmtId="0" fontId="10" fillId="0" borderId="8" xfId="2" applyFont="1" applyFill="1" applyBorder="1" applyAlignment="1" applyProtection="1">
      <alignment vertical="center" shrinkToFit="1"/>
    </xf>
    <xf numFmtId="0" fontId="10" fillId="2" borderId="3" xfId="2" applyFont="1" applyFill="1" applyBorder="1" applyAlignment="1" applyProtection="1">
      <alignment horizontal="center" vertical="center" wrapText="1"/>
    </xf>
    <xf numFmtId="0" fontId="10" fillId="2" borderId="8" xfId="2" applyFont="1" applyFill="1" applyBorder="1" applyAlignment="1" applyProtection="1">
      <alignment horizontal="center" vertical="center" wrapText="1"/>
    </xf>
    <xf numFmtId="0" fontId="35" fillId="0" borderId="9" xfId="0" applyFont="1" applyBorder="1" applyAlignment="1">
      <alignment horizontal="center" vertical="center" wrapText="1" shrinkToFit="1"/>
    </xf>
    <xf numFmtId="0" fontId="35" fillId="0" borderId="10" xfId="0" applyFont="1" applyBorder="1" applyAlignment="1">
      <alignment horizontal="center" vertical="center" wrapText="1" shrinkToFit="1"/>
    </xf>
    <xf numFmtId="0" fontId="35" fillId="0" borderId="11" xfId="0" applyFont="1" applyBorder="1" applyAlignment="1">
      <alignment horizontal="center" vertical="center" wrapText="1" shrinkToFit="1"/>
    </xf>
    <xf numFmtId="0" fontId="35" fillId="0" borderId="9" xfId="0" applyFont="1" applyFill="1" applyBorder="1" applyAlignment="1">
      <alignment horizontal="center" vertical="center"/>
    </xf>
    <xf numFmtId="0" fontId="35" fillId="0" borderId="11" xfId="0" applyFont="1" applyFill="1" applyBorder="1" applyAlignment="1">
      <alignment horizontal="center" vertical="center"/>
    </xf>
    <xf numFmtId="0" fontId="10" fillId="0" borderId="2" xfId="2" applyFont="1" applyFill="1" applyBorder="1" applyAlignment="1" applyProtection="1">
      <alignment vertical="center" wrapText="1" shrinkToFit="1"/>
    </xf>
    <xf numFmtId="0" fontId="10" fillId="0" borderId="3" xfId="2" applyFont="1" applyFill="1" applyBorder="1" applyAlignment="1" applyProtection="1">
      <alignment vertical="center" wrapText="1" shrinkToFit="1"/>
    </xf>
    <xf numFmtId="0" fontId="35" fillId="0" borderId="8" xfId="0" applyFont="1" applyFill="1" applyBorder="1" applyAlignment="1">
      <alignment vertical="center" wrapText="1" shrinkToFit="1"/>
    </xf>
    <xf numFmtId="179" fontId="10" fillId="0" borderId="2" xfId="2" applyNumberFormat="1" applyFont="1" applyBorder="1" applyAlignment="1" applyProtection="1">
      <alignment horizontal="center" vertical="center"/>
      <protection locked="0"/>
    </xf>
    <xf numFmtId="179" fontId="10" fillId="0" borderId="8" xfId="2" applyNumberFormat="1" applyFont="1" applyBorder="1" applyAlignment="1" applyProtection="1">
      <alignment horizontal="center" vertical="center"/>
      <protection locked="0"/>
    </xf>
    <xf numFmtId="0" fontId="10" fillId="0" borderId="1" xfId="2" applyFont="1" applyBorder="1" applyAlignment="1" applyProtection="1">
      <alignment horizontal="center" vertical="center" shrinkToFit="1"/>
      <protection locked="0"/>
    </xf>
    <xf numFmtId="0" fontId="10" fillId="0" borderId="2" xfId="2" applyFont="1" applyBorder="1" applyAlignment="1" applyProtection="1">
      <alignment horizontal="center" vertical="center"/>
      <protection locked="0"/>
    </xf>
    <xf numFmtId="0" fontId="10" fillId="0" borderId="3"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2" borderId="12" xfId="2" applyFont="1" applyFill="1" applyBorder="1" applyAlignment="1">
      <alignment horizontal="center" vertical="center" wrapText="1"/>
    </xf>
    <xf numFmtId="0" fontId="10" fillId="2" borderId="4" xfId="2" applyFont="1" applyFill="1" applyBorder="1" applyAlignment="1">
      <alignment horizontal="center" vertical="center"/>
    </xf>
    <xf numFmtId="0" fontId="10" fillId="2" borderId="12" xfId="2" applyFont="1" applyFill="1" applyBorder="1" applyAlignment="1">
      <alignment horizontal="center" vertical="center"/>
    </xf>
    <xf numFmtId="0" fontId="10" fillId="2" borderId="15" xfId="2" applyFont="1" applyFill="1" applyBorder="1" applyAlignment="1">
      <alignment horizontal="center" vertical="center" wrapText="1"/>
    </xf>
    <xf numFmtId="0" fontId="10" fillId="2" borderId="15" xfId="2" applyFont="1" applyFill="1" applyBorder="1" applyAlignment="1">
      <alignment horizontal="center" vertical="center"/>
    </xf>
    <xf numFmtId="0" fontId="35" fillId="0" borderId="13" xfId="0" applyFont="1" applyBorder="1" applyAlignment="1">
      <alignment horizontal="center" vertical="center"/>
    </xf>
    <xf numFmtId="0" fontId="10" fillId="2" borderId="0" xfId="2" applyFont="1" applyFill="1" applyAlignment="1">
      <alignment horizontal="center" vertical="center" wrapText="1"/>
    </xf>
    <xf numFmtId="0" fontId="10" fillId="2" borderId="4" xfId="2" applyFont="1" applyFill="1" applyBorder="1" applyAlignment="1">
      <alignment horizontal="center" vertical="center" wrapText="1"/>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6" xfId="2" applyFont="1" applyFill="1" applyBorder="1" applyAlignment="1">
      <alignment horizontal="center" vertical="center" wrapText="1"/>
    </xf>
    <xf numFmtId="0" fontId="10" fillId="2" borderId="7"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9"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1" xfId="2" applyFont="1" applyFill="1" applyBorder="1" applyAlignment="1">
      <alignment horizontal="center" vertical="center" wrapText="1"/>
    </xf>
    <xf numFmtId="0" fontId="30" fillId="2" borderId="1" xfId="2" applyFont="1" applyFill="1" applyBorder="1" applyAlignment="1">
      <alignment horizontal="center" vertical="center"/>
    </xf>
    <xf numFmtId="0" fontId="10" fillId="2" borderId="1" xfId="2" applyFont="1" applyFill="1" applyBorder="1" applyAlignment="1">
      <alignment horizontal="center" vertical="center" textRotation="255"/>
    </xf>
    <xf numFmtId="0" fontId="35" fillId="0" borderId="1" xfId="0" applyFont="1" applyBorder="1" applyAlignment="1">
      <alignment horizontal="center" vertical="center" textRotation="255"/>
    </xf>
    <xf numFmtId="0" fontId="10" fillId="0" borderId="2" xfId="2" applyFont="1" applyBorder="1" applyAlignment="1" applyProtection="1">
      <alignment horizontal="center" vertical="center" shrinkToFit="1"/>
      <protection locked="0"/>
    </xf>
    <xf numFmtId="0" fontId="10" fillId="0" borderId="3" xfId="2"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shrinkToFit="1"/>
      <protection locked="0"/>
    </xf>
    <xf numFmtId="0" fontId="11" fillId="0" borderId="0" xfId="2" applyFont="1" applyAlignment="1">
      <alignment horizontal="left" vertical="center"/>
    </xf>
    <xf numFmtId="0" fontId="11" fillId="0" borderId="10" xfId="2" applyFont="1" applyBorder="1" applyAlignment="1">
      <alignment horizontal="left" vertical="center"/>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0" fontId="10" fillId="0" borderId="11" xfId="2" applyFont="1" applyBorder="1" applyAlignment="1">
      <alignment horizontal="left" vertical="center" shrinkToFit="1"/>
    </xf>
    <xf numFmtId="0" fontId="10" fillId="2" borderId="3" xfId="2" applyFont="1" applyFill="1" applyBorder="1" applyAlignment="1">
      <alignment horizontal="center" vertical="center" wrapText="1"/>
    </xf>
    <xf numFmtId="0" fontId="10" fillId="2" borderId="8" xfId="2" applyFont="1" applyFill="1" applyBorder="1" applyAlignment="1">
      <alignment horizontal="center" vertical="center" wrapText="1"/>
    </xf>
    <xf numFmtId="0" fontId="10" fillId="2" borderId="2"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0" fillId="0" borderId="2" xfId="2" applyFont="1" applyBorder="1" applyAlignment="1">
      <alignment horizontal="center" vertical="center" shrinkToFit="1"/>
    </xf>
    <xf numFmtId="0" fontId="10" fillId="0" borderId="3" xfId="2" applyFont="1" applyBorder="1" applyAlignment="1">
      <alignment horizontal="center" vertical="center" shrinkToFit="1"/>
    </xf>
    <xf numFmtId="0" fontId="10" fillId="0" borderId="8" xfId="2" applyFont="1" applyBorder="1" applyAlignment="1">
      <alignment horizontal="center" vertical="center" shrinkToFit="1"/>
    </xf>
    <xf numFmtId="0" fontId="10" fillId="2" borderId="5" xfId="2" applyFont="1" applyFill="1" applyBorder="1" applyAlignment="1">
      <alignment horizontal="center" vertical="center"/>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5" xfId="2" applyFont="1" applyBorder="1" applyAlignment="1">
      <alignment horizontal="left" vertical="center" shrinkToFit="1"/>
    </xf>
    <xf numFmtId="0" fontId="10" fillId="2" borderId="3" xfId="2" applyFont="1" applyFill="1" applyBorder="1" applyAlignment="1">
      <alignment horizontal="center" vertical="center"/>
    </xf>
    <xf numFmtId="0" fontId="10" fillId="2" borderId="8" xfId="2" applyFont="1" applyFill="1" applyBorder="1" applyAlignment="1">
      <alignment horizontal="center" vertical="center"/>
    </xf>
    <xf numFmtId="0" fontId="46" fillId="0" borderId="2" xfId="2" applyFont="1" applyBorder="1" applyAlignment="1">
      <alignment horizontal="center" vertical="center" shrinkToFit="1"/>
    </xf>
    <xf numFmtId="176" fontId="10" fillId="0" borderId="6"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0" fontId="35" fillId="0" borderId="11" xfId="0" applyFont="1" applyBorder="1" applyAlignment="1">
      <alignment horizontal="center" vertical="center" shrinkToFit="1"/>
    </xf>
    <xf numFmtId="0" fontId="35" fillId="0" borderId="10" xfId="0" applyFont="1" applyFill="1" applyBorder="1" applyAlignment="1">
      <alignment horizontal="center" vertical="center"/>
    </xf>
    <xf numFmtId="0" fontId="10" fillId="2" borderId="10" xfId="2" applyFont="1" applyFill="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10" fillId="2" borderId="2" xfId="2" applyFont="1" applyFill="1" applyBorder="1" applyAlignment="1">
      <alignment horizontal="center" vertical="center" wrapText="1"/>
    </xf>
    <xf numFmtId="0" fontId="15" fillId="0" borderId="1" xfId="2" applyFont="1" applyBorder="1" applyAlignment="1">
      <alignment horizontal="center" vertical="center"/>
    </xf>
    <xf numFmtId="0" fontId="35" fillId="0" borderId="3" xfId="0" applyFont="1" applyBorder="1" applyAlignment="1">
      <alignment horizontal="center" vertical="center"/>
    </xf>
    <xf numFmtId="0" fontId="35" fillId="0" borderId="8" xfId="0" applyFont="1" applyBorder="1" applyAlignment="1">
      <alignment horizontal="center" vertical="center"/>
    </xf>
    <xf numFmtId="0" fontId="15" fillId="0" borderId="2" xfId="2" applyFont="1" applyBorder="1" applyAlignment="1">
      <alignment vertical="center" wrapText="1"/>
    </xf>
    <xf numFmtId="0" fontId="35" fillId="0" borderId="3" xfId="0" applyFont="1" applyBorder="1" applyAlignment="1">
      <alignment vertical="center"/>
    </xf>
    <xf numFmtId="0" fontId="35" fillId="0" borderId="8" xfId="0" applyFont="1" applyBorder="1" applyAlignment="1">
      <alignment vertical="center"/>
    </xf>
    <xf numFmtId="0" fontId="15" fillId="0" borderId="2" xfId="2" applyFont="1" applyBorder="1" applyAlignment="1">
      <alignment horizontal="center" vertical="center"/>
    </xf>
    <xf numFmtId="0" fontId="15" fillId="0" borderId="2" xfId="2" applyFont="1" applyBorder="1" applyAlignment="1">
      <alignment vertical="center"/>
    </xf>
    <xf numFmtId="0" fontId="15" fillId="0" borderId="3" xfId="2" applyFont="1" applyBorder="1" applyAlignment="1">
      <alignment vertical="center"/>
    </xf>
    <xf numFmtId="176" fontId="15" fillId="0" borderId="1" xfId="2" applyNumberFormat="1" applyFont="1" applyBorder="1" applyAlignment="1">
      <alignment horizontal="center" vertical="center" shrinkToFit="1"/>
    </xf>
    <xf numFmtId="0" fontId="10" fillId="2" borderId="14" xfId="2" applyFont="1" applyFill="1" applyBorder="1" applyAlignment="1" applyProtection="1">
      <alignment horizontal="center" vertical="center"/>
    </xf>
    <xf numFmtId="0" fontId="10" fillId="0" borderId="6" xfId="2" applyFont="1" applyFill="1" applyBorder="1" applyAlignment="1" applyProtection="1">
      <alignment horizontal="left" vertical="center" shrinkToFit="1"/>
    </xf>
    <xf numFmtId="0" fontId="10" fillId="0" borderId="7" xfId="2" applyFont="1" applyFill="1" applyBorder="1" applyAlignment="1" applyProtection="1">
      <alignment horizontal="left" vertical="center" shrinkToFit="1"/>
    </xf>
    <xf numFmtId="0" fontId="10" fillId="0" borderId="5" xfId="2" applyFont="1" applyFill="1" applyBorder="1" applyAlignment="1" applyProtection="1">
      <alignment horizontal="left" vertical="center" shrinkToFit="1"/>
    </xf>
    <xf numFmtId="0" fontId="10" fillId="0" borderId="1" xfId="2" applyFont="1" applyFill="1" applyBorder="1" applyAlignment="1" applyProtection="1">
      <alignment horizontal="center" vertical="center" shrinkToFit="1"/>
    </xf>
    <xf numFmtId="0" fontId="10" fillId="0" borderId="1" xfId="2" applyFont="1" applyFill="1" applyBorder="1" applyAlignment="1" applyProtection="1">
      <alignment horizontal="center" vertical="center" wrapText="1" shrinkToFit="1"/>
    </xf>
    <xf numFmtId="0" fontId="40" fillId="2" borderId="1" xfId="2" applyFont="1" applyFill="1" applyBorder="1" applyAlignment="1">
      <alignment horizontal="center" vertical="center" wrapText="1"/>
    </xf>
    <xf numFmtId="0" fontId="40" fillId="2" borderId="1" xfId="2" applyFont="1" applyFill="1" applyBorder="1" applyAlignment="1">
      <alignment horizontal="center" vertical="center"/>
    </xf>
    <xf numFmtId="0" fontId="10" fillId="2" borderId="12" xfId="2" applyFont="1" applyFill="1" applyBorder="1" applyAlignment="1">
      <alignment horizontal="center" vertical="center" textRotation="255"/>
    </xf>
    <xf numFmtId="0" fontId="10" fillId="2" borderId="13" xfId="2" applyFont="1" applyFill="1" applyBorder="1" applyAlignment="1">
      <alignment horizontal="center" vertical="center" wrapText="1"/>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0" fontId="15" fillId="0" borderId="8" xfId="2" applyFont="1" applyBorder="1" applyAlignment="1">
      <alignment horizontal="center" vertical="center"/>
    </xf>
    <xf numFmtId="176" fontId="15" fillId="0" borderId="1" xfId="2" applyNumberFormat="1" applyFont="1" applyBorder="1" applyAlignment="1">
      <alignment horizontal="center" vertical="center"/>
    </xf>
    <xf numFmtId="0" fontId="6" fillId="0" borderId="0" xfId="2" applyFont="1" applyAlignment="1">
      <alignment horizontal="left" vertical="center"/>
    </xf>
    <xf numFmtId="0" fontId="7" fillId="0" borderId="14" xfId="2" applyFont="1" applyBorder="1" applyAlignment="1">
      <alignment horizontal="left" vertical="center"/>
    </xf>
    <xf numFmtId="0" fontId="5" fillId="2" borderId="1" xfId="2" applyFont="1" applyFill="1" applyBorder="1" applyAlignment="1">
      <alignment horizontal="center" vertical="center"/>
    </xf>
    <xf numFmtId="0" fontId="7" fillId="0" borderId="1" xfId="2" applyFont="1" applyBorder="1" applyAlignment="1">
      <alignment horizontal="left" vertical="center" shrinkToFit="1"/>
    </xf>
    <xf numFmtId="0" fontId="5" fillId="2" borderId="1" xfId="2" applyFont="1" applyFill="1" applyBorder="1" applyAlignment="1">
      <alignment horizontal="center" vertical="center" shrinkToFit="1"/>
    </xf>
    <xf numFmtId="0" fontId="5" fillId="0" borderId="1" xfId="2" applyFont="1" applyBorder="1" applyAlignment="1">
      <alignment horizontal="center" vertical="center" wrapText="1" shrinkToFit="1"/>
    </xf>
    <xf numFmtId="176" fontId="7" fillId="0" borderId="6" xfId="2" applyNumberFormat="1" applyFont="1" applyBorder="1" applyAlignment="1">
      <alignment horizontal="center" vertical="center"/>
    </xf>
    <xf numFmtId="176" fontId="7" fillId="0" borderId="7" xfId="2" applyNumberFormat="1" applyFont="1" applyBorder="1" applyAlignment="1">
      <alignment horizontal="center" vertical="center"/>
    </xf>
    <xf numFmtId="176" fontId="7" fillId="0" borderId="5" xfId="2"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7" fillId="0" borderId="13" xfId="2" applyFont="1" applyBorder="1" applyAlignment="1">
      <alignment horizontal="left" vertical="center"/>
    </xf>
    <xf numFmtId="0" fontId="5" fillId="2" borderId="15" xfId="2" applyFont="1" applyFill="1" applyBorder="1" applyAlignment="1">
      <alignment horizontal="center" vertical="center" wrapText="1" shrinkToFit="1"/>
    </xf>
    <xf numFmtId="0" fontId="5" fillId="2" borderId="13" xfId="2" applyFont="1" applyFill="1" applyBorder="1" applyAlignment="1">
      <alignment horizontal="center" vertical="center" shrinkToFit="1"/>
    </xf>
    <xf numFmtId="0" fontId="5" fillId="0" borderId="12" xfId="2" applyFont="1" applyBorder="1" applyAlignment="1" applyProtection="1">
      <alignment horizontal="center" vertical="center" shrinkToFit="1"/>
      <protection locked="0"/>
    </xf>
    <xf numFmtId="0" fontId="5" fillId="0" borderId="4" xfId="2" applyFont="1" applyBorder="1" applyAlignment="1" applyProtection="1">
      <alignment horizontal="center" vertical="center" shrinkToFit="1"/>
      <protection locked="0"/>
    </xf>
    <xf numFmtId="0" fontId="5" fillId="0" borderId="9" xfId="2" applyFont="1" applyBorder="1" applyAlignment="1" applyProtection="1">
      <alignment horizontal="center" vertical="center" shrinkToFit="1"/>
      <protection locked="0"/>
    </xf>
    <xf numFmtId="0" fontId="5" fillId="0" borderId="11" xfId="2" applyFont="1" applyBorder="1" applyAlignment="1" applyProtection="1">
      <alignment horizontal="center" vertical="center" shrinkToFit="1"/>
      <protection locked="0"/>
    </xf>
    <xf numFmtId="0" fontId="5" fillId="0" borderId="12" xfId="2" applyFont="1" applyBorder="1" applyAlignment="1" applyProtection="1">
      <alignment horizontal="center" vertical="center"/>
      <protection locked="0"/>
    </xf>
    <xf numFmtId="0" fontId="5" fillId="0" borderId="0" xfId="2" applyFont="1" applyAlignment="1" applyProtection="1">
      <alignment horizontal="center" vertical="center"/>
      <protection locked="0"/>
    </xf>
    <xf numFmtId="0" fontId="5" fillId="0" borderId="9" xfId="2" applyFont="1" applyBorder="1" applyAlignment="1" applyProtection="1">
      <alignment horizontal="center" vertical="center"/>
      <protection locked="0"/>
    </xf>
    <xf numFmtId="0" fontId="5" fillId="0" borderId="10" xfId="2" applyFont="1" applyBorder="1" applyAlignment="1" applyProtection="1">
      <alignment horizontal="center" vertical="center"/>
      <protection locked="0"/>
    </xf>
    <xf numFmtId="0" fontId="5" fillId="2" borderId="6" xfId="2" applyFont="1" applyFill="1" applyBorder="1" applyAlignment="1">
      <alignment horizontal="center" vertical="center" wrapText="1" shrinkToFit="1"/>
    </xf>
    <xf numFmtId="0" fontId="5" fillId="2" borderId="12" xfId="2" applyFont="1" applyFill="1" applyBorder="1" applyAlignment="1">
      <alignment horizontal="center" vertical="center" wrapText="1" shrinkToFit="1"/>
    </xf>
    <xf numFmtId="0" fontId="5" fillId="2" borderId="9" xfId="2" applyFont="1" applyFill="1" applyBorder="1" applyAlignment="1">
      <alignment horizontal="center" vertical="center" wrapText="1" shrinkToFit="1"/>
    </xf>
    <xf numFmtId="0" fontId="5" fillId="2" borderId="14" xfId="2" applyFont="1" applyFill="1" applyBorder="1" applyAlignment="1">
      <alignment horizontal="center" vertical="center" wrapText="1" shrinkToFit="1"/>
    </xf>
    <xf numFmtId="0" fontId="5" fillId="0" borderId="6" xfId="2" applyFont="1" applyBorder="1" applyAlignment="1" applyProtection="1">
      <alignment horizontal="center" vertical="center" shrinkToFit="1"/>
      <protection locked="0"/>
    </xf>
    <xf numFmtId="0" fontId="5" fillId="0" borderId="5" xfId="2" applyFont="1" applyBorder="1" applyAlignment="1" applyProtection="1">
      <alignment horizontal="center" vertical="center" shrinkToFit="1"/>
      <protection locked="0"/>
    </xf>
    <xf numFmtId="197" fontId="12" fillId="0" borderId="6" xfId="1" applyNumberFormat="1" applyBorder="1" applyAlignment="1" applyProtection="1">
      <alignment horizontal="center" vertical="center" shrinkToFit="1"/>
      <protection locked="0"/>
    </xf>
    <xf numFmtId="197" fontId="12" fillId="0" borderId="5" xfId="1" applyNumberFormat="1" applyBorder="1" applyAlignment="1" applyProtection="1">
      <alignment horizontal="center" vertical="center" shrinkToFit="1"/>
      <protection locked="0"/>
    </xf>
    <xf numFmtId="197" fontId="12" fillId="0" borderId="9" xfId="1" applyNumberFormat="1" applyBorder="1" applyAlignment="1" applyProtection="1">
      <alignment horizontal="center" vertical="center" shrinkToFit="1"/>
      <protection locked="0"/>
    </xf>
    <xf numFmtId="197" fontId="12" fillId="0" borderId="11" xfId="1" applyNumberFormat="1" applyBorder="1" applyAlignment="1" applyProtection="1">
      <alignment horizontal="center" vertical="center" shrinkToFit="1"/>
      <protection locked="0"/>
    </xf>
    <xf numFmtId="0" fontId="0" fillId="0" borderId="3" xfId="0" applyBorder="1">
      <alignment vertical="center"/>
    </xf>
    <xf numFmtId="0" fontId="0" fillId="0" borderId="8" xfId="0" applyBorder="1">
      <alignment vertical="center"/>
    </xf>
    <xf numFmtId="0" fontId="5" fillId="0" borderId="2" xfId="2" applyFont="1" applyBorder="1" applyAlignment="1" applyProtection="1">
      <alignment horizontal="left" vertical="center"/>
      <protection locked="0"/>
    </xf>
    <xf numFmtId="0" fontId="5" fillId="0" borderId="3" xfId="2" applyFont="1" applyBorder="1" applyAlignment="1" applyProtection="1">
      <alignment horizontal="left" vertical="center"/>
      <protection locked="0"/>
    </xf>
    <xf numFmtId="0" fontId="5" fillId="0" borderId="8" xfId="2" applyFont="1" applyBorder="1" applyAlignment="1" applyProtection="1">
      <alignment horizontal="left" vertical="center"/>
      <protection locked="0"/>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5" fillId="0" borderId="6" xfId="2" applyFont="1" applyBorder="1" applyAlignment="1" applyProtection="1">
      <alignment horizontal="center" vertical="center"/>
      <protection locked="0"/>
    </xf>
    <xf numFmtId="0" fontId="5" fillId="0" borderId="7" xfId="2" applyFont="1" applyBorder="1" applyAlignment="1" applyProtection="1">
      <alignment horizontal="center" vertical="center"/>
      <protection locked="0"/>
    </xf>
    <xf numFmtId="0" fontId="5" fillId="0" borderId="5" xfId="2" applyFont="1" applyBorder="1" applyAlignment="1" applyProtection="1">
      <alignment horizontal="center" vertical="center"/>
      <protection locked="0"/>
    </xf>
    <xf numFmtId="0" fontId="5" fillId="0" borderId="4" xfId="2" applyFont="1" applyBorder="1" applyAlignment="1" applyProtection="1">
      <alignment horizontal="center" vertical="center"/>
      <protection locked="0"/>
    </xf>
    <xf numFmtId="0" fontId="5" fillId="0" borderId="11" xfId="2" applyFont="1" applyBorder="1" applyAlignment="1" applyProtection="1">
      <alignment horizontal="center" vertical="center"/>
      <protection locked="0"/>
    </xf>
    <xf numFmtId="0" fontId="5" fillId="2" borderId="2" xfId="2" applyFont="1" applyFill="1" applyBorder="1" applyAlignment="1" applyProtection="1">
      <alignment horizontal="center" vertical="center" shrinkToFit="1"/>
      <protection locked="0"/>
    </xf>
    <xf numFmtId="0" fontId="5" fillId="2" borderId="8" xfId="2" applyFont="1" applyFill="1" applyBorder="1" applyAlignment="1" applyProtection="1">
      <alignment horizontal="center" vertical="center" shrinkToFit="1"/>
      <protection locked="0"/>
    </xf>
    <xf numFmtId="176" fontId="5" fillId="0" borderId="2" xfId="2" applyNumberFormat="1" applyFont="1" applyBorder="1" applyAlignment="1" applyProtection="1">
      <alignment horizontal="center" vertical="center"/>
      <protection locked="0"/>
    </xf>
    <xf numFmtId="176" fontId="5" fillId="0" borderId="3" xfId="2" applyNumberFormat="1" applyFont="1" applyBorder="1" applyAlignment="1" applyProtection="1">
      <alignment horizontal="center" vertical="center"/>
      <protection locked="0"/>
    </xf>
    <xf numFmtId="176" fontId="5" fillId="0" borderId="8" xfId="2" applyNumberFormat="1" applyFont="1" applyBorder="1" applyAlignment="1" applyProtection="1">
      <alignment horizontal="center" vertical="center"/>
      <protection locked="0"/>
    </xf>
    <xf numFmtId="0" fontId="5" fillId="0" borderId="2" xfId="2" applyFont="1" applyBorder="1" applyAlignment="1">
      <alignment horizontal="left" vertical="center" shrinkToFit="1"/>
    </xf>
    <xf numFmtId="0" fontId="5" fillId="0" borderId="3" xfId="2" applyFont="1" applyBorder="1" applyAlignment="1">
      <alignment horizontal="left" vertical="center" shrinkToFit="1"/>
    </xf>
    <xf numFmtId="0" fontId="5" fillId="8" borderId="2" xfId="2" applyFont="1" applyFill="1" applyBorder="1" applyAlignment="1">
      <alignment horizontal="center" vertical="center" shrinkToFit="1"/>
    </xf>
    <xf numFmtId="0" fontId="5" fillId="8" borderId="3" xfId="2" applyFont="1" applyFill="1" applyBorder="1" applyAlignment="1">
      <alignment horizontal="center" vertical="center" shrinkToFit="1"/>
    </xf>
    <xf numFmtId="179" fontId="22" fillId="0" borderId="12" xfId="4" applyNumberFormat="1" applyFont="1" applyBorder="1" applyAlignment="1">
      <alignment horizontal="center" vertical="center" shrinkToFit="1"/>
    </xf>
    <xf numFmtId="179" fontId="22" fillId="0" borderId="4" xfId="4" applyNumberFormat="1" applyFont="1" applyBorder="1" applyAlignment="1">
      <alignment horizontal="center" vertical="center" shrinkToFit="1"/>
    </xf>
    <xf numFmtId="179" fontId="22" fillId="0" borderId="9" xfId="4" applyNumberFormat="1" applyFont="1" applyBorder="1" applyAlignment="1">
      <alignment horizontal="center" vertical="center" shrinkToFit="1"/>
    </xf>
    <xf numFmtId="179" fontId="22" fillId="0" borderId="11" xfId="4" applyNumberFormat="1" applyFont="1" applyBorder="1" applyAlignment="1">
      <alignment horizontal="center" vertical="center" shrinkToFit="1"/>
    </xf>
    <xf numFmtId="0" fontId="22" fillId="0" borderId="12" xfId="4" applyFont="1" applyBorder="1" applyAlignment="1">
      <alignment horizontal="center" vertical="center" shrinkToFit="1"/>
    </xf>
    <xf numFmtId="0" fontId="22" fillId="0" borderId="4" xfId="4" applyFont="1" applyBorder="1" applyAlignment="1">
      <alignment horizontal="center" vertical="center" shrinkToFit="1"/>
    </xf>
    <xf numFmtId="0" fontId="22" fillId="0" borderId="9" xfId="4" applyFont="1" applyBorder="1" applyAlignment="1">
      <alignment horizontal="center" vertical="center" shrinkToFit="1"/>
    </xf>
    <xf numFmtId="0" fontId="22" fillId="0" borderId="11" xfId="4" applyFont="1" applyBorder="1" applyAlignment="1">
      <alignment horizontal="center" vertical="center" shrinkToFit="1"/>
    </xf>
    <xf numFmtId="179" fontId="22" fillId="0" borderId="6" xfId="4" applyNumberFormat="1" applyFont="1" applyBorder="1" applyAlignment="1">
      <alignment horizontal="center" vertical="center" shrinkToFit="1"/>
    </xf>
    <xf numFmtId="179" fontId="22" fillId="0" borderId="5" xfId="4" applyNumberFormat="1" applyFont="1" applyBorder="1" applyAlignment="1">
      <alignment horizontal="center" vertical="center" shrinkToFit="1"/>
    </xf>
    <xf numFmtId="0" fontId="22" fillId="0" borderId="2" xfId="4" applyFont="1" applyBorder="1" applyAlignment="1">
      <alignment horizontal="center" vertical="center" shrinkToFit="1"/>
    </xf>
    <xf numFmtId="0" fontId="22" fillId="0" borderId="8" xfId="4" applyFont="1" applyBorder="1" applyAlignment="1">
      <alignment horizontal="center" vertical="center" shrinkToFit="1"/>
    </xf>
    <xf numFmtId="0" fontId="10" fillId="0" borderId="7" xfId="2" applyFont="1" applyBorder="1" applyAlignment="1" applyProtection="1">
      <alignment vertical="center" wrapText="1"/>
      <protection locked="0"/>
    </xf>
    <xf numFmtId="0" fontId="35" fillId="0" borderId="7" xfId="0" applyFont="1" applyBorder="1" applyAlignment="1">
      <alignment vertical="center" wrapText="1"/>
    </xf>
    <xf numFmtId="0" fontId="35" fillId="0" borderId="0" xfId="0" applyFont="1" applyAlignment="1">
      <alignment vertical="center" wrapText="1"/>
    </xf>
    <xf numFmtId="0" fontId="5" fillId="0" borderId="9" xfId="2" applyFont="1" applyBorder="1" applyAlignment="1">
      <alignment horizontal="left" vertical="center" shrinkToFit="1"/>
    </xf>
    <xf numFmtId="0" fontId="5" fillId="0" borderId="10" xfId="2" applyFont="1" applyBorder="1" applyAlignment="1">
      <alignment horizontal="left" vertical="center" shrinkToFit="1"/>
    </xf>
    <xf numFmtId="0" fontId="5" fillId="0" borderId="11" xfId="2" applyFont="1" applyBorder="1" applyAlignment="1">
      <alignment horizontal="left" vertical="center" shrinkToFit="1"/>
    </xf>
    <xf numFmtId="0" fontId="5" fillId="0" borderId="8" xfId="2" applyFont="1" applyBorder="1" applyAlignment="1">
      <alignment horizontal="left" vertical="center" shrinkToFit="1"/>
    </xf>
    <xf numFmtId="0" fontId="10" fillId="0" borderId="1" xfId="4" applyFont="1" applyFill="1" applyBorder="1" applyAlignment="1">
      <alignment horizontal="center" vertical="center" shrinkToFit="1"/>
    </xf>
    <xf numFmtId="0" fontId="10" fillId="3" borderId="2" xfId="4" applyFont="1" applyFill="1" applyBorder="1" applyAlignment="1">
      <alignment horizontal="center" vertical="center" shrinkToFit="1"/>
    </xf>
    <xf numFmtId="0" fontId="10" fillId="3" borderId="3" xfId="4" applyFont="1" applyFill="1" applyBorder="1" applyAlignment="1">
      <alignment horizontal="center" vertical="center" shrinkToFit="1"/>
    </xf>
    <xf numFmtId="0" fontId="10" fillId="3" borderId="8" xfId="4" applyFont="1" applyFill="1" applyBorder="1" applyAlignment="1">
      <alignment horizontal="center" vertical="center" shrinkToFit="1"/>
    </xf>
    <xf numFmtId="0" fontId="10" fillId="0" borderId="2" xfId="4" applyFont="1" applyFill="1" applyBorder="1" applyAlignment="1">
      <alignment horizontal="center" vertical="center" shrinkToFit="1"/>
    </xf>
    <xf numFmtId="0" fontId="10" fillId="0" borderId="8" xfId="4" applyFont="1" applyFill="1" applyBorder="1" applyAlignment="1">
      <alignment horizontal="center" vertical="center" shrinkToFit="1"/>
    </xf>
    <xf numFmtId="0" fontId="10" fillId="0" borderId="3" xfId="4" applyFont="1" applyFill="1" applyBorder="1" applyAlignment="1">
      <alignment horizontal="center" vertical="center" shrinkToFit="1"/>
    </xf>
    <xf numFmtId="0" fontId="10" fillId="3" borderId="1" xfId="4" applyFont="1" applyFill="1" applyBorder="1" applyAlignment="1">
      <alignment horizontal="center" vertical="center" shrinkToFit="1"/>
    </xf>
    <xf numFmtId="0" fontId="18" fillId="0" borderId="13" xfId="4" applyFont="1" applyFill="1" applyBorder="1" applyAlignment="1">
      <alignment horizontal="center" vertical="center" shrinkToFit="1"/>
    </xf>
    <xf numFmtId="0" fontId="18" fillId="0" borderId="1" xfId="4" applyFont="1" applyFill="1" applyBorder="1" applyAlignment="1">
      <alignment horizontal="center" vertical="center" shrinkToFit="1"/>
    </xf>
    <xf numFmtId="0" fontId="18" fillId="0" borderId="1" xfId="4" applyFont="1" applyFill="1" applyBorder="1" applyAlignment="1">
      <alignment horizontal="center" vertical="center" wrapText="1"/>
    </xf>
    <xf numFmtId="0" fontId="18" fillId="0" borderId="1" xfId="4" applyFont="1" applyFill="1" applyBorder="1" applyAlignment="1">
      <alignment horizontal="center" vertical="center"/>
    </xf>
    <xf numFmtId="179" fontId="18" fillId="0" borderId="1" xfId="4" applyNumberFormat="1" applyFont="1" applyFill="1" applyBorder="1" applyAlignment="1">
      <alignment horizontal="center" vertical="center" shrinkToFit="1"/>
    </xf>
    <xf numFmtId="179" fontId="18" fillId="0" borderId="0" xfId="4" applyNumberFormat="1" applyFont="1" applyFill="1" applyBorder="1" applyAlignment="1">
      <alignment horizontal="center" vertical="center" shrinkToFit="1"/>
    </xf>
    <xf numFmtId="179" fontId="18" fillId="0" borderId="4" xfId="4" applyNumberFormat="1" applyFont="1" applyFill="1" applyBorder="1" applyAlignment="1">
      <alignment horizontal="center" vertical="center" shrinkToFit="1"/>
    </xf>
    <xf numFmtId="0" fontId="5" fillId="3" borderId="1" xfId="2" applyFont="1" applyFill="1" applyBorder="1" applyAlignment="1" applyProtection="1">
      <alignment horizontal="center" vertical="center" shrinkToFit="1"/>
    </xf>
    <xf numFmtId="176" fontId="10" fillId="0" borderId="6" xfId="4" applyNumberFormat="1" applyFont="1" applyFill="1" applyBorder="1" applyAlignment="1">
      <alignment horizontal="center" vertical="center" shrinkToFit="1"/>
    </xf>
    <xf numFmtId="176" fontId="10" fillId="0" borderId="7" xfId="4" applyNumberFormat="1" applyFont="1" applyFill="1" applyBorder="1" applyAlignment="1">
      <alignment horizontal="center" vertical="center" shrinkToFit="1"/>
    </xf>
    <xf numFmtId="176" fontId="10" fillId="0" borderId="5" xfId="4" applyNumberFormat="1" applyFont="1" applyFill="1" applyBorder="1" applyAlignment="1">
      <alignment horizontal="center" vertical="center" shrinkToFit="1"/>
    </xf>
    <xf numFmtId="0" fontId="35" fillId="0" borderId="9" xfId="0" applyFont="1" applyFill="1" applyBorder="1" applyAlignment="1">
      <alignment vertical="center" shrinkToFit="1"/>
    </xf>
    <xf numFmtId="0" fontId="35" fillId="0" borderId="10" xfId="0" applyFont="1" applyFill="1" applyBorder="1" applyAlignment="1">
      <alignment vertical="center" shrinkToFit="1"/>
    </xf>
    <xf numFmtId="0" fontId="35" fillId="0" borderId="11" xfId="0" applyFont="1" applyFill="1" applyBorder="1" applyAlignment="1">
      <alignment vertical="center" shrinkToFit="1"/>
    </xf>
    <xf numFmtId="0" fontId="10" fillId="3" borderId="14" xfId="4" applyFont="1" applyFill="1" applyBorder="1" applyAlignment="1">
      <alignment horizontal="center" shrinkToFit="1"/>
    </xf>
    <xf numFmtId="0" fontId="10" fillId="3" borderId="13" xfId="4" applyFont="1" applyFill="1" applyBorder="1" applyAlignment="1">
      <alignment horizontal="center" vertical="center" shrinkToFit="1"/>
    </xf>
    <xf numFmtId="0" fontId="10" fillId="0" borderId="13" xfId="4" applyFont="1" applyFill="1" applyBorder="1" applyAlignment="1">
      <alignment vertical="center" shrinkToFit="1"/>
    </xf>
    <xf numFmtId="0" fontId="10" fillId="0" borderId="2" xfId="4" applyFont="1" applyFill="1" applyBorder="1" applyAlignment="1">
      <alignment horizontal="left" vertical="center" shrinkToFit="1"/>
    </xf>
    <xf numFmtId="0" fontId="10" fillId="0" borderId="3" xfId="4" applyFont="1" applyFill="1" applyBorder="1" applyAlignment="1">
      <alignment horizontal="left" vertical="center" shrinkToFit="1"/>
    </xf>
    <xf numFmtId="0" fontId="10" fillId="0" borderId="8" xfId="4" applyFont="1" applyFill="1" applyBorder="1" applyAlignment="1">
      <alignment horizontal="left" vertical="center" shrinkToFit="1"/>
    </xf>
    <xf numFmtId="0" fontId="10" fillId="0" borderId="2" xfId="4" applyFont="1" applyFill="1" applyBorder="1" applyAlignment="1">
      <alignment vertical="center" shrinkToFit="1"/>
    </xf>
    <xf numFmtId="0" fontId="10" fillId="0" borderId="3" xfId="4" applyFont="1" applyFill="1" applyBorder="1" applyAlignment="1">
      <alignment vertical="center" shrinkToFit="1"/>
    </xf>
    <xf numFmtId="0" fontId="10" fillId="0" borderId="8" xfId="4" applyFont="1" applyFill="1" applyBorder="1" applyAlignment="1">
      <alignment vertical="center" shrinkToFit="1"/>
    </xf>
    <xf numFmtId="0" fontId="10" fillId="0" borderId="14" xfId="4" applyFont="1" applyFill="1" applyBorder="1" applyAlignment="1">
      <alignment vertical="center" shrinkToFit="1"/>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0" fontId="5" fillId="2" borderId="15" xfId="2" applyFont="1" applyFill="1" applyBorder="1" applyAlignment="1" applyProtection="1">
      <alignment vertical="center" textRotation="255"/>
    </xf>
    <xf numFmtId="0" fontId="5" fillId="2" borderId="13" xfId="2" applyFont="1" applyFill="1" applyBorder="1" applyAlignment="1" applyProtection="1">
      <alignment vertical="center" textRotation="255"/>
    </xf>
    <xf numFmtId="0" fontId="17" fillId="0" borderId="12" xfId="2" applyFont="1" applyFill="1" applyBorder="1" applyAlignment="1" applyProtection="1">
      <alignment horizontal="center"/>
      <protection locked="0"/>
    </xf>
    <xf numFmtId="0" fontId="17" fillId="0" borderId="0" xfId="2" applyFont="1" applyFill="1" applyBorder="1" applyAlignment="1" applyProtection="1">
      <alignment horizontal="center"/>
      <protection locked="0"/>
    </xf>
    <xf numFmtId="0" fontId="17" fillId="0" borderId="4" xfId="2" applyFont="1" applyFill="1" applyBorder="1" applyAlignment="1" applyProtection="1">
      <alignment horizontal="center"/>
      <protection locked="0"/>
    </xf>
    <xf numFmtId="0" fontId="5" fillId="0" borderId="10" xfId="2" applyFont="1" applyFill="1" applyBorder="1" applyAlignment="1" applyProtection="1">
      <alignment horizontal="left" vertical="center" wrapText="1"/>
      <protection locked="0"/>
    </xf>
    <xf numFmtId="0" fontId="5" fillId="0" borderId="11" xfId="2" applyFont="1" applyFill="1" applyBorder="1" applyAlignment="1" applyProtection="1">
      <alignment horizontal="left" vertical="center" wrapText="1"/>
      <protection locked="0"/>
    </xf>
    <xf numFmtId="0" fontId="6" fillId="0" borderId="0" xfId="2" applyFont="1" applyFill="1" applyBorder="1" applyAlignment="1" applyProtection="1">
      <alignment horizontal="left" vertical="center"/>
    </xf>
    <xf numFmtId="0" fontId="5" fillId="2" borderId="6" xfId="2" applyFont="1" applyFill="1" applyBorder="1" applyAlignment="1" applyProtection="1">
      <alignment horizontal="center" vertical="center"/>
    </xf>
    <xf numFmtId="0" fontId="5" fillId="2" borderId="8" xfId="2" applyFont="1" applyFill="1" applyBorder="1" applyAlignment="1" applyProtection="1">
      <alignment horizontal="center" vertical="center"/>
    </xf>
    <xf numFmtId="0" fontId="7" fillId="0" borderId="1" xfId="2" applyFont="1" applyFill="1" applyBorder="1" applyAlignment="1" applyProtection="1">
      <alignment horizontal="left" vertical="center" shrinkToFit="1"/>
    </xf>
    <xf numFmtId="0" fontId="6" fillId="0" borderId="1" xfId="2" applyFont="1" applyFill="1" applyBorder="1" applyAlignment="1" applyProtection="1">
      <alignment horizontal="left" vertical="center" shrinkToFit="1"/>
    </xf>
    <xf numFmtId="0" fontId="5" fillId="2" borderId="6" xfId="2" applyFont="1" applyFill="1" applyBorder="1" applyAlignment="1" applyProtection="1">
      <alignment horizontal="center" vertical="center" shrinkToFit="1"/>
    </xf>
    <xf numFmtId="0" fontId="5" fillId="2" borderId="7" xfId="2" applyFont="1" applyFill="1" applyBorder="1" applyAlignment="1" applyProtection="1">
      <alignment horizontal="center" vertical="center" shrinkToFit="1"/>
    </xf>
    <xf numFmtId="0" fontId="5" fillId="2" borderId="5" xfId="2" applyFont="1" applyFill="1" applyBorder="1" applyAlignment="1" applyProtection="1">
      <alignment horizontal="center" vertical="center" shrinkToFit="1"/>
    </xf>
    <xf numFmtId="0" fontId="35" fillId="0" borderId="10" xfId="0" applyFont="1" applyBorder="1" applyAlignment="1">
      <alignment horizontal="center" vertical="center" shrinkToFit="1"/>
    </xf>
    <xf numFmtId="178" fontId="5" fillId="0" borderId="6" xfId="2" applyNumberFormat="1" applyFont="1" applyFill="1" applyBorder="1" applyAlignment="1" applyProtection="1">
      <alignment horizontal="center" vertical="center" wrapText="1" shrinkToFit="1"/>
    </xf>
    <xf numFmtId="178" fontId="5" fillId="0" borderId="7" xfId="2" applyNumberFormat="1" applyFont="1" applyFill="1" applyBorder="1" applyAlignment="1" applyProtection="1">
      <alignment horizontal="center" vertical="center" wrapText="1" shrinkToFit="1"/>
    </xf>
    <xf numFmtId="178" fontId="5" fillId="0" borderId="5" xfId="2" applyNumberFormat="1" applyFont="1" applyFill="1" applyBorder="1" applyAlignment="1" applyProtection="1">
      <alignment horizontal="center" vertical="center" wrapText="1" shrinkToFit="1"/>
    </xf>
    <xf numFmtId="0" fontId="0" fillId="0" borderId="9" xfId="0" applyFill="1" applyBorder="1" applyAlignment="1">
      <alignment horizontal="center" vertical="center" wrapText="1" shrinkToFit="1"/>
    </xf>
    <xf numFmtId="0" fontId="0" fillId="0" borderId="10" xfId="0" applyFill="1" applyBorder="1" applyAlignment="1">
      <alignment horizontal="center" vertical="center" wrapText="1" shrinkToFit="1"/>
    </xf>
    <xf numFmtId="0" fontId="0" fillId="0" borderId="11" xfId="0" applyFill="1" applyBorder="1" applyAlignment="1">
      <alignment horizontal="center" vertical="center" wrapText="1" shrinkToFit="1"/>
    </xf>
    <xf numFmtId="0" fontId="5" fillId="2" borderId="9" xfId="2" applyFont="1" applyFill="1" applyBorder="1" applyAlignment="1" applyProtection="1">
      <alignment horizontal="center" vertical="center"/>
    </xf>
    <xf numFmtId="0" fontId="5" fillId="2" borderId="8" xfId="2" applyFont="1" applyFill="1" applyBorder="1" applyAlignment="1" applyProtection="1">
      <alignment horizontal="center" vertical="center" wrapText="1"/>
    </xf>
    <xf numFmtId="0" fontId="7" fillId="0" borderId="1" xfId="2" applyFont="1" applyFill="1" applyBorder="1" applyAlignment="1" applyProtection="1">
      <alignment horizontal="left" vertical="center" wrapText="1" shrinkToFit="1"/>
    </xf>
    <xf numFmtId="0" fontId="7" fillId="0" borderId="1" xfId="2" applyFont="1" applyFill="1" applyBorder="1" applyAlignment="1" applyProtection="1">
      <alignment horizontal="center" vertical="center" shrinkToFit="1"/>
    </xf>
    <xf numFmtId="0" fontId="7" fillId="0" borderId="1" xfId="2" applyFont="1" applyFill="1" applyBorder="1" applyAlignment="1" applyProtection="1">
      <alignment horizontal="center" vertical="center" wrapText="1" shrinkToFit="1"/>
    </xf>
    <xf numFmtId="0" fontId="51" fillId="0" borderId="10" xfId="2" applyFont="1" applyFill="1" applyBorder="1" applyAlignment="1" applyProtection="1">
      <alignment horizontal="left" vertical="center" wrapText="1"/>
      <protection locked="0"/>
    </xf>
    <xf numFmtId="0" fontId="51" fillId="0" borderId="11" xfId="2" applyFont="1" applyFill="1" applyBorder="1" applyAlignment="1" applyProtection="1">
      <alignment horizontal="left" vertical="center" wrapText="1"/>
      <protection locked="0"/>
    </xf>
    <xf numFmtId="0" fontId="18" fillId="0" borderId="9" xfId="2" applyFont="1" applyFill="1" applyBorder="1" applyAlignment="1" applyProtection="1">
      <alignment horizontal="left" vertical="center"/>
      <protection locked="0"/>
    </xf>
    <xf numFmtId="0" fontId="18" fillId="0" borderId="10" xfId="2" applyFont="1" applyFill="1" applyBorder="1" applyAlignment="1" applyProtection="1">
      <alignment horizontal="left" vertical="center"/>
      <protection locked="0"/>
    </xf>
    <xf numFmtId="0" fontId="18" fillId="0" borderId="11" xfId="2" applyFont="1" applyFill="1" applyBorder="1" applyAlignment="1" applyProtection="1">
      <alignment horizontal="left" vertical="center"/>
      <protection locked="0"/>
    </xf>
    <xf numFmtId="0" fontId="18" fillId="0" borderId="9" xfId="2" applyFont="1" applyFill="1" applyBorder="1" applyAlignment="1" applyProtection="1">
      <alignment horizontal="left" vertical="center" shrinkToFit="1"/>
      <protection locked="0"/>
    </xf>
    <xf numFmtId="0" fontId="18" fillId="0" borderId="10" xfId="2" applyFont="1" applyFill="1" applyBorder="1" applyAlignment="1" applyProtection="1">
      <alignment horizontal="left" vertical="center" shrinkToFit="1"/>
      <protection locked="0"/>
    </xf>
    <xf numFmtId="0" fontId="18" fillId="0" borderId="11" xfId="2" applyFont="1" applyFill="1" applyBorder="1" applyAlignment="1" applyProtection="1">
      <alignment horizontal="left" vertical="center" shrinkToFit="1"/>
      <protection locked="0"/>
    </xf>
    <xf numFmtId="0" fontId="18" fillId="2" borderId="1" xfId="2" applyFont="1" applyFill="1" applyBorder="1" applyAlignment="1" applyProtection="1">
      <alignment horizontal="center" vertical="center" wrapText="1"/>
      <protection locked="0"/>
    </xf>
    <xf numFmtId="0" fontId="18" fillId="0" borderId="2" xfId="2" applyFont="1" applyFill="1" applyBorder="1" applyAlignment="1" applyProtection="1">
      <alignment horizontal="center" vertical="center" wrapText="1"/>
      <protection locked="0"/>
    </xf>
    <xf numFmtId="0" fontId="18" fillId="0" borderId="3" xfId="2" applyFont="1" applyFill="1" applyBorder="1" applyAlignment="1" applyProtection="1">
      <alignment horizontal="center" vertical="center" wrapText="1"/>
      <protection locked="0"/>
    </xf>
    <xf numFmtId="0" fontId="18" fillId="0" borderId="8" xfId="2" applyFont="1" applyFill="1" applyBorder="1" applyAlignment="1" applyProtection="1">
      <alignment horizontal="center" vertical="center" wrapText="1"/>
      <protection locked="0"/>
    </xf>
    <xf numFmtId="0" fontId="18" fillId="0" borderId="1" xfId="2" applyFont="1" applyFill="1" applyBorder="1" applyAlignment="1" applyProtection="1">
      <alignment horizontal="center" vertical="center" wrapText="1"/>
      <protection locked="0"/>
    </xf>
    <xf numFmtId="0" fontId="18" fillId="0" borderId="14" xfId="2" applyFont="1" applyFill="1" applyBorder="1" applyAlignment="1" applyProtection="1">
      <alignment horizontal="left" vertical="center" shrinkToFit="1"/>
      <protection locked="0"/>
    </xf>
    <xf numFmtId="0" fontId="18" fillId="0" borderId="15" xfId="2" applyFont="1" applyFill="1" applyBorder="1" applyAlignment="1" applyProtection="1">
      <alignment horizontal="left" vertical="center" shrinkToFit="1"/>
      <protection locked="0"/>
    </xf>
    <xf numFmtId="0" fontId="18" fillId="0" borderId="2" xfId="2" applyNumberFormat="1" applyFont="1" applyBorder="1" applyAlignment="1">
      <alignment horizontal="center" vertical="center" wrapText="1"/>
    </xf>
    <xf numFmtId="0" fontId="18" fillId="0" borderId="8" xfId="2" applyNumberFormat="1" applyFont="1" applyBorder="1" applyAlignment="1">
      <alignment horizontal="center" vertical="center" wrapText="1"/>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15" fillId="0" borderId="1" xfId="2" applyBorder="1" applyAlignment="1">
      <alignment horizontal="center" vertical="center"/>
    </xf>
    <xf numFmtId="0" fontId="18" fillId="2" borderId="1" xfId="2" applyFont="1" applyFill="1" applyBorder="1" applyAlignment="1">
      <alignment horizontal="center" vertical="center" wrapText="1"/>
    </xf>
    <xf numFmtId="191" fontId="15" fillId="0" borderId="2" xfId="2" applyNumberFormat="1" applyBorder="1" applyAlignment="1">
      <alignment vertical="center" shrinkToFit="1"/>
    </xf>
    <xf numFmtId="0" fontId="15" fillId="0" borderId="8" xfId="2" applyBorder="1" applyAlignment="1">
      <alignment vertical="center" shrinkToFit="1"/>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8" fillId="2" borderId="41" xfId="2" applyFont="1" applyFill="1" applyBorder="1" applyAlignment="1" applyProtection="1">
      <alignment horizontal="center" vertical="center" wrapText="1"/>
      <protection locked="0"/>
    </xf>
    <xf numFmtId="0" fontId="18" fillId="2" borderId="40" xfId="2" applyFont="1" applyFill="1" applyBorder="1" applyAlignment="1" applyProtection="1">
      <alignment horizontal="center" vertical="center" wrapText="1"/>
      <protection locked="0"/>
    </xf>
    <xf numFmtId="0" fontId="18" fillId="0" borderId="2" xfId="2" applyFont="1" applyFill="1" applyBorder="1" applyAlignment="1" applyProtection="1">
      <alignment horizontal="center" vertical="center" shrinkToFit="1"/>
      <protection locked="0"/>
    </xf>
    <xf numFmtId="0" fontId="18" fillId="0" borderId="8" xfId="2" applyFont="1" applyFill="1" applyBorder="1" applyAlignment="1" applyProtection="1">
      <alignment horizontal="center" vertical="center" shrinkToFit="1"/>
      <protection locked="0"/>
    </xf>
    <xf numFmtId="0" fontId="18" fillId="0" borderId="2" xfId="2" applyFont="1" applyFill="1" applyBorder="1" applyAlignment="1" applyProtection="1">
      <alignment horizontal="left" vertical="center" wrapText="1"/>
      <protection locked="0"/>
    </xf>
    <xf numFmtId="0" fontId="18" fillId="0" borderId="3" xfId="2" applyFont="1" applyFill="1" applyBorder="1" applyAlignment="1" applyProtection="1">
      <alignment horizontal="left" vertical="center" wrapText="1"/>
      <protection locked="0"/>
    </xf>
    <xf numFmtId="0" fontId="35" fillId="0" borderId="3" xfId="0" applyFont="1" applyBorder="1" applyAlignment="1">
      <alignment vertical="center" wrapText="1"/>
    </xf>
    <xf numFmtId="0" fontId="35" fillId="0" borderId="8" xfId="0" applyFont="1" applyBorder="1" applyAlignment="1">
      <alignment vertical="center" wrapText="1"/>
    </xf>
    <xf numFmtId="0" fontId="0" fillId="0" borderId="10" xfId="0" applyBorder="1" applyAlignment="1">
      <alignment horizontal="left" vertical="center"/>
    </xf>
    <xf numFmtId="0" fontId="0" fillId="0" borderId="0" xfId="0" applyBorder="1" applyAlignment="1">
      <alignment horizontal="left" vertical="center"/>
    </xf>
    <xf numFmtId="0" fontId="10" fillId="2" borderId="19" xfId="2" applyFont="1" applyFill="1" applyBorder="1" applyAlignment="1">
      <alignment horizontal="center" vertical="center" shrinkToFit="1"/>
    </xf>
    <xf numFmtId="0" fontId="10" fillId="2" borderId="14" xfId="2" applyFont="1" applyFill="1" applyBorder="1" applyAlignment="1" applyProtection="1">
      <alignment vertical="center" textRotation="255"/>
    </xf>
    <xf numFmtId="0" fontId="10" fillId="2" borderId="15" xfId="2" applyFont="1" applyFill="1" applyBorder="1" applyAlignment="1" applyProtection="1">
      <alignment vertical="center" textRotation="255"/>
    </xf>
    <xf numFmtId="0" fontId="31" fillId="0" borderId="6" xfId="2" applyFont="1" applyFill="1" applyBorder="1" applyAlignment="1" applyProtection="1">
      <alignment horizontal="center"/>
      <protection locked="0"/>
    </xf>
    <xf numFmtId="0" fontId="31" fillId="0" borderId="7" xfId="2" applyFont="1" applyFill="1" applyBorder="1" applyAlignment="1" applyProtection="1">
      <alignment horizontal="center"/>
      <protection locked="0"/>
    </xf>
    <xf numFmtId="0" fontId="31" fillId="0" borderId="0" xfId="2" applyFont="1" applyFill="1" applyBorder="1" applyAlignment="1" applyProtection="1">
      <alignment horizontal="center"/>
      <protection locked="0"/>
    </xf>
    <xf numFmtId="0" fontId="31" fillId="0" borderId="4" xfId="2" applyFont="1" applyFill="1" applyBorder="1" applyAlignment="1" applyProtection="1">
      <alignment horizontal="center"/>
      <protection locked="0"/>
    </xf>
    <xf numFmtId="0" fontId="31" fillId="0" borderId="12" xfId="2" applyFont="1" applyFill="1" applyBorder="1" applyAlignment="1" applyProtection="1">
      <alignment horizontal="center"/>
      <protection locked="0"/>
    </xf>
    <xf numFmtId="0" fontId="31" fillId="0" borderId="9" xfId="2" applyFont="1" applyFill="1" applyBorder="1" applyAlignment="1" applyProtection="1">
      <alignment horizontal="center"/>
      <protection locked="0"/>
    </xf>
    <xf numFmtId="0" fontId="31" fillId="0" borderId="10" xfId="2" applyFont="1" applyFill="1" applyBorder="1" applyAlignment="1" applyProtection="1">
      <alignment horizontal="center"/>
      <protection locked="0"/>
    </xf>
    <xf numFmtId="0" fontId="31" fillId="0" borderId="11" xfId="2" applyFont="1" applyFill="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192" fontId="18" fillId="0" borderId="2" xfId="2" applyNumberFormat="1" applyFont="1" applyFill="1" applyBorder="1" applyAlignment="1" applyProtection="1">
      <alignment horizontal="center" vertical="center" wrapText="1"/>
      <protection locked="0"/>
    </xf>
    <xf numFmtId="192" fontId="18" fillId="0" borderId="3" xfId="2" applyNumberFormat="1" applyFont="1" applyFill="1" applyBorder="1" applyAlignment="1" applyProtection="1">
      <alignment horizontal="center" vertical="center" wrapText="1"/>
      <protection locked="0"/>
    </xf>
    <xf numFmtId="192" fontId="18" fillId="0" borderId="8" xfId="2" applyNumberFormat="1" applyFont="1" applyFill="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5" fillId="0" borderId="7" xfId="0" applyFont="1" applyBorder="1" applyAlignment="1">
      <alignment horizontal="center" vertical="center" wrapText="1"/>
    </xf>
    <xf numFmtId="0" fontId="35" fillId="0" borderId="5" xfId="0" applyFont="1" applyBorder="1" applyAlignment="1">
      <alignment horizontal="center" vertical="center" wrapText="1"/>
    </xf>
    <xf numFmtId="0" fontId="18" fillId="2" borderId="0" xfId="2" applyFont="1" applyFill="1" applyBorder="1" applyAlignment="1" applyProtection="1">
      <alignment horizontal="center" vertical="center" wrapText="1"/>
      <protection locked="0"/>
    </xf>
    <xf numFmtId="0" fontId="35" fillId="0" borderId="0" xfId="0" applyFont="1" applyAlignment="1">
      <alignment horizontal="center" vertical="center" wrapText="1"/>
    </xf>
    <xf numFmtId="0" fontId="35" fillId="0" borderId="4"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11" xfId="0" applyFont="1" applyBorder="1" applyAlignment="1">
      <alignment horizontal="center" vertical="center" wrapText="1"/>
    </xf>
    <xf numFmtId="0" fontId="18" fillId="0" borderId="3" xfId="2" applyFont="1" applyFill="1" applyBorder="1" applyAlignment="1" applyProtection="1">
      <alignment horizontal="center" vertical="center" shrinkToFit="1"/>
      <protection locked="0"/>
    </xf>
    <xf numFmtId="0" fontId="45" fillId="0" borderId="0" xfId="2" applyFont="1" applyAlignment="1">
      <alignment vertical="center" wrapText="1"/>
    </xf>
    <xf numFmtId="0" fontId="10" fillId="2" borderId="28" xfId="2" applyFont="1" applyFill="1" applyBorder="1" applyAlignment="1">
      <alignment horizontal="center" vertical="center" wrapText="1"/>
    </xf>
    <xf numFmtId="0" fontId="10" fillId="2" borderId="19" xfId="2" applyFont="1" applyFill="1" applyBorder="1" applyAlignment="1">
      <alignment vertical="center" wrapText="1"/>
    </xf>
    <xf numFmtId="0" fontId="10" fillId="2" borderId="26" xfId="2" applyFont="1" applyFill="1" applyBorder="1" applyAlignment="1">
      <alignment horizontal="center" vertical="center" wrapText="1"/>
    </xf>
    <xf numFmtId="0" fontId="10" fillId="2" borderId="22" xfId="2" applyFont="1" applyFill="1" applyBorder="1" applyAlignment="1">
      <alignment vertical="center" wrapText="1"/>
    </xf>
    <xf numFmtId="0" fontId="10" fillId="2" borderId="28" xfId="2" applyFont="1" applyFill="1" applyBorder="1" applyAlignment="1">
      <alignment horizontal="center" vertical="center"/>
    </xf>
    <xf numFmtId="0" fontId="10" fillId="2" borderId="27" xfId="2" applyFont="1" applyFill="1" applyBorder="1" applyAlignment="1">
      <alignment vertical="center"/>
    </xf>
    <xf numFmtId="0" fontId="10" fillId="2" borderId="26" xfId="2" applyFont="1" applyFill="1" applyBorder="1" applyAlignment="1">
      <alignment vertical="center"/>
    </xf>
    <xf numFmtId="0" fontId="15" fillId="0" borderId="1" xfId="2" applyFont="1" applyBorder="1" applyAlignment="1">
      <alignment horizontal="center" vertical="center" wrapText="1"/>
    </xf>
    <xf numFmtId="0" fontId="32" fillId="0" borderId="9" xfId="2" applyFont="1" applyFill="1" applyBorder="1" applyAlignment="1" applyProtection="1">
      <alignment horizontal="left" vertical="center" shrinkToFit="1"/>
    </xf>
    <xf numFmtId="0" fontId="32" fillId="0" borderId="10" xfId="2" applyFont="1" applyFill="1" applyBorder="1" applyAlignment="1" applyProtection="1">
      <alignment horizontal="left" vertical="center" shrinkToFit="1"/>
    </xf>
    <xf numFmtId="0" fontId="32" fillId="0" borderId="11" xfId="2" applyFont="1" applyFill="1" applyBorder="1" applyAlignment="1" applyProtection="1">
      <alignment horizontal="left" vertical="center" shrinkToFit="1"/>
    </xf>
    <xf numFmtId="0" fontId="32" fillId="0" borderId="1" xfId="2" applyFont="1" applyFill="1" applyBorder="1" applyAlignment="1" applyProtection="1">
      <alignment horizontal="left" vertical="center" shrinkToFit="1"/>
    </xf>
    <xf numFmtId="0" fontId="32" fillId="0" borderId="6" xfId="2" applyFont="1" applyFill="1" applyBorder="1" applyAlignment="1" applyProtection="1">
      <alignment horizontal="left" vertical="center" shrinkToFit="1"/>
    </xf>
    <xf numFmtId="0" fontId="32" fillId="0" borderId="7" xfId="2" applyFont="1" applyFill="1" applyBorder="1" applyAlignment="1" applyProtection="1">
      <alignment horizontal="left" vertical="center" shrinkToFit="1"/>
    </xf>
    <xf numFmtId="0" fontId="32" fillId="0" borderId="5" xfId="2" applyFont="1" applyFill="1" applyBorder="1" applyAlignment="1" applyProtection="1">
      <alignment horizontal="left" vertical="center" shrinkToFit="1"/>
    </xf>
    <xf numFmtId="0" fontId="35" fillId="0" borderId="7" xfId="0" applyFont="1" applyFill="1" applyBorder="1" applyAlignment="1">
      <alignment horizontal="center" vertical="center" wrapText="1" shrinkToFit="1"/>
    </xf>
    <xf numFmtId="0" fontId="35" fillId="0" borderId="5" xfId="0" applyFont="1" applyFill="1" applyBorder="1" applyAlignment="1">
      <alignment horizontal="center" vertical="center" wrapText="1" shrinkToFit="1"/>
    </xf>
    <xf numFmtId="0" fontId="35" fillId="0" borderId="9" xfId="0" applyFont="1" applyFill="1" applyBorder="1" applyAlignment="1">
      <alignment horizontal="center" vertical="center" wrapText="1" shrinkToFit="1"/>
    </xf>
    <xf numFmtId="0" fontId="35" fillId="0" borderId="10" xfId="0" applyFont="1" applyFill="1" applyBorder="1" applyAlignment="1">
      <alignment horizontal="center" vertical="center" wrapText="1" shrinkToFit="1"/>
    </xf>
    <xf numFmtId="0" fontId="35" fillId="0" borderId="11" xfId="0" applyFont="1" applyFill="1" applyBorder="1" applyAlignment="1">
      <alignment horizontal="center" vertical="center" wrapText="1" shrinkToFit="1"/>
    </xf>
    <xf numFmtId="0" fontId="10" fillId="2" borderId="22" xfId="2" applyFont="1" applyFill="1" applyBorder="1" applyAlignment="1">
      <alignment horizontal="center" vertical="center"/>
    </xf>
    <xf numFmtId="0" fontId="10" fillId="2" borderId="28" xfId="2" applyFont="1" applyFill="1" applyBorder="1" applyAlignment="1">
      <alignment horizontal="center" vertical="center" shrinkToFit="1"/>
    </xf>
    <xf numFmtId="0" fontId="10" fillId="2" borderId="27" xfId="2" applyFont="1" applyFill="1" applyBorder="1" applyAlignment="1">
      <alignment horizontal="center" vertical="center" shrinkToFit="1"/>
    </xf>
    <xf numFmtId="0" fontId="10" fillId="2" borderId="26" xfId="2" applyFont="1" applyFill="1" applyBorder="1" applyAlignment="1">
      <alignment horizontal="center" vertical="center" shrinkToFit="1"/>
    </xf>
    <xf numFmtId="0" fontId="10" fillId="2" borderId="22" xfId="2" applyFont="1" applyFill="1" applyBorder="1" applyAlignment="1">
      <alignment horizontal="center" vertical="center" shrinkToFit="1"/>
    </xf>
    <xf numFmtId="0" fontId="10" fillId="2" borderId="19" xfId="2" applyFont="1" applyFill="1" applyBorder="1" applyAlignment="1">
      <alignment horizontal="center" vertical="center"/>
    </xf>
    <xf numFmtId="0" fontId="18" fillId="0" borderId="2" xfId="2" applyFont="1" applyFill="1" applyBorder="1" applyAlignment="1" applyProtection="1">
      <alignment vertical="center" shrinkToFit="1"/>
      <protection locked="0"/>
    </xf>
    <xf numFmtId="0" fontId="18" fillId="0" borderId="3" xfId="2" applyFont="1" applyFill="1" applyBorder="1" applyAlignment="1" applyProtection="1">
      <alignment vertical="center" shrinkToFit="1"/>
      <protection locked="0"/>
    </xf>
    <xf numFmtId="178" fontId="5" fillId="0" borderId="6" xfId="2" applyNumberFormat="1" applyFont="1" applyFill="1" applyBorder="1" applyAlignment="1" applyProtection="1">
      <alignment horizontal="center" vertical="center" shrinkToFit="1"/>
    </xf>
    <xf numFmtId="0" fontId="35" fillId="0" borderId="7" xfId="0" applyFont="1" applyFill="1" applyBorder="1" applyAlignment="1">
      <alignment horizontal="center" vertical="center" shrinkToFit="1"/>
    </xf>
    <xf numFmtId="0" fontId="35" fillId="0" borderId="5" xfId="0" applyFont="1" applyFill="1" applyBorder="1" applyAlignment="1">
      <alignment horizontal="center" vertical="center" shrinkToFit="1"/>
    </xf>
    <xf numFmtId="0" fontId="35" fillId="0" borderId="9" xfId="0" applyFont="1" applyFill="1" applyBorder="1" applyAlignment="1">
      <alignment horizontal="center" vertical="center" shrinkToFit="1"/>
    </xf>
    <xf numFmtId="0" fontId="35" fillId="0" borderId="10" xfId="0" applyFont="1" applyFill="1" applyBorder="1" applyAlignment="1">
      <alignment horizontal="center" vertical="center" shrinkToFit="1"/>
    </xf>
    <xf numFmtId="0" fontId="35" fillId="0" borderId="11" xfId="0" applyFont="1" applyFill="1" applyBorder="1" applyAlignment="1">
      <alignment horizontal="center" vertical="center" shrinkToFit="1"/>
    </xf>
    <xf numFmtId="0" fontId="20" fillId="0" borderId="2" xfId="0" applyFont="1" applyBorder="1" applyAlignment="1">
      <alignment vertical="center"/>
    </xf>
    <xf numFmtId="0" fontId="20" fillId="0" borderId="3" xfId="0" applyFont="1" applyBorder="1" applyAlignment="1">
      <alignment vertical="center"/>
    </xf>
    <xf numFmtId="0" fontId="20" fillId="0" borderId="8" xfId="0" applyFont="1" applyBorder="1" applyAlignment="1">
      <alignment vertical="center"/>
    </xf>
    <xf numFmtId="0" fontId="20" fillId="0" borderId="1" xfId="0" applyFont="1" applyBorder="1" applyAlignment="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41" fillId="0" borderId="2" xfId="0" applyFont="1" applyBorder="1" applyAlignment="1">
      <alignment vertical="center"/>
    </xf>
    <xf numFmtId="0" fontId="41" fillId="0" borderId="3" xfId="0" applyFont="1" applyBorder="1" applyAlignment="1">
      <alignment vertical="center"/>
    </xf>
    <xf numFmtId="0" fontId="41" fillId="0" borderId="8" xfId="0" applyFont="1" applyBorder="1" applyAlignment="1">
      <alignment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NumberFormat="1" applyFont="1" applyFill="1" applyBorder="1" applyAlignment="1" applyProtection="1">
      <alignment horizontal="left" shrinkToFit="1"/>
    </xf>
    <xf numFmtId="0" fontId="20" fillId="0" borderId="0" xfId="0" applyNumberFormat="1" applyFont="1" applyFill="1" applyBorder="1" applyAlignment="1" applyProtection="1">
      <alignment horizontal="left" shrinkToFit="1"/>
    </xf>
    <xf numFmtId="0" fontId="20" fillId="0" borderId="4" xfId="0" applyNumberFormat="1" applyFont="1" applyFill="1" applyBorder="1" applyAlignment="1" applyProtection="1">
      <alignment horizontal="left" shrinkToFit="1"/>
    </xf>
    <xf numFmtId="0" fontId="20" fillId="0" borderId="6" xfId="0" applyNumberFormat="1" applyFont="1" applyFill="1" applyBorder="1" applyAlignment="1" applyProtection="1">
      <alignment horizontal="left" vertical="center" shrinkToFit="1"/>
    </xf>
    <xf numFmtId="0" fontId="20" fillId="0" borderId="7" xfId="0" applyNumberFormat="1" applyFont="1" applyFill="1" applyBorder="1" applyAlignment="1" applyProtection="1">
      <alignment horizontal="left" vertical="center" shrinkToFit="1"/>
    </xf>
    <xf numFmtId="0" fontId="20" fillId="0" borderId="5" xfId="0" applyNumberFormat="1" applyFont="1" applyFill="1" applyBorder="1" applyAlignment="1" applyProtection="1">
      <alignment horizontal="left" vertical="center" shrinkToFit="1"/>
    </xf>
    <xf numFmtId="0" fontId="20" fillId="0" borderId="9" xfId="0" applyFont="1" applyFill="1" applyBorder="1" applyAlignment="1" applyProtection="1">
      <alignment horizontal="left" vertical="center" shrinkToFit="1"/>
    </xf>
    <xf numFmtId="0" fontId="20" fillId="0" borderId="10" xfId="0" applyFont="1" applyFill="1" applyBorder="1" applyAlignment="1" applyProtection="1">
      <alignment horizontal="left" vertical="center" shrinkToFit="1"/>
    </xf>
    <xf numFmtId="0" fontId="20" fillId="0" borderId="11" xfId="0" applyFont="1" applyFill="1" applyBorder="1" applyAlignment="1" applyProtection="1">
      <alignment horizontal="left" vertical="center" shrinkToFit="1"/>
    </xf>
    <xf numFmtId="0" fontId="41" fillId="0" borderId="8" xfId="0" applyFont="1" applyBorder="1" applyAlignment="1">
      <alignment horizontal="center" vertical="center"/>
    </xf>
    <xf numFmtId="178" fontId="20" fillId="0" borderId="6" xfId="0" applyNumberFormat="1" applyFont="1" applyFill="1" applyBorder="1" applyAlignment="1" applyProtection="1">
      <alignment horizontal="center" vertical="center" shrinkToFit="1"/>
    </xf>
    <xf numFmtId="178" fontId="20" fillId="0" borderId="7" xfId="0" applyNumberFormat="1" applyFont="1" applyFill="1" applyBorder="1" applyAlignment="1" applyProtection="1">
      <alignment horizontal="center" vertical="center" shrinkToFit="1"/>
    </xf>
    <xf numFmtId="178" fontId="20" fillId="0" borderId="5" xfId="0" applyNumberFormat="1" applyFont="1" applyFill="1" applyBorder="1" applyAlignment="1" applyProtection="1">
      <alignment horizontal="center" vertical="center" shrinkToFit="1"/>
    </xf>
    <xf numFmtId="178" fontId="20" fillId="0" borderId="9" xfId="0" applyNumberFormat="1" applyFont="1" applyFill="1" applyBorder="1" applyAlignment="1" applyProtection="1">
      <alignment horizontal="center" vertical="center" shrinkToFit="1"/>
    </xf>
    <xf numFmtId="178" fontId="20" fillId="0" borderId="10" xfId="0" applyNumberFormat="1" applyFont="1" applyFill="1" applyBorder="1" applyAlignment="1" applyProtection="1">
      <alignment horizontal="center" vertical="center" shrinkToFit="1"/>
    </xf>
    <xf numFmtId="178" fontId="20" fillId="0" borderId="11" xfId="0" applyNumberFormat="1" applyFont="1" applyFill="1" applyBorder="1" applyAlignment="1" applyProtection="1">
      <alignment horizontal="center" vertical="center" shrinkToFit="1"/>
    </xf>
    <xf numFmtId="0" fontId="20" fillId="2" borderId="2" xfId="0" applyFont="1" applyFill="1" applyBorder="1" applyAlignment="1">
      <alignment horizontal="center" vertical="center" shrinkToFit="1"/>
    </xf>
    <xf numFmtId="0" fontId="20" fillId="2" borderId="3"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0" fontId="20" fillId="0" borderId="2" xfId="0" applyNumberFormat="1" applyFont="1" applyFill="1" applyBorder="1" applyAlignment="1" applyProtection="1">
      <alignment horizontal="center" vertical="center" shrinkToFit="1"/>
    </xf>
    <xf numFmtId="0" fontId="0" fillId="0" borderId="3" xfId="0" applyNumberFormat="1" applyFill="1" applyBorder="1" applyAlignment="1" applyProtection="1">
      <alignment horizontal="center" vertical="center" shrinkToFit="1"/>
    </xf>
    <xf numFmtId="0" fontId="0" fillId="0" borderId="8" xfId="0" applyNumberFormat="1" applyFill="1" applyBorder="1" applyAlignment="1" applyProtection="1">
      <alignment horizontal="center" vertical="center" shrinkToFit="1"/>
    </xf>
    <xf numFmtId="188" fontId="20" fillId="0" borderId="2" xfId="0" applyNumberFormat="1" applyFont="1" applyFill="1" applyBorder="1" applyAlignment="1" applyProtection="1">
      <alignment horizontal="center" vertical="center" shrinkToFit="1"/>
    </xf>
    <xf numFmtId="0" fontId="0" fillId="0" borderId="3" xfId="0" applyFill="1" applyBorder="1" applyAlignment="1" applyProtection="1">
      <alignment vertical="center" shrinkToFit="1"/>
    </xf>
    <xf numFmtId="0" fontId="0" fillId="0" borderId="8" xfId="0" applyFill="1" applyBorder="1" applyAlignment="1" applyProtection="1">
      <alignment vertical="center" shrinkToFi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NumberFormat="1" applyFont="1" applyFill="1" applyBorder="1" applyAlignment="1" applyProtection="1">
      <alignment horizontal="left" shrinkToFit="1"/>
    </xf>
    <xf numFmtId="0" fontId="20" fillId="0" borderId="7" xfId="0" applyNumberFormat="1" applyFont="1" applyFill="1" applyBorder="1" applyAlignment="1" applyProtection="1">
      <alignment horizontal="left" shrinkToFit="1"/>
    </xf>
    <xf numFmtId="0" fontId="20" fillId="0" borderId="5" xfId="0" applyNumberFormat="1" applyFont="1" applyFill="1" applyBorder="1" applyAlignment="1" applyProtection="1">
      <alignment horizontal="left" shrinkToFit="1"/>
    </xf>
    <xf numFmtId="0" fontId="20" fillId="2" borderId="2" xfId="0" applyFont="1" applyFill="1" applyBorder="1" applyAlignment="1">
      <alignment vertical="center"/>
    </xf>
    <xf numFmtId="0" fontId="20" fillId="2" borderId="3" xfId="0" applyFont="1" applyFill="1" applyBorder="1" applyAlignment="1">
      <alignment vertical="center"/>
    </xf>
    <xf numFmtId="0" fontId="20" fillId="2" borderId="8" xfId="0" applyFont="1" applyFill="1" applyBorder="1" applyAlignment="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10" fillId="2" borderId="14" xfId="2" applyFont="1" applyFill="1" applyBorder="1" applyAlignment="1">
      <alignment vertical="center" wrapText="1"/>
    </xf>
    <xf numFmtId="0" fontId="15" fillId="2" borderId="15" xfId="2" applyFont="1" applyFill="1" applyBorder="1" applyAlignment="1">
      <alignment vertical="center" wrapText="1"/>
    </xf>
    <xf numFmtId="0" fontId="15" fillId="2" borderId="13" xfId="2" applyFont="1" applyFill="1" applyBorder="1" applyAlignment="1">
      <alignment vertical="center" wrapText="1"/>
    </xf>
    <xf numFmtId="0" fontId="44" fillId="2" borderId="32" xfId="5" applyFont="1" applyFill="1" applyBorder="1" applyAlignment="1">
      <alignment horizontal="center" vertical="center" wrapText="1"/>
    </xf>
    <xf numFmtId="0" fontId="44" fillId="2" borderId="24" xfId="5" applyFont="1" applyFill="1" applyBorder="1" applyAlignment="1">
      <alignment horizontal="center" vertical="center" wrapText="1"/>
    </xf>
    <xf numFmtId="0" fontId="44" fillId="2" borderId="20" xfId="5" applyFont="1" applyFill="1" applyBorder="1" applyAlignment="1">
      <alignment horizontal="center" vertical="center" wrapText="1"/>
    </xf>
    <xf numFmtId="0" fontId="18" fillId="2" borderId="33" xfId="5" applyFont="1" applyFill="1" applyBorder="1" applyAlignment="1">
      <alignment horizontal="center" vertical="center" wrapText="1"/>
    </xf>
    <xf numFmtId="0" fontId="18" fillId="2" borderId="25" xfId="5" applyFont="1" applyFill="1" applyBorder="1" applyAlignment="1">
      <alignment horizontal="center" vertical="center" wrapText="1"/>
    </xf>
    <xf numFmtId="0" fontId="18" fillId="2" borderId="21" xfId="5" applyFont="1" applyFill="1" applyBorder="1" applyAlignment="1">
      <alignment horizontal="center" vertical="center" wrapTex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Border="1" applyAlignment="1">
      <alignment horizontal="center" vertical="center" wrapText="1"/>
    </xf>
    <xf numFmtId="0" fontId="18" fillId="2" borderId="10"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2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1" xfId="5" applyFont="1" applyFill="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10" fillId="0" borderId="25" xfId="5" applyFont="1" applyBorder="1" applyAlignment="1">
      <alignment horizontal="center" vertical="center"/>
    </xf>
    <xf numFmtId="0" fontId="10" fillId="0" borderId="15" xfId="5" applyFont="1" applyBorder="1" applyAlignment="1">
      <alignment horizontal="center" vertical="center"/>
    </xf>
    <xf numFmtId="0" fontId="10" fillId="2" borderId="12" xfId="5" applyFont="1" applyFill="1" applyBorder="1" applyAlignment="1">
      <alignment horizontal="center" vertical="center" wrapText="1"/>
    </xf>
    <xf numFmtId="0" fontId="10" fillId="2" borderId="0" xfId="5" applyFont="1" applyFill="1" applyBorder="1" applyAlignment="1">
      <alignment horizontal="center" vertical="center"/>
    </xf>
    <xf numFmtId="0" fontId="10" fillId="2" borderId="4" xfId="5" applyFont="1" applyFill="1" applyBorder="1" applyAlignment="1">
      <alignment horizontal="center" vertical="center"/>
    </xf>
    <xf numFmtId="0" fontId="10" fillId="2" borderId="36" xfId="5" applyFont="1" applyFill="1" applyBorder="1" applyAlignment="1">
      <alignment horizontal="center" vertical="center"/>
    </xf>
    <xf numFmtId="0" fontId="10" fillId="2" borderId="35" xfId="5" applyFont="1" applyFill="1" applyBorder="1" applyAlignment="1">
      <alignment horizontal="center" vertical="center"/>
    </xf>
    <xf numFmtId="0" fontId="10" fillId="2" borderId="37" xfId="5" applyFont="1" applyFill="1" applyBorder="1" applyAlignment="1">
      <alignment horizontal="center" vertical="center"/>
    </xf>
    <xf numFmtId="178" fontId="31" fillId="0" borderId="12" xfId="2" applyNumberFormat="1" applyFont="1" applyFill="1" applyBorder="1" applyAlignment="1" applyProtection="1">
      <alignment horizontal="center" vertical="center" shrinkToFit="1"/>
    </xf>
    <xf numFmtId="0" fontId="31" fillId="0" borderId="0" xfId="2" applyFont="1" applyBorder="1" applyAlignment="1">
      <alignment horizontal="center" vertical="center" shrinkToFit="1"/>
    </xf>
    <xf numFmtId="0" fontId="31" fillId="0" borderId="70" xfId="2" applyFont="1" applyBorder="1" applyAlignment="1">
      <alignment horizontal="center" vertical="center" shrinkToFit="1"/>
    </xf>
    <xf numFmtId="0" fontId="31" fillId="0" borderId="36" xfId="2" applyFont="1" applyBorder="1" applyAlignment="1">
      <alignment horizontal="center" vertical="center" shrinkToFit="1"/>
    </xf>
    <xf numFmtId="0" fontId="31" fillId="0" borderId="35" xfId="2" applyFont="1" applyBorder="1" applyAlignment="1">
      <alignment horizontal="center" vertical="center" shrinkToFit="1"/>
    </xf>
    <xf numFmtId="0" fontId="31" fillId="0" borderId="34" xfId="2" applyFont="1" applyBorder="1" applyAlignment="1">
      <alignment horizontal="center" vertical="center" shrinkToFit="1"/>
    </xf>
    <xf numFmtId="0" fontId="10" fillId="0" borderId="14" xfId="5" applyFont="1" applyFill="1" applyBorder="1" applyAlignment="1">
      <alignment horizontal="left" vertical="center"/>
    </xf>
    <xf numFmtId="0" fontId="10" fillId="0" borderId="13" xfId="5" applyFont="1" applyFill="1" applyBorder="1" applyAlignment="1">
      <alignment horizontal="left" vertical="center"/>
    </xf>
    <xf numFmtId="0" fontId="10" fillId="2" borderId="14" xfId="5" applyFont="1" applyFill="1" applyBorder="1" applyAlignment="1">
      <alignment horizontal="center" vertical="center" shrinkToFit="1"/>
    </xf>
    <xf numFmtId="0" fontId="10" fillId="2" borderId="13" xfId="5" applyFont="1" applyFill="1" applyBorder="1" applyAlignment="1">
      <alignment horizontal="center" vertical="center" shrinkToFit="1"/>
    </xf>
    <xf numFmtId="0" fontId="10" fillId="2" borderId="14" xfId="5" applyFont="1" applyFill="1" applyBorder="1" applyAlignment="1">
      <alignment horizontal="center" vertical="center"/>
    </xf>
    <xf numFmtId="0" fontId="10" fillId="2" borderId="13" xfId="5" applyFont="1" applyFill="1" applyBorder="1" applyAlignment="1">
      <alignment horizontal="center" vertical="center"/>
    </xf>
    <xf numFmtId="0" fontId="10" fillId="0" borderId="17" xfId="5" applyFont="1" applyBorder="1" applyAlignment="1">
      <alignment horizontal="center" vertical="center" shrinkToFit="1"/>
    </xf>
    <xf numFmtId="0" fontId="10" fillId="0" borderId="16" xfId="5" applyFont="1" applyBorder="1" applyAlignment="1">
      <alignment horizontal="center" vertical="center" shrinkToFit="1"/>
    </xf>
    <xf numFmtId="0" fontId="10" fillId="2" borderId="1" xfId="5" applyFont="1" applyFill="1" applyBorder="1" applyAlignment="1">
      <alignment horizontal="center" vertical="center" shrinkToFit="1"/>
    </xf>
    <xf numFmtId="0" fontId="32" fillId="0" borderId="1" xfId="0" applyFont="1" applyBorder="1" applyAlignment="1">
      <alignment horizontal="center" vertical="center"/>
    </xf>
    <xf numFmtId="178" fontId="10" fillId="0" borderId="1" xfId="5" applyNumberFormat="1" applyFont="1" applyFill="1" applyBorder="1" applyAlignment="1">
      <alignment horizontal="center" vertical="center"/>
    </xf>
    <xf numFmtId="0" fontId="32" fillId="0" borderId="1" xfId="0" applyFont="1" applyFill="1" applyBorder="1" applyAlignment="1">
      <alignment horizontal="center" vertical="center"/>
    </xf>
    <xf numFmtId="0" fontId="18" fillId="2" borderId="19"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22" xfId="5" applyFont="1" applyFill="1" applyBorder="1" applyAlignment="1">
      <alignment horizontal="center" vertical="center"/>
    </xf>
    <xf numFmtId="0" fontId="10" fillId="0" borderId="39" xfId="5" applyFont="1" applyBorder="1" applyAlignment="1">
      <alignment horizontal="center" vertical="center"/>
    </xf>
    <xf numFmtId="0" fontId="10" fillId="0" borderId="38" xfId="5" applyFont="1" applyBorder="1" applyAlignment="1">
      <alignment horizontal="center" vertical="center"/>
    </xf>
    <xf numFmtId="0" fontId="18" fillId="2" borderId="28" xfId="5" applyFont="1" applyFill="1" applyBorder="1" applyAlignment="1">
      <alignment horizontal="center" vertical="center"/>
    </xf>
    <xf numFmtId="0" fontId="18" fillId="2" borderId="27" xfId="5" applyFont="1" applyFill="1" applyBorder="1" applyAlignment="1">
      <alignment horizontal="center" vertical="center"/>
    </xf>
    <xf numFmtId="0" fontId="18" fillId="2" borderId="26" xfId="5" applyFont="1" applyFill="1" applyBorder="1" applyAlignment="1">
      <alignment horizontal="center" vertical="center"/>
    </xf>
    <xf numFmtId="0" fontId="0" fillId="0" borderId="64" xfId="0" applyBorder="1" applyAlignment="1">
      <alignment horizontal="center" vertical="center"/>
    </xf>
    <xf numFmtId="0" fontId="0" fillId="0" borderId="66" xfId="0" applyBorder="1" applyAlignment="1">
      <alignment horizontal="center" vertical="center"/>
    </xf>
    <xf numFmtId="0" fontId="0" fillId="0" borderId="6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桁区切り 3 2 2" xfId="14" xr:uid="{AD03BFF6-CCD9-4A27-90E8-7F79222DBD14}"/>
    <cellStyle name="桁区切り 3 3" xfId="12" xr:uid="{EB1E50C0-B859-4640-B529-088D89FE7A44}"/>
    <cellStyle name="標準" xfId="0" builtinId="0"/>
    <cellStyle name="標準 2" xfId="1" xr:uid="{00000000-0005-0000-0000-000004000000}"/>
    <cellStyle name="標準 2 2" xfId="10" xr:uid="{EFCE4442-3D7A-4FEC-AAEA-9ADA716501B2}"/>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2 2" xfId="13" xr:uid="{38AD3ED8-A542-4A76-BE78-226F4C51803B}"/>
    <cellStyle name="標準 4 3" xfId="11" xr:uid="{F2CED056-1991-4A26-B975-211B61CC4024}"/>
    <cellStyle name="標準_021220点検表修正案" xfId="7" xr:uid="{00000000-0005-0000-0000-000009000000}"/>
  </cellStyles>
  <dxfs count="358">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worksheet" Target="worksheets/sheet175.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181" Type="http://schemas.openxmlformats.org/officeDocument/2006/relationships/calcChain" Target="calcChain.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worksheet" Target="worksheets/sheet176.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80"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jp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6.jp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7.jp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8.jp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9.jp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0.jp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2.jp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3.jp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4.jpg"/><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5.jpg"/><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6.jpg"/><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7.jpg"/><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8.jpg"/><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9.png"/></Relationships>
</file>

<file path=xl/drawings/_rels/drawing26.xml.rels><?xml version="1.0" encoding="UTF-8" standalone="yes"?>
<Relationships xmlns="http://schemas.openxmlformats.org/package/2006/relationships"><Relationship Id="rId3" Type="http://schemas.openxmlformats.org/officeDocument/2006/relationships/image" Target="../media/image31.jpg"/><Relationship Id="rId2" Type="http://schemas.openxmlformats.org/officeDocument/2006/relationships/image" Target="../media/image30.jpg"/><Relationship Id="rId1" Type="http://schemas.openxmlformats.org/officeDocument/2006/relationships/image" Target="../media/image2.png"/><Relationship Id="rId5" Type="http://schemas.openxmlformats.org/officeDocument/2006/relationships/image" Target="../media/image33.jpg"/><Relationship Id="rId4" Type="http://schemas.openxmlformats.org/officeDocument/2006/relationships/image" Target="../media/image32.jpg"/></Relationships>
</file>

<file path=xl/drawings/_rels/drawing27.xml.rels><?xml version="1.0" encoding="UTF-8" standalone="yes"?>
<Relationships xmlns="http://schemas.openxmlformats.org/package/2006/relationships"><Relationship Id="rId3" Type="http://schemas.openxmlformats.org/officeDocument/2006/relationships/image" Target="../media/image35.jpg"/><Relationship Id="rId2" Type="http://schemas.openxmlformats.org/officeDocument/2006/relationships/image" Target="../media/image34.jpg"/><Relationship Id="rId1" Type="http://schemas.openxmlformats.org/officeDocument/2006/relationships/image" Target="../media/image2.png"/><Relationship Id="rId5" Type="http://schemas.openxmlformats.org/officeDocument/2006/relationships/image" Target="../media/image37.jpg"/><Relationship Id="rId4" Type="http://schemas.openxmlformats.org/officeDocument/2006/relationships/image" Target="../media/image36.jpg"/></Relationships>
</file>

<file path=xl/drawings/_rels/drawing28.xml.rels><?xml version="1.0" encoding="UTF-8" standalone="yes"?>
<Relationships xmlns="http://schemas.openxmlformats.org/package/2006/relationships"><Relationship Id="rId3" Type="http://schemas.openxmlformats.org/officeDocument/2006/relationships/image" Target="../media/image39.jpg"/><Relationship Id="rId2" Type="http://schemas.openxmlformats.org/officeDocument/2006/relationships/image" Target="../media/image38.jpg"/><Relationship Id="rId1" Type="http://schemas.openxmlformats.org/officeDocument/2006/relationships/image" Target="../media/image2.png"/><Relationship Id="rId5" Type="http://schemas.openxmlformats.org/officeDocument/2006/relationships/image" Target="../media/image41.jpg"/><Relationship Id="rId4" Type="http://schemas.openxmlformats.org/officeDocument/2006/relationships/image" Target="../media/image40.jpg"/></Relationships>
</file>

<file path=xl/drawings/_rels/drawing29.xml.rels><?xml version="1.0" encoding="UTF-8" standalone="yes"?>
<Relationships xmlns="http://schemas.openxmlformats.org/package/2006/relationships"><Relationship Id="rId3" Type="http://schemas.openxmlformats.org/officeDocument/2006/relationships/image" Target="../media/image43.jpg"/><Relationship Id="rId2" Type="http://schemas.openxmlformats.org/officeDocument/2006/relationships/image" Target="../media/image42.jpg"/><Relationship Id="rId1" Type="http://schemas.openxmlformats.org/officeDocument/2006/relationships/image" Target="../media/image2.png"/><Relationship Id="rId5" Type="http://schemas.openxmlformats.org/officeDocument/2006/relationships/image" Target="../media/image45.jpg"/><Relationship Id="rId4" Type="http://schemas.openxmlformats.org/officeDocument/2006/relationships/image" Target="../media/image44.jpg"/></Relationships>
</file>

<file path=xl/drawings/_rels/drawing30.xml.rels><?xml version="1.0" encoding="UTF-8" standalone="yes"?>
<Relationships xmlns="http://schemas.openxmlformats.org/package/2006/relationships"><Relationship Id="rId3" Type="http://schemas.openxmlformats.org/officeDocument/2006/relationships/image" Target="../media/image47.jpg"/><Relationship Id="rId2" Type="http://schemas.openxmlformats.org/officeDocument/2006/relationships/image" Target="../media/image46.jpg"/><Relationship Id="rId1" Type="http://schemas.openxmlformats.org/officeDocument/2006/relationships/image" Target="../media/image2.png"/><Relationship Id="rId5" Type="http://schemas.openxmlformats.org/officeDocument/2006/relationships/image" Target="../media/image49.jpg"/><Relationship Id="rId4" Type="http://schemas.openxmlformats.org/officeDocument/2006/relationships/image" Target="../media/image48.jpg"/></Relationships>
</file>

<file path=xl/drawings/_rels/drawing31.xml.rels><?xml version="1.0" encoding="UTF-8" standalone="yes"?>
<Relationships xmlns="http://schemas.openxmlformats.org/package/2006/relationships"><Relationship Id="rId3" Type="http://schemas.openxmlformats.org/officeDocument/2006/relationships/image" Target="../media/image51.jpg"/><Relationship Id="rId2" Type="http://schemas.openxmlformats.org/officeDocument/2006/relationships/image" Target="../media/image50.jpg"/><Relationship Id="rId1" Type="http://schemas.openxmlformats.org/officeDocument/2006/relationships/image" Target="../media/image2.png"/><Relationship Id="rId5" Type="http://schemas.openxmlformats.org/officeDocument/2006/relationships/image" Target="../media/image53.jpg"/><Relationship Id="rId4" Type="http://schemas.openxmlformats.org/officeDocument/2006/relationships/image" Target="../media/image52.jpg"/></Relationships>
</file>

<file path=xl/drawings/_rels/drawing32.xml.rels><?xml version="1.0" encoding="UTF-8" standalone="yes"?>
<Relationships xmlns="http://schemas.openxmlformats.org/package/2006/relationships"><Relationship Id="rId3" Type="http://schemas.openxmlformats.org/officeDocument/2006/relationships/image" Target="../media/image55.jpg"/><Relationship Id="rId2" Type="http://schemas.openxmlformats.org/officeDocument/2006/relationships/image" Target="../media/image54.jpg"/><Relationship Id="rId1" Type="http://schemas.openxmlformats.org/officeDocument/2006/relationships/image" Target="../media/image2.png"/><Relationship Id="rId5" Type="http://schemas.openxmlformats.org/officeDocument/2006/relationships/image" Target="../media/image57.jpg"/><Relationship Id="rId4" Type="http://schemas.openxmlformats.org/officeDocument/2006/relationships/image" Target="../media/image56.jpg"/></Relationships>
</file>

<file path=xl/drawings/_rels/drawing33.xml.rels><?xml version="1.0" encoding="UTF-8" standalone="yes"?>
<Relationships xmlns="http://schemas.openxmlformats.org/package/2006/relationships"><Relationship Id="rId3" Type="http://schemas.openxmlformats.org/officeDocument/2006/relationships/image" Target="../media/image59.jpg"/><Relationship Id="rId2" Type="http://schemas.openxmlformats.org/officeDocument/2006/relationships/image" Target="../media/image58.jpg"/><Relationship Id="rId1" Type="http://schemas.openxmlformats.org/officeDocument/2006/relationships/image" Target="../media/image2.png"/><Relationship Id="rId5" Type="http://schemas.openxmlformats.org/officeDocument/2006/relationships/image" Target="../media/image61.jpg"/><Relationship Id="rId4" Type="http://schemas.openxmlformats.org/officeDocument/2006/relationships/image" Target="../media/image60.jpg"/></Relationships>
</file>

<file path=xl/drawings/_rels/drawing34.xml.rels><?xml version="1.0" encoding="UTF-8" standalone="yes"?>
<Relationships xmlns="http://schemas.openxmlformats.org/package/2006/relationships"><Relationship Id="rId3" Type="http://schemas.openxmlformats.org/officeDocument/2006/relationships/image" Target="../media/image63.jpg"/><Relationship Id="rId2" Type="http://schemas.openxmlformats.org/officeDocument/2006/relationships/image" Target="../media/image62.jpg"/><Relationship Id="rId1" Type="http://schemas.openxmlformats.org/officeDocument/2006/relationships/image" Target="../media/image2.png"/><Relationship Id="rId5" Type="http://schemas.openxmlformats.org/officeDocument/2006/relationships/image" Target="../media/image65.jpg"/><Relationship Id="rId4" Type="http://schemas.openxmlformats.org/officeDocument/2006/relationships/image" Target="../media/image64.jpg"/></Relationships>
</file>

<file path=xl/drawings/_rels/drawing35.xml.rels><?xml version="1.0" encoding="UTF-8" standalone="yes"?>
<Relationships xmlns="http://schemas.openxmlformats.org/package/2006/relationships"><Relationship Id="rId3" Type="http://schemas.openxmlformats.org/officeDocument/2006/relationships/image" Target="../media/image67.jpg"/><Relationship Id="rId2" Type="http://schemas.openxmlformats.org/officeDocument/2006/relationships/image" Target="../media/image66.jpg"/><Relationship Id="rId1" Type="http://schemas.openxmlformats.org/officeDocument/2006/relationships/image" Target="../media/image2.png"/><Relationship Id="rId5" Type="http://schemas.openxmlformats.org/officeDocument/2006/relationships/image" Target="../media/image69.jpg"/><Relationship Id="rId4" Type="http://schemas.openxmlformats.org/officeDocument/2006/relationships/image" Target="../media/image68.jpg"/></Relationships>
</file>

<file path=xl/drawings/_rels/drawing36.xml.rels><?xml version="1.0" encoding="UTF-8" standalone="yes"?>
<Relationships xmlns="http://schemas.openxmlformats.org/package/2006/relationships"><Relationship Id="rId3" Type="http://schemas.openxmlformats.org/officeDocument/2006/relationships/image" Target="../media/image71.jpg"/><Relationship Id="rId2" Type="http://schemas.openxmlformats.org/officeDocument/2006/relationships/image" Target="../media/image70.jpg"/><Relationship Id="rId1" Type="http://schemas.openxmlformats.org/officeDocument/2006/relationships/image" Target="../media/image2.png"/><Relationship Id="rId5" Type="http://schemas.openxmlformats.org/officeDocument/2006/relationships/image" Target="../media/image73.jpg"/><Relationship Id="rId4" Type="http://schemas.openxmlformats.org/officeDocument/2006/relationships/image" Target="../media/image72.jpg"/></Relationships>
</file>

<file path=xl/drawings/_rels/drawing37.xml.rels><?xml version="1.0" encoding="UTF-8" standalone="yes"?>
<Relationships xmlns="http://schemas.openxmlformats.org/package/2006/relationships"><Relationship Id="rId3" Type="http://schemas.openxmlformats.org/officeDocument/2006/relationships/image" Target="../media/image75.jpg"/><Relationship Id="rId2" Type="http://schemas.openxmlformats.org/officeDocument/2006/relationships/image" Target="../media/image74.jpg"/><Relationship Id="rId1" Type="http://schemas.openxmlformats.org/officeDocument/2006/relationships/image" Target="../media/image2.png"/><Relationship Id="rId5" Type="http://schemas.openxmlformats.org/officeDocument/2006/relationships/image" Target="../media/image77.jpg"/><Relationship Id="rId4" Type="http://schemas.openxmlformats.org/officeDocument/2006/relationships/image" Target="../media/image76.jpg"/></Relationships>
</file>

<file path=xl/drawings/_rels/drawing38.xml.rels><?xml version="1.0" encoding="UTF-8" standalone="yes"?>
<Relationships xmlns="http://schemas.openxmlformats.org/package/2006/relationships"><Relationship Id="rId3" Type="http://schemas.openxmlformats.org/officeDocument/2006/relationships/image" Target="../media/image79.jpg"/><Relationship Id="rId2" Type="http://schemas.openxmlformats.org/officeDocument/2006/relationships/image" Target="../media/image78.jpg"/><Relationship Id="rId1" Type="http://schemas.openxmlformats.org/officeDocument/2006/relationships/image" Target="../media/image2.png"/><Relationship Id="rId5" Type="http://schemas.openxmlformats.org/officeDocument/2006/relationships/image" Target="../media/image81.jpg"/><Relationship Id="rId4" Type="http://schemas.openxmlformats.org/officeDocument/2006/relationships/image" Target="../media/image80.jpg"/></Relationships>
</file>

<file path=xl/drawings/_rels/drawing39.xml.rels><?xml version="1.0" encoding="UTF-8" standalone="yes"?>
<Relationships xmlns="http://schemas.openxmlformats.org/package/2006/relationships"><Relationship Id="rId3" Type="http://schemas.openxmlformats.org/officeDocument/2006/relationships/image" Target="../media/image83.jpg"/><Relationship Id="rId2" Type="http://schemas.openxmlformats.org/officeDocument/2006/relationships/image" Target="../media/image82.jpg"/><Relationship Id="rId1" Type="http://schemas.openxmlformats.org/officeDocument/2006/relationships/image" Target="../media/image2.png"/><Relationship Id="rId5" Type="http://schemas.openxmlformats.org/officeDocument/2006/relationships/image" Target="../media/image85.jpg"/><Relationship Id="rId4" Type="http://schemas.openxmlformats.org/officeDocument/2006/relationships/image" Target="../media/image84.jpg"/></Relationships>
</file>

<file path=xl/drawings/_rels/drawing40.xml.rels><?xml version="1.0" encoding="UTF-8" standalone="yes"?>
<Relationships xmlns="http://schemas.openxmlformats.org/package/2006/relationships"><Relationship Id="rId3" Type="http://schemas.openxmlformats.org/officeDocument/2006/relationships/image" Target="../media/image87.jpg"/><Relationship Id="rId2" Type="http://schemas.openxmlformats.org/officeDocument/2006/relationships/image" Target="../media/image86.jpg"/><Relationship Id="rId1" Type="http://schemas.openxmlformats.org/officeDocument/2006/relationships/image" Target="../media/image2.png"/><Relationship Id="rId5" Type="http://schemas.openxmlformats.org/officeDocument/2006/relationships/image" Target="../media/image89.jpg"/><Relationship Id="rId4" Type="http://schemas.openxmlformats.org/officeDocument/2006/relationships/image" Target="../media/image88.jpg"/></Relationships>
</file>

<file path=xl/drawings/_rels/drawing41.xml.rels><?xml version="1.0" encoding="UTF-8" standalone="yes"?>
<Relationships xmlns="http://schemas.openxmlformats.org/package/2006/relationships"><Relationship Id="rId3" Type="http://schemas.openxmlformats.org/officeDocument/2006/relationships/image" Target="../media/image91.jpg"/><Relationship Id="rId2" Type="http://schemas.openxmlformats.org/officeDocument/2006/relationships/image" Target="../media/image90.jpg"/><Relationship Id="rId1" Type="http://schemas.openxmlformats.org/officeDocument/2006/relationships/image" Target="../media/image2.png"/><Relationship Id="rId5" Type="http://schemas.openxmlformats.org/officeDocument/2006/relationships/image" Target="../media/image93.jpg"/><Relationship Id="rId4" Type="http://schemas.openxmlformats.org/officeDocument/2006/relationships/image" Target="../media/image92.jpg"/></Relationships>
</file>

<file path=xl/drawings/_rels/drawing42.xml.rels><?xml version="1.0" encoding="UTF-8" standalone="yes"?>
<Relationships xmlns="http://schemas.openxmlformats.org/package/2006/relationships"><Relationship Id="rId3" Type="http://schemas.openxmlformats.org/officeDocument/2006/relationships/image" Target="../media/image95.jpg"/><Relationship Id="rId2" Type="http://schemas.openxmlformats.org/officeDocument/2006/relationships/image" Target="../media/image94.jpg"/><Relationship Id="rId1" Type="http://schemas.openxmlformats.org/officeDocument/2006/relationships/image" Target="../media/image2.png"/><Relationship Id="rId5" Type="http://schemas.openxmlformats.org/officeDocument/2006/relationships/image" Target="../media/image97.jpg"/><Relationship Id="rId4" Type="http://schemas.openxmlformats.org/officeDocument/2006/relationships/image" Target="../media/image96.jpg"/></Relationships>
</file>

<file path=xl/drawings/_rels/drawing43.xml.rels><?xml version="1.0" encoding="UTF-8" standalone="yes"?>
<Relationships xmlns="http://schemas.openxmlformats.org/package/2006/relationships"><Relationship Id="rId3" Type="http://schemas.openxmlformats.org/officeDocument/2006/relationships/image" Target="../media/image99.jpg"/><Relationship Id="rId2" Type="http://schemas.openxmlformats.org/officeDocument/2006/relationships/image" Target="../media/image98.jpg"/><Relationship Id="rId1" Type="http://schemas.openxmlformats.org/officeDocument/2006/relationships/image" Target="../media/image2.png"/><Relationship Id="rId5" Type="http://schemas.openxmlformats.org/officeDocument/2006/relationships/image" Target="../media/image101.jpg"/><Relationship Id="rId4" Type="http://schemas.openxmlformats.org/officeDocument/2006/relationships/image" Target="../media/image100.jpg"/></Relationships>
</file>

<file path=xl/drawings/_rels/drawing44.xml.rels><?xml version="1.0" encoding="UTF-8" standalone="yes"?>
<Relationships xmlns="http://schemas.openxmlformats.org/package/2006/relationships"><Relationship Id="rId3" Type="http://schemas.openxmlformats.org/officeDocument/2006/relationships/image" Target="../media/image103.jpg"/><Relationship Id="rId2" Type="http://schemas.openxmlformats.org/officeDocument/2006/relationships/image" Target="../media/image102.jpg"/><Relationship Id="rId1" Type="http://schemas.openxmlformats.org/officeDocument/2006/relationships/image" Target="../media/image2.png"/><Relationship Id="rId5" Type="http://schemas.openxmlformats.org/officeDocument/2006/relationships/image" Target="../media/image105.jpg"/><Relationship Id="rId4" Type="http://schemas.openxmlformats.org/officeDocument/2006/relationships/image" Target="../media/image104.jpg"/></Relationships>
</file>

<file path=xl/drawings/_rels/drawing45.xml.rels><?xml version="1.0" encoding="UTF-8" standalone="yes"?>
<Relationships xmlns="http://schemas.openxmlformats.org/package/2006/relationships"><Relationship Id="rId3" Type="http://schemas.openxmlformats.org/officeDocument/2006/relationships/image" Target="../media/image107.jpg"/><Relationship Id="rId2" Type="http://schemas.openxmlformats.org/officeDocument/2006/relationships/image" Target="../media/image106.jpg"/><Relationship Id="rId1" Type="http://schemas.openxmlformats.org/officeDocument/2006/relationships/image" Target="../media/image2.png"/><Relationship Id="rId5" Type="http://schemas.openxmlformats.org/officeDocument/2006/relationships/image" Target="../media/image80.jpg"/><Relationship Id="rId4" Type="http://schemas.openxmlformats.org/officeDocument/2006/relationships/image" Target="../media/image108.jpg"/></Relationships>
</file>

<file path=xl/drawings/_rels/drawing46.xml.rels><?xml version="1.0" encoding="UTF-8" standalone="yes"?>
<Relationships xmlns="http://schemas.openxmlformats.org/package/2006/relationships"><Relationship Id="rId3" Type="http://schemas.openxmlformats.org/officeDocument/2006/relationships/image" Target="../media/image110.jpg"/><Relationship Id="rId2" Type="http://schemas.openxmlformats.org/officeDocument/2006/relationships/image" Target="../media/image109.jpg"/><Relationship Id="rId1" Type="http://schemas.openxmlformats.org/officeDocument/2006/relationships/image" Target="../media/image2.png"/><Relationship Id="rId5" Type="http://schemas.openxmlformats.org/officeDocument/2006/relationships/image" Target="../media/image112.jpg"/><Relationship Id="rId4" Type="http://schemas.openxmlformats.org/officeDocument/2006/relationships/image" Target="../media/image111.jpg"/></Relationships>
</file>

<file path=xl/drawings/_rels/drawing47.xml.rels><?xml version="1.0" encoding="UTF-8" standalone="yes"?>
<Relationships xmlns="http://schemas.openxmlformats.org/package/2006/relationships"><Relationship Id="rId3" Type="http://schemas.openxmlformats.org/officeDocument/2006/relationships/image" Target="../media/image114.jpg"/><Relationship Id="rId2" Type="http://schemas.openxmlformats.org/officeDocument/2006/relationships/image" Target="../media/image113.jpg"/><Relationship Id="rId1" Type="http://schemas.openxmlformats.org/officeDocument/2006/relationships/image" Target="../media/image2.png"/><Relationship Id="rId5" Type="http://schemas.openxmlformats.org/officeDocument/2006/relationships/image" Target="../media/image116.jpg"/><Relationship Id="rId4" Type="http://schemas.openxmlformats.org/officeDocument/2006/relationships/image" Target="../media/image115.jpg"/></Relationships>
</file>

<file path=xl/drawings/_rels/drawing48.xml.rels><?xml version="1.0" encoding="UTF-8" standalone="yes"?>
<Relationships xmlns="http://schemas.openxmlformats.org/package/2006/relationships"><Relationship Id="rId3" Type="http://schemas.openxmlformats.org/officeDocument/2006/relationships/image" Target="../media/image118.jpg"/><Relationship Id="rId2" Type="http://schemas.openxmlformats.org/officeDocument/2006/relationships/image" Target="../media/image117.jpg"/><Relationship Id="rId1" Type="http://schemas.openxmlformats.org/officeDocument/2006/relationships/image" Target="../media/image2.png"/><Relationship Id="rId5" Type="http://schemas.openxmlformats.org/officeDocument/2006/relationships/image" Target="../media/image120.jpg"/><Relationship Id="rId4" Type="http://schemas.openxmlformats.org/officeDocument/2006/relationships/image" Target="../media/image119.jpg"/></Relationships>
</file>

<file path=xl/drawings/_rels/drawing49.xml.rels><?xml version="1.0" encoding="UTF-8" standalone="yes"?>
<Relationships xmlns="http://schemas.openxmlformats.org/package/2006/relationships"><Relationship Id="rId3" Type="http://schemas.openxmlformats.org/officeDocument/2006/relationships/image" Target="../media/image122.jpg"/><Relationship Id="rId2" Type="http://schemas.openxmlformats.org/officeDocument/2006/relationships/image" Target="../media/image121.jpg"/><Relationship Id="rId1" Type="http://schemas.openxmlformats.org/officeDocument/2006/relationships/image" Target="../media/image2.png"/><Relationship Id="rId5" Type="http://schemas.openxmlformats.org/officeDocument/2006/relationships/image" Target="../media/image124.jpg"/><Relationship Id="rId4" Type="http://schemas.openxmlformats.org/officeDocument/2006/relationships/image" Target="../media/image123.jpg"/></Relationships>
</file>

<file path=xl/drawings/_rels/drawing50.xml.rels><?xml version="1.0" encoding="UTF-8" standalone="yes"?>
<Relationships xmlns="http://schemas.openxmlformats.org/package/2006/relationships"><Relationship Id="rId3" Type="http://schemas.openxmlformats.org/officeDocument/2006/relationships/image" Target="../media/image126.jpg"/><Relationship Id="rId2" Type="http://schemas.openxmlformats.org/officeDocument/2006/relationships/image" Target="../media/image125.jpg"/><Relationship Id="rId1" Type="http://schemas.openxmlformats.org/officeDocument/2006/relationships/image" Target="../media/image2.png"/><Relationship Id="rId5" Type="http://schemas.openxmlformats.org/officeDocument/2006/relationships/image" Target="../media/image128.jpg"/><Relationship Id="rId4" Type="http://schemas.openxmlformats.org/officeDocument/2006/relationships/image" Target="../media/image127.jpg"/></Relationships>
</file>

<file path=xl/drawings/_rels/drawing51.xml.rels><?xml version="1.0" encoding="UTF-8" standalone="yes"?>
<Relationships xmlns="http://schemas.openxmlformats.org/package/2006/relationships"><Relationship Id="rId3" Type="http://schemas.openxmlformats.org/officeDocument/2006/relationships/image" Target="../media/image130.jpg"/><Relationship Id="rId2" Type="http://schemas.openxmlformats.org/officeDocument/2006/relationships/image" Target="../media/image129.jpg"/><Relationship Id="rId1" Type="http://schemas.openxmlformats.org/officeDocument/2006/relationships/image" Target="../media/image2.png"/><Relationship Id="rId5" Type="http://schemas.openxmlformats.org/officeDocument/2006/relationships/image" Target="../media/image132.jpg"/><Relationship Id="rId4" Type="http://schemas.openxmlformats.org/officeDocument/2006/relationships/image" Target="../media/image131.jpg"/></Relationships>
</file>

<file path=xl/drawings/_rels/drawing52.xml.rels><?xml version="1.0" encoding="UTF-8" standalone="yes"?>
<Relationships xmlns="http://schemas.openxmlformats.org/package/2006/relationships"><Relationship Id="rId3" Type="http://schemas.openxmlformats.org/officeDocument/2006/relationships/image" Target="../media/image134.jpg"/><Relationship Id="rId2" Type="http://schemas.openxmlformats.org/officeDocument/2006/relationships/image" Target="../media/image133.jpg"/><Relationship Id="rId1" Type="http://schemas.openxmlformats.org/officeDocument/2006/relationships/image" Target="../media/image2.png"/><Relationship Id="rId5" Type="http://schemas.openxmlformats.org/officeDocument/2006/relationships/image" Target="../media/image136.jpg"/><Relationship Id="rId4" Type="http://schemas.openxmlformats.org/officeDocument/2006/relationships/image" Target="../media/image135.jpg"/></Relationships>
</file>

<file path=xl/drawings/_rels/drawing53.xml.rels><?xml version="1.0" encoding="UTF-8" standalone="yes"?>
<Relationships xmlns="http://schemas.openxmlformats.org/package/2006/relationships"><Relationship Id="rId3" Type="http://schemas.openxmlformats.org/officeDocument/2006/relationships/image" Target="../media/image138.jpg"/><Relationship Id="rId2" Type="http://schemas.openxmlformats.org/officeDocument/2006/relationships/image" Target="../media/image137.jpg"/><Relationship Id="rId1" Type="http://schemas.openxmlformats.org/officeDocument/2006/relationships/image" Target="../media/image2.png"/><Relationship Id="rId5" Type="http://schemas.openxmlformats.org/officeDocument/2006/relationships/image" Target="../media/image140.jpg"/><Relationship Id="rId4" Type="http://schemas.openxmlformats.org/officeDocument/2006/relationships/image" Target="../media/image139.jpg"/></Relationships>
</file>

<file path=xl/drawings/_rels/drawing54.xml.rels><?xml version="1.0" encoding="UTF-8" standalone="yes"?>
<Relationships xmlns="http://schemas.openxmlformats.org/package/2006/relationships"><Relationship Id="rId3" Type="http://schemas.openxmlformats.org/officeDocument/2006/relationships/image" Target="../media/image142.jpg"/><Relationship Id="rId2" Type="http://schemas.openxmlformats.org/officeDocument/2006/relationships/image" Target="../media/image141.jpg"/><Relationship Id="rId1" Type="http://schemas.openxmlformats.org/officeDocument/2006/relationships/image" Target="../media/image2.png"/><Relationship Id="rId5" Type="http://schemas.openxmlformats.org/officeDocument/2006/relationships/image" Target="../media/image144.jpg"/><Relationship Id="rId4" Type="http://schemas.openxmlformats.org/officeDocument/2006/relationships/image" Target="../media/image143.jpg"/></Relationships>
</file>

<file path=xl/drawings/_rels/drawing55.xml.rels><?xml version="1.0" encoding="UTF-8" standalone="yes"?>
<Relationships xmlns="http://schemas.openxmlformats.org/package/2006/relationships"><Relationship Id="rId3" Type="http://schemas.openxmlformats.org/officeDocument/2006/relationships/image" Target="../media/image146.jpg"/><Relationship Id="rId2" Type="http://schemas.openxmlformats.org/officeDocument/2006/relationships/image" Target="../media/image145.jpg"/><Relationship Id="rId1" Type="http://schemas.openxmlformats.org/officeDocument/2006/relationships/image" Target="../media/image2.png"/><Relationship Id="rId5" Type="http://schemas.openxmlformats.org/officeDocument/2006/relationships/image" Target="../media/image148.jpg"/><Relationship Id="rId4" Type="http://schemas.openxmlformats.org/officeDocument/2006/relationships/image" Target="../media/image147.jpg"/></Relationships>
</file>

<file path=xl/drawings/_rels/drawing56.xml.rels><?xml version="1.0" encoding="UTF-8" standalone="yes"?>
<Relationships xmlns="http://schemas.openxmlformats.org/package/2006/relationships"><Relationship Id="rId3" Type="http://schemas.openxmlformats.org/officeDocument/2006/relationships/image" Target="../media/image150.jpg"/><Relationship Id="rId2" Type="http://schemas.openxmlformats.org/officeDocument/2006/relationships/image" Target="../media/image149.jpg"/><Relationship Id="rId1" Type="http://schemas.openxmlformats.org/officeDocument/2006/relationships/image" Target="../media/image2.png"/><Relationship Id="rId5" Type="http://schemas.openxmlformats.org/officeDocument/2006/relationships/image" Target="../media/image152.jpg"/><Relationship Id="rId4" Type="http://schemas.openxmlformats.org/officeDocument/2006/relationships/image" Target="../media/image151.jpg"/></Relationships>
</file>

<file path=xl/drawings/_rels/drawing57.xml.rels><?xml version="1.0" encoding="UTF-8" standalone="yes"?>
<Relationships xmlns="http://schemas.openxmlformats.org/package/2006/relationships"><Relationship Id="rId3" Type="http://schemas.openxmlformats.org/officeDocument/2006/relationships/image" Target="../media/image154.jpg"/><Relationship Id="rId2" Type="http://schemas.openxmlformats.org/officeDocument/2006/relationships/image" Target="../media/image153.jpg"/><Relationship Id="rId1" Type="http://schemas.openxmlformats.org/officeDocument/2006/relationships/image" Target="../media/image2.png"/><Relationship Id="rId5" Type="http://schemas.openxmlformats.org/officeDocument/2006/relationships/image" Target="../media/image156.jpg"/><Relationship Id="rId4" Type="http://schemas.openxmlformats.org/officeDocument/2006/relationships/image" Target="../media/image155.jpg"/></Relationships>
</file>

<file path=xl/drawings/_rels/drawing58.xml.rels><?xml version="1.0" encoding="UTF-8" standalone="yes"?>
<Relationships xmlns="http://schemas.openxmlformats.org/package/2006/relationships"><Relationship Id="rId3" Type="http://schemas.openxmlformats.org/officeDocument/2006/relationships/image" Target="../media/image158.jpg"/><Relationship Id="rId2" Type="http://schemas.openxmlformats.org/officeDocument/2006/relationships/image" Target="../media/image157.jpg"/><Relationship Id="rId1" Type="http://schemas.openxmlformats.org/officeDocument/2006/relationships/image" Target="../media/image2.png"/><Relationship Id="rId5" Type="http://schemas.openxmlformats.org/officeDocument/2006/relationships/image" Target="../media/image160.jpg"/><Relationship Id="rId4" Type="http://schemas.openxmlformats.org/officeDocument/2006/relationships/image" Target="../media/image159.jpg"/></Relationships>
</file>

<file path=xl/drawings/_rels/drawing59.xml.rels><?xml version="1.0" encoding="UTF-8" standalone="yes"?>
<Relationships xmlns="http://schemas.openxmlformats.org/package/2006/relationships"><Relationship Id="rId3" Type="http://schemas.openxmlformats.org/officeDocument/2006/relationships/image" Target="../media/image162.jpg"/><Relationship Id="rId2" Type="http://schemas.openxmlformats.org/officeDocument/2006/relationships/image" Target="../media/image161.jpg"/><Relationship Id="rId1" Type="http://schemas.openxmlformats.org/officeDocument/2006/relationships/image" Target="../media/image2.png"/><Relationship Id="rId5" Type="http://schemas.openxmlformats.org/officeDocument/2006/relationships/image" Target="../media/image164.jpg"/><Relationship Id="rId4" Type="http://schemas.openxmlformats.org/officeDocument/2006/relationships/image" Target="../media/image163.jpg"/></Relationships>
</file>

<file path=xl/drawings/_rels/drawing60.xml.rels><?xml version="1.0" encoding="UTF-8" standalone="yes"?>
<Relationships xmlns="http://schemas.openxmlformats.org/package/2006/relationships"><Relationship Id="rId3" Type="http://schemas.openxmlformats.org/officeDocument/2006/relationships/image" Target="../media/image166.jpg"/><Relationship Id="rId2" Type="http://schemas.openxmlformats.org/officeDocument/2006/relationships/image" Target="../media/image165.jpg"/><Relationship Id="rId1" Type="http://schemas.openxmlformats.org/officeDocument/2006/relationships/image" Target="../media/image2.png"/><Relationship Id="rId5" Type="http://schemas.openxmlformats.org/officeDocument/2006/relationships/image" Target="../media/image168.jpg"/><Relationship Id="rId4" Type="http://schemas.openxmlformats.org/officeDocument/2006/relationships/image" Target="../media/image167.jpg"/></Relationships>
</file>

<file path=xl/drawings/_rels/drawing61.xml.rels><?xml version="1.0" encoding="UTF-8" standalone="yes"?>
<Relationships xmlns="http://schemas.openxmlformats.org/package/2006/relationships"><Relationship Id="rId3" Type="http://schemas.openxmlformats.org/officeDocument/2006/relationships/image" Target="../media/image170.jpg"/><Relationship Id="rId2" Type="http://schemas.openxmlformats.org/officeDocument/2006/relationships/image" Target="../media/image169.jpg"/><Relationship Id="rId1" Type="http://schemas.openxmlformats.org/officeDocument/2006/relationships/image" Target="../media/image2.png"/><Relationship Id="rId5" Type="http://schemas.openxmlformats.org/officeDocument/2006/relationships/image" Target="../media/image172.jpg"/><Relationship Id="rId4" Type="http://schemas.openxmlformats.org/officeDocument/2006/relationships/image" Target="../media/image171.jpg"/></Relationships>
</file>

<file path=xl/drawings/_rels/drawing62.xml.rels><?xml version="1.0" encoding="UTF-8" standalone="yes"?>
<Relationships xmlns="http://schemas.openxmlformats.org/package/2006/relationships"><Relationship Id="rId3" Type="http://schemas.openxmlformats.org/officeDocument/2006/relationships/image" Target="../media/image174.jpg"/><Relationship Id="rId2" Type="http://schemas.openxmlformats.org/officeDocument/2006/relationships/image" Target="../media/image173.jpg"/><Relationship Id="rId1" Type="http://schemas.openxmlformats.org/officeDocument/2006/relationships/image" Target="../media/image2.png"/><Relationship Id="rId5" Type="http://schemas.openxmlformats.org/officeDocument/2006/relationships/image" Target="../media/image176.jpg"/><Relationship Id="rId4" Type="http://schemas.openxmlformats.org/officeDocument/2006/relationships/image" Target="../media/image175.jpg"/></Relationships>
</file>

<file path=xl/drawings/_rels/drawing63.xml.rels><?xml version="1.0" encoding="UTF-8" standalone="yes"?>
<Relationships xmlns="http://schemas.openxmlformats.org/package/2006/relationships"><Relationship Id="rId3" Type="http://schemas.openxmlformats.org/officeDocument/2006/relationships/image" Target="../media/image178.jpg"/><Relationship Id="rId2" Type="http://schemas.openxmlformats.org/officeDocument/2006/relationships/image" Target="../media/image177.jpg"/><Relationship Id="rId1" Type="http://schemas.openxmlformats.org/officeDocument/2006/relationships/image" Target="../media/image2.png"/><Relationship Id="rId5" Type="http://schemas.openxmlformats.org/officeDocument/2006/relationships/image" Target="../media/image180.jpg"/><Relationship Id="rId4" Type="http://schemas.openxmlformats.org/officeDocument/2006/relationships/image" Target="../media/image179.jpg"/></Relationships>
</file>

<file path=xl/drawings/_rels/drawing64.xml.rels><?xml version="1.0" encoding="UTF-8" standalone="yes"?>
<Relationships xmlns="http://schemas.openxmlformats.org/package/2006/relationships"><Relationship Id="rId3" Type="http://schemas.openxmlformats.org/officeDocument/2006/relationships/image" Target="../media/image183.jpeg"/><Relationship Id="rId2" Type="http://schemas.openxmlformats.org/officeDocument/2006/relationships/image" Target="../media/image182.jpeg"/><Relationship Id="rId1" Type="http://schemas.openxmlformats.org/officeDocument/2006/relationships/image" Target="../media/image181.jpeg"/><Relationship Id="rId5" Type="http://schemas.openxmlformats.org/officeDocument/2006/relationships/image" Target="../media/image185.png"/><Relationship Id="rId4" Type="http://schemas.openxmlformats.org/officeDocument/2006/relationships/image" Target="../media/image184.jpeg"/></Relationships>
</file>

<file path=xl/drawings/_rels/drawing65.xml.rels><?xml version="1.0" encoding="UTF-8" standalone="yes"?>
<Relationships xmlns="http://schemas.openxmlformats.org/package/2006/relationships"><Relationship Id="rId8" Type="http://schemas.openxmlformats.org/officeDocument/2006/relationships/image" Target="../media/image15.jpg"/><Relationship Id="rId13" Type="http://schemas.openxmlformats.org/officeDocument/2006/relationships/image" Target="../media/image20.jpg"/><Relationship Id="rId18" Type="http://schemas.openxmlformats.org/officeDocument/2006/relationships/image" Target="../media/image25.jpg"/><Relationship Id="rId3" Type="http://schemas.openxmlformats.org/officeDocument/2006/relationships/image" Target="../media/image10.jpg"/><Relationship Id="rId21" Type="http://schemas.openxmlformats.org/officeDocument/2006/relationships/image" Target="../media/image28.jpg"/><Relationship Id="rId7" Type="http://schemas.openxmlformats.org/officeDocument/2006/relationships/image" Target="../media/image14.jpg"/><Relationship Id="rId12" Type="http://schemas.openxmlformats.org/officeDocument/2006/relationships/image" Target="../media/image19.jpg"/><Relationship Id="rId17" Type="http://schemas.openxmlformats.org/officeDocument/2006/relationships/image" Target="../media/image24.jpg"/><Relationship Id="rId2" Type="http://schemas.openxmlformats.org/officeDocument/2006/relationships/image" Target="../media/image9.jpg"/><Relationship Id="rId16" Type="http://schemas.openxmlformats.org/officeDocument/2006/relationships/image" Target="../media/image23.jpg"/><Relationship Id="rId20" Type="http://schemas.openxmlformats.org/officeDocument/2006/relationships/image" Target="../media/image27.jpg"/><Relationship Id="rId1" Type="http://schemas.openxmlformats.org/officeDocument/2006/relationships/image" Target="../media/image8.jpg"/><Relationship Id="rId6" Type="http://schemas.openxmlformats.org/officeDocument/2006/relationships/image" Target="../media/image13.jpg"/><Relationship Id="rId11" Type="http://schemas.openxmlformats.org/officeDocument/2006/relationships/image" Target="../media/image18.jpg"/><Relationship Id="rId5" Type="http://schemas.openxmlformats.org/officeDocument/2006/relationships/image" Target="../media/image12.jpg"/><Relationship Id="rId15" Type="http://schemas.openxmlformats.org/officeDocument/2006/relationships/image" Target="../media/image22.jpg"/><Relationship Id="rId10" Type="http://schemas.openxmlformats.org/officeDocument/2006/relationships/image" Target="../media/image17.jpg"/><Relationship Id="rId19" Type="http://schemas.openxmlformats.org/officeDocument/2006/relationships/image" Target="../media/image26.jpg"/><Relationship Id="rId4" Type="http://schemas.openxmlformats.org/officeDocument/2006/relationships/image" Target="../media/image11.jpg"/><Relationship Id="rId9" Type="http://schemas.openxmlformats.org/officeDocument/2006/relationships/image" Target="../media/image16.jpg"/><Relationship Id="rId14" Type="http://schemas.openxmlformats.org/officeDocument/2006/relationships/image" Target="../media/image21.jpg"/></Relationships>
</file>

<file path=xl/drawings/_rels/drawing66.xml.rels><?xml version="1.0" encoding="UTF-8" standalone="yes"?>
<Relationships xmlns="http://schemas.openxmlformats.org/package/2006/relationships"><Relationship Id="rId8" Type="http://schemas.openxmlformats.org/officeDocument/2006/relationships/image" Target="../media/image16.jpg"/><Relationship Id="rId13" Type="http://schemas.openxmlformats.org/officeDocument/2006/relationships/image" Target="../media/image21.jpg"/><Relationship Id="rId18" Type="http://schemas.openxmlformats.org/officeDocument/2006/relationships/image" Target="../media/image26.jpg"/><Relationship Id="rId3" Type="http://schemas.openxmlformats.org/officeDocument/2006/relationships/image" Target="../media/image11.jpg"/><Relationship Id="rId21" Type="http://schemas.openxmlformats.org/officeDocument/2006/relationships/image" Target="../media/image29.png"/><Relationship Id="rId7" Type="http://schemas.openxmlformats.org/officeDocument/2006/relationships/image" Target="../media/image15.jpg"/><Relationship Id="rId12" Type="http://schemas.openxmlformats.org/officeDocument/2006/relationships/image" Target="../media/image20.jpg"/><Relationship Id="rId17" Type="http://schemas.openxmlformats.org/officeDocument/2006/relationships/image" Target="../media/image25.jpg"/><Relationship Id="rId2" Type="http://schemas.openxmlformats.org/officeDocument/2006/relationships/image" Target="../media/image10.jpg"/><Relationship Id="rId16" Type="http://schemas.openxmlformats.org/officeDocument/2006/relationships/image" Target="../media/image24.jpg"/><Relationship Id="rId20" Type="http://schemas.openxmlformats.org/officeDocument/2006/relationships/image" Target="../media/image28.jpg"/><Relationship Id="rId1" Type="http://schemas.openxmlformats.org/officeDocument/2006/relationships/image" Target="../media/image9.jpg"/><Relationship Id="rId6" Type="http://schemas.openxmlformats.org/officeDocument/2006/relationships/image" Target="../media/image14.jpg"/><Relationship Id="rId11" Type="http://schemas.openxmlformats.org/officeDocument/2006/relationships/image" Target="../media/image19.jpg"/><Relationship Id="rId5" Type="http://schemas.openxmlformats.org/officeDocument/2006/relationships/image" Target="../media/image13.jpg"/><Relationship Id="rId15" Type="http://schemas.openxmlformats.org/officeDocument/2006/relationships/image" Target="../media/image23.jpg"/><Relationship Id="rId10" Type="http://schemas.openxmlformats.org/officeDocument/2006/relationships/image" Target="../media/image18.jpg"/><Relationship Id="rId19" Type="http://schemas.openxmlformats.org/officeDocument/2006/relationships/image" Target="../media/image27.jpg"/><Relationship Id="rId4" Type="http://schemas.openxmlformats.org/officeDocument/2006/relationships/image" Target="../media/image12.jpg"/><Relationship Id="rId9" Type="http://schemas.openxmlformats.org/officeDocument/2006/relationships/image" Target="../media/image17.jpg"/><Relationship Id="rId14" Type="http://schemas.openxmlformats.org/officeDocument/2006/relationships/image" Target="../media/image22.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86.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87.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88.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89.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90.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9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92.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93.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94.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95.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96.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97.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98.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99.jpg"/></Relationships>
</file>

<file path=xl/drawings/_rels/drawing81.xml.rels><?xml version="1.0" encoding="UTF-8" standalone="yes"?>
<Relationships xmlns="http://schemas.openxmlformats.org/package/2006/relationships"><Relationship Id="rId1" Type="http://schemas.openxmlformats.org/officeDocument/2006/relationships/image" Target="../media/image200.jpg"/></Relationships>
</file>

<file path=xl/drawings/_rels/drawing82.xml.rels><?xml version="1.0" encoding="UTF-8" standalone="yes"?>
<Relationships xmlns="http://schemas.openxmlformats.org/package/2006/relationships"><Relationship Id="rId1" Type="http://schemas.openxmlformats.org/officeDocument/2006/relationships/image" Target="../media/image20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202.jpg"/></Relationships>
</file>

<file path=xl/drawings/_rels/drawing84.xml.rels><?xml version="1.0" encoding="UTF-8" standalone="yes"?>
<Relationships xmlns="http://schemas.openxmlformats.org/package/2006/relationships"><Relationship Id="rId1" Type="http://schemas.openxmlformats.org/officeDocument/2006/relationships/image" Target="../media/image203.jpg"/></Relationships>
</file>

<file path=xl/drawings/_rels/drawing85.xml.rels><?xml version="1.0" encoding="UTF-8" standalone="yes"?>
<Relationships xmlns="http://schemas.openxmlformats.org/package/2006/relationships"><Relationship Id="rId1" Type="http://schemas.openxmlformats.org/officeDocument/2006/relationships/image" Target="../media/image204.jpg"/></Relationships>
</file>

<file path=xl/drawings/_rels/drawing86.xml.rels><?xml version="1.0" encoding="UTF-8" standalone="yes"?>
<Relationships xmlns="http://schemas.openxmlformats.org/package/2006/relationships"><Relationship Id="rId1" Type="http://schemas.openxmlformats.org/officeDocument/2006/relationships/image" Target="../media/image205.jpg"/></Relationships>
</file>

<file path=xl/drawings/_rels/drawing87.xml.rels><?xml version="1.0" encoding="UTF-8" standalone="yes"?>
<Relationships xmlns="http://schemas.openxmlformats.org/package/2006/relationships"><Relationship Id="rId1" Type="http://schemas.openxmlformats.org/officeDocument/2006/relationships/image" Target="../media/image206.jpg"/></Relationships>
</file>

<file path=xl/drawings/_rels/drawing88.xml.rels><?xml version="1.0" encoding="UTF-8" standalone="yes"?>
<Relationships xmlns="http://schemas.openxmlformats.org/package/2006/relationships"><Relationship Id="rId1" Type="http://schemas.openxmlformats.org/officeDocument/2006/relationships/image" Target="../media/image207.jpg"/></Relationships>
</file>

<file path=xl/drawings/_rels/drawing89.xml.rels><?xml version="1.0" encoding="UTF-8" standalone="yes"?>
<Relationships xmlns="http://schemas.openxmlformats.org/package/2006/relationships"><Relationship Id="rId1" Type="http://schemas.openxmlformats.org/officeDocument/2006/relationships/image" Target="../media/image208.jpg"/></Relationships>
</file>

<file path=xl/drawings/_rels/drawing90.xml.rels><?xml version="1.0" encoding="UTF-8" standalone="yes"?>
<Relationships xmlns="http://schemas.openxmlformats.org/package/2006/relationships"><Relationship Id="rId1" Type="http://schemas.openxmlformats.org/officeDocument/2006/relationships/image" Target="../media/image209.jpg"/></Relationships>
</file>

<file path=xl/drawings/_rels/drawing91.xml.rels><?xml version="1.0" encoding="UTF-8" standalone="yes"?>
<Relationships xmlns="http://schemas.openxmlformats.org/package/2006/relationships"><Relationship Id="rId1" Type="http://schemas.openxmlformats.org/officeDocument/2006/relationships/image" Target="../media/image210.jpg"/></Relationships>
</file>

<file path=xl/drawings/_rels/drawing92.xml.rels><?xml version="1.0" encoding="UTF-8" standalone="yes"?>
<Relationships xmlns="http://schemas.openxmlformats.org/package/2006/relationships"><Relationship Id="rId1" Type="http://schemas.openxmlformats.org/officeDocument/2006/relationships/image" Target="../media/image21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212.jpg"/></Relationships>
</file>

<file path=xl/drawings/_rels/drawing94.xml.rels><?xml version="1.0" encoding="UTF-8" standalone="yes"?>
<Relationships xmlns="http://schemas.openxmlformats.org/package/2006/relationships"><Relationship Id="rId1" Type="http://schemas.openxmlformats.org/officeDocument/2006/relationships/image" Target="../media/image213.jpg"/></Relationships>
</file>

<file path=xl/drawings/_rels/drawing95.xml.rels><?xml version="1.0" encoding="UTF-8" standalone="yes"?>
<Relationships xmlns="http://schemas.openxmlformats.org/package/2006/relationships"><Relationship Id="rId1" Type="http://schemas.openxmlformats.org/officeDocument/2006/relationships/image" Target="../media/image214.jpg"/></Relationships>
</file>

<file path=xl/drawings/_rels/drawing96.xml.rels><?xml version="1.0" encoding="UTF-8" standalone="yes"?>
<Relationships xmlns="http://schemas.openxmlformats.org/package/2006/relationships"><Relationship Id="rId1" Type="http://schemas.openxmlformats.org/officeDocument/2006/relationships/image" Target="../media/image215.jpg"/></Relationships>
</file>

<file path=xl/drawings/_rels/drawing97.xml.rels><?xml version="1.0" encoding="UTF-8" standalone="yes"?>
<Relationships xmlns="http://schemas.openxmlformats.org/package/2006/relationships"><Relationship Id="rId1" Type="http://schemas.openxmlformats.org/officeDocument/2006/relationships/image" Target="../media/image216.jpg"/></Relationships>
</file>

<file path=xl/drawings/_rels/drawing98.xml.rels><?xml version="1.0" encoding="UTF-8" standalone="yes"?>
<Relationships xmlns="http://schemas.openxmlformats.org/package/2006/relationships"><Relationship Id="rId1" Type="http://schemas.openxmlformats.org/officeDocument/2006/relationships/image" Target="../media/image217.jpg"/></Relationships>
</file>

<file path=xl/drawings/_rels/drawing99.xml.rels><?xml version="1.0" encoding="UTF-8" standalone="yes"?>
<Relationships xmlns="http://schemas.openxmlformats.org/package/2006/relationships"><Relationship Id="rId1" Type="http://schemas.openxmlformats.org/officeDocument/2006/relationships/image" Target="../media/image218.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219.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220.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22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222.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223.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224.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225.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226.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227.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228.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229.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230.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23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232.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233.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234.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235.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236.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237.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238.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239.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240.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24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242.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243.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244.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245.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246.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247.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248.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249.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250.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25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252.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253.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254.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255.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256.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257.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258.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259.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260.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26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262.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263.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264.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265.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266.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267.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268.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269.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270.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27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272.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273.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274.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275.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276.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277.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278.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279.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280.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28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282.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283.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284.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285.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286.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287.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288.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289.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2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14</xdr:col>
      <xdr:colOff>200025</xdr:colOff>
      <xdr:row>0</xdr:row>
      <xdr:rowOff>114300</xdr:rowOff>
    </xdr:from>
    <xdr:to>
      <xdr:col>23</xdr:col>
      <xdr:colOff>106252</xdr:colOff>
      <xdr:row>50</xdr:row>
      <xdr:rowOff>4814</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9772650" y="114300"/>
          <a:ext cx="6078427" cy="84249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254002</xdr:colOff>
      <xdr:row>7</xdr:row>
      <xdr:rowOff>116416</xdr:rowOff>
    </xdr:from>
    <xdr:to>
      <xdr:col>19</xdr:col>
      <xdr:colOff>294605</xdr:colOff>
      <xdr:row>15</xdr:row>
      <xdr:rowOff>346360</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698502" y="1957916"/>
          <a:ext cx="5438103" cy="3785944"/>
        </a:xfrm>
        <a:prstGeom prst="rect">
          <a:avLst/>
        </a:prstGeom>
      </xdr:spPr>
    </xdr:pic>
    <xdr:clientData/>
  </xdr:twoCellAnchor>
  <xdr:twoCellAnchor editAs="oneCell">
    <xdr:from>
      <xdr:col>23</xdr:col>
      <xdr:colOff>148167</xdr:colOff>
      <xdr:row>5</xdr:row>
      <xdr:rowOff>52916</xdr:rowOff>
    </xdr:from>
    <xdr:to>
      <xdr:col>32</xdr:col>
      <xdr:colOff>309031</xdr:colOff>
      <xdr:row>17</xdr:row>
      <xdr:rowOff>500033</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7260167" y="1111249"/>
          <a:ext cx="3018364" cy="5675284"/>
        </a:xfrm>
        <a:prstGeom prst="rect">
          <a:avLst/>
        </a:prstGeom>
      </xdr:spPr>
    </xdr:pic>
    <xdr:clientData/>
  </xdr:twoCellAnchor>
  <xdr:twoCellAnchor editAs="oneCell">
    <xdr:from>
      <xdr:col>2</xdr:col>
      <xdr:colOff>135434</xdr:colOff>
      <xdr:row>23</xdr:row>
      <xdr:rowOff>391584</xdr:rowOff>
    </xdr:from>
    <xdr:to>
      <xdr:col>34</xdr:col>
      <xdr:colOff>153985</xdr:colOff>
      <xdr:row>33</xdr:row>
      <xdr:rowOff>121132</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579934" y="8688917"/>
          <a:ext cx="10178551" cy="4174548"/>
        </a:xfrm>
        <a:prstGeom prst="rect">
          <a:avLst/>
        </a:prstGeom>
      </xdr:spPr>
    </xdr:pic>
    <xdr:clientData/>
  </xdr:twoCellAnchor>
  <xdr:twoCellAnchor editAs="oneCell">
    <xdr:from>
      <xdr:col>2</xdr:col>
      <xdr:colOff>136070</xdr:colOff>
      <xdr:row>41</xdr:row>
      <xdr:rowOff>190501</xdr:rowOff>
    </xdr:from>
    <xdr:to>
      <xdr:col>34</xdr:col>
      <xdr:colOff>109976</xdr:colOff>
      <xdr:row>49</xdr:row>
      <xdr:rowOff>441656</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rotWithShape="1">
        <a:blip xmlns:r="http://schemas.openxmlformats.org/officeDocument/2006/relationships" r:embed="rId4"/>
        <a:srcRect l="1539"/>
        <a:stretch/>
      </xdr:blipFill>
      <xdr:spPr>
        <a:xfrm>
          <a:off x="571499" y="15947572"/>
          <a:ext cx="9988763" cy="38434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4213412" y="179294"/>
          <a:ext cx="112507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20500" y="212912"/>
          <a:ext cx="6078427" cy="8424914"/>
        </a:xfrm>
        <a:prstGeom prst="rect">
          <a:avLst/>
        </a:prstGeom>
      </xdr:spPr>
    </xdr:pic>
    <xdr:clientData/>
  </xdr:twoCellAnchor>
  <xdr:twoCellAnchor editAs="oneCell">
    <xdr:from>
      <xdr:col>7</xdr:col>
      <xdr:colOff>33618</xdr:colOff>
      <xdr:row>18</xdr:row>
      <xdr:rowOff>151937</xdr:rowOff>
    </xdr:from>
    <xdr:to>
      <xdr:col>20</xdr:col>
      <xdr:colOff>316418</xdr:colOff>
      <xdr:row>24</xdr:row>
      <xdr:rowOff>423302</xdr:rowOff>
    </xdr:to>
    <xdr:pic>
      <xdr:nvPicPr>
        <xdr:cNvPr id="15" name="◇一般国道435号2021鳳翩山トンネル鉄筋展開図-01.jpg">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2"/>
        <a:stretch>
          <a:fillRect/>
        </a:stretch>
      </xdr:blipFill>
      <xdr:spPr>
        <a:xfrm>
          <a:off x="2710143" y="2637962"/>
          <a:ext cx="6102575" cy="33003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6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22413</xdr:colOff>
      <xdr:row>18</xdr:row>
      <xdr:rowOff>84702</xdr:rowOff>
    </xdr:from>
    <xdr:to>
      <xdr:col>20</xdr:col>
      <xdr:colOff>305213</xdr:colOff>
      <xdr:row>24</xdr:row>
      <xdr:rowOff>356067</xdr:rowOff>
    </xdr:to>
    <xdr:pic>
      <xdr:nvPicPr>
        <xdr:cNvPr id="6" name="◇一般国道435号2021鳳翩山トンネル鉄筋展開図-02.jpg">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2"/>
        <a:stretch>
          <a:fillRect/>
        </a:stretch>
      </xdr:blipFill>
      <xdr:spPr>
        <a:xfrm>
          <a:off x="2698938" y="2570727"/>
          <a:ext cx="6102575" cy="33003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7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33619</xdr:colOff>
      <xdr:row>18</xdr:row>
      <xdr:rowOff>107114</xdr:rowOff>
    </xdr:from>
    <xdr:to>
      <xdr:col>20</xdr:col>
      <xdr:colOff>316419</xdr:colOff>
      <xdr:row>24</xdr:row>
      <xdr:rowOff>378479</xdr:rowOff>
    </xdr:to>
    <xdr:pic>
      <xdr:nvPicPr>
        <xdr:cNvPr id="6" name="◇一般国道435号2021鳳翩山トンネル鉄筋展開図-03.jpg">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a:stretch>
          <a:fillRect/>
        </a:stretch>
      </xdr:blipFill>
      <xdr:spPr>
        <a:xfrm>
          <a:off x="2710144" y="2593139"/>
          <a:ext cx="6102575" cy="330031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8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11207</xdr:colOff>
      <xdr:row>18</xdr:row>
      <xdr:rowOff>84703</xdr:rowOff>
    </xdr:from>
    <xdr:to>
      <xdr:col>20</xdr:col>
      <xdr:colOff>294007</xdr:colOff>
      <xdr:row>24</xdr:row>
      <xdr:rowOff>356068</xdr:rowOff>
    </xdr:to>
    <xdr:pic>
      <xdr:nvPicPr>
        <xdr:cNvPr id="6" name="◇一般国道435号2021鳳翩山トンネル鉄筋展開図-04.jpg">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2"/>
        <a:stretch>
          <a:fillRect/>
        </a:stretch>
      </xdr:blipFill>
      <xdr:spPr>
        <a:xfrm>
          <a:off x="2687732" y="2570728"/>
          <a:ext cx="6102575" cy="330031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9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9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44824</xdr:colOff>
      <xdr:row>18</xdr:row>
      <xdr:rowOff>84701</xdr:rowOff>
    </xdr:from>
    <xdr:to>
      <xdr:col>20</xdr:col>
      <xdr:colOff>327624</xdr:colOff>
      <xdr:row>24</xdr:row>
      <xdr:rowOff>356066</xdr:rowOff>
    </xdr:to>
    <xdr:pic>
      <xdr:nvPicPr>
        <xdr:cNvPr id="6" name="◇一般国道435号2021鳳翩山トンネル鉄筋展開図-05.jpg">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2"/>
        <a:stretch>
          <a:fillRect/>
        </a:stretch>
      </xdr:blipFill>
      <xdr:spPr>
        <a:xfrm>
          <a:off x="2721349" y="2570726"/>
          <a:ext cx="6102575" cy="330031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A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A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11207</xdr:colOff>
      <xdr:row>18</xdr:row>
      <xdr:rowOff>107114</xdr:rowOff>
    </xdr:from>
    <xdr:to>
      <xdr:col>20</xdr:col>
      <xdr:colOff>294007</xdr:colOff>
      <xdr:row>24</xdr:row>
      <xdr:rowOff>378479</xdr:rowOff>
    </xdr:to>
    <xdr:pic>
      <xdr:nvPicPr>
        <xdr:cNvPr id="6" name="◇一般国道435号2021鳳翩山トンネル鉄筋展開図-06.jpg">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2"/>
        <a:stretch>
          <a:fillRect/>
        </a:stretch>
      </xdr:blipFill>
      <xdr:spPr>
        <a:xfrm>
          <a:off x="2687732" y="2593139"/>
          <a:ext cx="6102575" cy="330031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B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B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33619</xdr:colOff>
      <xdr:row>18</xdr:row>
      <xdr:rowOff>95907</xdr:rowOff>
    </xdr:from>
    <xdr:to>
      <xdr:col>20</xdr:col>
      <xdr:colOff>316419</xdr:colOff>
      <xdr:row>24</xdr:row>
      <xdr:rowOff>367272</xdr:rowOff>
    </xdr:to>
    <xdr:pic>
      <xdr:nvPicPr>
        <xdr:cNvPr id="6" name="◇一般国道435号2021鳳翩山トンネル鉄筋展開図-07.jpg">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2"/>
        <a:stretch>
          <a:fillRect/>
        </a:stretch>
      </xdr:blipFill>
      <xdr:spPr>
        <a:xfrm>
          <a:off x="2710144" y="2581932"/>
          <a:ext cx="6102575" cy="330031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C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C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33617</xdr:colOff>
      <xdr:row>18</xdr:row>
      <xdr:rowOff>129526</xdr:rowOff>
    </xdr:from>
    <xdr:to>
      <xdr:col>20</xdr:col>
      <xdr:colOff>316417</xdr:colOff>
      <xdr:row>24</xdr:row>
      <xdr:rowOff>400891</xdr:rowOff>
    </xdr:to>
    <xdr:pic>
      <xdr:nvPicPr>
        <xdr:cNvPr id="6" name="◇一般国道435号2021鳳翩山トンネル鉄筋展開図-08.jpg">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2"/>
        <a:stretch>
          <a:fillRect/>
        </a:stretch>
      </xdr:blipFill>
      <xdr:spPr>
        <a:xfrm>
          <a:off x="2710142" y="2615551"/>
          <a:ext cx="6102575" cy="330031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D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D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44823</xdr:colOff>
      <xdr:row>18</xdr:row>
      <xdr:rowOff>118320</xdr:rowOff>
    </xdr:from>
    <xdr:to>
      <xdr:col>20</xdr:col>
      <xdr:colOff>327623</xdr:colOff>
      <xdr:row>24</xdr:row>
      <xdr:rowOff>389685</xdr:rowOff>
    </xdr:to>
    <xdr:pic>
      <xdr:nvPicPr>
        <xdr:cNvPr id="6" name="◇一般国道435号2021鳳翩山トンネル鉄筋展開図-09.jpg">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2"/>
        <a:stretch>
          <a:fillRect/>
        </a:stretch>
      </xdr:blipFill>
      <xdr:spPr>
        <a:xfrm>
          <a:off x="2721348" y="2604345"/>
          <a:ext cx="6102575" cy="330031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E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E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22413</xdr:colOff>
      <xdr:row>18</xdr:row>
      <xdr:rowOff>129525</xdr:rowOff>
    </xdr:from>
    <xdr:to>
      <xdr:col>20</xdr:col>
      <xdr:colOff>305213</xdr:colOff>
      <xdr:row>24</xdr:row>
      <xdr:rowOff>400890</xdr:rowOff>
    </xdr:to>
    <xdr:pic>
      <xdr:nvPicPr>
        <xdr:cNvPr id="6" name="◇一般国道435号2021鳳翩山トンネル鉄筋展開図-10.jpg">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2"/>
        <a:stretch>
          <a:fillRect/>
        </a:stretch>
      </xdr:blipFill>
      <xdr:spPr>
        <a:xfrm>
          <a:off x="2698938" y="2615550"/>
          <a:ext cx="6102575" cy="330031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F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F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F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44825</xdr:colOff>
      <xdr:row>18</xdr:row>
      <xdr:rowOff>118320</xdr:rowOff>
    </xdr:from>
    <xdr:to>
      <xdr:col>20</xdr:col>
      <xdr:colOff>327625</xdr:colOff>
      <xdr:row>24</xdr:row>
      <xdr:rowOff>389685</xdr:rowOff>
    </xdr:to>
    <xdr:pic>
      <xdr:nvPicPr>
        <xdr:cNvPr id="6" name="◇一般国道435号2021鳳翩山トンネル鉄筋展開図-11.jpg">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2"/>
        <a:stretch>
          <a:fillRect/>
        </a:stretch>
      </xdr:blipFill>
      <xdr:spPr>
        <a:xfrm>
          <a:off x="2721350" y="2604345"/>
          <a:ext cx="6102575" cy="330031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10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10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22412</xdr:colOff>
      <xdr:row>18</xdr:row>
      <xdr:rowOff>129525</xdr:rowOff>
    </xdr:from>
    <xdr:to>
      <xdr:col>20</xdr:col>
      <xdr:colOff>305212</xdr:colOff>
      <xdr:row>24</xdr:row>
      <xdr:rowOff>400890</xdr:rowOff>
    </xdr:to>
    <xdr:pic>
      <xdr:nvPicPr>
        <xdr:cNvPr id="6" name="◇一般国道435号2021鳳翩山トンネル鉄筋展開図-12.jpg">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2"/>
        <a:stretch>
          <a:fillRect/>
        </a:stretch>
      </xdr:blipFill>
      <xdr:spPr>
        <a:xfrm>
          <a:off x="2698937" y="2615550"/>
          <a:ext cx="6102575" cy="330031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11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11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33618</xdr:colOff>
      <xdr:row>18</xdr:row>
      <xdr:rowOff>118319</xdr:rowOff>
    </xdr:from>
    <xdr:to>
      <xdr:col>20</xdr:col>
      <xdr:colOff>316418</xdr:colOff>
      <xdr:row>24</xdr:row>
      <xdr:rowOff>389684</xdr:rowOff>
    </xdr:to>
    <xdr:pic>
      <xdr:nvPicPr>
        <xdr:cNvPr id="6" name="◇一般国道435号2021鳳翩山トンネル鉄筋展開図-13.jpg">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2"/>
        <a:stretch>
          <a:fillRect/>
        </a:stretch>
      </xdr:blipFill>
      <xdr:spPr>
        <a:xfrm>
          <a:off x="2710143" y="2604344"/>
          <a:ext cx="6102575" cy="330031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12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12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33618</xdr:colOff>
      <xdr:row>18</xdr:row>
      <xdr:rowOff>95907</xdr:rowOff>
    </xdr:from>
    <xdr:to>
      <xdr:col>20</xdr:col>
      <xdr:colOff>316418</xdr:colOff>
      <xdr:row>24</xdr:row>
      <xdr:rowOff>367272</xdr:rowOff>
    </xdr:to>
    <xdr:pic>
      <xdr:nvPicPr>
        <xdr:cNvPr id="6" name="◇一般国道435号2021鳳翩山トンネル鉄筋展開図-14.jpg">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2"/>
        <a:stretch>
          <a:fillRect/>
        </a:stretch>
      </xdr:blipFill>
      <xdr:spPr>
        <a:xfrm>
          <a:off x="2710143" y="2581932"/>
          <a:ext cx="6102575" cy="330031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13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13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22412</xdr:colOff>
      <xdr:row>18</xdr:row>
      <xdr:rowOff>95908</xdr:rowOff>
    </xdr:from>
    <xdr:to>
      <xdr:col>20</xdr:col>
      <xdr:colOff>305212</xdr:colOff>
      <xdr:row>24</xdr:row>
      <xdr:rowOff>367273</xdr:rowOff>
    </xdr:to>
    <xdr:pic>
      <xdr:nvPicPr>
        <xdr:cNvPr id="6" name="◇一般国道435号2021鳳翩山トンネル鉄筋展開図-15.jpg">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2"/>
        <a:stretch>
          <a:fillRect/>
        </a:stretch>
      </xdr:blipFill>
      <xdr:spPr>
        <a:xfrm>
          <a:off x="2698937" y="2581933"/>
          <a:ext cx="6102575" cy="330031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14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14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14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44825</xdr:colOff>
      <xdr:row>18</xdr:row>
      <xdr:rowOff>107114</xdr:rowOff>
    </xdr:from>
    <xdr:to>
      <xdr:col>20</xdr:col>
      <xdr:colOff>327625</xdr:colOff>
      <xdr:row>24</xdr:row>
      <xdr:rowOff>378479</xdr:rowOff>
    </xdr:to>
    <xdr:pic>
      <xdr:nvPicPr>
        <xdr:cNvPr id="6" name="◇一般国道435号2021鳳翩山トンネル鉄筋展開図-16.jpg">
          <a:extLst>
            <a:ext uri="{FF2B5EF4-FFF2-40B4-BE49-F238E27FC236}">
              <a16:creationId xmlns:a16="http://schemas.microsoft.com/office/drawing/2014/main" id="{00000000-0008-0000-1400-000006000000}"/>
            </a:ext>
          </a:extLst>
        </xdr:cNvPr>
        <xdr:cNvPicPr>
          <a:picLocks noChangeAspect="1"/>
        </xdr:cNvPicPr>
      </xdr:nvPicPr>
      <xdr:blipFill>
        <a:blip xmlns:r="http://schemas.openxmlformats.org/officeDocument/2006/relationships" r:embed="rId2"/>
        <a:stretch>
          <a:fillRect/>
        </a:stretch>
      </xdr:blipFill>
      <xdr:spPr>
        <a:xfrm>
          <a:off x="2721350" y="2593139"/>
          <a:ext cx="6102575" cy="33003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1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1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15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22411</xdr:colOff>
      <xdr:row>18</xdr:row>
      <xdr:rowOff>95781</xdr:rowOff>
    </xdr:from>
    <xdr:to>
      <xdr:col>20</xdr:col>
      <xdr:colOff>285670</xdr:colOff>
      <xdr:row>24</xdr:row>
      <xdr:rowOff>356578</xdr:rowOff>
    </xdr:to>
    <xdr:pic>
      <xdr:nvPicPr>
        <xdr:cNvPr id="6" name="◇一般国道435号2021鳳翩山トンネル鉄筋展開図-17.jpg">
          <a:extLst>
            <a:ext uri="{FF2B5EF4-FFF2-40B4-BE49-F238E27FC236}">
              <a16:creationId xmlns:a16="http://schemas.microsoft.com/office/drawing/2014/main" id="{00000000-0008-0000-1500-000006000000}"/>
            </a:ext>
          </a:extLst>
        </xdr:cNvPr>
        <xdr:cNvPicPr>
          <a:picLocks noChangeAspect="1"/>
        </xdr:cNvPicPr>
      </xdr:nvPicPr>
      <xdr:blipFill>
        <a:blip xmlns:r="http://schemas.openxmlformats.org/officeDocument/2006/relationships" r:embed="rId2"/>
        <a:stretch>
          <a:fillRect/>
        </a:stretch>
      </xdr:blipFill>
      <xdr:spPr>
        <a:xfrm>
          <a:off x="2698936" y="2581806"/>
          <a:ext cx="6083034" cy="328974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16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16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16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27567</xdr:colOff>
      <xdr:row>18</xdr:row>
      <xdr:rowOff>96623</xdr:rowOff>
    </xdr:from>
    <xdr:to>
      <xdr:col>20</xdr:col>
      <xdr:colOff>311712</xdr:colOff>
      <xdr:row>24</xdr:row>
      <xdr:rowOff>368715</xdr:rowOff>
    </xdr:to>
    <xdr:pic>
      <xdr:nvPicPr>
        <xdr:cNvPr id="6" name="◇一般国道435号2021鳳翩山トンネル鉄筋展開図-18.jpg">
          <a:extLst>
            <a:ext uri="{FF2B5EF4-FFF2-40B4-BE49-F238E27FC236}">
              <a16:creationId xmlns:a16="http://schemas.microsoft.com/office/drawing/2014/main" id="{00000000-0008-0000-1600-000006000000}"/>
            </a:ext>
          </a:extLst>
        </xdr:cNvPr>
        <xdr:cNvPicPr>
          <a:picLocks noChangeAspect="1"/>
        </xdr:cNvPicPr>
      </xdr:nvPicPr>
      <xdr:blipFill>
        <a:blip xmlns:r="http://schemas.openxmlformats.org/officeDocument/2006/relationships" r:embed="rId2"/>
        <a:stretch>
          <a:fillRect/>
        </a:stretch>
      </xdr:blipFill>
      <xdr:spPr>
        <a:xfrm>
          <a:off x="2704092" y="2582648"/>
          <a:ext cx="6103920" cy="330104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17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17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17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56029</xdr:colOff>
      <xdr:row>18</xdr:row>
      <xdr:rowOff>107115</xdr:rowOff>
    </xdr:from>
    <xdr:to>
      <xdr:col>20</xdr:col>
      <xdr:colOff>338829</xdr:colOff>
      <xdr:row>24</xdr:row>
      <xdr:rowOff>378480</xdr:rowOff>
    </xdr:to>
    <xdr:pic>
      <xdr:nvPicPr>
        <xdr:cNvPr id="6" name="◇一般国道435号2021鳳翩山トンネル鉄筋展開図-19.jpg">
          <a:extLst>
            <a:ext uri="{FF2B5EF4-FFF2-40B4-BE49-F238E27FC236}">
              <a16:creationId xmlns:a16="http://schemas.microsoft.com/office/drawing/2014/main" id="{00000000-0008-0000-1700-000006000000}"/>
            </a:ext>
          </a:extLst>
        </xdr:cNvPr>
        <xdr:cNvPicPr>
          <a:picLocks noChangeAspect="1"/>
        </xdr:cNvPicPr>
      </xdr:nvPicPr>
      <xdr:blipFill>
        <a:blip xmlns:r="http://schemas.openxmlformats.org/officeDocument/2006/relationships" r:embed="rId2"/>
        <a:stretch>
          <a:fillRect/>
        </a:stretch>
      </xdr:blipFill>
      <xdr:spPr>
        <a:xfrm>
          <a:off x="2732554" y="2593140"/>
          <a:ext cx="6102575" cy="330031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18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18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18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11206</xdr:colOff>
      <xdr:row>18</xdr:row>
      <xdr:rowOff>118320</xdr:rowOff>
    </xdr:from>
    <xdr:to>
      <xdr:col>20</xdr:col>
      <xdr:colOff>294005</xdr:colOff>
      <xdr:row>24</xdr:row>
      <xdr:rowOff>389684</xdr:rowOff>
    </xdr:to>
    <xdr:pic>
      <xdr:nvPicPr>
        <xdr:cNvPr id="6" name="◇一般国道435号2021鳳翩山トンネル鉄筋展開図-20.jpg">
          <a:extLst>
            <a:ext uri="{FF2B5EF4-FFF2-40B4-BE49-F238E27FC236}">
              <a16:creationId xmlns:a16="http://schemas.microsoft.com/office/drawing/2014/main" id="{00000000-0008-0000-1800-000006000000}"/>
            </a:ext>
          </a:extLst>
        </xdr:cNvPr>
        <xdr:cNvPicPr>
          <a:picLocks noChangeAspect="1"/>
        </xdr:cNvPicPr>
      </xdr:nvPicPr>
      <xdr:blipFill>
        <a:blip xmlns:r="http://schemas.openxmlformats.org/officeDocument/2006/relationships" r:embed="rId2"/>
        <a:stretch>
          <a:fillRect/>
        </a:stretch>
      </xdr:blipFill>
      <xdr:spPr>
        <a:xfrm>
          <a:off x="2687731" y="2604345"/>
          <a:ext cx="6102574" cy="330031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19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19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19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7</xdr:col>
      <xdr:colOff>19050</xdr:colOff>
      <xdr:row>18</xdr:row>
      <xdr:rowOff>93473</xdr:rowOff>
    </xdr:from>
    <xdr:to>
      <xdr:col>20</xdr:col>
      <xdr:colOff>309135</xdr:colOff>
      <xdr:row>24</xdr:row>
      <xdr:rowOff>368777</xdr:rowOff>
    </xdr:to>
    <xdr:pic>
      <xdr:nvPicPr>
        <xdr:cNvPr id="6" name="◇一般国道435号2021鳳翩山トンネル鉄筋展開図-21.jpg">
          <a:extLst>
            <a:ext uri="{FF2B5EF4-FFF2-40B4-BE49-F238E27FC236}">
              <a16:creationId xmlns:a16="http://schemas.microsoft.com/office/drawing/2014/main" id="{00000000-0008-0000-1900-000006000000}"/>
            </a:ext>
          </a:extLst>
        </xdr:cNvPr>
        <xdr:cNvPicPr>
          <a:picLocks noChangeAspect="1"/>
        </xdr:cNvPicPr>
      </xdr:nvPicPr>
      <xdr:blipFill>
        <a:blip xmlns:r="http://schemas.openxmlformats.org/officeDocument/2006/relationships" r:embed="rId2"/>
        <a:stretch>
          <a:fillRect/>
        </a:stretch>
      </xdr:blipFill>
      <xdr:spPr>
        <a:xfrm>
          <a:off x="2695575" y="2579498"/>
          <a:ext cx="6109860" cy="330425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10</xdr:col>
      <xdr:colOff>0</xdr:colOff>
      <xdr:row>11</xdr:row>
      <xdr:rowOff>28575</xdr:rowOff>
    </xdr:from>
    <xdr:to>
      <xdr:col>17</xdr:col>
      <xdr:colOff>425874</xdr:colOff>
      <xdr:row>13</xdr:row>
      <xdr:rowOff>232108</xdr:rowOff>
    </xdr:to>
    <xdr:pic>
      <xdr:nvPicPr>
        <xdr:cNvPr id="2" name="図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3952875" y="3400425"/>
          <a:ext cx="3426249" cy="90838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D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1D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1D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1D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1D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1D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E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1E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1E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1E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1E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F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1F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1F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1F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1F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0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0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0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0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0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1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1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1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1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1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2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2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2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2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2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2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3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3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3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3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3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4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4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4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4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4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4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5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5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5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5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5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252747</xdr:colOff>
      <xdr:row>21</xdr:row>
      <xdr:rowOff>66675</xdr:rowOff>
    </xdr:from>
    <xdr:to>
      <xdr:col>22</xdr:col>
      <xdr:colOff>328278</xdr:colOff>
      <xdr:row>32</xdr:row>
      <xdr:rowOff>142875</xdr:rowOff>
    </xdr:to>
    <xdr:pic>
      <xdr:nvPicPr>
        <xdr:cNvPr id="11" name="図 10">
          <a:extLst>
            <a:ext uri="{FF2B5EF4-FFF2-40B4-BE49-F238E27FC236}">
              <a16:creationId xmlns:a16="http://schemas.microsoft.com/office/drawing/2014/main" id="{00000000-0008-0000-2500-00000B000000}"/>
            </a:ext>
          </a:extLst>
        </xdr:cNvPr>
        <xdr:cNvPicPr>
          <a:picLocks noChangeAspect="1"/>
        </xdr:cNvPicPr>
      </xdr:nvPicPr>
      <xdr:blipFill>
        <a:blip xmlns:r="http://schemas.openxmlformats.org/officeDocument/2006/relationships" r:embed="rId5"/>
        <a:srcRect/>
        <a:stretch>
          <a:fillRect/>
        </a:stretch>
      </xdr:blipFill>
      <xdr:spPr>
        <a:xfrm>
          <a:off x="8549022" y="4676775"/>
          <a:ext cx="3561681" cy="253365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6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6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6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6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6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343801</xdr:colOff>
      <xdr:row>21</xdr:row>
      <xdr:rowOff>66675</xdr:rowOff>
    </xdr:from>
    <xdr:to>
      <xdr:col>22</xdr:col>
      <xdr:colOff>237226</xdr:colOff>
      <xdr:row>32</xdr:row>
      <xdr:rowOff>142875</xdr:rowOff>
    </xdr:to>
    <xdr:pic>
      <xdr:nvPicPr>
        <xdr:cNvPr id="11" name="図 10">
          <a:extLst>
            <a:ext uri="{FF2B5EF4-FFF2-40B4-BE49-F238E27FC236}">
              <a16:creationId xmlns:a16="http://schemas.microsoft.com/office/drawing/2014/main" id="{00000000-0008-0000-2600-00000B000000}"/>
            </a:ext>
          </a:extLst>
        </xdr:cNvPr>
        <xdr:cNvPicPr>
          <a:picLocks noChangeAspect="1"/>
        </xdr:cNvPicPr>
      </xdr:nvPicPr>
      <xdr:blipFill>
        <a:blip xmlns:r="http://schemas.openxmlformats.org/officeDocument/2006/relationships" r:embed="rId5"/>
        <a:srcRect/>
        <a:stretch>
          <a:fillRect/>
        </a:stretch>
      </xdr:blipFill>
      <xdr:spPr>
        <a:xfrm>
          <a:off x="8640076" y="4676775"/>
          <a:ext cx="3379575" cy="253365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7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7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7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7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7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7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8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8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8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8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8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8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9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9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9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9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9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9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A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A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A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133351</xdr:colOff>
      <xdr:row>4</xdr:row>
      <xdr:rowOff>66675</xdr:rowOff>
    </xdr:from>
    <xdr:to>
      <xdr:col>22</xdr:col>
      <xdr:colOff>447676</xdr:colOff>
      <xdr:row>15</xdr:row>
      <xdr:rowOff>142875</xdr:rowOff>
    </xdr:to>
    <xdr:pic>
      <xdr:nvPicPr>
        <xdr:cNvPr id="7" name="図 6">
          <a:extLst>
            <a:ext uri="{FF2B5EF4-FFF2-40B4-BE49-F238E27FC236}">
              <a16:creationId xmlns:a16="http://schemas.microsoft.com/office/drawing/2014/main" id="{00000000-0008-0000-2A00-000007000000}"/>
            </a:ext>
          </a:extLst>
        </xdr:cNvPr>
        <xdr:cNvPicPr>
          <a:picLocks noChangeAspect="1"/>
        </xdr:cNvPicPr>
      </xdr:nvPicPr>
      <xdr:blipFill>
        <a:blip xmlns:r="http://schemas.openxmlformats.org/officeDocument/2006/relationships" r:embed="rId3"/>
        <a:srcRect/>
        <a:stretch>
          <a:fillRect/>
        </a:stretch>
      </xdr:blipFill>
      <xdr:spPr>
        <a:xfrm>
          <a:off x="8429626" y="962025"/>
          <a:ext cx="3800475" cy="2533650"/>
        </a:xfrm>
        <a:prstGeom prst="rect">
          <a:avLst/>
        </a:prstGeom>
      </xdr:spPr>
    </xdr:pic>
    <xdr:clientData/>
  </xdr:twoCellAnchor>
  <xdr:twoCellAnchor editAs="oneCell">
    <xdr:from>
      <xdr:col>5</xdr:col>
      <xdr:colOff>133351</xdr:colOff>
      <xdr:row>21</xdr:row>
      <xdr:rowOff>66675</xdr:rowOff>
    </xdr:from>
    <xdr:to>
      <xdr:col>11</xdr:col>
      <xdr:colOff>447676</xdr:colOff>
      <xdr:row>32</xdr:row>
      <xdr:rowOff>142875</xdr:rowOff>
    </xdr:to>
    <xdr:pic>
      <xdr:nvPicPr>
        <xdr:cNvPr id="9" name="図 8">
          <a:extLst>
            <a:ext uri="{FF2B5EF4-FFF2-40B4-BE49-F238E27FC236}">
              <a16:creationId xmlns:a16="http://schemas.microsoft.com/office/drawing/2014/main" id="{00000000-0008-0000-2A00-000009000000}"/>
            </a:ext>
          </a:extLst>
        </xdr:cNvPr>
        <xdr:cNvPicPr>
          <a:picLocks noChangeAspect="1"/>
        </xdr:cNvPicPr>
      </xdr:nvPicPr>
      <xdr:blipFill>
        <a:blip xmlns:r="http://schemas.openxmlformats.org/officeDocument/2006/relationships" r:embed="rId4"/>
        <a:srcRect/>
        <a:stretch>
          <a:fillRect/>
        </a:stretch>
      </xdr:blipFill>
      <xdr:spPr>
        <a:xfrm>
          <a:off x="2305051" y="4676775"/>
          <a:ext cx="3800475"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A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B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B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133351</xdr:colOff>
      <xdr:row>4</xdr:row>
      <xdr:rowOff>66675</xdr:rowOff>
    </xdr:from>
    <xdr:to>
      <xdr:col>11</xdr:col>
      <xdr:colOff>447676</xdr:colOff>
      <xdr:row>15</xdr:row>
      <xdr:rowOff>142875</xdr:rowOff>
    </xdr:to>
    <xdr:pic>
      <xdr:nvPicPr>
        <xdr:cNvPr id="5" name="図 4">
          <a:extLst>
            <a:ext uri="{FF2B5EF4-FFF2-40B4-BE49-F238E27FC236}">
              <a16:creationId xmlns:a16="http://schemas.microsoft.com/office/drawing/2014/main" id="{00000000-0008-0000-2B00-000005000000}"/>
            </a:ext>
          </a:extLst>
        </xdr:cNvPr>
        <xdr:cNvPicPr>
          <a:picLocks noChangeAspect="1"/>
        </xdr:cNvPicPr>
      </xdr:nvPicPr>
      <xdr:blipFill>
        <a:blip xmlns:r="http://schemas.openxmlformats.org/officeDocument/2006/relationships" r:embed="rId2"/>
        <a:srcRect/>
        <a:stretch>
          <a:fillRect/>
        </a:stretch>
      </xdr:blipFill>
      <xdr:spPr>
        <a:xfrm>
          <a:off x="2305051" y="962025"/>
          <a:ext cx="3800475" cy="2533650"/>
        </a:xfrm>
        <a:prstGeom prst="rect">
          <a:avLst/>
        </a:prstGeom>
      </xdr:spPr>
    </xdr:pic>
    <xdr:clientData/>
  </xdr:twoCellAnchor>
  <xdr:twoCellAnchor editAs="oneCell">
    <xdr:from>
      <xdr:col>16</xdr:col>
      <xdr:colOff>133351</xdr:colOff>
      <xdr:row>4</xdr:row>
      <xdr:rowOff>66675</xdr:rowOff>
    </xdr:from>
    <xdr:to>
      <xdr:col>22</xdr:col>
      <xdr:colOff>447676</xdr:colOff>
      <xdr:row>15</xdr:row>
      <xdr:rowOff>142875</xdr:rowOff>
    </xdr:to>
    <xdr:pic>
      <xdr:nvPicPr>
        <xdr:cNvPr id="7" name="図 6">
          <a:extLst>
            <a:ext uri="{FF2B5EF4-FFF2-40B4-BE49-F238E27FC236}">
              <a16:creationId xmlns:a16="http://schemas.microsoft.com/office/drawing/2014/main" id="{00000000-0008-0000-2B00-000007000000}"/>
            </a:ext>
          </a:extLst>
        </xdr:cNvPr>
        <xdr:cNvPicPr>
          <a:picLocks noChangeAspect="1"/>
        </xdr:cNvPicPr>
      </xdr:nvPicPr>
      <xdr:blipFill>
        <a:blip xmlns:r="http://schemas.openxmlformats.org/officeDocument/2006/relationships" r:embed="rId3"/>
        <a:srcRect/>
        <a:stretch>
          <a:fillRect/>
        </a:stretch>
      </xdr:blipFill>
      <xdr:spPr>
        <a:xfrm>
          <a:off x="8429626" y="962025"/>
          <a:ext cx="3800475" cy="2533650"/>
        </a:xfrm>
        <a:prstGeom prst="rect">
          <a:avLst/>
        </a:prstGeom>
      </xdr:spPr>
    </xdr:pic>
    <xdr:clientData/>
  </xdr:twoCellAnchor>
  <xdr:twoCellAnchor editAs="oneCell">
    <xdr:from>
      <xdr:col>5</xdr:col>
      <xdr:colOff>133351</xdr:colOff>
      <xdr:row>21</xdr:row>
      <xdr:rowOff>66675</xdr:rowOff>
    </xdr:from>
    <xdr:to>
      <xdr:col>11</xdr:col>
      <xdr:colOff>447676</xdr:colOff>
      <xdr:row>32</xdr:row>
      <xdr:rowOff>142875</xdr:rowOff>
    </xdr:to>
    <xdr:pic>
      <xdr:nvPicPr>
        <xdr:cNvPr id="9" name="図 8">
          <a:extLst>
            <a:ext uri="{FF2B5EF4-FFF2-40B4-BE49-F238E27FC236}">
              <a16:creationId xmlns:a16="http://schemas.microsoft.com/office/drawing/2014/main" id="{00000000-0008-0000-2B00-000009000000}"/>
            </a:ext>
          </a:extLst>
        </xdr:cNvPr>
        <xdr:cNvPicPr>
          <a:picLocks noChangeAspect="1"/>
        </xdr:cNvPicPr>
      </xdr:nvPicPr>
      <xdr:blipFill>
        <a:blip xmlns:r="http://schemas.openxmlformats.org/officeDocument/2006/relationships" r:embed="rId4"/>
        <a:srcRect/>
        <a:stretch>
          <a:fillRect/>
        </a:stretch>
      </xdr:blipFill>
      <xdr:spPr>
        <a:xfrm>
          <a:off x="2305051" y="4676775"/>
          <a:ext cx="3800475"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B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C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C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C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C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C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D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D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D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D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D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D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E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E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E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E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E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E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2F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2F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2F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2F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2F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2F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0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343801</xdr:colOff>
      <xdr:row>4</xdr:row>
      <xdr:rowOff>66675</xdr:rowOff>
    </xdr:from>
    <xdr:to>
      <xdr:col>11</xdr:col>
      <xdr:colOff>237226</xdr:colOff>
      <xdr:row>15</xdr:row>
      <xdr:rowOff>142875</xdr:rowOff>
    </xdr:to>
    <xdr:pic>
      <xdr:nvPicPr>
        <xdr:cNvPr id="5" name="図 4">
          <a:extLst>
            <a:ext uri="{FF2B5EF4-FFF2-40B4-BE49-F238E27FC236}">
              <a16:creationId xmlns:a16="http://schemas.microsoft.com/office/drawing/2014/main" id="{00000000-0008-0000-3000-000005000000}"/>
            </a:ext>
          </a:extLst>
        </xdr:cNvPr>
        <xdr:cNvPicPr>
          <a:picLocks noChangeAspect="1"/>
        </xdr:cNvPicPr>
      </xdr:nvPicPr>
      <xdr:blipFill>
        <a:blip xmlns:r="http://schemas.openxmlformats.org/officeDocument/2006/relationships" r:embed="rId2"/>
        <a:srcRect/>
        <a:stretch>
          <a:fillRect/>
        </a:stretch>
      </xdr:blipFill>
      <xdr:spPr>
        <a:xfrm>
          <a:off x="2515501" y="962025"/>
          <a:ext cx="3379575"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0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0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0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1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1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1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1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1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1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2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2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2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2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2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2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3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3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3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3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3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3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4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4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4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4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4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4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5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5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5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5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5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5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6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6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6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6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6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6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7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7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7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7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7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7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8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8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8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8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8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8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9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9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9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9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9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9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A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A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A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A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A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A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B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B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B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B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B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B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C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C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C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C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C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C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D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D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D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D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D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D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E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E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E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E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E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E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3F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3F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3F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3F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3F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3F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40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4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40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40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40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41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41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41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41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41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41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42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42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345548</xdr:colOff>
      <xdr:row>4</xdr:row>
      <xdr:rowOff>66675</xdr:rowOff>
    </xdr:from>
    <xdr:to>
      <xdr:col>11</xdr:col>
      <xdr:colOff>235479</xdr:colOff>
      <xdr:row>15</xdr:row>
      <xdr:rowOff>142875</xdr:rowOff>
    </xdr:to>
    <xdr:pic>
      <xdr:nvPicPr>
        <xdr:cNvPr id="5" name="図 4">
          <a:extLst>
            <a:ext uri="{FF2B5EF4-FFF2-40B4-BE49-F238E27FC236}">
              <a16:creationId xmlns:a16="http://schemas.microsoft.com/office/drawing/2014/main" id="{00000000-0008-0000-4200-000005000000}"/>
            </a:ext>
          </a:extLst>
        </xdr:cNvPr>
        <xdr:cNvPicPr>
          <a:picLocks noChangeAspect="1"/>
        </xdr:cNvPicPr>
      </xdr:nvPicPr>
      <xdr:blipFill>
        <a:blip xmlns:r="http://schemas.openxmlformats.org/officeDocument/2006/relationships" r:embed="rId2"/>
        <a:srcRect/>
        <a:stretch>
          <a:fillRect/>
        </a:stretch>
      </xdr:blipFill>
      <xdr:spPr>
        <a:xfrm>
          <a:off x="2517248" y="962025"/>
          <a:ext cx="3376081" cy="2533650"/>
        </a:xfrm>
        <a:prstGeom prst="rect">
          <a:avLst/>
        </a:prstGeom>
      </xdr:spPr>
    </xdr:pic>
    <xdr:clientData/>
  </xdr:twoCellAnchor>
  <xdr:twoCellAnchor editAs="oneCell">
    <xdr:from>
      <xdr:col>16</xdr:col>
      <xdr:colOff>345548</xdr:colOff>
      <xdr:row>4</xdr:row>
      <xdr:rowOff>66675</xdr:rowOff>
    </xdr:from>
    <xdr:to>
      <xdr:col>22</xdr:col>
      <xdr:colOff>235479</xdr:colOff>
      <xdr:row>15</xdr:row>
      <xdr:rowOff>142875</xdr:rowOff>
    </xdr:to>
    <xdr:pic>
      <xdr:nvPicPr>
        <xdr:cNvPr id="7" name="図 6">
          <a:extLst>
            <a:ext uri="{FF2B5EF4-FFF2-40B4-BE49-F238E27FC236}">
              <a16:creationId xmlns:a16="http://schemas.microsoft.com/office/drawing/2014/main" id="{00000000-0008-0000-4200-000007000000}"/>
            </a:ext>
          </a:extLst>
        </xdr:cNvPr>
        <xdr:cNvPicPr>
          <a:picLocks noChangeAspect="1"/>
        </xdr:cNvPicPr>
      </xdr:nvPicPr>
      <xdr:blipFill>
        <a:blip xmlns:r="http://schemas.openxmlformats.org/officeDocument/2006/relationships" r:embed="rId3"/>
        <a:srcRect/>
        <a:stretch>
          <a:fillRect/>
        </a:stretch>
      </xdr:blipFill>
      <xdr:spPr>
        <a:xfrm>
          <a:off x="8641823" y="962025"/>
          <a:ext cx="3376081" cy="2533650"/>
        </a:xfrm>
        <a:prstGeom prst="rect">
          <a:avLst/>
        </a:prstGeom>
      </xdr:spPr>
    </xdr:pic>
    <xdr:clientData/>
  </xdr:twoCellAnchor>
  <xdr:twoCellAnchor editAs="oneCell">
    <xdr:from>
      <xdr:col>5</xdr:col>
      <xdr:colOff>345548</xdr:colOff>
      <xdr:row>21</xdr:row>
      <xdr:rowOff>66675</xdr:rowOff>
    </xdr:from>
    <xdr:to>
      <xdr:col>11</xdr:col>
      <xdr:colOff>235479</xdr:colOff>
      <xdr:row>32</xdr:row>
      <xdr:rowOff>142875</xdr:rowOff>
    </xdr:to>
    <xdr:pic>
      <xdr:nvPicPr>
        <xdr:cNvPr id="9" name="図 8">
          <a:extLst>
            <a:ext uri="{FF2B5EF4-FFF2-40B4-BE49-F238E27FC236}">
              <a16:creationId xmlns:a16="http://schemas.microsoft.com/office/drawing/2014/main" id="{00000000-0008-0000-4200-000009000000}"/>
            </a:ext>
          </a:extLst>
        </xdr:cNvPr>
        <xdr:cNvPicPr>
          <a:picLocks noChangeAspect="1"/>
        </xdr:cNvPicPr>
      </xdr:nvPicPr>
      <xdr:blipFill>
        <a:blip xmlns:r="http://schemas.openxmlformats.org/officeDocument/2006/relationships" r:embed="rId4"/>
        <a:srcRect/>
        <a:stretch>
          <a:fillRect/>
        </a:stretch>
      </xdr:blipFill>
      <xdr:spPr>
        <a:xfrm>
          <a:off x="2517248" y="4676775"/>
          <a:ext cx="3376081" cy="2533650"/>
        </a:xfrm>
        <a:prstGeom prst="rect">
          <a:avLst/>
        </a:prstGeom>
      </xdr:spPr>
    </xdr:pic>
    <xdr:clientData/>
  </xdr:twoCellAnchor>
  <xdr:twoCellAnchor editAs="oneCell">
    <xdr:from>
      <xdr:col>16</xdr:col>
      <xdr:colOff>345548</xdr:colOff>
      <xdr:row>21</xdr:row>
      <xdr:rowOff>66675</xdr:rowOff>
    </xdr:from>
    <xdr:to>
      <xdr:col>22</xdr:col>
      <xdr:colOff>235479</xdr:colOff>
      <xdr:row>32</xdr:row>
      <xdr:rowOff>142875</xdr:rowOff>
    </xdr:to>
    <xdr:pic>
      <xdr:nvPicPr>
        <xdr:cNvPr id="11" name="図 10">
          <a:extLst>
            <a:ext uri="{FF2B5EF4-FFF2-40B4-BE49-F238E27FC236}">
              <a16:creationId xmlns:a16="http://schemas.microsoft.com/office/drawing/2014/main" id="{00000000-0008-0000-4200-00000B000000}"/>
            </a:ext>
          </a:extLst>
        </xdr:cNvPr>
        <xdr:cNvPicPr>
          <a:picLocks noChangeAspect="1"/>
        </xdr:cNvPicPr>
      </xdr:nvPicPr>
      <xdr:blipFill>
        <a:blip xmlns:r="http://schemas.openxmlformats.org/officeDocument/2006/relationships" r:embed="rId5"/>
        <a:srcRect/>
        <a:stretch>
          <a:fillRect/>
        </a:stretch>
      </xdr:blipFill>
      <xdr:spPr>
        <a:xfrm>
          <a:off x="8641823" y="4676775"/>
          <a:ext cx="3376081" cy="253365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177165</xdr:colOff>
      <xdr:row>8</xdr:row>
      <xdr:rowOff>111443</xdr:rowOff>
    </xdr:from>
    <xdr:to>
      <xdr:col>7</xdr:col>
      <xdr:colOff>384810</xdr:colOff>
      <xdr:row>20</xdr:row>
      <xdr:rowOff>60008</xdr:rowOff>
    </xdr:to>
    <xdr:pic>
      <xdr:nvPicPr>
        <xdr:cNvPr id="3" name="図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72540" y="1597343"/>
          <a:ext cx="2674620" cy="2005965"/>
        </a:xfrm>
        <a:prstGeom prst="rect">
          <a:avLst/>
        </a:prstGeom>
      </xdr:spPr>
    </xdr:pic>
    <xdr:clientData/>
  </xdr:twoCellAnchor>
  <xdr:twoCellAnchor editAs="oneCell">
    <xdr:from>
      <xdr:col>18</xdr:col>
      <xdr:colOff>110490</xdr:colOff>
      <xdr:row>8</xdr:row>
      <xdr:rowOff>63818</xdr:rowOff>
    </xdr:from>
    <xdr:to>
      <xdr:col>23</xdr:col>
      <xdr:colOff>346710</xdr:colOff>
      <xdr:row>20</xdr:row>
      <xdr:rowOff>12383</xdr:rowOff>
    </xdr:to>
    <xdr:pic>
      <xdr:nvPicPr>
        <xdr:cNvPr id="5" name="図 4">
          <a:extLst>
            <a:ext uri="{FF2B5EF4-FFF2-40B4-BE49-F238E27FC236}">
              <a16:creationId xmlns:a16="http://schemas.microsoft.com/office/drawing/2014/main" id="{00000000-0008-0000-4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9483090" y="1549718"/>
          <a:ext cx="2674620" cy="2005965"/>
        </a:xfrm>
        <a:prstGeom prst="rect">
          <a:avLst/>
        </a:prstGeom>
      </xdr:spPr>
    </xdr:pic>
    <xdr:clientData/>
  </xdr:twoCellAnchor>
  <xdr:twoCellAnchor editAs="oneCell">
    <xdr:from>
      <xdr:col>10</xdr:col>
      <xdr:colOff>177165</xdr:colOff>
      <xdr:row>25</xdr:row>
      <xdr:rowOff>16193</xdr:rowOff>
    </xdr:from>
    <xdr:to>
      <xdr:col>15</xdr:col>
      <xdr:colOff>413385</xdr:colOff>
      <xdr:row>36</xdr:row>
      <xdr:rowOff>136208</xdr:rowOff>
    </xdr:to>
    <xdr:pic>
      <xdr:nvPicPr>
        <xdr:cNvPr id="7" name="図 6">
          <a:extLst>
            <a:ext uri="{FF2B5EF4-FFF2-40B4-BE49-F238E27FC236}">
              <a16:creationId xmlns:a16="http://schemas.microsoft.com/office/drawing/2014/main" id="{00000000-0008-0000-43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5425440" y="4492943"/>
          <a:ext cx="2674620" cy="2005965"/>
        </a:xfrm>
        <a:prstGeom prst="rect">
          <a:avLst/>
        </a:prstGeom>
      </xdr:spPr>
    </xdr:pic>
    <xdr:clientData/>
  </xdr:twoCellAnchor>
  <xdr:twoCellAnchor editAs="oneCell">
    <xdr:from>
      <xdr:col>2</xdr:col>
      <xdr:colOff>5715</xdr:colOff>
      <xdr:row>25</xdr:row>
      <xdr:rowOff>101919</xdr:rowOff>
    </xdr:from>
    <xdr:to>
      <xdr:col>7</xdr:col>
      <xdr:colOff>213360</xdr:colOff>
      <xdr:row>37</xdr:row>
      <xdr:rowOff>50484</xdr:rowOff>
    </xdr:to>
    <xdr:pic>
      <xdr:nvPicPr>
        <xdr:cNvPr id="9" name="図 8">
          <a:extLst>
            <a:ext uri="{FF2B5EF4-FFF2-40B4-BE49-F238E27FC236}">
              <a16:creationId xmlns:a16="http://schemas.microsoft.com/office/drawing/2014/main" id="{00000000-0008-0000-43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101090" y="4578669"/>
          <a:ext cx="2674620" cy="2005965"/>
        </a:xfrm>
        <a:prstGeom prst="rect">
          <a:avLst/>
        </a:prstGeom>
      </xdr:spPr>
    </xdr:pic>
    <xdr:clientData/>
  </xdr:twoCellAnchor>
  <xdr:twoCellAnchor editAs="oneCell">
    <xdr:from>
      <xdr:col>10</xdr:col>
      <xdr:colOff>142875</xdr:colOff>
      <xdr:row>8</xdr:row>
      <xdr:rowOff>115690</xdr:rowOff>
    </xdr:from>
    <xdr:to>
      <xdr:col>15</xdr:col>
      <xdr:colOff>407304</xdr:colOff>
      <xdr:row>20</xdr:row>
      <xdr:rowOff>76200</xdr:rowOff>
    </xdr:to>
    <xdr:pic>
      <xdr:nvPicPr>
        <xdr:cNvPr id="2" name="図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5"/>
        <a:stretch>
          <a:fillRect/>
        </a:stretch>
      </xdr:blipFill>
      <xdr:spPr>
        <a:xfrm>
          <a:off x="5391150" y="1601590"/>
          <a:ext cx="2702829" cy="201791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4</xdr:col>
      <xdr:colOff>286665</xdr:colOff>
      <xdr:row>6</xdr:row>
      <xdr:rowOff>127001</xdr:rowOff>
    </xdr:from>
    <xdr:to>
      <xdr:col>32</xdr:col>
      <xdr:colOff>27662</xdr:colOff>
      <xdr:row>16</xdr:row>
      <xdr:rowOff>269876</xdr:rowOff>
    </xdr:to>
    <xdr:pic>
      <xdr:nvPicPr>
        <xdr:cNvPr id="3" name="図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stretch>
          <a:fillRect/>
        </a:stretch>
      </xdr:blipFill>
      <xdr:spPr>
        <a:xfrm>
          <a:off x="1286790" y="1527176"/>
          <a:ext cx="8542097" cy="4619625"/>
        </a:xfrm>
        <a:prstGeom prst="rect">
          <a:avLst/>
        </a:prstGeom>
      </xdr:spPr>
    </xdr:pic>
    <xdr:clientData/>
  </xdr:twoCellAnchor>
  <xdr:twoCellAnchor editAs="oneCell">
    <xdr:from>
      <xdr:col>4</xdr:col>
      <xdr:colOff>286665</xdr:colOff>
      <xdr:row>20</xdr:row>
      <xdr:rowOff>127001</xdr:rowOff>
    </xdr:from>
    <xdr:to>
      <xdr:col>32</xdr:col>
      <xdr:colOff>27662</xdr:colOff>
      <xdr:row>30</xdr:row>
      <xdr:rowOff>269876</xdr:rowOff>
    </xdr:to>
    <xdr:pic>
      <xdr:nvPicPr>
        <xdr:cNvPr id="5" name="図 4">
          <a:extLst>
            <a:ext uri="{FF2B5EF4-FFF2-40B4-BE49-F238E27FC236}">
              <a16:creationId xmlns:a16="http://schemas.microsoft.com/office/drawing/2014/main" id="{00000000-0008-0000-4400-000005000000}"/>
            </a:ext>
          </a:extLst>
        </xdr:cNvPr>
        <xdr:cNvPicPr>
          <a:picLocks noChangeAspect="1"/>
        </xdr:cNvPicPr>
      </xdr:nvPicPr>
      <xdr:blipFill>
        <a:blip xmlns:r="http://schemas.openxmlformats.org/officeDocument/2006/relationships" r:embed="rId2"/>
        <a:stretch>
          <a:fillRect/>
        </a:stretch>
      </xdr:blipFill>
      <xdr:spPr>
        <a:xfrm>
          <a:off x="1286790" y="7718426"/>
          <a:ext cx="8542097" cy="4619625"/>
        </a:xfrm>
        <a:prstGeom prst="rect">
          <a:avLst/>
        </a:prstGeom>
      </xdr:spPr>
    </xdr:pic>
    <xdr:clientData/>
  </xdr:twoCellAnchor>
  <xdr:twoCellAnchor editAs="oneCell">
    <xdr:from>
      <xdr:col>4</xdr:col>
      <xdr:colOff>286665</xdr:colOff>
      <xdr:row>34</xdr:row>
      <xdr:rowOff>127002</xdr:rowOff>
    </xdr:from>
    <xdr:to>
      <xdr:col>32</xdr:col>
      <xdr:colOff>27662</xdr:colOff>
      <xdr:row>44</xdr:row>
      <xdr:rowOff>269877</xdr:rowOff>
    </xdr:to>
    <xdr:pic>
      <xdr:nvPicPr>
        <xdr:cNvPr id="7" name="図 6">
          <a:extLst>
            <a:ext uri="{FF2B5EF4-FFF2-40B4-BE49-F238E27FC236}">
              <a16:creationId xmlns:a16="http://schemas.microsoft.com/office/drawing/2014/main" id="{00000000-0008-0000-4400-000007000000}"/>
            </a:ext>
          </a:extLst>
        </xdr:cNvPr>
        <xdr:cNvPicPr>
          <a:picLocks noChangeAspect="1"/>
        </xdr:cNvPicPr>
      </xdr:nvPicPr>
      <xdr:blipFill>
        <a:blip xmlns:r="http://schemas.openxmlformats.org/officeDocument/2006/relationships" r:embed="rId3"/>
        <a:stretch>
          <a:fillRect/>
        </a:stretch>
      </xdr:blipFill>
      <xdr:spPr>
        <a:xfrm>
          <a:off x="1286790" y="13909677"/>
          <a:ext cx="8542097" cy="4619625"/>
        </a:xfrm>
        <a:prstGeom prst="rect">
          <a:avLst/>
        </a:prstGeom>
      </xdr:spPr>
    </xdr:pic>
    <xdr:clientData/>
  </xdr:twoCellAnchor>
  <xdr:twoCellAnchor editAs="oneCell">
    <xdr:from>
      <xdr:col>4</xdr:col>
      <xdr:colOff>286665</xdr:colOff>
      <xdr:row>48</xdr:row>
      <xdr:rowOff>127002</xdr:rowOff>
    </xdr:from>
    <xdr:to>
      <xdr:col>32</xdr:col>
      <xdr:colOff>27662</xdr:colOff>
      <xdr:row>58</xdr:row>
      <xdr:rowOff>269877</xdr:rowOff>
    </xdr:to>
    <xdr:pic>
      <xdr:nvPicPr>
        <xdr:cNvPr id="9" name="図 8">
          <a:extLst>
            <a:ext uri="{FF2B5EF4-FFF2-40B4-BE49-F238E27FC236}">
              <a16:creationId xmlns:a16="http://schemas.microsoft.com/office/drawing/2014/main" id="{00000000-0008-0000-4400-000009000000}"/>
            </a:ext>
          </a:extLst>
        </xdr:cNvPr>
        <xdr:cNvPicPr>
          <a:picLocks noChangeAspect="1"/>
        </xdr:cNvPicPr>
      </xdr:nvPicPr>
      <xdr:blipFill>
        <a:blip xmlns:r="http://schemas.openxmlformats.org/officeDocument/2006/relationships" r:embed="rId4"/>
        <a:stretch>
          <a:fillRect/>
        </a:stretch>
      </xdr:blipFill>
      <xdr:spPr>
        <a:xfrm>
          <a:off x="1286790" y="20100927"/>
          <a:ext cx="8542097" cy="4619625"/>
        </a:xfrm>
        <a:prstGeom prst="rect">
          <a:avLst/>
        </a:prstGeom>
      </xdr:spPr>
    </xdr:pic>
    <xdr:clientData/>
  </xdr:twoCellAnchor>
  <xdr:twoCellAnchor editAs="oneCell">
    <xdr:from>
      <xdr:col>4</xdr:col>
      <xdr:colOff>286665</xdr:colOff>
      <xdr:row>62</xdr:row>
      <xdr:rowOff>127000</xdr:rowOff>
    </xdr:from>
    <xdr:to>
      <xdr:col>32</xdr:col>
      <xdr:colOff>27662</xdr:colOff>
      <xdr:row>72</xdr:row>
      <xdr:rowOff>269875</xdr:rowOff>
    </xdr:to>
    <xdr:pic>
      <xdr:nvPicPr>
        <xdr:cNvPr id="11" name="図 10">
          <a:extLst>
            <a:ext uri="{FF2B5EF4-FFF2-40B4-BE49-F238E27FC236}">
              <a16:creationId xmlns:a16="http://schemas.microsoft.com/office/drawing/2014/main" id="{00000000-0008-0000-4400-00000B000000}"/>
            </a:ext>
          </a:extLst>
        </xdr:cNvPr>
        <xdr:cNvPicPr>
          <a:picLocks noChangeAspect="1"/>
        </xdr:cNvPicPr>
      </xdr:nvPicPr>
      <xdr:blipFill>
        <a:blip xmlns:r="http://schemas.openxmlformats.org/officeDocument/2006/relationships" r:embed="rId5"/>
        <a:stretch>
          <a:fillRect/>
        </a:stretch>
      </xdr:blipFill>
      <xdr:spPr>
        <a:xfrm>
          <a:off x="1286790" y="26292175"/>
          <a:ext cx="8542097" cy="4619625"/>
        </a:xfrm>
        <a:prstGeom prst="rect">
          <a:avLst/>
        </a:prstGeom>
      </xdr:spPr>
    </xdr:pic>
    <xdr:clientData/>
  </xdr:twoCellAnchor>
  <xdr:twoCellAnchor editAs="oneCell">
    <xdr:from>
      <xdr:col>4</xdr:col>
      <xdr:colOff>286665</xdr:colOff>
      <xdr:row>76</xdr:row>
      <xdr:rowOff>127000</xdr:rowOff>
    </xdr:from>
    <xdr:to>
      <xdr:col>32</xdr:col>
      <xdr:colOff>27662</xdr:colOff>
      <xdr:row>86</xdr:row>
      <xdr:rowOff>269875</xdr:rowOff>
    </xdr:to>
    <xdr:pic>
      <xdr:nvPicPr>
        <xdr:cNvPr id="13" name="図 12">
          <a:extLst>
            <a:ext uri="{FF2B5EF4-FFF2-40B4-BE49-F238E27FC236}">
              <a16:creationId xmlns:a16="http://schemas.microsoft.com/office/drawing/2014/main" id="{00000000-0008-0000-4400-00000D000000}"/>
            </a:ext>
          </a:extLst>
        </xdr:cNvPr>
        <xdr:cNvPicPr>
          <a:picLocks noChangeAspect="1"/>
        </xdr:cNvPicPr>
      </xdr:nvPicPr>
      <xdr:blipFill>
        <a:blip xmlns:r="http://schemas.openxmlformats.org/officeDocument/2006/relationships" r:embed="rId6"/>
        <a:stretch>
          <a:fillRect/>
        </a:stretch>
      </xdr:blipFill>
      <xdr:spPr>
        <a:xfrm>
          <a:off x="1286790" y="32483425"/>
          <a:ext cx="8542097" cy="4619625"/>
        </a:xfrm>
        <a:prstGeom prst="rect">
          <a:avLst/>
        </a:prstGeom>
      </xdr:spPr>
    </xdr:pic>
    <xdr:clientData/>
  </xdr:twoCellAnchor>
  <xdr:twoCellAnchor editAs="oneCell">
    <xdr:from>
      <xdr:col>4</xdr:col>
      <xdr:colOff>286665</xdr:colOff>
      <xdr:row>90</xdr:row>
      <xdr:rowOff>127000</xdr:rowOff>
    </xdr:from>
    <xdr:to>
      <xdr:col>32</xdr:col>
      <xdr:colOff>27662</xdr:colOff>
      <xdr:row>100</xdr:row>
      <xdr:rowOff>269875</xdr:rowOff>
    </xdr:to>
    <xdr:pic>
      <xdr:nvPicPr>
        <xdr:cNvPr id="15" name="図 14">
          <a:extLst>
            <a:ext uri="{FF2B5EF4-FFF2-40B4-BE49-F238E27FC236}">
              <a16:creationId xmlns:a16="http://schemas.microsoft.com/office/drawing/2014/main" id="{00000000-0008-0000-4400-00000F000000}"/>
            </a:ext>
          </a:extLst>
        </xdr:cNvPr>
        <xdr:cNvPicPr>
          <a:picLocks noChangeAspect="1"/>
        </xdr:cNvPicPr>
      </xdr:nvPicPr>
      <xdr:blipFill>
        <a:blip xmlns:r="http://schemas.openxmlformats.org/officeDocument/2006/relationships" r:embed="rId7"/>
        <a:stretch>
          <a:fillRect/>
        </a:stretch>
      </xdr:blipFill>
      <xdr:spPr>
        <a:xfrm>
          <a:off x="1286790" y="38674675"/>
          <a:ext cx="8542097" cy="4619625"/>
        </a:xfrm>
        <a:prstGeom prst="rect">
          <a:avLst/>
        </a:prstGeom>
      </xdr:spPr>
    </xdr:pic>
    <xdr:clientData/>
  </xdr:twoCellAnchor>
  <xdr:twoCellAnchor editAs="oneCell">
    <xdr:from>
      <xdr:col>4</xdr:col>
      <xdr:colOff>286665</xdr:colOff>
      <xdr:row>104</xdr:row>
      <xdr:rowOff>127003</xdr:rowOff>
    </xdr:from>
    <xdr:to>
      <xdr:col>32</xdr:col>
      <xdr:colOff>27662</xdr:colOff>
      <xdr:row>114</xdr:row>
      <xdr:rowOff>269878</xdr:rowOff>
    </xdr:to>
    <xdr:pic>
      <xdr:nvPicPr>
        <xdr:cNvPr id="17" name="図 16">
          <a:extLst>
            <a:ext uri="{FF2B5EF4-FFF2-40B4-BE49-F238E27FC236}">
              <a16:creationId xmlns:a16="http://schemas.microsoft.com/office/drawing/2014/main" id="{00000000-0008-0000-4400-000011000000}"/>
            </a:ext>
          </a:extLst>
        </xdr:cNvPr>
        <xdr:cNvPicPr>
          <a:picLocks noChangeAspect="1"/>
        </xdr:cNvPicPr>
      </xdr:nvPicPr>
      <xdr:blipFill>
        <a:blip xmlns:r="http://schemas.openxmlformats.org/officeDocument/2006/relationships" r:embed="rId8"/>
        <a:stretch>
          <a:fillRect/>
        </a:stretch>
      </xdr:blipFill>
      <xdr:spPr>
        <a:xfrm>
          <a:off x="1286790" y="44865928"/>
          <a:ext cx="8542097" cy="4619625"/>
        </a:xfrm>
        <a:prstGeom prst="rect">
          <a:avLst/>
        </a:prstGeom>
      </xdr:spPr>
    </xdr:pic>
    <xdr:clientData/>
  </xdr:twoCellAnchor>
  <xdr:twoCellAnchor editAs="oneCell">
    <xdr:from>
      <xdr:col>4</xdr:col>
      <xdr:colOff>286665</xdr:colOff>
      <xdr:row>118</xdr:row>
      <xdr:rowOff>127000</xdr:rowOff>
    </xdr:from>
    <xdr:to>
      <xdr:col>32</xdr:col>
      <xdr:colOff>27662</xdr:colOff>
      <xdr:row>128</xdr:row>
      <xdr:rowOff>269875</xdr:rowOff>
    </xdr:to>
    <xdr:pic>
      <xdr:nvPicPr>
        <xdr:cNvPr id="19" name="図 18">
          <a:extLst>
            <a:ext uri="{FF2B5EF4-FFF2-40B4-BE49-F238E27FC236}">
              <a16:creationId xmlns:a16="http://schemas.microsoft.com/office/drawing/2014/main" id="{00000000-0008-0000-4400-000013000000}"/>
            </a:ext>
          </a:extLst>
        </xdr:cNvPr>
        <xdr:cNvPicPr>
          <a:picLocks noChangeAspect="1"/>
        </xdr:cNvPicPr>
      </xdr:nvPicPr>
      <xdr:blipFill>
        <a:blip xmlns:r="http://schemas.openxmlformats.org/officeDocument/2006/relationships" r:embed="rId9"/>
        <a:stretch>
          <a:fillRect/>
        </a:stretch>
      </xdr:blipFill>
      <xdr:spPr>
        <a:xfrm>
          <a:off x="1286790" y="51057175"/>
          <a:ext cx="8542097" cy="4619625"/>
        </a:xfrm>
        <a:prstGeom prst="rect">
          <a:avLst/>
        </a:prstGeom>
      </xdr:spPr>
    </xdr:pic>
    <xdr:clientData/>
  </xdr:twoCellAnchor>
  <xdr:twoCellAnchor editAs="oneCell">
    <xdr:from>
      <xdr:col>4</xdr:col>
      <xdr:colOff>286665</xdr:colOff>
      <xdr:row>132</xdr:row>
      <xdr:rowOff>127000</xdr:rowOff>
    </xdr:from>
    <xdr:to>
      <xdr:col>32</xdr:col>
      <xdr:colOff>27662</xdr:colOff>
      <xdr:row>142</xdr:row>
      <xdr:rowOff>269875</xdr:rowOff>
    </xdr:to>
    <xdr:pic>
      <xdr:nvPicPr>
        <xdr:cNvPr id="21" name="図 20">
          <a:extLst>
            <a:ext uri="{FF2B5EF4-FFF2-40B4-BE49-F238E27FC236}">
              <a16:creationId xmlns:a16="http://schemas.microsoft.com/office/drawing/2014/main" id="{00000000-0008-0000-4400-000015000000}"/>
            </a:ext>
          </a:extLst>
        </xdr:cNvPr>
        <xdr:cNvPicPr>
          <a:picLocks noChangeAspect="1"/>
        </xdr:cNvPicPr>
      </xdr:nvPicPr>
      <xdr:blipFill>
        <a:blip xmlns:r="http://schemas.openxmlformats.org/officeDocument/2006/relationships" r:embed="rId10"/>
        <a:stretch>
          <a:fillRect/>
        </a:stretch>
      </xdr:blipFill>
      <xdr:spPr>
        <a:xfrm>
          <a:off x="1286790" y="57248425"/>
          <a:ext cx="8542097" cy="4619625"/>
        </a:xfrm>
        <a:prstGeom prst="rect">
          <a:avLst/>
        </a:prstGeom>
      </xdr:spPr>
    </xdr:pic>
    <xdr:clientData/>
  </xdr:twoCellAnchor>
  <xdr:twoCellAnchor editAs="oneCell">
    <xdr:from>
      <xdr:col>4</xdr:col>
      <xdr:colOff>286665</xdr:colOff>
      <xdr:row>146</xdr:row>
      <xdr:rowOff>127000</xdr:rowOff>
    </xdr:from>
    <xdr:to>
      <xdr:col>32</xdr:col>
      <xdr:colOff>27662</xdr:colOff>
      <xdr:row>156</xdr:row>
      <xdr:rowOff>269875</xdr:rowOff>
    </xdr:to>
    <xdr:pic>
      <xdr:nvPicPr>
        <xdr:cNvPr id="23" name="図 22">
          <a:extLst>
            <a:ext uri="{FF2B5EF4-FFF2-40B4-BE49-F238E27FC236}">
              <a16:creationId xmlns:a16="http://schemas.microsoft.com/office/drawing/2014/main" id="{00000000-0008-0000-4400-000017000000}"/>
            </a:ext>
          </a:extLst>
        </xdr:cNvPr>
        <xdr:cNvPicPr>
          <a:picLocks noChangeAspect="1"/>
        </xdr:cNvPicPr>
      </xdr:nvPicPr>
      <xdr:blipFill>
        <a:blip xmlns:r="http://schemas.openxmlformats.org/officeDocument/2006/relationships" r:embed="rId11"/>
        <a:stretch>
          <a:fillRect/>
        </a:stretch>
      </xdr:blipFill>
      <xdr:spPr>
        <a:xfrm>
          <a:off x="1286790" y="63439675"/>
          <a:ext cx="8542097" cy="4619625"/>
        </a:xfrm>
        <a:prstGeom prst="rect">
          <a:avLst/>
        </a:prstGeom>
      </xdr:spPr>
    </xdr:pic>
    <xdr:clientData/>
  </xdr:twoCellAnchor>
  <xdr:twoCellAnchor editAs="oneCell">
    <xdr:from>
      <xdr:col>4</xdr:col>
      <xdr:colOff>286665</xdr:colOff>
      <xdr:row>160</xdr:row>
      <xdr:rowOff>127000</xdr:rowOff>
    </xdr:from>
    <xdr:to>
      <xdr:col>32</xdr:col>
      <xdr:colOff>27662</xdr:colOff>
      <xdr:row>170</xdr:row>
      <xdr:rowOff>269875</xdr:rowOff>
    </xdr:to>
    <xdr:pic>
      <xdr:nvPicPr>
        <xdr:cNvPr id="25" name="図 24">
          <a:extLst>
            <a:ext uri="{FF2B5EF4-FFF2-40B4-BE49-F238E27FC236}">
              <a16:creationId xmlns:a16="http://schemas.microsoft.com/office/drawing/2014/main" id="{00000000-0008-0000-4400-000019000000}"/>
            </a:ext>
          </a:extLst>
        </xdr:cNvPr>
        <xdr:cNvPicPr>
          <a:picLocks noChangeAspect="1"/>
        </xdr:cNvPicPr>
      </xdr:nvPicPr>
      <xdr:blipFill>
        <a:blip xmlns:r="http://schemas.openxmlformats.org/officeDocument/2006/relationships" r:embed="rId12"/>
        <a:stretch>
          <a:fillRect/>
        </a:stretch>
      </xdr:blipFill>
      <xdr:spPr>
        <a:xfrm>
          <a:off x="1286790" y="69630925"/>
          <a:ext cx="8542097" cy="4619625"/>
        </a:xfrm>
        <a:prstGeom prst="rect">
          <a:avLst/>
        </a:prstGeom>
      </xdr:spPr>
    </xdr:pic>
    <xdr:clientData/>
  </xdr:twoCellAnchor>
  <xdr:twoCellAnchor editAs="oneCell">
    <xdr:from>
      <xdr:col>4</xdr:col>
      <xdr:colOff>286665</xdr:colOff>
      <xdr:row>174</xdr:row>
      <xdr:rowOff>127000</xdr:rowOff>
    </xdr:from>
    <xdr:to>
      <xdr:col>32</xdr:col>
      <xdr:colOff>27662</xdr:colOff>
      <xdr:row>184</xdr:row>
      <xdr:rowOff>269875</xdr:rowOff>
    </xdr:to>
    <xdr:pic>
      <xdr:nvPicPr>
        <xdr:cNvPr id="27" name="図 26">
          <a:extLst>
            <a:ext uri="{FF2B5EF4-FFF2-40B4-BE49-F238E27FC236}">
              <a16:creationId xmlns:a16="http://schemas.microsoft.com/office/drawing/2014/main" id="{00000000-0008-0000-4400-00001B000000}"/>
            </a:ext>
          </a:extLst>
        </xdr:cNvPr>
        <xdr:cNvPicPr>
          <a:picLocks noChangeAspect="1"/>
        </xdr:cNvPicPr>
      </xdr:nvPicPr>
      <xdr:blipFill>
        <a:blip xmlns:r="http://schemas.openxmlformats.org/officeDocument/2006/relationships" r:embed="rId13"/>
        <a:stretch>
          <a:fillRect/>
        </a:stretch>
      </xdr:blipFill>
      <xdr:spPr>
        <a:xfrm>
          <a:off x="1286790" y="75822175"/>
          <a:ext cx="8542097" cy="4619625"/>
        </a:xfrm>
        <a:prstGeom prst="rect">
          <a:avLst/>
        </a:prstGeom>
      </xdr:spPr>
    </xdr:pic>
    <xdr:clientData/>
  </xdr:twoCellAnchor>
  <xdr:twoCellAnchor editAs="oneCell">
    <xdr:from>
      <xdr:col>4</xdr:col>
      <xdr:colOff>286665</xdr:colOff>
      <xdr:row>188</xdr:row>
      <xdr:rowOff>127000</xdr:rowOff>
    </xdr:from>
    <xdr:to>
      <xdr:col>32</xdr:col>
      <xdr:colOff>27662</xdr:colOff>
      <xdr:row>198</xdr:row>
      <xdr:rowOff>269875</xdr:rowOff>
    </xdr:to>
    <xdr:pic>
      <xdr:nvPicPr>
        <xdr:cNvPr id="29" name="図 28">
          <a:extLst>
            <a:ext uri="{FF2B5EF4-FFF2-40B4-BE49-F238E27FC236}">
              <a16:creationId xmlns:a16="http://schemas.microsoft.com/office/drawing/2014/main" id="{00000000-0008-0000-4400-00001D000000}"/>
            </a:ext>
          </a:extLst>
        </xdr:cNvPr>
        <xdr:cNvPicPr>
          <a:picLocks noChangeAspect="1"/>
        </xdr:cNvPicPr>
      </xdr:nvPicPr>
      <xdr:blipFill>
        <a:blip xmlns:r="http://schemas.openxmlformats.org/officeDocument/2006/relationships" r:embed="rId14"/>
        <a:stretch>
          <a:fillRect/>
        </a:stretch>
      </xdr:blipFill>
      <xdr:spPr>
        <a:xfrm>
          <a:off x="1286790" y="82013425"/>
          <a:ext cx="8542097" cy="4619625"/>
        </a:xfrm>
        <a:prstGeom prst="rect">
          <a:avLst/>
        </a:prstGeom>
      </xdr:spPr>
    </xdr:pic>
    <xdr:clientData/>
  </xdr:twoCellAnchor>
  <xdr:twoCellAnchor editAs="oneCell">
    <xdr:from>
      <xdr:col>4</xdr:col>
      <xdr:colOff>286665</xdr:colOff>
      <xdr:row>202</xdr:row>
      <xdr:rowOff>127006</xdr:rowOff>
    </xdr:from>
    <xdr:to>
      <xdr:col>32</xdr:col>
      <xdr:colOff>27662</xdr:colOff>
      <xdr:row>212</xdr:row>
      <xdr:rowOff>269881</xdr:rowOff>
    </xdr:to>
    <xdr:pic>
      <xdr:nvPicPr>
        <xdr:cNvPr id="31" name="図 30">
          <a:extLst>
            <a:ext uri="{FF2B5EF4-FFF2-40B4-BE49-F238E27FC236}">
              <a16:creationId xmlns:a16="http://schemas.microsoft.com/office/drawing/2014/main" id="{00000000-0008-0000-4400-00001F000000}"/>
            </a:ext>
          </a:extLst>
        </xdr:cNvPr>
        <xdr:cNvPicPr>
          <a:picLocks noChangeAspect="1"/>
        </xdr:cNvPicPr>
      </xdr:nvPicPr>
      <xdr:blipFill>
        <a:blip xmlns:r="http://schemas.openxmlformats.org/officeDocument/2006/relationships" r:embed="rId15"/>
        <a:stretch>
          <a:fillRect/>
        </a:stretch>
      </xdr:blipFill>
      <xdr:spPr>
        <a:xfrm>
          <a:off x="1286790" y="88204681"/>
          <a:ext cx="8542097" cy="4619625"/>
        </a:xfrm>
        <a:prstGeom prst="rect">
          <a:avLst/>
        </a:prstGeom>
      </xdr:spPr>
    </xdr:pic>
    <xdr:clientData/>
  </xdr:twoCellAnchor>
  <xdr:twoCellAnchor editAs="oneCell">
    <xdr:from>
      <xdr:col>4</xdr:col>
      <xdr:colOff>286665</xdr:colOff>
      <xdr:row>216</xdr:row>
      <xdr:rowOff>127000</xdr:rowOff>
    </xdr:from>
    <xdr:to>
      <xdr:col>32</xdr:col>
      <xdr:colOff>27662</xdr:colOff>
      <xdr:row>226</xdr:row>
      <xdr:rowOff>269875</xdr:rowOff>
    </xdr:to>
    <xdr:pic>
      <xdr:nvPicPr>
        <xdr:cNvPr id="97" name="図 96">
          <a:extLst>
            <a:ext uri="{FF2B5EF4-FFF2-40B4-BE49-F238E27FC236}">
              <a16:creationId xmlns:a16="http://schemas.microsoft.com/office/drawing/2014/main" id="{00000000-0008-0000-4400-000061000000}"/>
            </a:ext>
          </a:extLst>
        </xdr:cNvPr>
        <xdr:cNvPicPr>
          <a:picLocks noChangeAspect="1"/>
        </xdr:cNvPicPr>
      </xdr:nvPicPr>
      <xdr:blipFill>
        <a:blip xmlns:r="http://schemas.openxmlformats.org/officeDocument/2006/relationships" r:embed="rId16"/>
        <a:stretch>
          <a:fillRect/>
        </a:stretch>
      </xdr:blipFill>
      <xdr:spPr>
        <a:xfrm>
          <a:off x="1286790" y="94395925"/>
          <a:ext cx="8542097" cy="4619625"/>
        </a:xfrm>
        <a:prstGeom prst="rect">
          <a:avLst/>
        </a:prstGeom>
      </xdr:spPr>
    </xdr:pic>
    <xdr:clientData/>
  </xdr:twoCellAnchor>
  <xdr:twoCellAnchor editAs="oneCell">
    <xdr:from>
      <xdr:col>4</xdr:col>
      <xdr:colOff>286665</xdr:colOff>
      <xdr:row>230</xdr:row>
      <xdr:rowOff>127000</xdr:rowOff>
    </xdr:from>
    <xdr:to>
      <xdr:col>32</xdr:col>
      <xdr:colOff>27662</xdr:colOff>
      <xdr:row>240</xdr:row>
      <xdr:rowOff>269875</xdr:rowOff>
    </xdr:to>
    <xdr:pic>
      <xdr:nvPicPr>
        <xdr:cNvPr id="99" name="図 98">
          <a:extLst>
            <a:ext uri="{FF2B5EF4-FFF2-40B4-BE49-F238E27FC236}">
              <a16:creationId xmlns:a16="http://schemas.microsoft.com/office/drawing/2014/main" id="{00000000-0008-0000-4400-000063000000}"/>
            </a:ext>
          </a:extLst>
        </xdr:cNvPr>
        <xdr:cNvPicPr>
          <a:picLocks noChangeAspect="1"/>
        </xdr:cNvPicPr>
      </xdr:nvPicPr>
      <xdr:blipFill>
        <a:blip xmlns:r="http://schemas.openxmlformats.org/officeDocument/2006/relationships" r:embed="rId17"/>
        <a:stretch>
          <a:fillRect/>
        </a:stretch>
      </xdr:blipFill>
      <xdr:spPr>
        <a:xfrm>
          <a:off x="1286790" y="100587175"/>
          <a:ext cx="8542097" cy="4619625"/>
        </a:xfrm>
        <a:prstGeom prst="rect">
          <a:avLst/>
        </a:prstGeom>
      </xdr:spPr>
    </xdr:pic>
    <xdr:clientData/>
  </xdr:twoCellAnchor>
  <xdr:twoCellAnchor editAs="oneCell">
    <xdr:from>
      <xdr:col>4</xdr:col>
      <xdr:colOff>286665</xdr:colOff>
      <xdr:row>244</xdr:row>
      <xdr:rowOff>127000</xdr:rowOff>
    </xdr:from>
    <xdr:to>
      <xdr:col>32</xdr:col>
      <xdr:colOff>27662</xdr:colOff>
      <xdr:row>254</xdr:row>
      <xdr:rowOff>269875</xdr:rowOff>
    </xdr:to>
    <xdr:pic>
      <xdr:nvPicPr>
        <xdr:cNvPr id="101" name="図 100">
          <a:extLst>
            <a:ext uri="{FF2B5EF4-FFF2-40B4-BE49-F238E27FC236}">
              <a16:creationId xmlns:a16="http://schemas.microsoft.com/office/drawing/2014/main" id="{00000000-0008-0000-4400-000065000000}"/>
            </a:ext>
          </a:extLst>
        </xdr:cNvPr>
        <xdr:cNvPicPr>
          <a:picLocks noChangeAspect="1"/>
        </xdr:cNvPicPr>
      </xdr:nvPicPr>
      <xdr:blipFill>
        <a:blip xmlns:r="http://schemas.openxmlformats.org/officeDocument/2006/relationships" r:embed="rId18"/>
        <a:stretch>
          <a:fillRect/>
        </a:stretch>
      </xdr:blipFill>
      <xdr:spPr>
        <a:xfrm>
          <a:off x="1286790" y="106778425"/>
          <a:ext cx="8542097" cy="4619625"/>
        </a:xfrm>
        <a:prstGeom prst="rect">
          <a:avLst/>
        </a:prstGeom>
      </xdr:spPr>
    </xdr:pic>
    <xdr:clientData/>
  </xdr:twoCellAnchor>
  <xdr:twoCellAnchor editAs="oneCell">
    <xdr:from>
      <xdr:col>4</xdr:col>
      <xdr:colOff>286665</xdr:colOff>
      <xdr:row>258</xdr:row>
      <xdr:rowOff>127000</xdr:rowOff>
    </xdr:from>
    <xdr:to>
      <xdr:col>32</xdr:col>
      <xdr:colOff>27662</xdr:colOff>
      <xdr:row>268</xdr:row>
      <xdr:rowOff>269875</xdr:rowOff>
    </xdr:to>
    <xdr:pic>
      <xdr:nvPicPr>
        <xdr:cNvPr id="103" name="図 102">
          <a:extLst>
            <a:ext uri="{FF2B5EF4-FFF2-40B4-BE49-F238E27FC236}">
              <a16:creationId xmlns:a16="http://schemas.microsoft.com/office/drawing/2014/main" id="{00000000-0008-0000-4400-000067000000}"/>
            </a:ext>
          </a:extLst>
        </xdr:cNvPr>
        <xdr:cNvPicPr>
          <a:picLocks noChangeAspect="1"/>
        </xdr:cNvPicPr>
      </xdr:nvPicPr>
      <xdr:blipFill>
        <a:blip xmlns:r="http://schemas.openxmlformats.org/officeDocument/2006/relationships" r:embed="rId19"/>
        <a:stretch>
          <a:fillRect/>
        </a:stretch>
      </xdr:blipFill>
      <xdr:spPr>
        <a:xfrm>
          <a:off x="1286790" y="112969675"/>
          <a:ext cx="8542097" cy="4619625"/>
        </a:xfrm>
        <a:prstGeom prst="rect">
          <a:avLst/>
        </a:prstGeom>
      </xdr:spPr>
    </xdr:pic>
    <xdr:clientData/>
  </xdr:twoCellAnchor>
  <xdr:twoCellAnchor editAs="oneCell">
    <xdr:from>
      <xdr:col>4</xdr:col>
      <xdr:colOff>286665</xdr:colOff>
      <xdr:row>272</xdr:row>
      <xdr:rowOff>127000</xdr:rowOff>
    </xdr:from>
    <xdr:to>
      <xdr:col>32</xdr:col>
      <xdr:colOff>27662</xdr:colOff>
      <xdr:row>282</xdr:row>
      <xdr:rowOff>269875</xdr:rowOff>
    </xdr:to>
    <xdr:pic>
      <xdr:nvPicPr>
        <xdr:cNvPr id="105" name="図 104">
          <a:extLst>
            <a:ext uri="{FF2B5EF4-FFF2-40B4-BE49-F238E27FC236}">
              <a16:creationId xmlns:a16="http://schemas.microsoft.com/office/drawing/2014/main" id="{00000000-0008-0000-4400-000069000000}"/>
            </a:ext>
          </a:extLst>
        </xdr:cNvPr>
        <xdr:cNvPicPr>
          <a:picLocks noChangeAspect="1"/>
        </xdr:cNvPicPr>
      </xdr:nvPicPr>
      <xdr:blipFill>
        <a:blip xmlns:r="http://schemas.openxmlformats.org/officeDocument/2006/relationships" r:embed="rId20"/>
        <a:stretch>
          <a:fillRect/>
        </a:stretch>
      </xdr:blipFill>
      <xdr:spPr>
        <a:xfrm>
          <a:off x="1286790" y="119160925"/>
          <a:ext cx="8542097" cy="4619625"/>
        </a:xfrm>
        <a:prstGeom prst="rect">
          <a:avLst/>
        </a:prstGeom>
      </xdr:spPr>
    </xdr:pic>
    <xdr:clientData/>
  </xdr:twoCellAnchor>
  <xdr:twoCellAnchor editAs="oneCell">
    <xdr:from>
      <xdr:col>4</xdr:col>
      <xdr:colOff>286665</xdr:colOff>
      <xdr:row>286</xdr:row>
      <xdr:rowOff>127000</xdr:rowOff>
    </xdr:from>
    <xdr:to>
      <xdr:col>32</xdr:col>
      <xdr:colOff>27662</xdr:colOff>
      <xdr:row>296</xdr:row>
      <xdr:rowOff>269875</xdr:rowOff>
    </xdr:to>
    <xdr:pic>
      <xdr:nvPicPr>
        <xdr:cNvPr id="107" name="図 106">
          <a:extLst>
            <a:ext uri="{FF2B5EF4-FFF2-40B4-BE49-F238E27FC236}">
              <a16:creationId xmlns:a16="http://schemas.microsoft.com/office/drawing/2014/main" id="{00000000-0008-0000-4400-00006B000000}"/>
            </a:ext>
          </a:extLst>
        </xdr:cNvPr>
        <xdr:cNvPicPr>
          <a:picLocks noChangeAspect="1"/>
        </xdr:cNvPicPr>
      </xdr:nvPicPr>
      <xdr:blipFill>
        <a:blip xmlns:r="http://schemas.openxmlformats.org/officeDocument/2006/relationships" r:embed="rId21"/>
        <a:stretch>
          <a:fillRect/>
        </a:stretch>
      </xdr:blipFill>
      <xdr:spPr>
        <a:xfrm>
          <a:off x="1286790" y="125352175"/>
          <a:ext cx="8542097" cy="4619625"/>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4</xdr:col>
      <xdr:colOff>286665</xdr:colOff>
      <xdr:row>20</xdr:row>
      <xdr:rowOff>127001</xdr:rowOff>
    </xdr:from>
    <xdr:to>
      <xdr:col>32</xdr:col>
      <xdr:colOff>27662</xdr:colOff>
      <xdr:row>30</xdr:row>
      <xdr:rowOff>269876</xdr:rowOff>
    </xdr:to>
    <xdr:pic>
      <xdr:nvPicPr>
        <xdr:cNvPr id="5" name="図 4">
          <a:extLst>
            <a:ext uri="{FF2B5EF4-FFF2-40B4-BE49-F238E27FC236}">
              <a16:creationId xmlns:a16="http://schemas.microsoft.com/office/drawing/2014/main" id="{00000000-0008-0000-4500-000005000000}"/>
            </a:ext>
          </a:extLst>
        </xdr:cNvPr>
        <xdr:cNvPicPr>
          <a:picLocks noChangeAspect="1"/>
        </xdr:cNvPicPr>
      </xdr:nvPicPr>
      <xdr:blipFill>
        <a:blip xmlns:r="http://schemas.openxmlformats.org/officeDocument/2006/relationships" r:embed="rId1"/>
        <a:stretch>
          <a:fillRect/>
        </a:stretch>
      </xdr:blipFill>
      <xdr:spPr>
        <a:xfrm>
          <a:off x="1286790" y="7813676"/>
          <a:ext cx="8542097" cy="4619625"/>
        </a:xfrm>
        <a:prstGeom prst="rect">
          <a:avLst/>
        </a:prstGeom>
      </xdr:spPr>
    </xdr:pic>
    <xdr:clientData/>
  </xdr:twoCellAnchor>
  <xdr:twoCellAnchor editAs="oneCell">
    <xdr:from>
      <xdr:col>4</xdr:col>
      <xdr:colOff>286665</xdr:colOff>
      <xdr:row>34</xdr:row>
      <xdr:rowOff>127002</xdr:rowOff>
    </xdr:from>
    <xdr:to>
      <xdr:col>32</xdr:col>
      <xdr:colOff>27662</xdr:colOff>
      <xdr:row>44</xdr:row>
      <xdr:rowOff>269877</xdr:rowOff>
    </xdr:to>
    <xdr:pic>
      <xdr:nvPicPr>
        <xdr:cNvPr id="7" name="図 6">
          <a:extLst>
            <a:ext uri="{FF2B5EF4-FFF2-40B4-BE49-F238E27FC236}">
              <a16:creationId xmlns:a16="http://schemas.microsoft.com/office/drawing/2014/main" id="{00000000-0008-0000-4500-000007000000}"/>
            </a:ext>
          </a:extLst>
        </xdr:cNvPr>
        <xdr:cNvPicPr>
          <a:picLocks noChangeAspect="1"/>
        </xdr:cNvPicPr>
      </xdr:nvPicPr>
      <xdr:blipFill>
        <a:blip xmlns:r="http://schemas.openxmlformats.org/officeDocument/2006/relationships" r:embed="rId2"/>
        <a:stretch>
          <a:fillRect/>
        </a:stretch>
      </xdr:blipFill>
      <xdr:spPr>
        <a:xfrm>
          <a:off x="1286790" y="14100177"/>
          <a:ext cx="8542097" cy="4619625"/>
        </a:xfrm>
        <a:prstGeom prst="rect">
          <a:avLst/>
        </a:prstGeom>
      </xdr:spPr>
    </xdr:pic>
    <xdr:clientData/>
  </xdr:twoCellAnchor>
  <xdr:twoCellAnchor editAs="oneCell">
    <xdr:from>
      <xdr:col>4</xdr:col>
      <xdr:colOff>286665</xdr:colOff>
      <xdr:row>48</xdr:row>
      <xdr:rowOff>127002</xdr:rowOff>
    </xdr:from>
    <xdr:to>
      <xdr:col>32</xdr:col>
      <xdr:colOff>27662</xdr:colOff>
      <xdr:row>58</xdr:row>
      <xdr:rowOff>269877</xdr:rowOff>
    </xdr:to>
    <xdr:pic>
      <xdr:nvPicPr>
        <xdr:cNvPr id="9" name="図 8">
          <a:extLst>
            <a:ext uri="{FF2B5EF4-FFF2-40B4-BE49-F238E27FC236}">
              <a16:creationId xmlns:a16="http://schemas.microsoft.com/office/drawing/2014/main" id="{00000000-0008-0000-4500-000009000000}"/>
            </a:ext>
          </a:extLst>
        </xdr:cNvPr>
        <xdr:cNvPicPr>
          <a:picLocks noChangeAspect="1"/>
        </xdr:cNvPicPr>
      </xdr:nvPicPr>
      <xdr:blipFill>
        <a:blip xmlns:r="http://schemas.openxmlformats.org/officeDocument/2006/relationships" r:embed="rId3"/>
        <a:stretch>
          <a:fillRect/>
        </a:stretch>
      </xdr:blipFill>
      <xdr:spPr>
        <a:xfrm>
          <a:off x="1286790" y="20386677"/>
          <a:ext cx="8542097" cy="4619625"/>
        </a:xfrm>
        <a:prstGeom prst="rect">
          <a:avLst/>
        </a:prstGeom>
      </xdr:spPr>
    </xdr:pic>
    <xdr:clientData/>
  </xdr:twoCellAnchor>
  <xdr:twoCellAnchor editAs="oneCell">
    <xdr:from>
      <xdr:col>4</xdr:col>
      <xdr:colOff>286665</xdr:colOff>
      <xdr:row>62</xdr:row>
      <xdr:rowOff>127000</xdr:rowOff>
    </xdr:from>
    <xdr:to>
      <xdr:col>32</xdr:col>
      <xdr:colOff>27662</xdr:colOff>
      <xdr:row>72</xdr:row>
      <xdr:rowOff>269875</xdr:rowOff>
    </xdr:to>
    <xdr:pic>
      <xdr:nvPicPr>
        <xdr:cNvPr id="11" name="図 10">
          <a:extLst>
            <a:ext uri="{FF2B5EF4-FFF2-40B4-BE49-F238E27FC236}">
              <a16:creationId xmlns:a16="http://schemas.microsoft.com/office/drawing/2014/main" id="{00000000-0008-0000-4500-00000B000000}"/>
            </a:ext>
          </a:extLst>
        </xdr:cNvPr>
        <xdr:cNvPicPr>
          <a:picLocks noChangeAspect="1"/>
        </xdr:cNvPicPr>
      </xdr:nvPicPr>
      <xdr:blipFill>
        <a:blip xmlns:r="http://schemas.openxmlformats.org/officeDocument/2006/relationships" r:embed="rId4"/>
        <a:stretch>
          <a:fillRect/>
        </a:stretch>
      </xdr:blipFill>
      <xdr:spPr>
        <a:xfrm>
          <a:off x="1286790" y="26673175"/>
          <a:ext cx="8542097" cy="4619625"/>
        </a:xfrm>
        <a:prstGeom prst="rect">
          <a:avLst/>
        </a:prstGeom>
      </xdr:spPr>
    </xdr:pic>
    <xdr:clientData/>
  </xdr:twoCellAnchor>
  <xdr:twoCellAnchor editAs="oneCell">
    <xdr:from>
      <xdr:col>4</xdr:col>
      <xdr:colOff>286665</xdr:colOff>
      <xdr:row>76</xdr:row>
      <xdr:rowOff>127000</xdr:rowOff>
    </xdr:from>
    <xdr:to>
      <xdr:col>32</xdr:col>
      <xdr:colOff>27662</xdr:colOff>
      <xdr:row>86</xdr:row>
      <xdr:rowOff>269875</xdr:rowOff>
    </xdr:to>
    <xdr:pic>
      <xdr:nvPicPr>
        <xdr:cNvPr id="13" name="図 12">
          <a:extLst>
            <a:ext uri="{FF2B5EF4-FFF2-40B4-BE49-F238E27FC236}">
              <a16:creationId xmlns:a16="http://schemas.microsoft.com/office/drawing/2014/main" id="{00000000-0008-0000-4500-00000D000000}"/>
            </a:ext>
          </a:extLst>
        </xdr:cNvPr>
        <xdr:cNvPicPr>
          <a:picLocks noChangeAspect="1"/>
        </xdr:cNvPicPr>
      </xdr:nvPicPr>
      <xdr:blipFill>
        <a:blip xmlns:r="http://schemas.openxmlformats.org/officeDocument/2006/relationships" r:embed="rId5"/>
        <a:stretch>
          <a:fillRect/>
        </a:stretch>
      </xdr:blipFill>
      <xdr:spPr>
        <a:xfrm>
          <a:off x="1286790" y="32959675"/>
          <a:ext cx="8542097" cy="4619625"/>
        </a:xfrm>
        <a:prstGeom prst="rect">
          <a:avLst/>
        </a:prstGeom>
      </xdr:spPr>
    </xdr:pic>
    <xdr:clientData/>
  </xdr:twoCellAnchor>
  <xdr:twoCellAnchor editAs="oneCell">
    <xdr:from>
      <xdr:col>4</xdr:col>
      <xdr:colOff>286665</xdr:colOff>
      <xdr:row>90</xdr:row>
      <xdr:rowOff>127000</xdr:rowOff>
    </xdr:from>
    <xdr:to>
      <xdr:col>32</xdr:col>
      <xdr:colOff>27662</xdr:colOff>
      <xdr:row>100</xdr:row>
      <xdr:rowOff>269875</xdr:rowOff>
    </xdr:to>
    <xdr:pic>
      <xdr:nvPicPr>
        <xdr:cNvPr id="15" name="図 14">
          <a:extLst>
            <a:ext uri="{FF2B5EF4-FFF2-40B4-BE49-F238E27FC236}">
              <a16:creationId xmlns:a16="http://schemas.microsoft.com/office/drawing/2014/main" id="{00000000-0008-0000-4500-00000F000000}"/>
            </a:ext>
          </a:extLst>
        </xdr:cNvPr>
        <xdr:cNvPicPr>
          <a:picLocks noChangeAspect="1"/>
        </xdr:cNvPicPr>
      </xdr:nvPicPr>
      <xdr:blipFill>
        <a:blip xmlns:r="http://schemas.openxmlformats.org/officeDocument/2006/relationships" r:embed="rId6"/>
        <a:stretch>
          <a:fillRect/>
        </a:stretch>
      </xdr:blipFill>
      <xdr:spPr>
        <a:xfrm>
          <a:off x="1286790" y="39246175"/>
          <a:ext cx="8542097" cy="4619625"/>
        </a:xfrm>
        <a:prstGeom prst="rect">
          <a:avLst/>
        </a:prstGeom>
      </xdr:spPr>
    </xdr:pic>
    <xdr:clientData/>
  </xdr:twoCellAnchor>
  <xdr:twoCellAnchor editAs="oneCell">
    <xdr:from>
      <xdr:col>4</xdr:col>
      <xdr:colOff>286665</xdr:colOff>
      <xdr:row>104</xdr:row>
      <xdr:rowOff>127000</xdr:rowOff>
    </xdr:from>
    <xdr:to>
      <xdr:col>32</xdr:col>
      <xdr:colOff>27662</xdr:colOff>
      <xdr:row>114</xdr:row>
      <xdr:rowOff>269875</xdr:rowOff>
    </xdr:to>
    <xdr:pic>
      <xdr:nvPicPr>
        <xdr:cNvPr id="17" name="図 16">
          <a:extLst>
            <a:ext uri="{FF2B5EF4-FFF2-40B4-BE49-F238E27FC236}">
              <a16:creationId xmlns:a16="http://schemas.microsoft.com/office/drawing/2014/main" id="{00000000-0008-0000-4500-000011000000}"/>
            </a:ext>
          </a:extLst>
        </xdr:cNvPr>
        <xdr:cNvPicPr>
          <a:picLocks noChangeAspect="1"/>
        </xdr:cNvPicPr>
      </xdr:nvPicPr>
      <xdr:blipFill>
        <a:blip xmlns:r="http://schemas.openxmlformats.org/officeDocument/2006/relationships" r:embed="rId7"/>
        <a:stretch>
          <a:fillRect/>
        </a:stretch>
      </xdr:blipFill>
      <xdr:spPr>
        <a:xfrm>
          <a:off x="1286790" y="45532675"/>
          <a:ext cx="8542097" cy="4619625"/>
        </a:xfrm>
        <a:prstGeom prst="rect">
          <a:avLst/>
        </a:prstGeom>
      </xdr:spPr>
    </xdr:pic>
    <xdr:clientData/>
  </xdr:twoCellAnchor>
  <xdr:twoCellAnchor editAs="oneCell">
    <xdr:from>
      <xdr:col>4</xdr:col>
      <xdr:colOff>286665</xdr:colOff>
      <xdr:row>118</xdr:row>
      <xdr:rowOff>127000</xdr:rowOff>
    </xdr:from>
    <xdr:to>
      <xdr:col>32</xdr:col>
      <xdr:colOff>27662</xdr:colOff>
      <xdr:row>128</xdr:row>
      <xdr:rowOff>269875</xdr:rowOff>
    </xdr:to>
    <xdr:pic>
      <xdr:nvPicPr>
        <xdr:cNvPr id="19" name="図 18">
          <a:extLst>
            <a:ext uri="{FF2B5EF4-FFF2-40B4-BE49-F238E27FC236}">
              <a16:creationId xmlns:a16="http://schemas.microsoft.com/office/drawing/2014/main" id="{00000000-0008-0000-4500-000013000000}"/>
            </a:ext>
          </a:extLst>
        </xdr:cNvPr>
        <xdr:cNvPicPr>
          <a:picLocks noChangeAspect="1"/>
        </xdr:cNvPicPr>
      </xdr:nvPicPr>
      <xdr:blipFill>
        <a:blip xmlns:r="http://schemas.openxmlformats.org/officeDocument/2006/relationships" r:embed="rId8"/>
        <a:stretch>
          <a:fillRect/>
        </a:stretch>
      </xdr:blipFill>
      <xdr:spPr>
        <a:xfrm>
          <a:off x="1286790" y="51819175"/>
          <a:ext cx="8542097" cy="4619625"/>
        </a:xfrm>
        <a:prstGeom prst="rect">
          <a:avLst/>
        </a:prstGeom>
      </xdr:spPr>
    </xdr:pic>
    <xdr:clientData/>
  </xdr:twoCellAnchor>
  <xdr:twoCellAnchor editAs="oneCell">
    <xdr:from>
      <xdr:col>4</xdr:col>
      <xdr:colOff>286665</xdr:colOff>
      <xdr:row>132</xdr:row>
      <xdr:rowOff>127000</xdr:rowOff>
    </xdr:from>
    <xdr:to>
      <xdr:col>32</xdr:col>
      <xdr:colOff>27662</xdr:colOff>
      <xdr:row>142</xdr:row>
      <xdr:rowOff>269875</xdr:rowOff>
    </xdr:to>
    <xdr:pic>
      <xdr:nvPicPr>
        <xdr:cNvPr id="21" name="図 20">
          <a:extLst>
            <a:ext uri="{FF2B5EF4-FFF2-40B4-BE49-F238E27FC236}">
              <a16:creationId xmlns:a16="http://schemas.microsoft.com/office/drawing/2014/main" id="{00000000-0008-0000-4500-000015000000}"/>
            </a:ext>
          </a:extLst>
        </xdr:cNvPr>
        <xdr:cNvPicPr>
          <a:picLocks noChangeAspect="1"/>
        </xdr:cNvPicPr>
      </xdr:nvPicPr>
      <xdr:blipFill>
        <a:blip xmlns:r="http://schemas.openxmlformats.org/officeDocument/2006/relationships" r:embed="rId9"/>
        <a:stretch>
          <a:fillRect/>
        </a:stretch>
      </xdr:blipFill>
      <xdr:spPr>
        <a:xfrm>
          <a:off x="1286790" y="58105675"/>
          <a:ext cx="8542097" cy="4619625"/>
        </a:xfrm>
        <a:prstGeom prst="rect">
          <a:avLst/>
        </a:prstGeom>
      </xdr:spPr>
    </xdr:pic>
    <xdr:clientData/>
  </xdr:twoCellAnchor>
  <xdr:twoCellAnchor editAs="oneCell">
    <xdr:from>
      <xdr:col>4</xdr:col>
      <xdr:colOff>286665</xdr:colOff>
      <xdr:row>146</xdr:row>
      <xdr:rowOff>127000</xdr:rowOff>
    </xdr:from>
    <xdr:to>
      <xdr:col>32</xdr:col>
      <xdr:colOff>27662</xdr:colOff>
      <xdr:row>156</xdr:row>
      <xdr:rowOff>269875</xdr:rowOff>
    </xdr:to>
    <xdr:pic>
      <xdr:nvPicPr>
        <xdr:cNvPr id="23" name="図 22">
          <a:extLst>
            <a:ext uri="{FF2B5EF4-FFF2-40B4-BE49-F238E27FC236}">
              <a16:creationId xmlns:a16="http://schemas.microsoft.com/office/drawing/2014/main" id="{00000000-0008-0000-4500-000017000000}"/>
            </a:ext>
          </a:extLst>
        </xdr:cNvPr>
        <xdr:cNvPicPr>
          <a:picLocks noChangeAspect="1"/>
        </xdr:cNvPicPr>
      </xdr:nvPicPr>
      <xdr:blipFill>
        <a:blip xmlns:r="http://schemas.openxmlformats.org/officeDocument/2006/relationships" r:embed="rId10"/>
        <a:stretch>
          <a:fillRect/>
        </a:stretch>
      </xdr:blipFill>
      <xdr:spPr>
        <a:xfrm>
          <a:off x="1286790" y="64392175"/>
          <a:ext cx="8542097" cy="4619625"/>
        </a:xfrm>
        <a:prstGeom prst="rect">
          <a:avLst/>
        </a:prstGeom>
      </xdr:spPr>
    </xdr:pic>
    <xdr:clientData/>
  </xdr:twoCellAnchor>
  <xdr:twoCellAnchor editAs="oneCell">
    <xdr:from>
      <xdr:col>4</xdr:col>
      <xdr:colOff>286665</xdr:colOff>
      <xdr:row>160</xdr:row>
      <xdr:rowOff>127006</xdr:rowOff>
    </xdr:from>
    <xdr:to>
      <xdr:col>32</xdr:col>
      <xdr:colOff>27662</xdr:colOff>
      <xdr:row>170</xdr:row>
      <xdr:rowOff>269881</xdr:rowOff>
    </xdr:to>
    <xdr:pic>
      <xdr:nvPicPr>
        <xdr:cNvPr id="25" name="図 24">
          <a:extLst>
            <a:ext uri="{FF2B5EF4-FFF2-40B4-BE49-F238E27FC236}">
              <a16:creationId xmlns:a16="http://schemas.microsoft.com/office/drawing/2014/main" id="{00000000-0008-0000-4500-000019000000}"/>
            </a:ext>
          </a:extLst>
        </xdr:cNvPr>
        <xdr:cNvPicPr>
          <a:picLocks noChangeAspect="1"/>
        </xdr:cNvPicPr>
      </xdr:nvPicPr>
      <xdr:blipFill>
        <a:blip xmlns:r="http://schemas.openxmlformats.org/officeDocument/2006/relationships" r:embed="rId11"/>
        <a:stretch>
          <a:fillRect/>
        </a:stretch>
      </xdr:blipFill>
      <xdr:spPr>
        <a:xfrm>
          <a:off x="1286790" y="70678681"/>
          <a:ext cx="8542097" cy="4619625"/>
        </a:xfrm>
        <a:prstGeom prst="rect">
          <a:avLst/>
        </a:prstGeom>
      </xdr:spPr>
    </xdr:pic>
    <xdr:clientData/>
  </xdr:twoCellAnchor>
  <xdr:twoCellAnchor editAs="oneCell">
    <xdr:from>
      <xdr:col>4</xdr:col>
      <xdr:colOff>286665</xdr:colOff>
      <xdr:row>174</xdr:row>
      <xdr:rowOff>127000</xdr:rowOff>
    </xdr:from>
    <xdr:to>
      <xdr:col>32</xdr:col>
      <xdr:colOff>27662</xdr:colOff>
      <xdr:row>184</xdr:row>
      <xdr:rowOff>269875</xdr:rowOff>
    </xdr:to>
    <xdr:pic>
      <xdr:nvPicPr>
        <xdr:cNvPr id="27" name="図 26">
          <a:extLst>
            <a:ext uri="{FF2B5EF4-FFF2-40B4-BE49-F238E27FC236}">
              <a16:creationId xmlns:a16="http://schemas.microsoft.com/office/drawing/2014/main" id="{00000000-0008-0000-4500-00001B000000}"/>
            </a:ext>
          </a:extLst>
        </xdr:cNvPr>
        <xdr:cNvPicPr>
          <a:picLocks noChangeAspect="1"/>
        </xdr:cNvPicPr>
      </xdr:nvPicPr>
      <xdr:blipFill>
        <a:blip xmlns:r="http://schemas.openxmlformats.org/officeDocument/2006/relationships" r:embed="rId12"/>
        <a:stretch>
          <a:fillRect/>
        </a:stretch>
      </xdr:blipFill>
      <xdr:spPr>
        <a:xfrm>
          <a:off x="1286790" y="76965175"/>
          <a:ext cx="8542097" cy="4619625"/>
        </a:xfrm>
        <a:prstGeom prst="rect">
          <a:avLst/>
        </a:prstGeom>
      </xdr:spPr>
    </xdr:pic>
    <xdr:clientData/>
  </xdr:twoCellAnchor>
  <xdr:twoCellAnchor editAs="oneCell">
    <xdr:from>
      <xdr:col>4</xdr:col>
      <xdr:colOff>286665</xdr:colOff>
      <xdr:row>188</xdr:row>
      <xdr:rowOff>127000</xdr:rowOff>
    </xdr:from>
    <xdr:to>
      <xdr:col>32</xdr:col>
      <xdr:colOff>27662</xdr:colOff>
      <xdr:row>198</xdr:row>
      <xdr:rowOff>269875</xdr:rowOff>
    </xdr:to>
    <xdr:pic>
      <xdr:nvPicPr>
        <xdr:cNvPr id="29" name="図 28">
          <a:extLst>
            <a:ext uri="{FF2B5EF4-FFF2-40B4-BE49-F238E27FC236}">
              <a16:creationId xmlns:a16="http://schemas.microsoft.com/office/drawing/2014/main" id="{00000000-0008-0000-4500-00001D000000}"/>
            </a:ext>
          </a:extLst>
        </xdr:cNvPr>
        <xdr:cNvPicPr>
          <a:picLocks noChangeAspect="1"/>
        </xdr:cNvPicPr>
      </xdr:nvPicPr>
      <xdr:blipFill>
        <a:blip xmlns:r="http://schemas.openxmlformats.org/officeDocument/2006/relationships" r:embed="rId13"/>
        <a:stretch>
          <a:fillRect/>
        </a:stretch>
      </xdr:blipFill>
      <xdr:spPr>
        <a:xfrm>
          <a:off x="1286790" y="83251675"/>
          <a:ext cx="8542097" cy="4619625"/>
        </a:xfrm>
        <a:prstGeom prst="rect">
          <a:avLst/>
        </a:prstGeom>
      </xdr:spPr>
    </xdr:pic>
    <xdr:clientData/>
  </xdr:twoCellAnchor>
  <xdr:twoCellAnchor editAs="oneCell">
    <xdr:from>
      <xdr:col>4</xdr:col>
      <xdr:colOff>286665</xdr:colOff>
      <xdr:row>202</xdr:row>
      <xdr:rowOff>127000</xdr:rowOff>
    </xdr:from>
    <xdr:to>
      <xdr:col>32</xdr:col>
      <xdr:colOff>27662</xdr:colOff>
      <xdr:row>212</xdr:row>
      <xdr:rowOff>269875</xdr:rowOff>
    </xdr:to>
    <xdr:pic>
      <xdr:nvPicPr>
        <xdr:cNvPr id="31" name="図 30">
          <a:extLst>
            <a:ext uri="{FF2B5EF4-FFF2-40B4-BE49-F238E27FC236}">
              <a16:creationId xmlns:a16="http://schemas.microsoft.com/office/drawing/2014/main" id="{00000000-0008-0000-4500-00001F000000}"/>
            </a:ext>
          </a:extLst>
        </xdr:cNvPr>
        <xdr:cNvPicPr>
          <a:picLocks noChangeAspect="1"/>
        </xdr:cNvPicPr>
      </xdr:nvPicPr>
      <xdr:blipFill>
        <a:blip xmlns:r="http://schemas.openxmlformats.org/officeDocument/2006/relationships" r:embed="rId14"/>
        <a:stretch>
          <a:fillRect/>
        </a:stretch>
      </xdr:blipFill>
      <xdr:spPr>
        <a:xfrm>
          <a:off x="1286790" y="89538175"/>
          <a:ext cx="8542097" cy="4619625"/>
        </a:xfrm>
        <a:prstGeom prst="rect">
          <a:avLst/>
        </a:prstGeom>
      </xdr:spPr>
    </xdr:pic>
    <xdr:clientData/>
  </xdr:twoCellAnchor>
  <xdr:twoCellAnchor editAs="oneCell">
    <xdr:from>
      <xdr:col>4</xdr:col>
      <xdr:colOff>286665</xdr:colOff>
      <xdr:row>216</xdr:row>
      <xdr:rowOff>127006</xdr:rowOff>
    </xdr:from>
    <xdr:to>
      <xdr:col>32</xdr:col>
      <xdr:colOff>27662</xdr:colOff>
      <xdr:row>226</xdr:row>
      <xdr:rowOff>269881</xdr:rowOff>
    </xdr:to>
    <xdr:pic>
      <xdr:nvPicPr>
        <xdr:cNvPr id="161" name="図 160">
          <a:extLst>
            <a:ext uri="{FF2B5EF4-FFF2-40B4-BE49-F238E27FC236}">
              <a16:creationId xmlns:a16="http://schemas.microsoft.com/office/drawing/2014/main" id="{00000000-0008-0000-4500-0000A1000000}"/>
            </a:ext>
          </a:extLst>
        </xdr:cNvPr>
        <xdr:cNvPicPr>
          <a:picLocks noChangeAspect="1"/>
        </xdr:cNvPicPr>
      </xdr:nvPicPr>
      <xdr:blipFill>
        <a:blip xmlns:r="http://schemas.openxmlformats.org/officeDocument/2006/relationships" r:embed="rId15"/>
        <a:stretch>
          <a:fillRect/>
        </a:stretch>
      </xdr:blipFill>
      <xdr:spPr>
        <a:xfrm>
          <a:off x="1286790" y="95824681"/>
          <a:ext cx="8542097" cy="4619625"/>
        </a:xfrm>
        <a:prstGeom prst="rect">
          <a:avLst/>
        </a:prstGeom>
      </xdr:spPr>
    </xdr:pic>
    <xdr:clientData/>
  </xdr:twoCellAnchor>
  <xdr:twoCellAnchor editAs="oneCell">
    <xdr:from>
      <xdr:col>4</xdr:col>
      <xdr:colOff>286665</xdr:colOff>
      <xdr:row>230</xdr:row>
      <xdr:rowOff>127000</xdr:rowOff>
    </xdr:from>
    <xdr:to>
      <xdr:col>32</xdr:col>
      <xdr:colOff>27662</xdr:colOff>
      <xdr:row>240</xdr:row>
      <xdr:rowOff>269875</xdr:rowOff>
    </xdr:to>
    <xdr:pic>
      <xdr:nvPicPr>
        <xdr:cNvPr id="163" name="図 162">
          <a:extLst>
            <a:ext uri="{FF2B5EF4-FFF2-40B4-BE49-F238E27FC236}">
              <a16:creationId xmlns:a16="http://schemas.microsoft.com/office/drawing/2014/main" id="{00000000-0008-0000-4500-0000A3000000}"/>
            </a:ext>
          </a:extLst>
        </xdr:cNvPr>
        <xdr:cNvPicPr>
          <a:picLocks noChangeAspect="1"/>
        </xdr:cNvPicPr>
      </xdr:nvPicPr>
      <xdr:blipFill>
        <a:blip xmlns:r="http://schemas.openxmlformats.org/officeDocument/2006/relationships" r:embed="rId16"/>
        <a:stretch>
          <a:fillRect/>
        </a:stretch>
      </xdr:blipFill>
      <xdr:spPr>
        <a:xfrm>
          <a:off x="1286790" y="102111175"/>
          <a:ext cx="8542097" cy="4619625"/>
        </a:xfrm>
        <a:prstGeom prst="rect">
          <a:avLst/>
        </a:prstGeom>
      </xdr:spPr>
    </xdr:pic>
    <xdr:clientData/>
  </xdr:twoCellAnchor>
  <xdr:twoCellAnchor editAs="oneCell">
    <xdr:from>
      <xdr:col>4</xdr:col>
      <xdr:colOff>286665</xdr:colOff>
      <xdr:row>244</xdr:row>
      <xdr:rowOff>127000</xdr:rowOff>
    </xdr:from>
    <xdr:to>
      <xdr:col>32</xdr:col>
      <xdr:colOff>27662</xdr:colOff>
      <xdr:row>254</xdr:row>
      <xdr:rowOff>269875</xdr:rowOff>
    </xdr:to>
    <xdr:pic>
      <xdr:nvPicPr>
        <xdr:cNvPr id="165" name="図 164">
          <a:extLst>
            <a:ext uri="{FF2B5EF4-FFF2-40B4-BE49-F238E27FC236}">
              <a16:creationId xmlns:a16="http://schemas.microsoft.com/office/drawing/2014/main" id="{00000000-0008-0000-4500-0000A5000000}"/>
            </a:ext>
          </a:extLst>
        </xdr:cNvPr>
        <xdr:cNvPicPr>
          <a:picLocks noChangeAspect="1"/>
        </xdr:cNvPicPr>
      </xdr:nvPicPr>
      <xdr:blipFill>
        <a:blip xmlns:r="http://schemas.openxmlformats.org/officeDocument/2006/relationships" r:embed="rId17"/>
        <a:stretch>
          <a:fillRect/>
        </a:stretch>
      </xdr:blipFill>
      <xdr:spPr>
        <a:xfrm>
          <a:off x="1286790" y="108397675"/>
          <a:ext cx="8542097" cy="4619625"/>
        </a:xfrm>
        <a:prstGeom prst="rect">
          <a:avLst/>
        </a:prstGeom>
      </xdr:spPr>
    </xdr:pic>
    <xdr:clientData/>
  </xdr:twoCellAnchor>
  <xdr:twoCellAnchor editAs="oneCell">
    <xdr:from>
      <xdr:col>4</xdr:col>
      <xdr:colOff>286665</xdr:colOff>
      <xdr:row>258</xdr:row>
      <xdr:rowOff>127000</xdr:rowOff>
    </xdr:from>
    <xdr:to>
      <xdr:col>32</xdr:col>
      <xdr:colOff>27662</xdr:colOff>
      <xdr:row>268</xdr:row>
      <xdr:rowOff>269875</xdr:rowOff>
    </xdr:to>
    <xdr:pic>
      <xdr:nvPicPr>
        <xdr:cNvPr id="167" name="図 166">
          <a:extLst>
            <a:ext uri="{FF2B5EF4-FFF2-40B4-BE49-F238E27FC236}">
              <a16:creationId xmlns:a16="http://schemas.microsoft.com/office/drawing/2014/main" id="{00000000-0008-0000-4500-0000A7000000}"/>
            </a:ext>
          </a:extLst>
        </xdr:cNvPr>
        <xdr:cNvPicPr>
          <a:picLocks noChangeAspect="1"/>
        </xdr:cNvPicPr>
      </xdr:nvPicPr>
      <xdr:blipFill>
        <a:blip xmlns:r="http://schemas.openxmlformats.org/officeDocument/2006/relationships" r:embed="rId18"/>
        <a:stretch>
          <a:fillRect/>
        </a:stretch>
      </xdr:blipFill>
      <xdr:spPr>
        <a:xfrm>
          <a:off x="1286790" y="114684175"/>
          <a:ext cx="8542097" cy="4619625"/>
        </a:xfrm>
        <a:prstGeom prst="rect">
          <a:avLst/>
        </a:prstGeom>
      </xdr:spPr>
    </xdr:pic>
    <xdr:clientData/>
  </xdr:twoCellAnchor>
  <xdr:twoCellAnchor editAs="oneCell">
    <xdr:from>
      <xdr:col>4</xdr:col>
      <xdr:colOff>286665</xdr:colOff>
      <xdr:row>272</xdr:row>
      <xdr:rowOff>127000</xdr:rowOff>
    </xdr:from>
    <xdr:to>
      <xdr:col>32</xdr:col>
      <xdr:colOff>27662</xdr:colOff>
      <xdr:row>282</xdr:row>
      <xdr:rowOff>269875</xdr:rowOff>
    </xdr:to>
    <xdr:pic>
      <xdr:nvPicPr>
        <xdr:cNvPr id="169" name="図 168">
          <a:extLst>
            <a:ext uri="{FF2B5EF4-FFF2-40B4-BE49-F238E27FC236}">
              <a16:creationId xmlns:a16="http://schemas.microsoft.com/office/drawing/2014/main" id="{00000000-0008-0000-4500-0000A9000000}"/>
            </a:ext>
          </a:extLst>
        </xdr:cNvPr>
        <xdr:cNvPicPr>
          <a:picLocks noChangeAspect="1"/>
        </xdr:cNvPicPr>
      </xdr:nvPicPr>
      <xdr:blipFill>
        <a:blip xmlns:r="http://schemas.openxmlformats.org/officeDocument/2006/relationships" r:embed="rId19"/>
        <a:stretch>
          <a:fillRect/>
        </a:stretch>
      </xdr:blipFill>
      <xdr:spPr>
        <a:xfrm>
          <a:off x="1286790" y="120970675"/>
          <a:ext cx="8542097" cy="4619625"/>
        </a:xfrm>
        <a:prstGeom prst="rect">
          <a:avLst/>
        </a:prstGeom>
      </xdr:spPr>
    </xdr:pic>
    <xdr:clientData/>
  </xdr:twoCellAnchor>
  <xdr:twoCellAnchor editAs="oneCell">
    <xdr:from>
      <xdr:col>4</xdr:col>
      <xdr:colOff>286665</xdr:colOff>
      <xdr:row>286</xdr:row>
      <xdr:rowOff>127000</xdr:rowOff>
    </xdr:from>
    <xdr:to>
      <xdr:col>32</xdr:col>
      <xdr:colOff>27662</xdr:colOff>
      <xdr:row>296</xdr:row>
      <xdr:rowOff>269875</xdr:rowOff>
    </xdr:to>
    <xdr:pic>
      <xdr:nvPicPr>
        <xdr:cNvPr id="172" name="図 171">
          <a:extLst>
            <a:ext uri="{FF2B5EF4-FFF2-40B4-BE49-F238E27FC236}">
              <a16:creationId xmlns:a16="http://schemas.microsoft.com/office/drawing/2014/main" id="{00000000-0008-0000-4500-0000AC000000}"/>
            </a:ext>
          </a:extLst>
        </xdr:cNvPr>
        <xdr:cNvPicPr>
          <a:picLocks noChangeAspect="1"/>
        </xdr:cNvPicPr>
      </xdr:nvPicPr>
      <xdr:blipFill>
        <a:blip xmlns:r="http://schemas.openxmlformats.org/officeDocument/2006/relationships" r:embed="rId20"/>
        <a:stretch>
          <a:fillRect/>
        </a:stretch>
      </xdr:blipFill>
      <xdr:spPr>
        <a:xfrm>
          <a:off x="1286790" y="127257175"/>
          <a:ext cx="8542097" cy="4619625"/>
        </a:xfrm>
        <a:prstGeom prst="rect">
          <a:avLst/>
        </a:prstGeom>
      </xdr:spPr>
    </xdr:pic>
    <xdr:clientData/>
  </xdr:twoCellAnchor>
  <xdr:twoCellAnchor editAs="oneCell">
    <xdr:from>
      <xdr:col>12</xdr:col>
      <xdr:colOff>238125</xdr:colOff>
      <xdr:row>9</xdr:row>
      <xdr:rowOff>409575</xdr:rowOff>
    </xdr:from>
    <xdr:to>
      <xdr:col>23</xdr:col>
      <xdr:colOff>206799</xdr:colOff>
      <xdr:row>11</xdr:row>
      <xdr:rowOff>422608</xdr:rowOff>
    </xdr:to>
    <xdr:pic>
      <xdr:nvPicPr>
        <xdr:cNvPr id="4" name="図 3">
          <a:extLst>
            <a:ext uri="{FF2B5EF4-FFF2-40B4-BE49-F238E27FC236}">
              <a16:creationId xmlns:a16="http://schemas.microsoft.com/office/drawing/2014/main" id="{00000000-0008-0000-4500-000004000000}"/>
            </a:ext>
          </a:extLst>
        </xdr:cNvPr>
        <xdr:cNvPicPr>
          <a:picLocks noChangeAspect="1"/>
        </xdr:cNvPicPr>
      </xdr:nvPicPr>
      <xdr:blipFill>
        <a:blip xmlns:r="http://schemas.openxmlformats.org/officeDocument/2006/relationships" r:embed="rId21"/>
        <a:stretch>
          <a:fillRect/>
        </a:stretch>
      </xdr:blipFill>
      <xdr:spPr>
        <a:xfrm>
          <a:off x="3752850" y="3152775"/>
          <a:ext cx="3426249" cy="908383"/>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125730</xdr:colOff>
      <xdr:row>9</xdr:row>
      <xdr:rowOff>142561</xdr:rowOff>
    </xdr:from>
    <xdr:to>
      <xdr:col>9</xdr:col>
      <xdr:colOff>188595</xdr:colOff>
      <xdr:row>40</xdr:row>
      <xdr:rowOff>9839</xdr:rowOff>
    </xdr:to>
    <xdr:pic>
      <xdr:nvPicPr>
        <xdr:cNvPr id="3" name="図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stretch>
          <a:fillRect/>
        </a:stretch>
      </xdr:blipFill>
      <xdr:spPr>
        <a:xfrm>
          <a:off x="563880" y="1780861"/>
          <a:ext cx="2263140" cy="4648828"/>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1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2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3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4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5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6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7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8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9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A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B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C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D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E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6F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0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1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2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3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4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5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6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7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8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9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A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B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C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D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E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7F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0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1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2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3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4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5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6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7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8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9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A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B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C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D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E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8F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0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1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2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3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4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5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6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7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8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9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A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B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C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D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E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9F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0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1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2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3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4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5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6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7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8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9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A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B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xdr:twoCellAnchor editAs="oneCell">
    <xdr:from>
      <xdr:col>2</xdr:col>
      <xdr:colOff>275360</xdr:colOff>
      <xdr:row>5</xdr:row>
      <xdr:rowOff>92298</xdr:rowOff>
    </xdr:from>
    <xdr:to>
      <xdr:col>9</xdr:col>
      <xdr:colOff>38965</xdr:colOff>
      <xdr:row>44</xdr:row>
      <xdr:rowOff>60103</xdr:rowOff>
    </xdr:to>
    <xdr:pic>
      <xdr:nvPicPr>
        <xdr:cNvPr id="3" name="図 2">
          <a:extLst>
            <a:ext uri="{FF2B5EF4-FFF2-40B4-BE49-F238E27FC236}">
              <a16:creationId xmlns:a16="http://schemas.microsoft.com/office/drawing/2014/main" id="{00000000-0008-0000-AC00-000003000000}"/>
            </a:ext>
          </a:extLst>
        </xdr:cNvPr>
        <xdr:cNvPicPr>
          <a:picLocks noChangeAspect="1"/>
        </xdr:cNvPicPr>
      </xdr:nvPicPr>
      <xdr:blipFill>
        <a:blip xmlns:r="http://schemas.openxmlformats.org/officeDocument/2006/relationships" r:embed="rId1"/>
        <a:stretch>
          <a:fillRect/>
        </a:stretch>
      </xdr:blipFill>
      <xdr:spPr>
        <a:xfrm>
          <a:off x="713510" y="1120998"/>
          <a:ext cx="1963880" cy="5968555"/>
        </a:xfrm>
        <a:prstGeom prst="rect">
          <a:avLst/>
        </a:prstGeom>
      </xdr:spPr>
    </xdr:pic>
    <xdr:clientData/>
  </xdr:twoCellAnchor>
</xdr:wsDr>
</file>

<file path=xl/drawings/drawing170.xml><?xml version="1.0" encoding="utf-8"?>
<xdr:wsDr xmlns:xdr="http://schemas.openxmlformats.org/drawingml/2006/spreadsheetDrawing" xmlns:a="http://schemas.openxmlformats.org/drawingml/2006/main">
  <xdr:twoCellAnchor editAs="oneCell">
    <xdr:from>
      <xdr:col>2</xdr:col>
      <xdr:colOff>125730</xdr:colOff>
      <xdr:row>10</xdr:row>
      <xdr:rowOff>56611</xdr:rowOff>
    </xdr:from>
    <xdr:to>
      <xdr:col>9</xdr:col>
      <xdr:colOff>188595</xdr:colOff>
      <xdr:row>39</xdr:row>
      <xdr:rowOff>95789</xdr:rowOff>
    </xdr:to>
    <xdr:pic>
      <xdr:nvPicPr>
        <xdr:cNvPr id="3" name="図 2">
          <a:extLst>
            <a:ext uri="{FF2B5EF4-FFF2-40B4-BE49-F238E27FC236}">
              <a16:creationId xmlns:a16="http://schemas.microsoft.com/office/drawing/2014/main" id="{00000000-0008-0000-AD00-000003000000}"/>
            </a:ext>
          </a:extLst>
        </xdr:cNvPr>
        <xdr:cNvPicPr>
          <a:picLocks noChangeAspect="1"/>
        </xdr:cNvPicPr>
      </xdr:nvPicPr>
      <xdr:blipFill>
        <a:blip xmlns:r="http://schemas.openxmlformats.org/officeDocument/2006/relationships" r:embed="rId1"/>
        <a:stretch>
          <a:fillRect/>
        </a:stretch>
      </xdr:blipFill>
      <xdr:spPr>
        <a:xfrm>
          <a:off x="563880" y="1847311"/>
          <a:ext cx="2263140" cy="4515928"/>
        </a:xfrm>
        <a:prstGeom prst="rect">
          <a:avLst/>
        </a:prstGeom>
      </xdr:spPr>
    </xdr:pic>
    <xdr:clientData/>
  </xdr:twoCellAnchor>
</xdr:wsDr>
</file>

<file path=xl/drawings/drawing171.xml><?xml version="1.0" encoding="utf-8"?>
<xdr:wsDr xmlns:xdr="http://schemas.openxmlformats.org/drawingml/2006/spreadsheetDrawing" xmlns:a="http://schemas.openxmlformats.org/drawingml/2006/main">
  <xdr:twoCellAnchor editAs="oneCell">
    <xdr:from>
      <xdr:col>21</xdr:col>
      <xdr:colOff>19050</xdr:colOff>
      <xdr:row>9</xdr:row>
      <xdr:rowOff>190500</xdr:rowOff>
    </xdr:from>
    <xdr:to>
      <xdr:col>42</xdr:col>
      <xdr:colOff>44874</xdr:colOff>
      <xdr:row>11</xdr:row>
      <xdr:rowOff>355933</xdr:rowOff>
    </xdr:to>
    <xdr:pic>
      <xdr:nvPicPr>
        <xdr:cNvPr id="2" name="図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xfrm>
          <a:off x="3400425" y="3009900"/>
          <a:ext cx="3426249" cy="908383"/>
        </a:xfrm>
        <a:prstGeom prst="rect">
          <a:avLst/>
        </a:prstGeom>
      </xdr:spPr>
    </xdr:pic>
    <xdr:clientData/>
  </xdr:twoCellAnchor>
</xdr:wsDr>
</file>

<file path=xl/drawings/drawing172.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B0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B0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B0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B0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B0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B0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B0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B0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B0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B0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B0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B0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B0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B0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B0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B0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B0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B0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B0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B0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41" headerRowBorderDxfId="42" tableBorderDxfId="40">
  <autoFilter ref="B15:B21" xr:uid="{00000000-0009-0000-0100-000001000000}"/>
  <tableColumns count="1">
    <tableColumn id="1" xr3:uid="{00000000-0010-0000-0000-000001000000}" name="対象箇所" dataDxfId="3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38" headerRowBorderDxfId="37" tableBorderDxfId="36">
  <autoFilter ref="C15:J46" xr:uid="{00000000-0009-0000-0100-000002000000}"/>
  <tableColumns count="8">
    <tableColumn id="9" xr3:uid="{00000000-0010-0000-0100-000009000000}" name="部位区分" totalsRowLabel="集計" dataDxfId="35" totalsRowDxfId="34"/>
    <tableColumn id="2" xr3:uid="{00000000-0010-0000-0100-000002000000}" name="変状区分" dataDxfId="33" totalsRowDxfId="32"/>
    <tableColumn id="7" xr3:uid="{00000000-0010-0000-0100-000007000000}" name="変状種類" dataDxfId="31" totalsRowDxfId="30"/>
    <tableColumn id="4" xr3:uid="{00000000-0010-0000-0100-000004000000}" name="対策区分" dataDxfId="29" totalsRowDxfId="28"/>
    <tableColumn id="5" xr3:uid="{00000000-0010-0000-0100-000005000000}" name="健全性" dataDxfId="27" totalsRowDxfId="26"/>
    <tableColumn id="12" xr3:uid="{00000000-0010-0000-0100-00000C000000}" name="調査の要否" dataDxfId="25" totalsRowDxfId="24"/>
    <tableColumn id="10" xr3:uid="{00000000-0010-0000-0100-00000A000000}" name="措置の要否" dataDxfId="23" totalsRowDxfId="22"/>
    <tableColumn id="11" xr3:uid="{00000000-0010-0000-0100-00000B000000}"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9" tableBorderDxfId="18">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7" tableBorderDxfId="16">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5" headerRowBorderDxfId="14" tableBorderDxfId="13">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12" headerRowBorderDxfId="11" tableBorderDxfId="10">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8" headerRowBorderDxfId="9" tableBorderDxfId="7">
  <autoFilter ref="B5:B12" xr:uid="{00000000-0009-0000-0100-000003000000}"/>
  <tableColumns count="1">
    <tableColumn id="1" xr3:uid="{00000000-0010-0000-0800-000001000000}"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4" headerRowBorderDxfId="5" tableBorderDxfId="3">
  <autoFilter ref="C5:E11" xr:uid="{00000000-0009-0000-0100-000004000000}"/>
  <tableColumns count="3">
    <tableColumn id="1" xr3:uid="{00000000-0010-0000-0900-000001000000}" name="トンネル工法" dataDxfId="2"/>
    <tableColumn id="2" xr3:uid="{00000000-0010-0000-0900-000002000000}" name="緊急輸送路" dataDxfId="1"/>
    <tableColumn id="3" xr3:uid="{00000000-0010-0000-0900-000003000000}"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72.xml"/><Relationship Id="rId1" Type="http://schemas.openxmlformats.org/officeDocument/2006/relationships/printerSettings" Target="../printerSettings/printerSettings177.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view="pageBreakPreview" zoomScale="85" zoomScaleNormal="85" zoomScaleSheetLayoutView="85" workbookViewId="0">
      <selection activeCell="Y35" sqref="Y35"/>
    </sheetView>
  </sheetViews>
  <sheetFormatPr defaultRowHeight="13.5" x14ac:dyDescent="0.15"/>
  <cols>
    <col min="1" max="2" width="8.875" customWidth="1"/>
    <col min="3" max="3" width="9" customWidth="1"/>
    <col min="4" max="4" width="8.875" customWidth="1"/>
  </cols>
  <sheetData>
    <row r="1" spans="1:14" x14ac:dyDescent="0.15">
      <c r="A1" s="302" t="s">
        <v>406</v>
      </c>
      <c r="B1" s="302"/>
      <c r="C1" s="302"/>
      <c r="D1" s="302"/>
      <c r="E1" s="302"/>
      <c r="F1" s="302"/>
      <c r="G1" s="302"/>
      <c r="H1" s="302"/>
      <c r="I1" s="302"/>
      <c r="J1" s="302"/>
      <c r="K1" s="302"/>
      <c r="L1" s="302"/>
      <c r="M1" s="302"/>
      <c r="N1" s="302"/>
    </row>
    <row r="2" spans="1:14" x14ac:dyDescent="0.15">
      <c r="A2" s="302"/>
      <c r="B2" s="302"/>
      <c r="C2" s="302"/>
      <c r="D2" s="302"/>
      <c r="E2" s="302"/>
      <c r="F2" s="302"/>
      <c r="G2" s="302"/>
      <c r="H2" s="302"/>
      <c r="I2" s="302"/>
      <c r="J2" s="302"/>
      <c r="K2" s="302"/>
      <c r="L2" s="302"/>
      <c r="M2" s="302"/>
      <c r="N2" s="302"/>
    </row>
    <row r="3" spans="1:14" x14ac:dyDescent="0.15">
      <c r="A3" s="303" t="s">
        <v>416</v>
      </c>
      <c r="B3" s="303"/>
      <c r="C3" s="303"/>
      <c r="D3" s="303"/>
      <c r="E3" s="303"/>
      <c r="F3" s="303"/>
      <c r="G3" s="303"/>
      <c r="H3" s="304" t="s">
        <v>417</v>
      </c>
      <c r="I3" s="304"/>
      <c r="J3" s="304"/>
      <c r="K3" s="304"/>
      <c r="L3" s="304"/>
      <c r="M3" s="304"/>
      <c r="N3" s="304"/>
    </row>
    <row r="4" spans="1:14" x14ac:dyDescent="0.15">
      <c r="H4" t="s">
        <v>419</v>
      </c>
    </row>
    <row r="5" spans="1:14" x14ac:dyDescent="0.15">
      <c r="H5" s="301" t="s">
        <v>418</v>
      </c>
      <c r="I5" s="301"/>
      <c r="J5" s="301"/>
      <c r="K5" s="301"/>
      <c r="L5" s="301"/>
      <c r="M5" s="301"/>
      <c r="N5" s="301"/>
    </row>
    <row r="6" spans="1:14" x14ac:dyDescent="0.15">
      <c r="H6" s="301"/>
      <c r="I6" s="301"/>
      <c r="J6" s="301"/>
      <c r="K6" s="301"/>
      <c r="L6" s="301"/>
      <c r="M6" s="301"/>
      <c r="N6" s="301"/>
    </row>
    <row r="7" spans="1:14" x14ac:dyDescent="0.15">
      <c r="H7" s="301"/>
      <c r="I7" s="301"/>
      <c r="J7" s="301"/>
      <c r="K7" s="301"/>
      <c r="L7" s="301"/>
      <c r="M7" s="301"/>
      <c r="N7" s="301"/>
    </row>
    <row r="8" spans="1:14" x14ac:dyDescent="0.15">
      <c r="H8" s="301"/>
      <c r="I8" s="301"/>
      <c r="J8" s="301"/>
      <c r="K8" s="301"/>
      <c r="L8" s="301"/>
      <c r="M8" s="301"/>
      <c r="N8" s="301"/>
    </row>
    <row r="9" spans="1:14" x14ac:dyDescent="0.15">
      <c r="H9" s="193" t="s">
        <v>537</v>
      </c>
      <c r="I9" s="194"/>
      <c r="J9" s="194"/>
      <c r="K9" s="194"/>
    </row>
    <row r="10" spans="1:14" x14ac:dyDescent="0.15">
      <c r="H10" s="300" t="s">
        <v>420</v>
      </c>
      <c r="I10" s="300"/>
      <c r="J10" s="300"/>
      <c r="K10" s="300"/>
      <c r="L10" s="300"/>
      <c r="M10" s="300"/>
      <c r="N10" s="300"/>
    </row>
    <row r="11" spans="1:14" x14ac:dyDescent="0.15">
      <c r="H11" s="300"/>
      <c r="I11" s="300"/>
      <c r="J11" s="300"/>
      <c r="K11" s="300"/>
      <c r="L11" s="300"/>
      <c r="M11" s="300"/>
      <c r="N11" s="300"/>
    </row>
    <row r="12" spans="1:14" x14ac:dyDescent="0.15">
      <c r="H12" t="s">
        <v>421</v>
      </c>
    </row>
    <row r="13" spans="1:14" ht="13.5" customHeight="1" x14ac:dyDescent="0.15">
      <c r="H13" s="300" t="s">
        <v>422</v>
      </c>
      <c r="I13" s="300"/>
      <c r="J13" s="300"/>
      <c r="K13" s="300"/>
      <c r="L13" s="300"/>
      <c r="M13" s="300"/>
      <c r="N13" s="300"/>
    </row>
    <row r="14" spans="1:14" x14ac:dyDescent="0.15">
      <c r="H14" s="300"/>
      <c r="I14" s="300"/>
      <c r="J14" s="300"/>
      <c r="K14" s="300"/>
      <c r="L14" s="300"/>
      <c r="M14" s="300"/>
      <c r="N14" s="300"/>
    </row>
    <row r="15" spans="1:14" x14ac:dyDescent="0.15">
      <c r="H15" s="300"/>
      <c r="I15" s="300"/>
      <c r="J15" s="300"/>
      <c r="K15" s="300"/>
      <c r="L15" s="300"/>
      <c r="M15" s="300"/>
      <c r="N15" s="300"/>
    </row>
    <row r="16" spans="1:14" x14ac:dyDescent="0.15">
      <c r="H16" t="s">
        <v>423</v>
      </c>
    </row>
    <row r="17" spans="8:14" x14ac:dyDescent="0.15">
      <c r="H17" s="300" t="s">
        <v>424</v>
      </c>
      <c r="I17" s="300"/>
      <c r="J17" s="300"/>
      <c r="K17" s="300"/>
      <c r="L17" s="300"/>
      <c r="M17" s="300"/>
      <c r="N17" s="300"/>
    </row>
    <row r="18" spans="8:14" x14ac:dyDescent="0.15">
      <c r="H18" s="300"/>
      <c r="I18" s="300"/>
      <c r="J18" s="300"/>
      <c r="K18" s="300"/>
      <c r="L18" s="300"/>
      <c r="M18" s="300"/>
      <c r="N18" s="300"/>
    </row>
    <row r="19" spans="8:14" x14ac:dyDescent="0.15">
      <c r="H19" t="s">
        <v>425</v>
      </c>
    </row>
    <row r="20" spans="8:14" x14ac:dyDescent="0.15">
      <c r="H20" s="300" t="s">
        <v>426</v>
      </c>
      <c r="I20" s="300"/>
      <c r="J20" s="300"/>
      <c r="K20" s="300"/>
      <c r="L20" s="300"/>
      <c r="M20" s="300"/>
      <c r="N20" s="300"/>
    </row>
    <row r="21" spans="8:14" x14ac:dyDescent="0.15">
      <c r="H21" s="300"/>
      <c r="I21" s="300"/>
      <c r="J21" s="300"/>
      <c r="K21" s="300"/>
      <c r="L21" s="300"/>
      <c r="M21" s="300"/>
      <c r="N21" s="300"/>
    </row>
    <row r="22" spans="8:14" x14ac:dyDescent="0.15">
      <c r="H22" t="s">
        <v>427</v>
      </c>
    </row>
    <row r="23" spans="8:14" x14ac:dyDescent="0.15">
      <c r="H23" t="s">
        <v>428</v>
      </c>
    </row>
    <row r="24" spans="8:14" x14ac:dyDescent="0.15">
      <c r="H24" t="s">
        <v>429</v>
      </c>
    </row>
    <row r="25" spans="8:14" ht="13.5" customHeight="1" x14ac:dyDescent="0.15">
      <c r="H25" s="300" t="s">
        <v>430</v>
      </c>
      <c r="I25" s="300"/>
      <c r="J25" s="300"/>
      <c r="K25" s="300"/>
      <c r="L25" s="300"/>
      <c r="M25" s="300"/>
      <c r="N25" s="300"/>
    </row>
    <row r="26" spans="8:14" x14ac:dyDescent="0.15">
      <c r="H26" s="300"/>
      <c r="I26" s="300"/>
      <c r="J26" s="300"/>
      <c r="K26" s="300"/>
      <c r="L26" s="300"/>
      <c r="M26" s="300"/>
      <c r="N26" s="300"/>
    </row>
    <row r="27" spans="8:14" ht="12" customHeight="1" x14ac:dyDescent="0.15">
      <c r="H27" s="305" t="s">
        <v>431</v>
      </c>
      <c r="I27" s="305"/>
      <c r="J27" s="305"/>
      <c r="K27" s="305"/>
      <c r="L27" s="305"/>
      <c r="M27" s="305"/>
      <c r="N27" s="305"/>
    </row>
    <row r="28" spans="8:14" x14ac:dyDescent="0.15">
      <c r="H28" t="s">
        <v>432</v>
      </c>
    </row>
    <row r="29" spans="8:14" x14ac:dyDescent="0.15">
      <c r="H29" s="304" t="s">
        <v>526</v>
      </c>
      <c r="I29" s="304"/>
      <c r="J29" s="304"/>
      <c r="K29" s="304"/>
      <c r="L29" s="304"/>
      <c r="M29" s="304"/>
      <c r="N29" s="304"/>
    </row>
    <row r="30" spans="8:14" x14ac:dyDescent="0.15">
      <c r="H30" t="s">
        <v>538</v>
      </c>
    </row>
    <row r="31" spans="8:14" ht="13.15" customHeight="1" x14ac:dyDescent="0.15">
      <c r="H31" s="306" t="s">
        <v>540</v>
      </c>
      <c r="I31" s="306"/>
      <c r="J31" s="306"/>
      <c r="K31" s="306"/>
      <c r="L31" s="306"/>
      <c r="M31" s="306"/>
      <c r="N31" s="306"/>
    </row>
    <row r="32" spans="8:14" x14ac:dyDescent="0.15">
      <c r="H32" s="306"/>
      <c r="I32" s="306"/>
      <c r="J32" s="306"/>
      <c r="K32" s="306"/>
      <c r="L32" s="306"/>
      <c r="M32" s="306"/>
      <c r="N32" s="306"/>
    </row>
    <row r="33" spans="2:14" x14ac:dyDescent="0.15">
      <c r="H33" s="306"/>
      <c r="I33" s="306"/>
      <c r="J33" s="306"/>
      <c r="K33" s="306"/>
      <c r="L33" s="306"/>
      <c r="M33" s="306"/>
      <c r="N33" s="306"/>
    </row>
    <row r="34" spans="2:14" x14ac:dyDescent="0.15">
      <c r="H34" s="306"/>
      <c r="I34" s="306"/>
      <c r="J34" s="306"/>
      <c r="K34" s="306"/>
      <c r="L34" s="306"/>
      <c r="M34" s="306"/>
      <c r="N34" s="306"/>
    </row>
    <row r="35" spans="2:14" x14ac:dyDescent="0.15">
      <c r="B35" s="301"/>
      <c r="C35" s="301"/>
      <c r="D35" s="154"/>
      <c r="H35" s="306"/>
      <c r="I35" s="306"/>
      <c r="J35" s="306"/>
      <c r="K35" s="306"/>
      <c r="L35" s="306"/>
      <c r="M35" s="306"/>
      <c r="N35" s="306"/>
    </row>
    <row r="36" spans="2:14" x14ac:dyDescent="0.15">
      <c r="H36" s="307"/>
      <c r="I36" s="307"/>
      <c r="J36" s="307"/>
      <c r="K36" s="307"/>
      <c r="L36" s="307"/>
      <c r="M36" s="307"/>
      <c r="N36" s="307"/>
    </row>
    <row r="37" spans="2:14" x14ac:dyDescent="0.15">
      <c r="H37" s="300"/>
      <c r="I37" s="300"/>
      <c r="J37" s="300"/>
      <c r="K37" s="300"/>
      <c r="L37" s="300"/>
      <c r="M37" s="300"/>
      <c r="N37" s="300"/>
    </row>
    <row r="38" spans="2:14" ht="13.15" customHeight="1" x14ac:dyDescent="0.15">
      <c r="H38" s="300"/>
      <c r="I38" s="300"/>
      <c r="J38" s="300"/>
      <c r="K38" s="300"/>
      <c r="L38" s="300"/>
      <c r="M38" s="300"/>
      <c r="N38" s="300"/>
    </row>
    <row r="39" spans="2:14" x14ac:dyDescent="0.15">
      <c r="H39" s="300"/>
      <c r="I39" s="300"/>
      <c r="J39" s="300"/>
      <c r="K39" s="300"/>
      <c r="L39" s="300"/>
      <c r="M39" s="300"/>
      <c r="N39" s="300"/>
    </row>
    <row r="40" spans="2:14" x14ac:dyDescent="0.15">
      <c r="H40" s="300"/>
      <c r="I40" s="300"/>
      <c r="J40" s="300"/>
      <c r="K40" s="300"/>
      <c r="L40" s="300"/>
      <c r="M40" s="300"/>
      <c r="N40" s="300"/>
    </row>
    <row r="41" spans="2:14" x14ac:dyDescent="0.15">
      <c r="H41" s="300"/>
      <c r="I41" s="300"/>
      <c r="J41" s="300"/>
      <c r="K41" s="300"/>
      <c r="L41" s="300"/>
      <c r="M41" s="300"/>
      <c r="N41" s="300"/>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9"/>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Y35" sqref="Y35"/>
    </sheetView>
  </sheetViews>
  <sheetFormatPr defaultRowHeight="13.5" x14ac:dyDescent="0.15"/>
  <cols>
    <col min="1" max="1" width="8.875" customWidth="1"/>
    <col min="2" max="3" width="9" customWidth="1"/>
    <col min="4" max="4" width="8.875" customWidth="1"/>
  </cols>
  <sheetData>
    <row r="1" spans="1:14" x14ac:dyDescent="0.15">
      <c r="A1" s="308" t="s">
        <v>407</v>
      </c>
      <c r="B1" s="308"/>
      <c r="C1" s="308"/>
      <c r="D1" s="308"/>
      <c r="E1" s="308"/>
      <c r="F1" s="308"/>
      <c r="G1" s="308"/>
      <c r="H1" s="308"/>
      <c r="I1" s="308"/>
      <c r="J1" s="308"/>
      <c r="K1" s="308"/>
      <c r="L1" s="308"/>
      <c r="M1" s="308"/>
      <c r="N1" s="308"/>
    </row>
    <row r="2" spans="1:14" x14ac:dyDescent="0.15">
      <c r="A2" s="308"/>
      <c r="B2" s="308"/>
      <c r="C2" s="308"/>
      <c r="D2" s="308"/>
      <c r="E2" s="308"/>
      <c r="F2" s="308"/>
      <c r="G2" s="308"/>
      <c r="H2" s="308"/>
      <c r="I2" s="308"/>
      <c r="J2" s="308"/>
      <c r="K2" s="308"/>
      <c r="L2" s="308"/>
      <c r="M2" s="308"/>
      <c r="N2" s="308"/>
    </row>
    <row r="22" spans="1:14" ht="13.5" customHeight="1" x14ac:dyDescent="0.15"/>
    <row r="23" spans="1:14" ht="27.75" customHeight="1" x14ac:dyDescent="0.15">
      <c r="B23" s="156"/>
      <c r="C23" s="156"/>
      <c r="D23" s="156"/>
      <c r="E23" s="156"/>
      <c r="F23" s="156"/>
      <c r="G23" s="156"/>
      <c r="H23" s="156"/>
      <c r="I23" s="156"/>
      <c r="J23" s="156"/>
      <c r="K23" s="156"/>
      <c r="L23" s="156"/>
      <c r="M23" s="156"/>
      <c r="N23" s="156"/>
    </row>
    <row r="25" spans="1:14" ht="40.5" customHeight="1" x14ac:dyDescent="0.15">
      <c r="B25" s="156"/>
      <c r="C25" s="156"/>
      <c r="D25" s="156"/>
      <c r="E25" s="156"/>
      <c r="F25" s="156"/>
      <c r="G25" s="156"/>
      <c r="H25" s="156"/>
      <c r="I25" s="156"/>
      <c r="J25" s="156"/>
      <c r="K25" s="156"/>
      <c r="L25" s="156"/>
      <c r="M25" s="156"/>
      <c r="N25" s="156"/>
    </row>
    <row r="26" spans="1:14" ht="13.5" customHeight="1" x14ac:dyDescent="0.15">
      <c r="A26" t="s">
        <v>433</v>
      </c>
      <c r="B26" s="156"/>
      <c r="C26" s="156"/>
      <c r="D26" s="156"/>
      <c r="E26" s="156"/>
      <c r="F26" s="156"/>
      <c r="G26" s="156"/>
      <c r="H26" s="156"/>
      <c r="I26" s="156"/>
      <c r="J26" s="156"/>
      <c r="K26" s="156"/>
      <c r="L26" s="156"/>
      <c r="M26" s="156"/>
      <c r="N26" s="156"/>
    </row>
    <row r="27" spans="1:14" ht="27" customHeight="1" x14ac:dyDescent="0.15">
      <c r="A27" s="300" t="s">
        <v>436</v>
      </c>
      <c r="B27" s="300"/>
      <c r="C27" s="300"/>
      <c r="D27" s="300"/>
      <c r="E27" s="300"/>
      <c r="F27" s="300"/>
      <c r="G27" s="300"/>
      <c r="H27" s="300"/>
      <c r="I27" s="300"/>
      <c r="J27" s="300"/>
      <c r="K27" s="300"/>
      <c r="L27" s="300"/>
      <c r="M27" s="300"/>
      <c r="N27" s="300"/>
    </row>
    <row r="28" spans="1:14" x14ac:dyDescent="0.15">
      <c r="A28" t="s">
        <v>434</v>
      </c>
    </row>
    <row r="29" spans="1:14" ht="40.5" customHeight="1" x14ac:dyDescent="0.15">
      <c r="A29" s="300" t="s">
        <v>435</v>
      </c>
      <c r="B29" s="300"/>
      <c r="C29" s="300"/>
      <c r="D29" s="300"/>
      <c r="E29" s="300"/>
      <c r="F29" s="300"/>
      <c r="G29" s="300"/>
      <c r="H29" s="300"/>
      <c r="I29" s="300"/>
      <c r="J29" s="300"/>
      <c r="K29" s="300"/>
      <c r="L29" s="300"/>
      <c r="M29" s="300"/>
      <c r="N29" s="300"/>
    </row>
    <row r="30" spans="1:14" ht="27" customHeight="1" x14ac:dyDescent="0.15">
      <c r="A30" s="300" t="s">
        <v>531</v>
      </c>
      <c r="B30" s="300"/>
      <c r="C30" s="300"/>
      <c r="D30" s="300"/>
      <c r="E30" s="300"/>
      <c r="F30" s="300"/>
      <c r="G30" s="300"/>
      <c r="H30" s="300"/>
      <c r="I30" s="300"/>
      <c r="J30" s="300"/>
      <c r="K30" s="300"/>
      <c r="L30" s="300"/>
      <c r="M30" s="300"/>
      <c r="N30" s="300"/>
    </row>
    <row r="32" spans="1:14" x14ac:dyDescent="0.15">
      <c r="A32" s="155"/>
      <c r="B32" s="155"/>
      <c r="C32" s="155"/>
      <c r="D32" s="155"/>
      <c r="E32" s="155"/>
      <c r="F32" s="155"/>
      <c r="G32" s="155"/>
      <c r="H32" s="155"/>
      <c r="I32" s="155"/>
      <c r="J32" s="155"/>
      <c r="K32" s="155"/>
      <c r="L32" s="155"/>
      <c r="M32" s="155"/>
      <c r="N32" s="155"/>
    </row>
    <row r="33" spans="1:14" x14ac:dyDescent="0.15">
      <c r="A33" s="155"/>
      <c r="B33" s="155"/>
      <c r="C33" s="155"/>
      <c r="D33" s="155"/>
      <c r="E33" s="155"/>
      <c r="F33" s="155"/>
      <c r="G33" s="155"/>
      <c r="H33" s="155"/>
      <c r="I33" s="155"/>
      <c r="J33" s="155"/>
      <c r="K33" s="155"/>
      <c r="L33" s="155"/>
      <c r="M33" s="155"/>
      <c r="N33" s="155"/>
    </row>
    <row r="39" spans="1:14" x14ac:dyDescent="0.15">
      <c r="G39" s="154"/>
    </row>
  </sheetData>
  <mergeCells count="4">
    <mergeCell ref="A27:N27"/>
    <mergeCell ref="A29:N29"/>
    <mergeCell ref="A30:N30"/>
    <mergeCell ref="A1:N2"/>
  </mergeCells>
  <phoneticPr fontId="9"/>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M31"/>
  <sheetViews>
    <sheetView showGridLines="0" tabSelected="1" view="pageBreakPreview" zoomScaleNormal="100" zoomScaleSheetLayoutView="100" workbookViewId="0">
      <selection activeCell="E15" sqref="E15:F15"/>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31" customWidth="1"/>
    <col min="24" max="24" width="9.625" style="31" customWidth="1"/>
    <col min="25" max="25" width="5.875" style="31" customWidth="1"/>
    <col min="26" max="26" width="5.875" style="1" customWidth="1"/>
    <col min="27" max="28" width="3.25" style="1" customWidth="1"/>
    <col min="29" max="29" width="1.5" style="3" customWidth="1"/>
    <col min="30" max="16384" width="9" style="3"/>
  </cols>
  <sheetData>
    <row r="1" spans="2:39" ht="10.5" customHeight="1" x14ac:dyDescent="0.15">
      <c r="E1" s="2"/>
      <c r="F1" s="2"/>
      <c r="G1" s="2"/>
      <c r="H1" s="2"/>
      <c r="I1" s="2"/>
      <c r="J1" s="2"/>
      <c r="K1" s="2"/>
      <c r="L1" s="2"/>
      <c r="M1" s="2"/>
      <c r="N1" s="2"/>
      <c r="O1" s="2"/>
      <c r="P1" s="2"/>
      <c r="Q1" s="2"/>
      <c r="R1" s="2"/>
      <c r="S1" s="2"/>
      <c r="T1" s="2"/>
      <c r="U1" s="2"/>
      <c r="V1" s="2"/>
      <c r="W1" s="40"/>
      <c r="X1" s="40"/>
      <c r="Y1" s="40"/>
      <c r="Z1" s="2"/>
      <c r="AA1" s="2"/>
      <c r="AB1" s="2"/>
    </row>
    <row r="2" spans="2:39" ht="24.95" customHeight="1" x14ac:dyDescent="0.15">
      <c r="B2" s="22" t="s">
        <v>318</v>
      </c>
      <c r="C2" s="22"/>
      <c r="D2" s="22"/>
      <c r="E2" s="22"/>
      <c r="F2" s="22"/>
      <c r="G2" s="22"/>
      <c r="H2" s="22"/>
      <c r="I2" s="22"/>
      <c r="J2" s="22"/>
      <c r="K2" s="22"/>
      <c r="L2" s="22"/>
      <c r="M2" s="22"/>
      <c r="N2" s="22"/>
      <c r="O2" s="22"/>
      <c r="P2" s="22"/>
      <c r="Q2" s="22"/>
      <c r="R2" s="22"/>
      <c r="S2" s="309" t="s">
        <v>165</v>
      </c>
      <c r="T2" s="310"/>
      <c r="U2" s="310"/>
      <c r="V2" s="311"/>
      <c r="W2" s="313"/>
      <c r="X2" s="313"/>
      <c r="Y2" s="313"/>
      <c r="Z2" s="313"/>
      <c r="AA2" s="313"/>
      <c r="AB2" s="313"/>
    </row>
    <row r="3" spans="2:39" ht="20.100000000000001" customHeight="1" x14ac:dyDescent="0.15">
      <c r="B3" s="338" t="s">
        <v>27</v>
      </c>
      <c r="C3" s="327"/>
      <c r="D3" s="339" t="s">
        <v>569</v>
      </c>
      <c r="E3" s="339"/>
      <c r="F3" s="339"/>
      <c r="G3" s="339"/>
      <c r="H3" s="311" t="s">
        <v>164</v>
      </c>
      <c r="I3" s="340"/>
      <c r="J3" s="350" t="s">
        <v>567</v>
      </c>
      <c r="K3" s="351"/>
      <c r="L3" s="351"/>
      <c r="M3" s="351"/>
      <c r="N3" s="351"/>
      <c r="O3" s="352"/>
      <c r="P3" s="327" t="s">
        <v>10</v>
      </c>
      <c r="Q3" s="329"/>
      <c r="R3" s="341" t="s">
        <v>1167</v>
      </c>
      <c r="S3" s="342"/>
      <c r="T3" s="342"/>
      <c r="U3" s="342"/>
      <c r="V3" s="343"/>
      <c r="W3" s="309" t="s">
        <v>163</v>
      </c>
      <c r="X3" s="310"/>
      <c r="Y3" s="310"/>
      <c r="Z3" s="347" t="s">
        <v>332</v>
      </c>
      <c r="AA3" s="348"/>
      <c r="AB3" s="349"/>
    </row>
    <row r="4" spans="2:39" ht="20.100000000000001" customHeight="1" x14ac:dyDescent="0.15">
      <c r="B4" s="324" t="s">
        <v>11</v>
      </c>
      <c r="C4" s="314"/>
      <c r="D4" s="344" t="s">
        <v>570</v>
      </c>
      <c r="E4" s="345"/>
      <c r="F4" s="345"/>
      <c r="G4" s="346"/>
      <c r="H4" s="311"/>
      <c r="I4" s="340"/>
      <c r="J4" s="353"/>
      <c r="K4" s="354"/>
      <c r="L4" s="354"/>
      <c r="M4" s="354"/>
      <c r="N4" s="354"/>
      <c r="O4" s="355"/>
      <c r="P4" s="314"/>
      <c r="Q4" s="316"/>
      <c r="R4" s="344"/>
      <c r="S4" s="345"/>
      <c r="T4" s="345"/>
      <c r="U4" s="345"/>
      <c r="V4" s="346"/>
      <c r="W4" s="309" t="s">
        <v>162</v>
      </c>
      <c r="X4" s="310"/>
      <c r="Y4" s="310"/>
      <c r="Z4" s="347" t="s">
        <v>332</v>
      </c>
      <c r="AA4" s="348"/>
      <c r="AB4" s="349"/>
    </row>
    <row r="5" spans="2:39" ht="20.100000000000001" customHeight="1" x14ac:dyDescent="0.15">
      <c r="B5" s="374" t="s">
        <v>12</v>
      </c>
      <c r="C5" s="374"/>
      <c r="D5" s="228" t="s">
        <v>13</v>
      </c>
      <c r="E5" s="375" t="s">
        <v>571</v>
      </c>
      <c r="F5" s="375"/>
      <c r="G5" s="375"/>
      <c r="H5" s="327" t="s">
        <v>161</v>
      </c>
      <c r="I5" s="328"/>
      <c r="J5" s="329"/>
      <c r="K5" s="376" t="s">
        <v>568</v>
      </c>
      <c r="L5" s="377"/>
      <c r="M5" s="377"/>
      <c r="N5" s="377"/>
      <c r="O5" s="378"/>
      <c r="P5" s="382" t="s">
        <v>160</v>
      </c>
      <c r="Q5" s="383"/>
      <c r="R5" s="386">
        <v>44445</v>
      </c>
      <c r="S5" s="387"/>
      <c r="T5" s="388"/>
      <c r="U5" s="314" t="s">
        <v>159</v>
      </c>
      <c r="V5" s="315"/>
      <c r="W5" s="316"/>
      <c r="X5" s="325" t="s">
        <v>158</v>
      </c>
      <c r="Y5" s="317"/>
      <c r="Z5" s="317">
        <v>1030</v>
      </c>
      <c r="AA5" s="317"/>
      <c r="AB5" s="60" t="s">
        <v>157</v>
      </c>
    </row>
    <row r="6" spans="2:39" ht="20.100000000000001" customHeight="1" x14ac:dyDescent="0.15">
      <c r="B6" s="374"/>
      <c r="C6" s="374"/>
      <c r="D6" s="55" t="s">
        <v>14</v>
      </c>
      <c r="E6" s="356" t="s">
        <v>572</v>
      </c>
      <c r="F6" s="356"/>
      <c r="G6" s="356"/>
      <c r="H6" s="314"/>
      <c r="I6" s="315"/>
      <c r="J6" s="316"/>
      <c r="K6" s="379"/>
      <c r="L6" s="380"/>
      <c r="M6" s="380"/>
      <c r="N6" s="380"/>
      <c r="O6" s="381"/>
      <c r="P6" s="384"/>
      <c r="Q6" s="385"/>
      <c r="R6" s="389"/>
      <c r="S6" s="390"/>
      <c r="T6" s="391"/>
      <c r="U6" s="309" t="s">
        <v>15</v>
      </c>
      <c r="V6" s="310"/>
      <c r="W6" s="311"/>
      <c r="X6" s="325" t="s">
        <v>495</v>
      </c>
      <c r="Y6" s="317"/>
      <c r="Z6" s="317"/>
      <c r="AA6" s="317"/>
      <c r="AB6" s="326"/>
    </row>
    <row r="7" spans="2:39" ht="18.95" customHeight="1" x14ac:dyDescent="0.15">
      <c r="B7" s="357" t="s">
        <v>133</v>
      </c>
      <c r="C7" s="321" t="s">
        <v>147</v>
      </c>
      <c r="D7" s="323"/>
      <c r="E7" s="358" t="s">
        <v>573</v>
      </c>
      <c r="F7" s="359"/>
      <c r="G7" s="360"/>
      <c r="H7" s="321" t="s">
        <v>156</v>
      </c>
      <c r="I7" s="322"/>
      <c r="J7" s="323"/>
      <c r="K7" s="361" t="s">
        <v>579</v>
      </c>
      <c r="L7" s="362"/>
      <c r="M7" s="370" t="s">
        <v>155</v>
      </c>
      <c r="N7" s="371"/>
      <c r="O7" s="321" t="s">
        <v>138</v>
      </c>
      <c r="P7" s="323"/>
      <c r="Q7" s="363" t="s">
        <v>581</v>
      </c>
      <c r="R7" s="364"/>
      <c r="S7" s="330" t="s">
        <v>154</v>
      </c>
      <c r="T7" s="321" t="s">
        <v>153</v>
      </c>
      <c r="U7" s="322"/>
      <c r="V7" s="322"/>
      <c r="W7" s="323"/>
      <c r="X7" s="102" t="s">
        <v>129</v>
      </c>
      <c r="Y7" s="103" t="s">
        <v>152</v>
      </c>
      <c r="Z7" s="101" t="s">
        <v>128</v>
      </c>
      <c r="AA7" s="324" t="s">
        <v>151</v>
      </c>
      <c r="AB7" s="324"/>
      <c r="AC7" s="4"/>
      <c r="AD7" s="8"/>
      <c r="AE7" s="3" t="e">
        <f>INT(E7/10000)</f>
        <v>#VALUE!</v>
      </c>
      <c r="AF7" s="3" t="e">
        <f>INT(E7/100)-AE7*100</f>
        <v>#VALUE!</v>
      </c>
      <c r="AG7" s="188" t="e">
        <f>E7-AE7*10000-AF7*100</f>
        <v>#VALUE!</v>
      </c>
      <c r="AH7" s="189" t="e">
        <f>ROUND(AE7+AF7/60+AG7/60/60,5)</f>
        <v>#VALUE!</v>
      </c>
      <c r="AI7" s="189" t="e">
        <f>TEXT(AH7,"0.00000")</f>
        <v>#VALUE!</v>
      </c>
    </row>
    <row r="8" spans="2:39" ht="18.95" customHeight="1" x14ac:dyDescent="0.15">
      <c r="B8" s="314"/>
      <c r="C8" s="365" t="s">
        <v>144</v>
      </c>
      <c r="D8" s="366"/>
      <c r="E8" s="358" t="s">
        <v>574</v>
      </c>
      <c r="F8" s="359"/>
      <c r="G8" s="360"/>
      <c r="H8" s="365" t="s">
        <v>150</v>
      </c>
      <c r="I8" s="367"/>
      <c r="J8" s="366"/>
      <c r="K8" s="368"/>
      <c r="L8" s="369"/>
      <c r="M8" s="370"/>
      <c r="N8" s="371"/>
      <c r="O8" s="365" t="s">
        <v>149</v>
      </c>
      <c r="P8" s="366"/>
      <c r="Q8" s="235">
        <v>25</v>
      </c>
      <c r="R8" s="236" t="s">
        <v>582</v>
      </c>
      <c r="S8" s="331"/>
      <c r="T8" s="318" t="s">
        <v>148</v>
      </c>
      <c r="U8" s="309" t="s">
        <v>236</v>
      </c>
      <c r="V8" s="310"/>
      <c r="W8" s="311"/>
      <c r="X8" s="79"/>
      <c r="Y8" s="263"/>
      <c r="Z8" s="263">
        <v>5</v>
      </c>
      <c r="AA8" s="312"/>
      <c r="AB8" s="312"/>
      <c r="AC8" s="4"/>
      <c r="AD8" s="82"/>
      <c r="AE8" s="3" t="e">
        <f>INT(E8/10000)</f>
        <v>#VALUE!</v>
      </c>
      <c r="AF8" s="3" t="e">
        <f>INT(E8/100)-AE8*100</f>
        <v>#VALUE!</v>
      </c>
      <c r="AG8" s="188" t="e">
        <f>E8-AE8*10000-AF8*100</f>
        <v>#VALUE!</v>
      </c>
      <c r="AH8" s="189" t="e">
        <f>ROUND(AE8+AF8/60+AG8/60/60,5)</f>
        <v>#VALUE!</v>
      </c>
      <c r="AI8" s="189" t="e">
        <f>TEXT(AH8,"0.00000")</f>
        <v>#VALUE!</v>
      </c>
    </row>
    <row r="9" spans="2:39" ht="18.95" customHeight="1" x14ac:dyDescent="0.15">
      <c r="B9" s="394" t="s">
        <v>125</v>
      </c>
      <c r="C9" s="365" t="s">
        <v>147</v>
      </c>
      <c r="D9" s="366"/>
      <c r="E9" s="358" t="s">
        <v>1169</v>
      </c>
      <c r="F9" s="359"/>
      <c r="G9" s="360"/>
      <c r="H9" s="395" t="s">
        <v>506</v>
      </c>
      <c r="I9" s="396"/>
      <c r="J9" s="396"/>
      <c r="K9" s="397" t="s">
        <v>580</v>
      </c>
      <c r="L9" s="398"/>
      <c r="M9" s="370"/>
      <c r="N9" s="371"/>
      <c r="O9" s="365" t="s">
        <v>146</v>
      </c>
      <c r="P9" s="366"/>
      <c r="Q9" s="400"/>
      <c r="R9" s="400"/>
      <c r="S9" s="331"/>
      <c r="T9" s="319"/>
      <c r="U9" s="309" t="s">
        <v>145</v>
      </c>
      <c r="V9" s="310"/>
      <c r="W9" s="311"/>
      <c r="X9" s="79"/>
      <c r="Y9" s="263"/>
      <c r="Z9" s="263">
        <v>20</v>
      </c>
      <c r="AA9" s="312"/>
      <c r="AB9" s="312"/>
      <c r="AC9" s="4"/>
      <c r="AD9" s="82"/>
    </row>
    <row r="10" spans="2:39" ht="18.95" customHeight="1" x14ac:dyDescent="0.15">
      <c r="B10" s="321"/>
      <c r="C10" s="365" t="s">
        <v>144</v>
      </c>
      <c r="D10" s="366"/>
      <c r="E10" s="358" t="s">
        <v>1168</v>
      </c>
      <c r="F10" s="359"/>
      <c r="G10" s="360"/>
      <c r="H10" s="365" t="s">
        <v>143</v>
      </c>
      <c r="I10" s="367"/>
      <c r="J10" s="366"/>
      <c r="K10" s="392"/>
      <c r="L10" s="393"/>
      <c r="M10" s="372"/>
      <c r="N10" s="373"/>
      <c r="O10" s="365" t="s">
        <v>83</v>
      </c>
      <c r="P10" s="366"/>
      <c r="Q10" s="399"/>
      <c r="R10" s="399"/>
      <c r="S10" s="331"/>
      <c r="T10" s="320"/>
      <c r="U10" s="309" t="s">
        <v>142</v>
      </c>
      <c r="V10" s="310"/>
      <c r="W10" s="311"/>
      <c r="X10" s="79"/>
      <c r="Y10" s="263"/>
      <c r="Z10" s="263"/>
      <c r="AA10" s="312"/>
      <c r="AB10" s="312"/>
      <c r="AC10" s="4"/>
      <c r="AD10" s="82"/>
    </row>
    <row r="11" spans="2:39" ht="18.95" customHeight="1" x14ac:dyDescent="0.15">
      <c r="B11" s="365" t="s">
        <v>141</v>
      </c>
      <c r="C11" s="367"/>
      <c r="D11" s="366"/>
      <c r="E11" s="401" t="s">
        <v>575</v>
      </c>
      <c r="F11" s="402"/>
      <c r="G11" s="403"/>
      <c r="H11" s="365" t="s">
        <v>140</v>
      </c>
      <c r="I11" s="367"/>
      <c r="J11" s="366"/>
      <c r="K11" s="392"/>
      <c r="L11" s="393"/>
      <c r="M11" s="404" t="s">
        <v>139</v>
      </c>
      <c r="N11" s="405"/>
      <c r="O11" s="365" t="s">
        <v>138</v>
      </c>
      <c r="P11" s="366"/>
      <c r="Q11" s="406" t="s">
        <v>583</v>
      </c>
      <c r="R11" s="406"/>
      <c r="S11" s="331"/>
      <c r="T11" s="83" t="s">
        <v>137</v>
      </c>
      <c r="U11" s="309" t="s">
        <v>136</v>
      </c>
      <c r="V11" s="310"/>
      <c r="W11" s="311"/>
      <c r="X11" s="79"/>
      <c r="Y11" s="263"/>
      <c r="Z11" s="263"/>
      <c r="AA11" s="312"/>
      <c r="AB11" s="312"/>
      <c r="AC11" s="4"/>
      <c r="AD11" s="82"/>
    </row>
    <row r="12" spans="2:39" ht="18.95" customHeight="1" x14ac:dyDescent="0.15">
      <c r="B12" s="365" t="s">
        <v>135</v>
      </c>
      <c r="C12" s="367"/>
      <c r="D12" s="366"/>
      <c r="E12" s="407"/>
      <c r="F12" s="408"/>
      <c r="G12" s="60" t="s">
        <v>96</v>
      </c>
      <c r="H12" s="405" t="s">
        <v>134</v>
      </c>
      <c r="I12" s="330" t="s">
        <v>133</v>
      </c>
      <c r="J12" s="64" t="s">
        <v>124</v>
      </c>
      <c r="K12" s="407" t="s">
        <v>899</v>
      </c>
      <c r="L12" s="410"/>
      <c r="M12" s="372"/>
      <c r="N12" s="373"/>
      <c r="O12" s="365" t="s">
        <v>83</v>
      </c>
      <c r="P12" s="366"/>
      <c r="Q12" s="411"/>
      <c r="R12" s="411"/>
      <c r="S12" s="331"/>
      <c r="T12" s="318" t="s">
        <v>121</v>
      </c>
      <c r="U12" s="309" t="s">
        <v>120</v>
      </c>
      <c r="V12" s="310"/>
      <c r="W12" s="311"/>
      <c r="X12" s="79"/>
      <c r="Y12" s="263"/>
      <c r="Z12" s="263">
        <v>20</v>
      </c>
      <c r="AA12" s="312"/>
      <c r="AB12" s="312"/>
      <c r="AC12" s="4"/>
      <c r="AD12" s="82"/>
    </row>
    <row r="13" spans="2:39" ht="18.95" customHeight="1" x14ac:dyDescent="0.15">
      <c r="B13" s="394" t="s">
        <v>132</v>
      </c>
      <c r="C13" s="412"/>
      <c r="D13" s="413"/>
      <c r="E13" s="407"/>
      <c r="F13" s="408"/>
      <c r="G13" s="60" t="s">
        <v>476</v>
      </c>
      <c r="H13" s="371"/>
      <c r="I13" s="409"/>
      <c r="J13" s="64" t="s">
        <v>118</v>
      </c>
      <c r="K13" s="59"/>
      <c r="L13" s="62" t="s">
        <v>131</v>
      </c>
      <c r="M13" s="414" t="s">
        <v>130</v>
      </c>
      <c r="N13" s="415"/>
      <c r="O13" s="416"/>
      <c r="P13" s="54" t="s">
        <v>129</v>
      </c>
      <c r="Q13" s="57" t="s">
        <v>128</v>
      </c>
      <c r="R13" s="54" t="s">
        <v>83</v>
      </c>
      <c r="S13" s="331"/>
      <c r="T13" s="320"/>
      <c r="U13" s="309" t="s">
        <v>237</v>
      </c>
      <c r="V13" s="310"/>
      <c r="W13" s="311"/>
      <c r="X13" s="79"/>
      <c r="Y13" s="263"/>
      <c r="Z13" s="263"/>
      <c r="AA13" s="312"/>
      <c r="AB13" s="312"/>
      <c r="AC13" s="4"/>
      <c r="AD13" s="82"/>
      <c r="AF13" s="38"/>
      <c r="AG13" s="37"/>
      <c r="AH13" s="37"/>
      <c r="AI13" s="37"/>
      <c r="AJ13" s="39"/>
      <c r="AK13" s="35"/>
      <c r="AL13" s="34"/>
      <c r="AM13" s="34"/>
    </row>
    <row r="14" spans="2:39" ht="18.95" customHeight="1" x14ac:dyDescent="0.15">
      <c r="B14" s="394" t="s">
        <v>127</v>
      </c>
      <c r="C14" s="412"/>
      <c r="D14" s="413"/>
      <c r="E14" s="419">
        <v>10721</v>
      </c>
      <c r="F14" s="420"/>
      <c r="G14" s="53" t="s">
        <v>126</v>
      </c>
      <c r="H14" s="371"/>
      <c r="I14" s="330" t="s">
        <v>125</v>
      </c>
      <c r="J14" s="64" t="s">
        <v>124</v>
      </c>
      <c r="K14" s="407" t="s">
        <v>899</v>
      </c>
      <c r="L14" s="410"/>
      <c r="M14" s="330" t="s">
        <v>123</v>
      </c>
      <c r="N14" s="309" t="s">
        <v>122</v>
      </c>
      <c r="O14" s="311"/>
      <c r="P14" s="232" t="s">
        <v>577</v>
      </c>
      <c r="Q14" s="234">
        <v>107</v>
      </c>
      <c r="R14" s="68"/>
      <c r="S14" s="331"/>
      <c r="T14" s="318" t="s">
        <v>111</v>
      </c>
      <c r="U14" s="309" t="s">
        <v>238</v>
      </c>
      <c r="V14" s="310"/>
      <c r="W14" s="311"/>
      <c r="X14" s="79"/>
      <c r="Y14" s="263"/>
      <c r="Z14" s="263">
        <v>42</v>
      </c>
      <c r="AA14" s="312"/>
      <c r="AB14" s="312"/>
      <c r="AC14" s="4"/>
      <c r="AD14" s="82"/>
      <c r="AF14" s="38"/>
      <c r="AG14" s="37"/>
      <c r="AH14" s="37"/>
      <c r="AI14" s="37"/>
      <c r="AJ14" s="39"/>
      <c r="AK14" s="35"/>
      <c r="AL14" s="34"/>
      <c r="AM14" s="34"/>
    </row>
    <row r="15" spans="2:39" ht="18.95" customHeight="1" x14ac:dyDescent="0.15">
      <c r="B15" s="69"/>
      <c r="C15" s="365" t="s">
        <v>119</v>
      </c>
      <c r="D15" s="366"/>
      <c r="E15" s="417">
        <v>9.3000000000000007</v>
      </c>
      <c r="F15" s="418"/>
      <c r="G15" s="60" t="s">
        <v>96</v>
      </c>
      <c r="H15" s="373"/>
      <c r="I15" s="409"/>
      <c r="J15" s="66" t="s">
        <v>118</v>
      </c>
      <c r="K15" s="70"/>
      <c r="L15" s="71" t="s">
        <v>117</v>
      </c>
      <c r="M15" s="331"/>
      <c r="N15" s="309" t="s">
        <v>116</v>
      </c>
      <c r="O15" s="311"/>
      <c r="P15" s="232" t="s">
        <v>578</v>
      </c>
      <c r="Q15" s="234"/>
      <c r="R15" s="68"/>
      <c r="S15" s="331"/>
      <c r="T15" s="319"/>
      <c r="U15" s="327" t="s">
        <v>109</v>
      </c>
      <c r="V15" s="328"/>
      <c r="W15" s="329"/>
      <c r="X15" s="81"/>
      <c r="Y15" s="79"/>
      <c r="Z15" s="79"/>
      <c r="AA15" s="312"/>
      <c r="AB15" s="312"/>
      <c r="AC15" s="4"/>
      <c r="AD15" s="82"/>
      <c r="AF15" s="38"/>
      <c r="AG15" s="37"/>
      <c r="AH15" s="37"/>
      <c r="AI15" s="37"/>
      <c r="AJ15" s="39"/>
      <c r="AK15" s="35"/>
      <c r="AL15" s="34"/>
      <c r="AM15" s="34"/>
    </row>
    <row r="16" spans="2:39" ht="18.95" customHeight="1" x14ac:dyDescent="0.15">
      <c r="B16" s="331" t="s">
        <v>115</v>
      </c>
      <c r="C16" s="394" t="s">
        <v>114</v>
      </c>
      <c r="D16" s="413"/>
      <c r="E16" s="421">
        <v>3.5</v>
      </c>
      <c r="F16" s="422"/>
      <c r="G16" s="56" t="s">
        <v>96</v>
      </c>
      <c r="H16" s="330" t="s">
        <v>113</v>
      </c>
      <c r="I16" s="365" t="s">
        <v>99</v>
      </c>
      <c r="J16" s="366"/>
      <c r="K16" s="229">
        <v>30</v>
      </c>
      <c r="L16" s="62" t="s">
        <v>91</v>
      </c>
      <c r="M16" s="331"/>
      <c r="N16" s="309" t="s">
        <v>112</v>
      </c>
      <c r="O16" s="311"/>
      <c r="P16" s="232"/>
      <c r="Q16" s="234"/>
      <c r="R16" s="68"/>
      <c r="S16" s="331"/>
      <c r="T16" s="319"/>
      <c r="U16" s="314"/>
      <c r="V16" s="315"/>
      <c r="W16" s="316"/>
      <c r="X16" s="79"/>
      <c r="Y16" s="79"/>
      <c r="Z16" s="79"/>
      <c r="AA16" s="312"/>
      <c r="AB16" s="312"/>
      <c r="AC16" s="4"/>
      <c r="AD16" s="82"/>
      <c r="AF16" s="38"/>
      <c r="AG16" s="37"/>
      <c r="AH16" s="37"/>
      <c r="AI16" s="37"/>
      <c r="AJ16" s="39"/>
      <c r="AK16" s="35"/>
      <c r="AL16" s="34"/>
      <c r="AM16" s="34"/>
    </row>
    <row r="17" spans="2:39" ht="18.95" customHeight="1" x14ac:dyDescent="0.15">
      <c r="B17" s="331"/>
      <c r="C17" s="321"/>
      <c r="D17" s="323"/>
      <c r="E17" s="421">
        <v>3.5</v>
      </c>
      <c r="F17" s="422"/>
      <c r="G17" s="56" t="s">
        <v>96</v>
      </c>
      <c r="H17" s="331"/>
      <c r="I17" s="394" t="s">
        <v>95</v>
      </c>
      <c r="J17" s="413"/>
      <c r="K17" s="229">
        <v>30</v>
      </c>
      <c r="L17" s="62" t="s">
        <v>91</v>
      </c>
      <c r="M17" s="331"/>
      <c r="N17" s="309" t="s">
        <v>110</v>
      </c>
      <c r="O17" s="311"/>
      <c r="P17" s="233"/>
      <c r="Q17" s="234">
        <v>1</v>
      </c>
      <c r="R17" s="68"/>
      <c r="S17" s="331"/>
      <c r="T17" s="319"/>
      <c r="U17" s="309" t="s">
        <v>105</v>
      </c>
      <c r="V17" s="310"/>
      <c r="W17" s="311"/>
      <c r="X17" s="79"/>
      <c r="Y17" s="79"/>
      <c r="Z17" s="80"/>
      <c r="AA17" s="392"/>
      <c r="AB17" s="393"/>
      <c r="AC17" s="4"/>
      <c r="AD17" s="82"/>
      <c r="AF17" s="38"/>
      <c r="AG17" s="37"/>
      <c r="AH17" s="37"/>
      <c r="AI17" s="37"/>
      <c r="AJ17" s="36"/>
      <c r="AK17" s="35"/>
      <c r="AL17" s="34"/>
      <c r="AM17" s="34"/>
    </row>
    <row r="18" spans="2:39" ht="18.95" customHeight="1" x14ac:dyDescent="0.15">
      <c r="B18" s="65"/>
      <c r="C18" s="365" t="s">
        <v>108</v>
      </c>
      <c r="D18" s="366"/>
      <c r="E18" s="417">
        <v>2.2999999999999998</v>
      </c>
      <c r="F18" s="418"/>
      <c r="G18" s="56" t="s">
        <v>96</v>
      </c>
      <c r="H18" s="331"/>
      <c r="I18" s="321"/>
      <c r="J18" s="323"/>
      <c r="K18" s="229">
        <v>30</v>
      </c>
      <c r="L18" s="62" t="s">
        <v>107</v>
      </c>
      <c r="M18" s="331"/>
      <c r="N18" s="309" t="s">
        <v>106</v>
      </c>
      <c r="O18" s="311"/>
      <c r="P18" s="171"/>
      <c r="Q18" s="67"/>
      <c r="R18" s="68"/>
      <c r="S18" s="331"/>
      <c r="T18" s="319"/>
      <c r="U18" s="314" t="s">
        <v>102</v>
      </c>
      <c r="V18" s="315"/>
      <c r="W18" s="316"/>
      <c r="X18" s="73"/>
      <c r="Y18" s="73"/>
      <c r="Z18" s="72"/>
      <c r="AA18" s="312"/>
      <c r="AB18" s="312"/>
      <c r="AC18" s="4"/>
      <c r="AD18" s="82"/>
      <c r="AF18" s="38"/>
      <c r="AG18" s="37"/>
      <c r="AH18" s="37"/>
      <c r="AI18" s="37"/>
      <c r="AJ18" s="36"/>
      <c r="AK18" s="35"/>
      <c r="AL18" s="34"/>
      <c r="AM18" s="34"/>
    </row>
    <row r="19" spans="2:39" ht="18.95" customHeight="1" x14ac:dyDescent="0.15">
      <c r="B19" s="331" t="s">
        <v>104</v>
      </c>
      <c r="C19" s="321" t="s">
        <v>103</v>
      </c>
      <c r="D19" s="323"/>
      <c r="E19" s="417">
        <v>4.5</v>
      </c>
      <c r="F19" s="418"/>
      <c r="G19" s="58" t="s">
        <v>96</v>
      </c>
      <c r="H19" s="409"/>
      <c r="I19" s="365" t="s">
        <v>92</v>
      </c>
      <c r="J19" s="366"/>
      <c r="K19" s="229">
        <v>50</v>
      </c>
      <c r="L19" s="62" t="s">
        <v>91</v>
      </c>
      <c r="M19" s="331"/>
      <c r="N19" s="309"/>
      <c r="O19" s="311"/>
      <c r="P19" s="171"/>
      <c r="Q19" s="67"/>
      <c r="R19" s="68"/>
      <c r="S19" s="331"/>
      <c r="T19" s="318" t="s">
        <v>98</v>
      </c>
      <c r="U19" s="309" t="s">
        <v>239</v>
      </c>
      <c r="V19" s="310"/>
      <c r="W19" s="311"/>
      <c r="X19" s="73"/>
      <c r="Y19" s="73"/>
      <c r="Z19" s="79"/>
      <c r="AA19" s="312"/>
      <c r="AB19" s="312"/>
      <c r="AC19" s="4"/>
      <c r="AD19" s="82"/>
    </row>
    <row r="20" spans="2:39" ht="18.95" customHeight="1" x14ac:dyDescent="0.15">
      <c r="B20" s="331"/>
      <c r="C20" s="365" t="s">
        <v>101</v>
      </c>
      <c r="D20" s="366"/>
      <c r="E20" s="417">
        <v>6.5</v>
      </c>
      <c r="F20" s="418"/>
      <c r="G20" s="60" t="s">
        <v>96</v>
      </c>
      <c r="H20" s="330" t="s">
        <v>100</v>
      </c>
      <c r="I20" s="365" t="s">
        <v>99</v>
      </c>
      <c r="J20" s="366"/>
      <c r="K20" s="230">
        <v>490</v>
      </c>
      <c r="L20" s="74" t="s">
        <v>91</v>
      </c>
      <c r="M20" s="331"/>
      <c r="N20" s="309"/>
      <c r="O20" s="311"/>
      <c r="P20" s="171"/>
      <c r="Q20" s="46"/>
      <c r="R20" s="68"/>
      <c r="S20" s="331"/>
      <c r="T20" s="319"/>
      <c r="U20" s="309" t="s">
        <v>94</v>
      </c>
      <c r="V20" s="310"/>
      <c r="W20" s="311"/>
      <c r="X20" s="73"/>
      <c r="Y20" s="73"/>
      <c r="Z20" s="79"/>
      <c r="AA20" s="312"/>
      <c r="AB20" s="312"/>
      <c r="AC20" s="4"/>
      <c r="AD20" s="82"/>
    </row>
    <row r="21" spans="2:39" ht="18.95" customHeight="1" x14ac:dyDescent="0.15">
      <c r="B21" s="409"/>
      <c r="C21" s="365" t="s">
        <v>97</v>
      </c>
      <c r="D21" s="366"/>
      <c r="E21" s="417">
        <v>4.5</v>
      </c>
      <c r="F21" s="418"/>
      <c r="G21" s="60" t="s">
        <v>96</v>
      </c>
      <c r="H21" s="331"/>
      <c r="I21" s="365" t="s">
        <v>95</v>
      </c>
      <c r="J21" s="366"/>
      <c r="K21" s="229">
        <v>490</v>
      </c>
      <c r="L21" s="61" t="s">
        <v>91</v>
      </c>
      <c r="M21" s="331"/>
      <c r="N21" s="309"/>
      <c r="O21" s="311"/>
      <c r="P21" s="171"/>
      <c r="Q21" s="46"/>
      <c r="R21" s="68"/>
      <c r="S21" s="331"/>
      <c r="T21" s="319"/>
      <c r="U21" s="309" t="s">
        <v>90</v>
      </c>
      <c r="V21" s="310"/>
      <c r="W21" s="311"/>
      <c r="X21" s="73"/>
      <c r="Y21" s="73"/>
      <c r="Z21" s="79"/>
      <c r="AA21" s="312"/>
      <c r="AB21" s="312"/>
      <c r="AC21" s="4"/>
      <c r="AD21" s="82"/>
    </row>
    <row r="22" spans="2:39" ht="18.95" customHeight="1" x14ac:dyDescent="0.15">
      <c r="B22" s="66"/>
      <c r="C22" s="75" t="s">
        <v>93</v>
      </c>
      <c r="D22" s="76"/>
      <c r="E22" s="423" t="s">
        <v>576</v>
      </c>
      <c r="F22" s="423"/>
      <c r="G22" s="423"/>
      <c r="H22" s="409"/>
      <c r="I22" s="365" t="s">
        <v>92</v>
      </c>
      <c r="J22" s="366"/>
      <c r="K22" s="231">
        <v>1131</v>
      </c>
      <c r="L22" s="71" t="s">
        <v>91</v>
      </c>
      <c r="M22" s="325"/>
      <c r="N22" s="317"/>
      <c r="O22" s="317"/>
      <c r="P22" s="326"/>
      <c r="Q22" s="325"/>
      <c r="R22" s="326"/>
      <c r="S22" s="331"/>
      <c r="T22" s="319"/>
      <c r="U22" s="309" t="s">
        <v>240</v>
      </c>
      <c r="V22" s="310"/>
      <c r="W22" s="311"/>
      <c r="X22" s="73"/>
      <c r="Y22" s="73"/>
      <c r="Z22" s="79"/>
      <c r="AA22" s="312"/>
      <c r="AB22" s="312"/>
      <c r="AC22" s="4"/>
      <c r="AD22" s="82"/>
    </row>
    <row r="23" spans="2:39" ht="18.95" customHeight="1" x14ac:dyDescent="0.15">
      <c r="B23" s="331" t="s">
        <v>89</v>
      </c>
      <c r="C23" s="75" t="s">
        <v>88</v>
      </c>
      <c r="D23" s="76"/>
      <c r="E23" s="428">
        <v>1030</v>
      </c>
      <c r="F23" s="428"/>
      <c r="G23" s="428"/>
      <c r="H23" s="330" t="s">
        <v>87</v>
      </c>
      <c r="I23" s="365" t="s">
        <v>86</v>
      </c>
      <c r="J23" s="366"/>
      <c r="K23" s="365" t="s">
        <v>85</v>
      </c>
      <c r="L23" s="366"/>
      <c r="M23" s="309" t="s">
        <v>84</v>
      </c>
      <c r="N23" s="310"/>
      <c r="O23" s="310"/>
      <c r="P23" s="311"/>
      <c r="Q23" s="309" t="s">
        <v>83</v>
      </c>
      <c r="R23" s="311"/>
      <c r="S23" s="332" t="s">
        <v>244</v>
      </c>
      <c r="T23" s="333"/>
      <c r="U23" s="309" t="s">
        <v>243</v>
      </c>
      <c r="V23" s="310"/>
      <c r="W23" s="311"/>
      <c r="X23" s="73"/>
      <c r="Y23" s="73"/>
      <c r="Z23" s="79"/>
      <c r="AA23" s="312"/>
      <c r="AB23" s="312"/>
      <c r="AC23" s="4"/>
      <c r="AD23" s="82"/>
    </row>
    <row r="24" spans="2:39" ht="18.95" customHeight="1" x14ac:dyDescent="0.15">
      <c r="B24" s="331"/>
      <c r="C24" s="330" t="s">
        <v>82</v>
      </c>
      <c r="D24" s="309" t="s">
        <v>81</v>
      </c>
      <c r="E24" s="310"/>
      <c r="F24" s="424"/>
      <c r="G24" s="425"/>
      <c r="H24" s="331"/>
      <c r="I24" s="407"/>
      <c r="J24" s="410"/>
      <c r="K24" s="407"/>
      <c r="L24" s="410"/>
      <c r="M24" s="407"/>
      <c r="N24" s="408"/>
      <c r="O24" s="408"/>
      <c r="P24" s="410"/>
      <c r="Q24" s="407"/>
      <c r="R24" s="410"/>
      <c r="S24" s="334"/>
      <c r="T24" s="335"/>
      <c r="U24" s="309"/>
      <c r="V24" s="310"/>
      <c r="W24" s="311"/>
      <c r="X24" s="79"/>
      <c r="Y24" s="79"/>
      <c r="Z24" s="79"/>
      <c r="AA24" s="312"/>
      <c r="AB24" s="312"/>
      <c r="AC24" s="4"/>
      <c r="AD24" s="82"/>
    </row>
    <row r="25" spans="2:39" ht="18.95" customHeight="1" x14ac:dyDescent="0.15">
      <c r="B25" s="331"/>
      <c r="C25" s="331"/>
      <c r="D25" s="426" t="s">
        <v>80</v>
      </c>
      <c r="E25" s="427"/>
      <c r="F25" s="424"/>
      <c r="G25" s="425"/>
      <c r="H25" s="331"/>
      <c r="I25" s="407"/>
      <c r="J25" s="410"/>
      <c r="K25" s="407"/>
      <c r="L25" s="410"/>
      <c r="M25" s="407"/>
      <c r="N25" s="408"/>
      <c r="O25" s="408"/>
      <c r="P25" s="410"/>
      <c r="Q25" s="407"/>
      <c r="R25" s="410"/>
      <c r="S25" s="334"/>
      <c r="T25" s="335"/>
      <c r="U25" s="309"/>
      <c r="V25" s="310"/>
      <c r="W25" s="311"/>
      <c r="X25" s="79"/>
      <c r="Y25" s="79"/>
      <c r="Z25" s="79"/>
      <c r="AA25" s="312"/>
      <c r="AB25" s="312"/>
      <c r="AC25" s="4"/>
      <c r="AD25" s="82"/>
    </row>
    <row r="26" spans="2:39" ht="18.95" customHeight="1" x14ac:dyDescent="0.15">
      <c r="B26" s="331"/>
      <c r="C26" s="331"/>
      <c r="D26" s="309" t="s">
        <v>79</v>
      </c>
      <c r="E26" s="310"/>
      <c r="F26" s="424"/>
      <c r="G26" s="425"/>
      <c r="H26" s="331"/>
      <c r="I26" s="407"/>
      <c r="J26" s="410"/>
      <c r="K26" s="407"/>
      <c r="L26" s="410"/>
      <c r="M26" s="407"/>
      <c r="N26" s="408"/>
      <c r="O26" s="408"/>
      <c r="P26" s="410"/>
      <c r="Q26" s="407"/>
      <c r="R26" s="410"/>
      <c r="S26" s="336"/>
      <c r="T26" s="337"/>
      <c r="U26" s="309"/>
      <c r="V26" s="310"/>
      <c r="W26" s="311"/>
      <c r="X26" s="79"/>
      <c r="Y26" s="79"/>
      <c r="Z26" s="79"/>
      <c r="AA26" s="312"/>
      <c r="AB26" s="312"/>
      <c r="AC26" s="4"/>
      <c r="AD26" s="82"/>
    </row>
    <row r="27" spans="2:39" ht="18.95" customHeight="1" x14ac:dyDescent="0.15">
      <c r="B27" s="77"/>
      <c r="C27" s="409"/>
      <c r="D27" s="426" t="s">
        <v>78</v>
      </c>
      <c r="E27" s="427"/>
      <c r="F27" s="424"/>
      <c r="G27" s="425"/>
      <c r="H27" s="409"/>
      <c r="I27" s="407"/>
      <c r="J27" s="410"/>
      <c r="K27" s="407"/>
      <c r="L27" s="410"/>
      <c r="M27" s="407"/>
      <c r="N27" s="408"/>
      <c r="O27" s="408"/>
      <c r="P27" s="410"/>
      <c r="Q27" s="407"/>
      <c r="R27" s="410"/>
      <c r="S27" s="334" t="s">
        <v>77</v>
      </c>
      <c r="T27" s="335"/>
      <c r="U27" s="309" t="s">
        <v>76</v>
      </c>
      <c r="V27" s="310"/>
      <c r="W27" s="311"/>
      <c r="X27" s="79"/>
      <c r="Y27" s="79"/>
      <c r="Z27" s="79">
        <v>2</v>
      </c>
      <c r="AA27" s="312"/>
      <c r="AB27" s="312"/>
      <c r="AC27" s="4"/>
      <c r="AD27" s="82"/>
    </row>
    <row r="28" spans="2:39" ht="18.95" customHeight="1" x14ac:dyDescent="0.15">
      <c r="B28" s="75" t="s">
        <v>75</v>
      </c>
      <c r="C28" s="78"/>
      <c r="D28" s="76"/>
      <c r="E28" s="407" t="s">
        <v>502</v>
      </c>
      <c r="F28" s="408"/>
      <c r="G28" s="408"/>
      <c r="H28" s="408"/>
      <c r="I28" s="408"/>
      <c r="J28" s="408"/>
      <c r="K28" s="429"/>
      <c r="L28" s="430"/>
      <c r="M28" s="430"/>
      <c r="N28" s="430"/>
      <c r="O28" s="430"/>
      <c r="P28" s="430"/>
      <c r="Q28" s="430"/>
      <c r="R28" s="431"/>
      <c r="S28" s="336"/>
      <c r="T28" s="337"/>
      <c r="U28" s="309" t="s">
        <v>74</v>
      </c>
      <c r="V28" s="310"/>
      <c r="W28" s="311"/>
      <c r="X28" s="79"/>
      <c r="Y28" s="79"/>
      <c r="Z28" s="79"/>
      <c r="AA28" s="312"/>
      <c r="AB28" s="312"/>
      <c r="AC28" s="4"/>
      <c r="AD28" s="82"/>
    </row>
    <row r="29" spans="2:39" ht="15" customHeight="1" x14ac:dyDescent="0.15">
      <c r="B29" s="5"/>
      <c r="C29" s="5" t="s">
        <v>542</v>
      </c>
      <c r="D29" s="32"/>
      <c r="E29" s="32"/>
      <c r="F29" s="32"/>
      <c r="G29" s="32"/>
      <c r="H29" s="32"/>
      <c r="I29" s="32"/>
      <c r="J29" s="32"/>
      <c r="K29" s="32"/>
      <c r="L29" s="32"/>
      <c r="M29" s="32"/>
      <c r="N29" s="32"/>
      <c r="O29" s="32"/>
      <c r="P29" s="32"/>
      <c r="Q29" s="32"/>
      <c r="R29" s="32"/>
      <c r="S29" s="32"/>
      <c r="T29" s="32"/>
      <c r="U29" s="32"/>
      <c r="V29" s="32"/>
      <c r="W29" s="33"/>
      <c r="X29" s="33"/>
      <c r="Y29" s="33"/>
      <c r="Z29" s="32"/>
      <c r="AA29" s="32"/>
      <c r="AB29" s="32"/>
    </row>
    <row r="31" spans="2:39" s="1" customFormat="1" ht="18" customHeight="1" x14ac:dyDescent="0.15">
      <c r="J31" s="32"/>
      <c r="W31" s="31"/>
      <c r="X31" s="31"/>
      <c r="Y31" s="31"/>
    </row>
  </sheetData>
  <dataConsolidate/>
  <mergeCells count="192">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Q22:R22"/>
    <mergeCell ref="U22:W22"/>
    <mergeCell ref="AA22:AB22"/>
    <mergeCell ref="U20:W20"/>
    <mergeCell ref="AA20:AB20"/>
    <mergeCell ref="Q23:R23"/>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U9:W9"/>
    <mergeCell ref="C10:D10"/>
    <mergeCell ref="E10:G10"/>
    <mergeCell ref="H10:J10"/>
    <mergeCell ref="K10:L10"/>
    <mergeCell ref="B9:B10"/>
    <mergeCell ref="C9:D9"/>
    <mergeCell ref="E9:G9"/>
    <mergeCell ref="H9:J9"/>
    <mergeCell ref="K9:L9"/>
    <mergeCell ref="O10:P10"/>
    <mergeCell ref="Q10:R10"/>
    <mergeCell ref="O9:P9"/>
    <mergeCell ref="Q9:R9"/>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15:W16"/>
    <mergeCell ref="S7:S22"/>
    <mergeCell ref="T19:T22"/>
    <mergeCell ref="S23:T26"/>
    <mergeCell ref="U18:W18"/>
    <mergeCell ref="AA14:AB14"/>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U19:W19"/>
    <mergeCell ref="AA18:AB18"/>
    <mergeCell ref="AA19:AB19"/>
    <mergeCell ref="U25:W25"/>
    <mergeCell ref="AA25:AB25"/>
    <mergeCell ref="U26:W26"/>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T12:T13"/>
    <mergeCell ref="X6:AB6"/>
    <mergeCell ref="X5:Y5"/>
    <mergeCell ref="T14:T18"/>
  </mergeCells>
  <phoneticPr fontId="9"/>
  <dataValidations count="5">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custom" allowBlank="1" showInputMessage="1" showErrorMessage="1" sqref="E15 E18:E21 Q8" xr:uid="{27A451EB-B65F-4428-B502-A1D911AB3C5D}">
      <formula1>ROUND(E8,5)-ROUNDDOWN(E8,2)=0</formula1>
    </dataValidation>
    <dataValidation type="custom" allowBlank="1" showInputMessage="1" showErrorMessage="1" sqref="E14" xr:uid="{48BCD53B-9B0A-4679-9807-DB724A389979}">
      <formula1>ROUND(E14,10)-ROUNDDOWN(E14,1)=0</formula1>
    </dataValidation>
    <dataValidation type="custom" allowBlank="1" showInputMessage="1" showErrorMessage="1" sqref="Q9:R9" xr:uid="{2B9BACA7-ADE8-4FFE-BF34-FBDE17BB5C95}">
      <formula1>ROUND(Q9,5)-ROUNDDOWN(Q9,1)=0</formula1>
    </dataValidation>
  </dataValidations>
  <printOptions horizontalCentered="1" verticalCentered="1"/>
  <pageMargins left="0.39370078740157483" right="0.39370078740157483" top="0.59055118110236227" bottom="0.59055118110236227" header="0.31496062992125984" footer="0.31496062992125984"/>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141"/>
  <sheetViews>
    <sheetView showGridLines="0" view="pageBreakPreview" zoomScaleNormal="100" zoomScaleSheetLayoutView="100" workbookViewId="0">
      <selection activeCell="M5" sqref="M5:R5"/>
    </sheetView>
  </sheetViews>
  <sheetFormatPr defaultColWidth="9" defaultRowHeight="12" x14ac:dyDescent="0.15"/>
  <cols>
    <col min="1" max="1" width="1.625" style="6" customWidth="1"/>
    <col min="2" max="2" width="5.625" style="6" bestFit="1" customWidth="1"/>
    <col min="3" max="3" width="7" style="6" bestFit="1" customWidth="1"/>
    <col min="4" max="5" width="5.875" style="6" customWidth="1"/>
    <col min="6" max="14" width="4.125" style="6" customWidth="1"/>
    <col min="15" max="26" width="4.5" style="6" customWidth="1"/>
    <col min="27" max="36" width="4.125" style="6" customWidth="1"/>
    <col min="37" max="40" width="3.25" style="6" customWidth="1"/>
    <col min="41" max="41" width="1.375" style="6" customWidth="1"/>
    <col min="42" max="16384" width="9" style="6"/>
  </cols>
  <sheetData>
    <row r="2" spans="2:40" ht="8.25" customHeight="1" x14ac:dyDescent="0.15">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row>
    <row r="3" spans="2:40" ht="24.95" customHeight="1" x14ac:dyDescent="0.15">
      <c r="B3" s="512" t="s">
        <v>319</v>
      </c>
      <c r="C3" s="512"/>
      <c r="D3" s="512"/>
      <c r="E3" s="512"/>
      <c r="F3" s="512"/>
      <c r="G3" s="512"/>
      <c r="H3" s="512"/>
      <c r="I3" s="512"/>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c r="AJ3" s="512"/>
      <c r="AK3" s="512"/>
      <c r="AL3" s="512"/>
      <c r="AM3" s="512"/>
      <c r="AN3" s="512"/>
    </row>
    <row r="4" spans="2:40" ht="20.100000000000001" customHeight="1" x14ac:dyDescent="0.15">
      <c r="B4" s="513" t="s">
        <v>190</v>
      </c>
      <c r="C4" s="513"/>
      <c r="D4" s="513"/>
      <c r="E4" s="514" t="str">
        <f>'様式A-1'!D3</f>
        <v>ホウベンザントンネル</v>
      </c>
      <c r="F4" s="515"/>
      <c r="G4" s="515"/>
      <c r="H4" s="515"/>
      <c r="I4" s="516"/>
      <c r="J4" s="517" t="s">
        <v>189</v>
      </c>
      <c r="K4" s="517"/>
      <c r="L4" s="517"/>
      <c r="M4" s="518" t="str">
        <f>'様式A-1'!J3</f>
        <v>国道435号</v>
      </c>
      <c r="N4" s="519"/>
      <c r="O4" s="519"/>
      <c r="P4" s="519"/>
      <c r="Q4" s="519"/>
      <c r="R4" s="520"/>
      <c r="S4" s="526" t="s">
        <v>161</v>
      </c>
      <c r="T4" s="526"/>
      <c r="U4" s="526"/>
      <c r="V4" s="526"/>
      <c r="W4" s="526"/>
      <c r="X4" s="526"/>
      <c r="Y4" s="461" t="str">
        <f>'様式A-1'!K5</f>
        <v>株式会社エイト日本技術開発</v>
      </c>
      <c r="Z4" s="462"/>
      <c r="AA4" s="462"/>
      <c r="AB4" s="462"/>
      <c r="AC4" s="462"/>
      <c r="AD4" s="463"/>
      <c r="AE4" s="511" t="s">
        <v>160</v>
      </c>
      <c r="AF4" s="511"/>
      <c r="AG4" s="511"/>
      <c r="AH4" s="511"/>
      <c r="AI4" s="460">
        <f>'様式A-1'!R5</f>
        <v>44445</v>
      </c>
      <c r="AJ4" s="460"/>
      <c r="AK4" s="460"/>
      <c r="AL4" s="460"/>
      <c r="AM4" s="460"/>
      <c r="AN4" s="460"/>
    </row>
    <row r="5" spans="2:40" ht="20.100000000000001" customHeight="1" x14ac:dyDescent="0.15">
      <c r="B5" s="521" t="s">
        <v>0</v>
      </c>
      <c r="C5" s="521"/>
      <c r="D5" s="521"/>
      <c r="E5" s="522" t="str">
        <f>'様式A-1'!D4</f>
        <v>鳳翩山トンネル</v>
      </c>
      <c r="F5" s="523"/>
      <c r="G5" s="523"/>
      <c r="H5" s="523"/>
      <c r="I5" s="524"/>
      <c r="J5" s="525" t="s">
        <v>1</v>
      </c>
      <c r="K5" s="525"/>
      <c r="L5" s="525"/>
      <c r="M5" s="518" t="str">
        <f>'様式A-1'!R3</f>
        <v>防府土木建設事務所山口支所</v>
      </c>
      <c r="N5" s="519"/>
      <c r="O5" s="519"/>
      <c r="P5" s="519"/>
      <c r="Q5" s="519"/>
      <c r="R5" s="520"/>
      <c r="S5" s="526"/>
      <c r="T5" s="526"/>
      <c r="U5" s="526"/>
      <c r="V5" s="526"/>
      <c r="W5" s="526"/>
      <c r="X5" s="526"/>
      <c r="Y5" s="464"/>
      <c r="Z5" s="465"/>
      <c r="AA5" s="465"/>
      <c r="AB5" s="465"/>
      <c r="AC5" s="465"/>
      <c r="AD5" s="466"/>
      <c r="AE5" s="511"/>
      <c r="AF5" s="511"/>
      <c r="AG5" s="511"/>
      <c r="AH5" s="511"/>
      <c r="AI5" s="460"/>
      <c r="AJ5" s="460"/>
      <c r="AK5" s="460"/>
      <c r="AL5" s="460"/>
      <c r="AM5" s="460"/>
      <c r="AN5" s="460"/>
    </row>
    <row r="6" spans="2:40" ht="13.5" customHeight="1" x14ac:dyDescent="0.15">
      <c r="B6" s="476" t="s">
        <v>188</v>
      </c>
      <c r="C6" s="476" t="s">
        <v>187</v>
      </c>
      <c r="D6" s="488" t="s">
        <v>186</v>
      </c>
      <c r="E6" s="489"/>
      <c r="F6" s="492" t="s">
        <v>185</v>
      </c>
      <c r="G6" s="493"/>
      <c r="H6" s="493"/>
      <c r="I6" s="493"/>
      <c r="J6" s="494"/>
      <c r="K6" s="498" t="s">
        <v>184</v>
      </c>
      <c r="L6" s="499"/>
      <c r="M6" s="499"/>
      <c r="N6" s="500"/>
      <c r="O6" s="453" t="s">
        <v>183</v>
      </c>
      <c r="P6" s="454"/>
      <c r="Q6" s="454"/>
      <c r="R6" s="454"/>
      <c r="S6" s="449"/>
      <c r="T6" s="449"/>
      <c r="U6" s="449"/>
      <c r="V6" s="449"/>
      <c r="W6" s="449"/>
      <c r="X6" s="449"/>
      <c r="Y6" s="449"/>
      <c r="Z6" s="449"/>
      <c r="AA6" s="449"/>
      <c r="AB6" s="449"/>
      <c r="AC6" s="449"/>
      <c r="AD6" s="450"/>
      <c r="AE6" s="504" t="s">
        <v>182</v>
      </c>
      <c r="AF6" s="505"/>
      <c r="AG6" s="505"/>
      <c r="AH6" s="505"/>
      <c r="AI6" s="505"/>
      <c r="AJ6" s="506"/>
      <c r="AK6" s="449" t="s">
        <v>181</v>
      </c>
      <c r="AL6" s="449"/>
      <c r="AM6" s="449"/>
      <c r="AN6" s="450"/>
    </row>
    <row r="7" spans="2:40" ht="13.5" customHeight="1" x14ac:dyDescent="0.15">
      <c r="B7" s="476"/>
      <c r="C7" s="478"/>
      <c r="D7" s="490"/>
      <c r="E7" s="491"/>
      <c r="F7" s="495"/>
      <c r="G7" s="496"/>
      <c r="H7" s="496"/>
      <c r="I7" s="496"/>
      <c r="J7" s="497"/>
      <c r="K7" s="501"/>
      <c r="L7" s="502"/>
      <c r="M7" s="502"/>
      <c r="N7" s="503"/>
      <c r="O7" s="510" t="str">
        <f>'様式A-1'!T8</f>
        <v>通報設備</v>
      </c>
      <c r="P7" s="510"/>
      <c r="Q7" s="510"/>
      <c r="R7" s="180" t="str">
        <f>'様式A-1'!T11</f>
        <v>警報設備</v>
      </c>
      <c r="S7" s="510" t="str">
        <f>'様式A-1'!T12</f>
        <v>消火設備</v>
      </c>
      <c r="T7" s="510"/>
      <c r="U7" s="510" t="str">
        <f>'様式A-1'!T14</f>
        <v>避難誘導設備</v>
      </c>
      <c r="V7" s="510"/>
      <c r="W7" s="510"/>
      <c r="X7" s="510"/>
      <c r="Y7" s="457" t="str">
        <f>'様式A-1'!T19</f>
        <v>その他の設備</v>
      </c>
      <c r="Z7" s="458"/>
      <c r="AA7" s="458"/>
      <c r="AB7" s="459"/>
      <c r="AC7" s="445" t="s">
        <v>169</v>
      </c>
      <c r="AD7" s="446"/>
      <c r="AE7" s="507"/>
      <c r="AF7" s="508"/>
      <c r="AG7" s="508"/>
      <c r="AH7" s="508"/>
      <c r="AI7" s="508"/>
      <c r="AJ7" s="509"/>
      <c r="AK7" s="449"/>
      <c r="AL7" s="449"/>
      <c r="AM7" s="449"/>
      <c r="AN7" s="450"/>
    </row>
    <row r="8" spans="2:40" ht="13.5" customHeight="1" x14ac:dyDescent="0.15">
      <c r="B8" s="477"/>
      <c r="C8" s="479"/>
      <c r="D8" s="43" t="s">
        <v>180</v>
      </c>
      <c r="E8" s="42" t="s">
        <v>179</v>
      </c>
      <c r="F8" s="477" t="s">
        <v>178</v>
      </c>
      <c r="G8" s="477"/>
      <c r="H8" s="477"/>
      <c r="I8" s="471" t="s">
        <v>177</v>
      </c>
      <c r="J8" s="471" t="s">
        <v>176</v>
      </c>
      <c r="K8" s="471" t="s">
        <v>175</v>
      </c>
      <c r="L8" s="473" t="s">
        <v>174</v>
      </c>
      <c r="M8" s="445" t="s">
        <v>169</v>
      </c>
      <c r="N8" s="480"/>
      <c r="O8" s="467" t="str">
        <f>'様式A-1'!U8</f>
        <v>通話型通報設備</v>
      </c>
      <c r="P8" s="467" t="str">
        <f>'様式A-1'!U9</f>
        <v>操作型通報設備</v>
      </c>
      <c r="Q8" s="467" t="str">
        <f>'様式A-1'!U10</f>
        <v>自動通報設備</v>
      </c>
      <c r="R8" s="467" t="str">
        <f>'様式A-1'!U11</f>
        <v>非常警報設備</v>
      </c>
      <c r="S8" s="469" t="str">
        <f>'様式A-1'!U12</f>
        <v>消 火 器</v>
      </c>
      <c r="T8" s="469" t="str">
        <f>'様式A-1'!U13</f>
        <v>消火栓設備</v>
      </c>
      <c r="U8" s="469" t="str">
        <f>'様式A-1'!U14</f>
        <v>誘導表示設備</v>
      </c>
      <c r="V8" s="467" t="str">
        <f>'様式A-1'!U15</f>
        <v>避難情報提供設備</v>
      </c>
      <c r="W8" s="469" t="str">
        <f>'様式A-1'!U17</f>
        <v>避難通路</v>
      </c>
      <c r="X8" s="469" t="str">
        <f>'様式A-1'!U18</f>
        <v>排煙設備</v>
      </c>
      <c r="Y8" s="467" t="str">
        <f>'様式A-1'!U19</f>
        <v>給水栓設備</v>
      </c>
      <c r="Z8" s="467" t="str">
        <f>'様式A-1'!U20</f>
        <v>無線通信補助設備</v>
      </c>
      <c r="AA8" s="467" t="str">
        <f>'様式A-1'!U21</f>
        <v>水噴霧設備</v>
      </c>
      <c r="AB8" s="469" t="str">
        <f>'様式A-1'!U22</f>
        <v>監視設備</v>
      </c>
      <c r="AC8" s="455"/>
      <c r="AD8" s="456"/>
      <c r="AE8" s="482" t="s">
        <v>173</v>
      </c>
      <c r="AF8" s="484" t="s">
        <v>172</v>
      </c>
      <c r="AG8" s="484" t="s">
        <v>171</v>
      </c>
      <c r="AH8" s="486" t="s">
        <v>170</v>
      </c>
      <c r="AI8" s="445" t="s">
        <v>169</v>
      </c>
      <c r="AJ8" s="446"/>
      <c r="AK8" s="449"/>
      <c r="AL8" s="449"/>
      <c r="AM8" s="449"/>
      <c r="AN8" s="450"/>
    </row>
    <row r="9" spans="2:40" x14ac:dyDescent="0.15">
      <c r="B9" s="477"/>
      <c r="C9" s="63" t="s">
        <v>168</v>
      </c>
      <c r="D9" s="41" t="s">
        <v>167</v>
      </c>
      <c r="E9" s="41" t="s">
        <v>166</v>
      </c>
      <c r="F9" s="477"/>
      <c r="G9" s="477"/>
      <c r="H9" s="477"/>
      <c r="I9" s="472"/>
      <c r="J9" s="472"/>
      <c r="K9" s="472"/>
      <c r="L9" s="474"/>
      <c r="M9" s="481"/>
      <c r="N9" s="452"/>
      <c r="O9" s="468"/>
      <c r="P9" s="468"/>
      <c r="Q9" s="468"/>
      <c r="R9" s="468"/>
      <c r="S9" s="470"/>
      <c r="T9" s="470"/>
      <c r="U9" s="470"/>
      <c r="V9" s="468"/>
      <c r="W9" s="470"/>
      <c r="X9" s="470"/>
      <c r="Y9" s="468"/>
      <c r="Z9" s="468"/>
      <c r="AA9" s="468"/>
      <c r="AB9" s="470"/>
      <c r="AC9" s="447"/>
      <c r="AD9" s="448"/>
      <c r="AE9" s="483"/>
      <c r="AF9" s="485"/>
      <c r="AG9" s="485"/>
      <c r="AH9" s="487"/>
      <c r="AI9" s="447"/>
      <c r="AJ9" s="448"/>
      <c r="AK9" s="451"/>
      <c r="AL9" s="451"/>
      <c r="AM9" s="451"/>
      <c r="AN9" s="452"/>
    </row>
    <row r="10" spans="2:40" ht="13.5" x14ac:dyDescent="0.15">
      <c r="B10" s="237" t="s">
        <v>584</v>
      </c>
      <c r="C10" s="239">
        <v>0</v>
      </c>
      <c r="D10" s="239">
        <v>0</v>
      </c>
      <c r="E10" s="239">
        <v>0</v>
      </c>
      <c r="F10" s="444" t="s">
        <v>585</v>
      </c>
      <c r="G10" s="440"/>
      <c r="H10" s="440"/>
      <c r="I10" s="225"/>
      <c r="J10" s="225"/>
      <c r="K10" s="225"/>
      <c r="L10" s="225"/>
      <c r="M10" s="437"/>
      <c r="N10" s="436"/>
      <c r="O10" s="225"/>
      <c r="P10" s="240"/>
      <c r="Q10" s="240"/>
      <c r="R10" s="241"/>
      <c r="S10" s="240"/>
      <c r="T10" s="242"/>
      <c r="U10" s="242"/>
      <c r="V10" s="242"/>
      <c r="W10" s="242"/>
      <c r="X10" s="242"/>
      <c r="Y10" s="242"/>
      <c r="Z10" s="242"/>
      <c r="AA10" s="243"/>
      <c r="AB10" s="244"/>
      <c r="AC10" s="438"/>
      <c r="AD10" s="438"/>
      <c r="AE10" s="242"/>
      <c r="AF10" s="242"/>
      <c r="AG10" s="243"/>
      <c r="AH10" s="244"/>
      <c r="AI10" s="432"/>
      <c r="AJ10" s="433"/>
      <c r="AK10" s="434"/>
      <c r="AL10" s="435"/>
      <c r="AM10" s="435"/>
      <c r="AN10" s="436"/>
    </row>
    <row r="11" spans="2:40" x14ac:dyDescent="0.15">
      <c r="B11" s="237" t="s">
        <v>586</v>
      </c>
      <c r="C11" s="266">
        <v>7.9</v>
      </c>
      <c r="D11" s="239">
        <v>0</v>
      </c>
      <c r="E11" s="239">
        <f>D11+C11</f>
        <v>7.9</v>
      </c>
      <c r="F11" s="439" t="s">
        <v>587</v>
      </c>
      <c r="G11" s="440"/>
      <c r="H11" s="440"/>
      <c r="I11" s="225"/>
      <c r="J11" s="225"/>
      <c r="K11" s="241" t="s">
        <v>588</v>
      </c>
      <c r="L11" s="225"/>
      <c r="M11" s="437"/>
      <c r="N11" s="436"/>
      <c r="O11" s="241"/>
      <c r="P11" s="241"/>
      <c r="Q11" s="240"/>
      <c r="R11" s="241"/>
      <c r="S11" s="241"/>
      <c r="T11" s="242"/>
      <c r="U11" s="241"/>
      <c r="V11" s="242"/>
      <c r="W11" s="242"/>
      <c r="X11" s="242"/>
      <c r="Y11" s="242"/>
      <c r="Z11" s="242"/>
      <c r="AA11" s="243"/>
      <c r="AB11" s="244"/>
      <c r="AC11" s="438"/>
      <c r="AD11" s="438"/>
      <c r="AE11" s="242"/>
      <c r="AF11" s="242"/>
      <c r="AG11" s="243"/>
      <c r="AH11" s="244"/>
      <c r="AI11" s="432"/>
      <c r="AJ11" s="433"/>
      <c r="AK11" s="434" t="s">
        <v>589</v>
      </c>
      <c r="AL11" s="435"/>
      <c r="AM11" s="435"/>
      <c r="AN11" s="436"/>
    </row>
    <row r="12" spans="2:40" x14ac:dyDescent="0.15">
      <c r="B12" s="237" t="s">
        <v>590</v>
      </c>
      <c r="C12" s="266">
        <v>10.5</v>
      </c>
      <c r="D12" s="239">
        <v>7.9</v>
      </c>
      <c r="E12" s="239">
        <f>D12+C12</f>
        <v>18.399999999999999</v>
      </c>
      <c r="F12" s="439"/>
      <c r="G12" s="440"/>
      <c r="H12" s="440"/>
      <c r="I12" s="225"/>
      <c r="J12" s="225"/>
      <c r="K12" s="241" t="s">
        <v>588</v>
      </c>
      <c r="L12" s="225"/>
      <c r="M12" s="437"/>
      <c r="N12" s="436"/>
      <c r="O12" s="241"/>
      <c r="P12" s="241"/>
      <c r="Q12" s="240"/>
      <c r="R12" s="241"/>
      <c r="S12" s="241"/>
      <c r="T12" s="242"/>
      <c r="U12" s="241"/>
      <c r="V12" s="242"/>
      <c r="W12" s="242"/>
      <c r="X12" s="242"/>
      <c r="Y12" s="242"/>
      <c r="Z12" s="242"/>
      <c r="AA12" s="243"/>
      <c r="AB12" s="244"/>
      <c r="AC12" s="438"/>
      <c r="AD12" s="438"/>
      <c r="AE12" s="242"/>
      <c r="AF12" s="242"/>
      <c r="AG12" s="243"/>
      <c r="AH12" s="244"/>
      <c r="AI12" s="432"/>
      <c r="AJ12" s="433"/>
      <c r="AK12" s="434"/>
      <c r="AL12" s="435"/>
      <c r="AM12" s="435"/>
      <c r="AN12" s="436"/>
    </row>
    <row r="13" spans="2:40" x14ac:dyDescent="0.15">
      <c r="B13" s="237" t="s">
        <v>591</v>
      </c>
      <c r="C13" s="266">
        <v>10.55</v>
      </c>
      <c r="D13" s="239">
        <f>E12</f>
        <v>18.399999999999999</v>
      </c>
      <c r="E13" s="239">
        <f>D13+C13</f>
        <v>28.95</v>
      </c>
      <c r="F13" s="439"/>
      <c r="G13" s="440"/>
      <c r="H13" s="440"/>
      <c r="I13" s="225"/>
      <c r="J13" s="225"/>
      <c r="K13" s="241" t="s">
        <v>588</v>
      </c>
      <c r="L13" s="225"/>
      <c r="M13" s="437"/>
      <c r="N13" s="436"/>
      <c r="O13" s="241"/>
      <c r="P13" s="241"/>
      <c r="Q13" s="240"/>
      <c r="R13" s="241"/>
      <c r="S13" s="241"/>
      <c r="T13" s="242"/>
      <c r="U13" s="241"/>
      <c r="V13" s="242"/>
      <c r="W13" s="242"/>
      <c r="X13" s="242"/>
      <c r="Y13" s="242"/>
      <c r="Z13" s="242"/>
      <c r="AA13" s="243"/>
      <c r="AB13" s="244"/>
      <c r="AC13" s="438"/>
      <c r="AD13" s="438"/>
      <c r="AE13" s="242"/>
      <c r="AF13" s="242"/>
      <c r="AG13" s="243"/>
      <c r="AH13" s="244"/>
      <c r="AI13" s="432"/>
      <c r="AJ13" s="433"/>
      <c r="AK13" s="434"/>
      <c r="AL13" s="435"/>
      <c r="AM13" s="435"/>
      <c r="AN13" s="436"/>
    </row>
    <row r="14" spans="2:40" x14ac:dyDescent="0.15">
      <c r="B14" s="237" t="s">
        <v>592</v>
      </c>
      <c r="C14" s="266">
        <v>10.5</v>
      </c>
      <c r="D14" s="239">
        <f>E13</f>
        <v>28.95</v>
      </c>
      <c r="E14" s="239">
        <f t="shared" ref="E14:E77" si="0">D14+C14</f>
        <v>39.450000000000003</v>
      </c>
      <c r="F14" s="437"/>
      <c r="G14" s="475"/>
      <c r="H14" s="441"/>
      <c r="I14" s="225"/>
      <c r="J14" s="225"/>
      <c r="K14" s="241" t="s">
        <v>588</v>
      </c>
      <c r="L14" s="225"/>
      <c r="M14" s="437"/>
      <c r="N14" s="441"/>
      <c r="O14" s="241"/>
      <c r="P14" s="241" t="s">
        <v>593</v>
      </c>
      <c r="Q14" s="240"/>
      <c r="R14" s="241" t="s">
        <v>594</v>
      </c>
      <c r="S14" s="241" t="s">
        <v>593</v>
      </c>
      <c r="T14" s="242"/>
      <c r="U14" s="241" t="s">
        <v>588</v>
      </c>
      <c r="V14" s="242"/>
      <c r="W14" s="242"/>
      <c r="X14" s="242"/>
      <c r="Y14" s="242"/>
      <c r="Z14" s="242"/>
      <c r="AA14" s="243"/>
      <c r="AB14" s="244"/>
      <c r="AC14" s="442"/>
      <c r="AD14" s="443"/>
      <c r="AE14" s="242"/>
      <c r="AF14" s="242"/>
      <c r="AG14" s="243"/>
      <c r="AH14" s="244"/>
      <c r="AI14" s="432"/>
      <c r="AJ14" s="433"/>
      <c r="AK14" s="434" t="s">
        <v>589</v>
      </c>
      <c r="AL14" s="435"/>
      <c r="AM14" s="435"/>
      <c r="AN14" s="436"/>
    </row>
    <row r="15" spans="2:40" x14ac:dyDescent="0.15">
      <c r="B15" s="237" t="s">
        <v>595</v>
      </c>
      <c r="C15" s="266">
        <v>10.5</v>
      </c>
      <c r="D15" s="239">
        <f>E14</f>
        <v>39.450000000000003</v>
      </c>
      <c r="E15" s="239">
        <f t="shared" si="0"/>
        <v>49.95</v>
      </c>
      <c r="F15" s="439"/>
      <c r="G15" s="440"/>
      <c r="H15" s="440"/>
      <c r="I15" s="225"/>
      <c r="J15" s="225"/>
      <c r="K15" s="241" t="s">
        <v>588</v>
      </c>
      <c r="L15" s="225"/>
      <c r="M15" s="437"/>
      <c r="N15" s="436"/>
      <c r="O15" s="241"/>
      <c r="P15" s="241"/>
      <c r="Q15" s="240"/>
      <c r="R15" s="240"/>
      <c r="S15" s="241"/>
      <c r="T15" s="242"/>
      <c r="U15" s="241"/>
      <c r="V15" s="242"/>
      <c r="W15" s="242"/>
      <c r="X15" s="242"/>
      <c r="Y15" s="242"/>
      <c r="Z15" s="242"/>
      <c r="AA15" s="243"/>
      <c r="AB15" s="244"/>
      <c r="AC15" s="438"/>
      <c r="AD15" s="438"/>
      <c r="AE15" s="242"/>
      <c r="AF15" s="242"/>
      <c r="AG15" s="243"/>
      <c r="AH15" s="244"/>
      <c r="AI15" s="432"/>
      <c r="AJ15" s="433"/>
      <c r="AK15" s="434"/>
      <c r="AL15" s="435"/>
      <c r="AM15" s="435"/>
      <c r="AN15" s="436"/>
    </row>
    <row r="16" spans="2:40" x14ac:dyDescent="0.15">
      <c r="B16" s="237" t="s">
        <v>596</v>
      </c>
      <c r="C16" s="266">
        <v>10.5</v>
      </c>
      <c r="D16" s="239">
        <f t="shared" ref="D16:D79" si="1">E15</f>
        <v>49.95</v>
      </c>
      <c r="E16" s="239">
        <f t="shared" si="0"/>
        <v>60.45</v>
      </c>
      <c r="F16" s="439"/>
      <c r="G16" s="440"/>
      <c r="H16" s="440"/>
      <c r="I16" s="225"/>
      <c r="J16" s="225"/>
      <c r="K16" s="241" t="s">
        <v>588</v>
      </c>
      <c r="L16" s="225"/>
      <c r="M16" s="437"/>
      <c r="N16" s="436"/>
      <c r="O16" s="241"/>
      <c r="P16" s="241"/>
      <c r="Q16" s="240"/>
      <c r="R16" s="240"/>
      <c r="S16" s="241"/>
      <c r="T16" s="242"/>
      <c r="U16" s="241" t="s">
        <v>588</v>
      </c>
      <c r="V16" s="242"/>
      <c r="W16" s="242"/>
      <c r="X16" s="242"/>
      <c r="Y16" s="242"/>
      <c r="Z16" s="242"/>
      <c r="AA16" s="243"/>
      <c r="AB16" s="244"/>
      <c r="AC16" s="438"/>
      <c r="AD16" s="438"/>
      <c r="AE16" s="242"/>
      <c r="AF16" s="242"/>
      <c r="AG16" s="243"/>
      <c r="AH16" s="244"/>
      <c r="AI16" s="432"/>
      <c r="AJ16" s="433"/>
      <c r="AK16" s="434" t="s">
        <v>589</v>
      </c>
      <c r="AL16" s="435"/>
      <c r="AM16" s="435"/>
      <c r="AN16" s="436"/>
    </row>
    <row r="17" spans="2:40" x14ac:dyDescent="0.15">
      <c r="B17" s="237" t="s">
        <v>597</v>
      </c>
      <c r="C17" s="266">
        <v>10.5</v>
      </c>
      <c r="D17" s="239">
        <f t="shared" si="1"/>
        <v>60.45</v>
      </c>
      <c r="E17" s="239">
        <f t="shared" si="0"/>
        <v>70.95</v>
      </c>
      <c r="F17" s="439"/>
      <c r="G17" s="440"/>
      <c r="H17" s="440"/>
      <c r="I17" s="225"/>
      <c r="J17" s="225"/>
      <c r="K17" s="241" t="s">
        <v>588</v>
      </c>
      <c r="L17" s="225"/>
      <c r="M17" s="437"/>
      <c r="N17" s="436"/>
      <c r="O17" s="241"/>
      <c r="P17" s="241"/>
      <c r="Q17" s="240"/>
      <c r="R17" s="240"/>
      <c r="S17" s="241"/>
      <c r="T17" s="242"/>
      <c r="U17" s="241"/>
      <c r="V17" s="242"/>
      <c r="W17" s="242"/>
      <c r="X17" s="242"/>
      <c r="Y17" s="242"/>
      <c r="Z17" s="242"/>
      <c r="AA17" s="243"/>
      <c r="AB17" s="244"/>
      <c r="AC17" s="438"/>
      <c r="AD17" s="438"/>
      <c r="AE17" s="242"/>
      <c r="AF17" s="242"/>
      <c r="AG17" s="243"/>
      <c r="AH17" s="244"/>
      <c r="AI17" s="432"/>
      <c r="AJ17" s="433"/>
      <c r="AK17" s="434"/>
      <c r="AL17" s="435"/>
      <c r="AM17" s="435"/>
      <c r="AN17" s="436"/>
    </row>
    <row r="18" spans="2:40" x14ac:dyDescent="0.15">
      <c r="B18" s="237" t="s">
        <v>598</v>
      </c>
      <c r="C18" s="266">
        <v>10.5</v>
      </c>
      <c r="D18" s="239">
        <f t="shared" si="1"/>
        <v>70.95</v>
      </c>
      <c r="E18" s="239">
        <f t="shared" si="0"/>
        <v>81.45</v>
      </c>
      <c r="F18" s="439"/>
      <c r="G18" s="440"/>
      <c r="H18" s="440"/>
      <c r="I18" s="225"/>
      <c r="J18" s="225"/>
      <c r="K18" s="241" t="s">
        <v>588</v>
      </c>
      <c r="L18" s="225"/>
      <c r="M18" s="437"/>
      <c r="N18" s="436"/>
      <c r="O18" s="241" t="s">
        <v>593</v>
      </c>
      <c r="P18" s="241" t="s">
        <v>599</v>
      </c>
      <c r="Q18" s="240"/>
      <c r="R18" s="240"/>
      <c r="S18" s="241" t="s">
        <v>599</v>
      </c>
      <c r="T18" s="242"/>
      <c r="U18" s="241"/>
      <c r="V18" s="242"/>
      <c r="W18" s="242"/>
      <c r="X18" s="242"/>
      <c r="Y18" s="242"/>
      <c r="Z18" s="242"/>
      <c r="AA18" s="243"/>
      <c r="AB18" s="244"/>
      <c r="AC18" s="438"/>
      <c r="AD18" s="438"/>
      <c r="AE18" s="242"/>
      <c r="AF18" s="242"/>
      <c r="AG18" s="243"/>
      <c r="AH18" s="244"/>
      <c r="AI18" s="432"/>
      <c r="AJ18" s="433"/>
      <c r="AK18" s="434"/>
      <c r="AL18" s="435"/>
      <c r="AM18" s="435"/>
      <c r="AN18" s="436"/>
    </row>
    <row r="19" spans="2:40" x14ac:dyDescent="0.15">
      <c r="B19" s="237" t="s">
        <v>600</v>
      </c>
      <c r="C19" s="266">
        <v>10.55</v>
      </c>
      <c r="D19" s="239">
        <f t="shared" si="1"/>
        <v>81.45</v>
      </c>
      <c r="E19" s="239">
        <f t="shared" si="0"/>
        <v>92</v>
      </c>
      <c r="F19" s="439"/>
      <c r="G19" s="440"/>
      <c r="H19" s="440"/>
      <c r="I19" s="225"/>
      <c r="J19" s="225"/>
      <c r="K19" s="241" t="s">
        <v>588</v>
      </c>
      <c r="L19" s="225"/>
      <c r="M19" s="437"/>
      <c r="N19" s="436"/>
      <c r="O19" s="241"/>
      <c r="P19" s="241"/>
      <c r="Q19" s="240"/>
      <c r="R19" s="240"/>
      <c r="S19" s="241"/>
      <c r="T19" s="242"/>
      <c r="U19" s="241"/>
      <c r="V19" s="242"/>
      <c r="W19" s="242"/>
      <c r="X19" s="242"/>
      <c r="Y19" s="242"/>
      <c r="Z19" s="242"/>
      <c r="AA19" s="243"/>
      <c r="AB19" s="244"/>
      <c r="AC19" s="438"/>
      <c r="AD19" s="438"/>
      <c r="AE19" s="242"/>
      <c r="AF19" s="242"/>
      <c r="AG19" s="243"/>
      <c r="AH19" s="244"/>
      <c r="AI19" s="432"/>
      <c r="AJ19" s="433"/>
      <c r="AK19" s="434"/>
      <c r="AL19" s="435"/>
      <c r="AM19" s="435"/>
      <c r="AN19" s="436"/>
    </row>
    <row r="20" spans="2:40" ht="13.5" x14ac:dyDescent="0.15">
      <c r="B20" s="237" t="s">
        <v>601</v>
      </c>
      <c r="C20" s="266">
        <v>10.55</v>
      </c>
      <c r="D20" s="239">
        <f t="shared" si="1"/>
        <v>92</v>
      </c>
      <c r="E20" s="239">
        <f t="shared" si="0"/>
        <v>102.55</v>
      </c>
      <c r="F20" s="439"/>
      <c r="G20" s="440"/>
      <c r="H20" s="440"/>
      <c r="I20" s="225"/>
      <c r="J20" s="225"/>
      <c r="K20" s="241" t="s">
        <v>588</v>
      </c>
      <c r="L20" s="225"/>
      <c r="M20" s="437"/>
      <c r="N20" s="436"/>
      <c r="O20" s="241"/>
      <c r="P20" s="241"/>
      <c r="Q20" s="240"/>
      <c r="R20" s="240"/>
      <c r="S20" s="241"/>
      <c r="T20" s="245"/>
      <c r="U20" s="241"/>
      <c r="V20" s="245"/>
      <c r="W20" s="242"/>
      <c r="X20" s="242"/>
      <c r="Y20" s="242"/>
      <c r="Z20" s="242"/>
      <c r="AA20" s="243"/>
      <c r="AB20" s="244"/>
      <c r="AC20" s="438"/>
      <c r="AD20" s="438"/>
      <c r="AE20" s="242"/>
      <c r="AF20" s="242"/>
      <c r="AG20" s="243"/>
      <c r="AH20" s="244"/>
      <c r="AI20" s="432"/>
      <c r="AJ20" s="433"/>
      <c r="AK20" s="434"/>
      <c r="AL20" s="435"/>
      <c r="AM20" s="435"/>
      <c r="AN20" s="436"/>
    </row>
    <row r="21" spans="2:40" x14ac:dyDescent="0.15">
      <c r="B21" s="237" t="s">
        <v>602</v>
      </c>
      <c r="C21" s="266">
        <v>10.5</v>
      </c>
      <c r="D21" s="239">
        <f t="shared" si="1"/>
        <v>102.55</v>
      </c>
      <c r="E21" s="239">
        <f t="shared" si="0"/>
        <v>113.05</v>
      </c>
      <c r="F21" s="439"/>
      <c r="G21" s="440"/>
      <c r="H21" s="440"/>
      <c r="I21" s="225"/>
      <c r="J21" s="225"/>
      <c r="K21" s="241" t="s">
        <v>588</v>
      </c>
      <c r="L21" s="225"/>
      <c r="M21" s="437"/>
      <c r="N21" s="436"/>
      <c r="O21" s="241"/>
      <c r="P21" s="241"/>
      <c r="Q21" s="240"/>
      <c r="R21" s="240"/>
      <c r="S21" s="241"/>
      <c r="T21" s="242"/>
      <c r="U21" s="241" t="s">
        <v>588</v>
      </c>
      <c r="V21" s="242"/>
      <c r="W21" s="242"/>
      <c r="X21" s="242"/>
      <c r="Y21" s="242"/>
      <c r="Z21" s="242"/>
      <c r="AA21" s="243"/>
      <c r="AB21" s="244"/>
      <c r="AC21" s="438"/>
      <c r="AD21" s="438"/>
      <c r="AE21" s="242"/>
      <c r="AF21" s="242"/>
      <c r="AG21" s="243"/>
      <c r="AH21" s="244"/>
      <c r="AI21" s="432"/>
      <c r="AJ21" s="433"/>
      <c r="AK21" s="434" t="s">
        <v>589</v>
      </c>
      <c r="AL21" s="435"/>
      <c r="AM21" s="435"/>
      <c r="AN21" s="436"/>
    </row>
    <row r="22" spans="2:40" x14ac:dyDescent="0.15">
      <c r="B22" s="237" t="s">
        <v>603</v>
      </c>
      <c r="C22" s="266">
        <v>10.55</v>
      </c>
      <c r="D22" s="239">
        <f t="shared" si="1"/>
        <v>113.05</v>
      </c>
      <c r="E22" s="239">
        <f t="shared" si="0"/>
        <v>123.6</v>
      </c>
      <c r="F22" s="439"/>
      <c r="G22" s="440"/>
      <c r="H22" s="440"/>
      <c r="I22" s="225"/>
      <c r="J22" s="225"/>
      <c r="K22" s="241" t="s">
        <v>588</v>
      </c>
      <c r="L22" s="225"/>
      <c r="M22" s="437"/>
      <c r="N22" s="436"/>
      <c r="O22" s="241"/>
      <c r="P22" s="241"/>
      <c r="Q22" s="240"/>
      <c r="R22" s="240"/>
      <c r="S22" s="241"/>
      <c r="T22" s="242"/>
      <c r="U22" s="241"/>
      <c r="V22" s="242"/>
      <c r="W22" s="242"/>
      <c r="X22" s="242"/>
      <c r="Y22" s="242"/>
      <c r="Z22" s="242"/>
      <c r="AA22" s="243"/>
      <c r="AB22" s="244"/>
      <c r="AC22" s="438"/>
      <c r="AD22" s="438"/>
      <c r="AE22" s="242"/>
      <c r="AF22" s="242"/>
      <c r="AG22" s="243"/>
      <c r="AH22" s="244"/>
      <c r="AI22" s="432"/>
      <c r="AJ22" s="433"/>
      <c r="AK22" s="434"/>
      <c r="AL22" s="435"/>
      <c r="AM22" s="435"/>
      <c r="AN22" s="436"/>
    </row>
    <row r="23" spans="2:40" ht="13.5" x14ac:dyDescent="0.15">
      <c r="B23" s="237" t="s">
        <v>604</v>
      </c>
      <c r="C23" s="266">
        <v>10.5</v>
      </c>
      <c r="D23" s="239">
        <f t="shared" si="1"/>
        <v>123.6</v>
      </c>
      <c r="E23" s="239">
        <f t="shared" si="0"/>
        <v>134.1</v>
      </c>
      <c r="F23" s="439"/>
      <c r="G23" s="440"/>
      <c r="H23" s="440"/>
      <c r="I23" s="225"/>
      <c r="J23" s="225"/>
      <c r="K23" s="241" t="s">
        <v>588</v>
      </c>
      <c r="L23" s="225"/>
      <c r="M23" s="437"/>
      <c r="N23" s="436"/>
      <c r="O23" s="241"/>
      <c r="P23" s="241" t="s">
        <v>605</v>
      </c>
      <c r="Q23" s="240"/>
      <c r="R23" s="240"/>
      <c r="S23" s="241" t="s">
        <v>605</v>
      </c>
      <c r="T23" s="245"/>
      <c r="U23" s="241" t="s">
        <v>588</v>
      </c>
      <c r="V23" s="245"/>
      <c r="W23" s="245"/>
      <c r="X23" s="245"/>
      <c r="Y23" s="245"/>
      <c r="Z23" s="245"/>
      <c r="AA23" s="243"/>
      <c r="AB23" s="244"/>
      <c r="AC23" s="438"/>
      <c r="AD23" s="438"/>
      <c r="AE23" s="242"/>
      <c r="AF23" s="242"/>
      <c r="AG23" s="243"/>
      <c r="AH23" s="244"/>
      <c r="AI23" s="432"/>
      <c r="AJ23" s="433"/>
      <c r="AK23" s="434" t="s">
        <v>589</v>
      </c>
      <c r="AL23" s="435"/>
      <c r="AM23" s="435"/>
      <c r="AN23" s="436"/>
    </row>
    <row r="24" spans="2:40" ht="13.5" x14ac:dyDescent="0.15">
      <c r="B24" s="237" t="s">
        <v>606</v>
      </c>
      <c r="C24" s="266">
        <v>10.5</v>
      </c>
      <c r="D24" s="239">
        <f t="shared" si="1"/>
        <v>134.1</v>
      </c>
      <c r="E24" s="239">
        <f t="shared" si="0"/>
        <v>144.6</v>
      </c>
      <c r="F24" s="444"/>
      <c r="G24" s="440"/>
      <c r="H24" s="440"/>
      <c r="I24" s="225"/>
      <c r="J24" s="225"/>
      <c r="K24" s="241" t="s">
        <v>588</v>
      </c>
      <c r="L24" s="225"/>
      <c r="M24" s="437"/>
      <c r="N24" s="436"/>
      <c r="O24" s="241"/>
      <c r="P24" s="241"/>
      <c r="Q24" s="240"/>
      <c r="R24" s="240"/>
      <c r="S24" s="241"/>
      <c r="T24" s="242"/>
      <c r="U24" s="246"/>
      <c r="V24" s="242"/>
      <c r="W24" s="242"/>
      <c r="X24" s="242"/>
      <c r="Y24" s="242"/>
      <c r="Z24" s="242"/>
      <c r="AA24" s="243"/>
      <c r="AB24" s="244"/>
      <c r="AC24" s="438"/>
      <c r="AD24" s="438"/>
      <c r="AE24" s="242"/>
      <c r="AF24" s="242"/>
      <c r="AG24" s="243"/>
      <c r="AH24" s="244"/>
      <c r="AI24" s="432"/>
      <c r="AJ24" s="433"/>
      <c r="AK24" s="434"/>
      <c r="AL24" s="435"/>
      <c r="AM24" s="435"/>
      <c r="AN24" s="436"/>
    </row>
    <row r="25" spans="2:40" ht="13.5" x14ac:dyDescent="0.15">
      <c r="B25" s="237" t="s">
        <v>607</v>
      </c>
      <c r="C25" s="266">
        <v>10.5</v>
      </c>
      <c r="D25" s="239">
        <f t="shared" si="1"/>
        <v>144.6</v>
      </c>
      <c r="E25" s="239">
        <f t="shared" si="0"/>
        <v>155.1</v>
      </c>
      <c r="F25" s="444"/>
      <c r="G25" s="440"/>
      <c r="H25" s="440"/>
      <c r="I25" s="225"/>
      <c r="J25" s="225"/>
      <c r="K25" s="241" t="s">
        <v>588</v>
      </c>
      <c r="L25" s="225"/>
      <c r="M25" s="437"/>
      <c r="N25" s="436"/>
      <c r="O25" s="241"/>
      <c r="P25" s="241"/>
      <c r="Q25" s="240"/>
      <c r="R25" s="240"/>
      <c r="S25" s="241"/>
      <c r="T25" s="242"/>
      <c r="U25" s="241" t="s">
        <v>588</v>
      </c>
      <c r="V25" s="242"/>
      <c r="W25" s="242"/>
      <c r="X25" s="242"/>
      <c r="Y25" s="242"/>
      <c r="Z25" s="242"/>
      <c r="AA25" s="243"/>
      <c r="AB25" s="244"/>
      <c r="AC25" s="438"/>
      <c r="AD25" s="438"/>
      <c r="AE25" s="242"/>
      <c r="AF25" s="242"/>
      <c r="AG25" s="243"/>
      <c r="AH25" s="244"/>
      <c r="AI25" s="432"/>
      <c r="AJ25" s="433"/>
      <c r="AK25" s="434" t="s">
        <v>589</v>
      </c>
      <c r="AL25" s="435"/>
      <c r="AM25" s="435"/>
      <c r="AN25" s="436"/>
    </row>
    <row r="26" spans="2:40" ht="13.5" x14ac:dyDescent="0.15">
      <c r="B26" s="237" t="s">
        <v>608</v>
      </c>
      <c r="C26" s="266">
        <v>10.55</v>
      </c>
      <c r="D26" s="239">
        <f t="shared" si="1"/>
        <v>155.1</v>
      </c>
      <c r="E26" s="239">
        <f t="shared" si="0"/>
        <v>165.65</v>
      </c>
      <c r="F26" s="444"/>
      <c r="G26" s="440"/>
      <c r="H26" s="440"/>
      <c r="I26" s="225"/>
      <c r="J26" s="225"/>
      <c r="K26" s="241"/>
      <c r="L26" s="225"/>
      <c r="M26" s="437"/>
      <c r="N26" s="436"/>
      <c r="O26" s="241"/>
      <c r="P26" s="241"/>
      <c r="Q26" s="240"/>
      <c r="R26" s="240"/>
      <c r="S26" s="241"/>
      <c r="T26" s="242"/>
      <c r="U26" s="241"/>
      <c r="V26" s="242"/>
      <c r="W26" s="242"/>
      <c r="X26" s="242"/>
      <c r="Y26" s="242"/>
      <c r="Z26" s="242"/>
      <c r="AA26" s="243"/>
      <c r="AB26" s="244"/>
      <c r="AC26" s="438"/>
      <c r="AD26" s="438"/>
      <c r="AE26" s="242"/>
      <c r="AF26" s="242"/>
      <c r="AG26" s="243"/>
      <c r="AH26" s="244"/>
      <c r="AI26" s="432"/>
      <c r="AJ26" s="433"/>
      <c r="AK26" s="434"/>
      <c r="AL26" s="435"/>
      <c r="AM26" s="435"/>
      <c r="AN26" s="436"/>
    </row>
    <row r="27" spans="2:40" ht="13.5" x14ac:dyDescent="0.15">
      <c r="B27" s="237" t="s">
        <v>609</v>
      </c>
      <c r="C27" s="266">
        <v>10.5</v>
      </c>
      <c r="D27" s="239">
        <f t="shared" si="1"/>
        <v>165.65</v>
      </c>
      <c r="E27" s="239">
        <f t="shared" si="0"/>
        <v>176.15</v>
      </c>
      <c r="F27" s="444"/>
      <c r="G27" s="440"/>
      <c r="H27" s="440"/>
      <c r="I27" s="225"/>
      <c r="J27" s="225"/>
      <c r="K27" s="241" t="s">
        <v>588</v>
      </c>
      <c r="L27" s="225"/>
      <c r="M27" s="437"/>
      <c r="N27" s="436"/>
      <c r="O27" s="241"/>
      <c r="P27" s="241"/>
      <c r="Q27" s="240"/>
      <c r="R27" s="240"/>
      <c r="S27" s="241"/>
      <c r="T27" s="242"/>
      <c r="U27" s="241"/>
      <c r="V27" s="242"/>
      <c r="W27" s="242"/>
      <c r="X27" s="242"/>
      <c r="Y27" s="242"/>
      <c r="Z27" s="242"/>
      <c r="AA27" s="243"/>
      <c r="AB27" s="244"/>
      <c r="AC27" s="438"/>
      <c r="AD27" s="438"/>
      <c r="AE27" s="242"/>
      <c r="AF27" s="242"/>
      <c r="AG27" s="243"/>
      <c r="AH27" s="244"/>
      <c r="AI27" s="432"/>
      <c r="AJ27" s="433"/>
      <c r="AK27" s="434"/>
      <c r="AL27" s="435"/>
      <c r="AM27" s="435"/>
      <c r="AN27" s="436"/>
    </row>
    <row r="28" spans="2:40" ht="13.5" x14ac:dyDescent="0.15">
      <c r="B28" s="237" t="s">
        <v>610</v>
      </c>
      <c r="C28" s="266">
        <v>10.5</v>
      </c>
      <c r="D28" s="239">
        <f t="shared" si="1"/>
        <v>176.15</v>
      </c>
      <c r="E28" s="239">
        <f t="shared" si="0"/>
        <v>186.65</v>
      </c>
      <c r="F28" s="444"/>
      <c r="G28" s="440"/>
      <c r="H28" s="440"/>
      <c r="I28" s="225"/>
      <c r="J28" s="225"/>
      <c r="K28" s="241" t="s">
        <v>588</v>
      </c>
      <c r="L28" s="225"/>
      <c r="M28" s="437"/>
      <c r="N28" s="436"/>
      <c r="O28" s="241"/>
      <c r="P28" s="241" t="s">
        <v>611</v>
      </c>
      <c r="Q28" s="240"/>
      <c r="R28" s="240"/>
      <c r="S28" s="241" t="s">
        <v>611</v>
      </c>
      <c r="T28" s="242"/>
      <c r="U28" s="241" t="s">
        <v>588</v>
      </c>
      <c r="V28" s="242"/>
      <c r="W28" s="242"/>
      <c r="X28" s="242"/>
      <c r="Y28" s="242"/>
      <c r="Z28" s="242"/>
      <c r="AA28" s="243"/>
      <c r="AB28" s="244"/>
      <c r="AC28" s="438"/>
      <c r="AD28" s="438"/>
      <c r="AE28" s="242"/>
      <c r="AF28" s="242"/>
      <c r="AG28" s="243"/>
      <c r="AH28" s="244"/>
      <c r="AI28" s="432"/>
      <c r="AJ28" s="433"/>
      <c r="AK28" s="434" t="s">
        <v>589</v>
      </c>
      <c r="AL28" s="435"/>
      <c r="AM28" s="435"/>
      <c r="AN28" s="436"/>
    </row>
    <row r="29" spans="2:40" x14ac:dyDescent="0.15">
      <c r="B29" s="237" t="s">
        <v>612</v>
      </c>
      <c r="C29" s="266">
        <v>10.55</v>
      </c>
      <c r="D29" s="239">
        <f t="shared" si="1"/>
        <v>186.65</v>
      </c>
      <c r="E29" s="239">
        <f t="shared" si="0"/>
        <v>197.20000000000002</v>
      </c>
      <c r="F29" s="439"/>
      <c r="G29" s="440"/>
      <c r="H29" s="440"/>
      <c r="I29" s="225"/>
      <c r="J29" s="225"/>
      <c r="K29" s="241" t="s">
        <v>588</v>
      </c>
      <c r="L29" s="225"/>
      <c r="M29" s="437"/>
      <c r="N29" s="436"/>
      <c r="O29" s="241"/>
      <c r="P29" s="241"/>
      <c r="Q29" s="240"/>
      <c r="R29" s="240"/>
      <c r="S29" s="241"/>
      <c r="T29" s="242"/>
      <c r="U29" s="241"/>
      <c r="V29" s="242"/>
      <c r="W29" s="242"/>
      <c r="X29" s="242"/>
      <c r="Y29" s="242"/>
      <c r="Z29" s="242"/>
      <c r="AA29" s="243"/>
      <c r="AB29" s="244"/>
      <c r="AC29" s="438"/>
      <c r="AD29" s="438"/>
      <c r="AE29" s="242"/>
      <c r="AF29" s="242"/>
      <c r="AG29" s="243"/>
      <c r="AH29" s="244"/>
      <c r="AI29" s="432"/>
      <c r="AJ29" s="433"/>
      <c r="AK29" s="434"/>
      <c r="AL29" s="435"/>
      <c r="AM29" s="435"/>
      <c r="AN29" s="436"/>
    </row>
    <row r="30" spans="2:40" x14ac:dyDescent="0.15">
      <c r="B30" s="237" t="s">
        <v>613</v>
      </c>
      <c r="C30" s="266">
        <v>10.5</v>
      </c>
      <c r="D30" s="239">
        <f t="shared" si="1"/>
        <v>197.20000000000002</v>
      </c>
      <c r="E30" s="239">
        <f t="shared" si="0"/>
        <v>207.70000000000002</v>
      </c>
      <c r="F30" s="439"/>
      <c r="G30" s="440"/>
      <c r="H30" s="440"/>
      <c r="I30" s="225"/>
      <c r="J30" s="225"/>
      <c r="K30" s="241" t="s">
        <v>588</v>
      </c>
      <c r="L30" s="225"/>
      <c r="M30" s="437"/>
      <c r="N30" s="436"/>
      <c r="O30" s="241"/>
      <c r="P30" s="241"/>
      <c r="Q30" s="240"/>
      <c r="R30" s="240"/>
      <c r="S30" s="241"/>
      <c r="T30" s="242"/>
      <c r="U30" s="241" t="s">
        <v>588</v>
      </c>
      <c r="V30" s="242"/>
      <c r="W30" s="242"/>
      <c r="X30" s="242"/>
      <c r="Y30" s="242"/>
      <c r="Z30" s="242"/>
      <c r="AA30" s="243"/>
      <c r="AB30" s="244"/>
      <c r="AC30" s="438"/>
      <c r="AD30" s="438"/>
      <c r="AE30" s="242"/>
      <c r="AF30" s="242"/>
      <c r="AG30" s="243"/>
      <c r="AH30" s="244"/>
      <c r="AI30" s="432"/>
      <c r="AJ30" s="433"/>
      <c r="AK30" s="434" t="s">
        <v>589</v>
      </c>
      <c r="AL30" s="435"/>
      <c r="AM30" s="435"/>
      <c r="AN30" s="436"/>
    </row>
    <row r="31" spans="2:40" x14ac:dyDescent="0.15">
      <c r="B31" s="237" t="s">
        <v>614</v>
      </c>
      <c r="C31" s="266">
        <v>10.5</v>
      </c>
      <c r="D31" s="239">
        <f t="shared" si="1"/>
        <v>207.70000000000002</v>
      </c>
      <c r="E31" s="239">
        <f t="shared" si="0"/>
        <v>218.20000000000002</v>
      </c>
      <c r="F31" s="439"/>
      <c r="G31" s="440"/>
      <c r="H31" s="440"/>
      <c r="I31" s="225"/>
      <c r="J31" s="225"/>
      <c r="K31" s="241" t="s">
        <v>588</v>
      </c>
      <c r="L31" s="225"/>
      <c r="M31" s="437"/>
      <c r="N31" s="436"/>
      <c r="O31" s="241"/>
      <c r="P31" s="241"/>
      <c r="Q31" s="240"/>
      <c r="R31" s="240"/>
      <c r="S31" s="241"/>
      <c r="T31" s="242"/>
      <c r="U31" s="241" t="s">
        <v>588</v>
      </c>
      <c r="V31" s="242"/>
      <c r="W31" s="242"/>
      <c r="X31" s="242"/>
      <c r="Y31" s="242"/>
      <c r="Z31" s="242"/>
      <c r="AA31" s="243"/>
      <c r="AB31" s="244"/>
      <c r="AC31" s="438"/>
      <c r="AD31" s="438"/>
      <c r="AE31" s="242"/>
      <c r="AF31" s="242"/>
      <c r="AG31" s="243"/>
      <c r="AH31" s="244"/>
      <c r="AI31" s="432"/>
      <c r="AJ31" s="433"/>
      <c r="AK31" s="434"/>
      <c r="AL31" s="435"/>
      <c r="AM31" s="435"/>
      <c r="AN31" s="436"/>
    </row>
    <row r="32" spans="2:40" x14ac:dyDescent="0.15">
      <c r="B32" s="237" t="s">
        <v>615</v>
      </c>
      <c r="C32" s="266">
        <v>10.5</v>
      </c>
      <c r="D32" s="239">
        <f t="shared" si="1"/>
        <v>218.20000000000002</v>
      </c>
      <c r="E32" s="239">
        <f t="shared" si="0"/>
        <v>228.70000000000002</v>
      </c>
      <c r="F32" s="439"/>
      <c r="G32" s="440"/>
      <c r="H32" s="440"/>
      <c r="I32" s="225"/>
      <c r="J32" s="225"/>
      <c r="K32" s="241"/>
      <c r="L32" s="225"/>
      <c r="M32" s="437"/>
      <c r="N32" s="436"/>
      <c r="O32" s="241"/>
      <c r="P32" s="241"/>
      <c r="Q32" s="240"/>
      <c r="R32" s="240"/>
      <c r="S32" s="241"/>
      <c r="T32" s="242"/>
      <c r="U32" s="241"/>
      <c r="V32" s="242"/>
      <c r="W32" s="242"/>
      <c r="X32" s="242"/>
      <c r="Y32" s="242"/>
      <c r="Z32" s="242"/>
      <c r="AA32" s="243"/>
      <c r="AB32" s="244"/>
      <c r="AC32" s="438"/>
      <c r="AD32" s="438"/>
      <c r="AE32" s="242"/>
      <c r="AF32" s="242"/>
      <c r="AG32" s="243"/>
      <c r="AH32" s="244"/>
      <c r="AI32" s="432"/>
      <c r="AJ32" s="433"/>
      <c r="AK32" s="434"/>
      <c r="AL32" s="435"/>
      <c r="AM32" s="435"/>
      <c r="AN32" s="436"/>
    </row>
    <row r="33" spans="2:40" x14ac:dyDescent="0.15">
      <c r="B33" s="237" t="s">
        <v>616</v>
      </c>
      <c r="C33" s="266">
        <v>10.5</v>
      </c>
      <c r="D33" s="239">
        <f t="shared" si="1"/>
        <v>228.70000000000002</v>
      </c>
      <c r="E33" s="239">
        <f t="shared" si="0"/>
        <v>239.20000000000002</v>
      </c>
      <c r="F33" s="439"/>
      <c r="G33" s="440"/>
      <c r="H33" s="440"/>
      <c r="I33" s="225"/>
      <c r="J33" s="225"/>
      <c r="K33" s="241" t="s">
        <v>588</v>
      </c>
      <c r="L33" s="225"/>
      <c r="M33" s="437"/>
      <c r="N33" s="436"/>
      <c r="O33" s="241"/>
      <c r="P33" s="241" t="s">
        <v>617</v>
      </c>
      <c r="Q33" s="240"/>
      <c r="R33" s="240"/>
      <c r="S33" s="241" t="s">
        <v>617</v>
      </c>
      <c r="T33" s="242"/>
      <c r="U33" s="241" t="s">
        <v>588</v>
      </c>
      <c r="V33" s="242"/>
      <c r="W33" s="242"/>
      <c r="X33" s="242"/>
      <c r="Y33" s="242"/>
      <c r="Z33" s="242"/>
      <c r="AA33" s="243"/>
      <c r="AB33" s="244"/>
      <c r="AC33" s="438"/>
      <c r="AD33" s="438"/>
      <c r="AE33" s="242"/>
      <c r="AF33" s="242"/>
      <c r="AG33" s="243"/>
      <c r="AH33" s="244"/>
      <c r="AI33" s="432"/>
      <c r="AJ33" s="433"/>
      <c r="AK33" s="434" t="s">
        <v>589</v>
      </c>
      <c r="AL33" s="435"/>
      <c r="AM33" s="435"/>
      <c r="AN33" s="436"/>
    </row>
    <row r="34" spans="2:40" x14ac:dyDescent="0.15">
      <c r="B34" s="237" t="s">
        <v>618</v>
      </c>
      <c r="C34" s="266">
        <v>10.5</v>
      </c>
      <c r="D34" s="239">
        <f t="shared" si="1"/>
        <v>239.20000000000002</v>
      </c>
      <c r="E34" s="239">
        <f t="shared" si="0"/>
        <v>249.70000000000002</v>
      </c>
      <c r="F34" s="439"/>
      <c r="G34" s="440"/>
      <c r="H34" s="440"/>
      <c r="I34" s="225"/>
      <c r="J34" s="225"/>
      <c r="K34" s="241"/>
      <c r="L34" s="225"/>
      <c r="M34" s="437"/>
      <c r="N34" s="436"/>
      <c r="O34" s="241"/>
      <c r="P34" s="241"/>
      <c r="Q34" s="240"/>
      <c r="R34" s="240"/>
      <c r="S34" s="241"/>
      <c r="T34" s="242"/>
      <c r="U34" s="241"/>
      <c r="V34" s="242"/>
      <c r="W34" s="242"/>
      <c r="X34" s="242"/>
      <c r="Y34" s="242"/>
      <c r="Z34" s="242"/>
      <c r="AA34" s="243"/>
      <c r="AB34" s="244"/>
      <c r="AC34" s="438"/>
      <c r="AD34" s="438"/>
      <c r="AE34" s="242"/>
      <c r="AF34" s="242"/>
      <c r="AG34" s="243"/>
      <c r="AH34" s="244"/>
      <c r="AI34" s="432"/>
      <c r="AJ34" s="433"/>
      <c r="AK34" s="434"/>
      <c r="AL34" s="435"/>
      <c r="AM34" s="435"/>
      <c r="AN34" s="436"/>
    </row>
    <row r="35" spans="2:40" ht="13.5" x14ac:dyDescent="0.15">
      <c r="B35" s="237" t="s">
        <v>619</v>
      </c>
      <c r="C35" s="266">
        <v>10.5</v>
      </c>
      <c r="D35" s="239">
        <f t="shared" si="1"/>
        <v>249.70000000000002</v>
      </c>
      <c r="E35" s="239">
        <f t="shared" si="0"/>
        <v>260.20000000000005</v>
      </c>
      <c r="F35" s="444"/>
      <c r="G35" s="440"/>
      <c r="H35" s="440"/>
      <c r="I35" s="225"/>
      <c r="J35" s="225"/>
      <c r="K35" s="241" t="s">
        <v>588</v>
      </c>
      <c r="L35" s="225"/>
      <c r="M35" s="437"/>
      <c r="N35" s="436"/>
      <c r="O35" s="241"/>
      <c r="P35" s="241"/>
      <c r="Q35" s="240"/>
      <c r="R35" s="240"/>
      <c r="S35" s="241"/>
      <c r="T35" s="242"/>
      <c r="U35" s="241" t="s">
        <v>588</v>
      </c>
      <c r="V35" s="242"/>
      <c r="W35" s="242"/>
      <c r="X35" s="242"/>
      <c r="Y35" s="242"/>
      <c r="Z35" s="242"/>
      <c r="AA35" s="243"/>
      <c r="AB35" s="244"/>
      <c r="AC35" s="438"/>
      <c r="AD35" s="438"/>
      <c r="AE35" s="242"/>
      <c r="AF35" s="242"/>
      <c r="AG35" s="243"/>
      <c r="AH35" s="244"/>
      <c r="AI35" s="432"/>
      <c r="AJ35" s="433"/>
      <c r="AK35" s="434" t="s">
        <v>589</v>
      </c>
      <c r="AL35" s="435"/>
      <c r="AM35" s="435"/>
      <c r="AN35" s="436"/>
    </row>
    <row r="36" spans="2:40" ht="13.5" x14ac:dyDescent="0.15">
      <c r="B36" s="237" t="s">
        <v>620</v>
      </c>
      <c r="C36" s="266">
        <v>10.5</v>
      </c>
      <c r="D36" s="239">
        <f t="shared" si="1"/>
        <v>260.20000000000005</v>
      </c>
      <c r="E36" s="239">
        <f t="shared" si="0"/>
        <v>270.70000000000005</v>
      </c>
      <c r="F36" s="444"/>
      <c r="G36" s="440"/>
      <c r="H36" s="440"/>
      <c r="I36" s="225"/>
      <c r="J36" s="225"/>
      <c r="K36" s="241"/>
      <c r="L36" s="225"/>
      <c r="M36" s="437"/>
      <c r="N36" s="436"/>
      <c r="O36" s="241"/>
      <c r="P36" s="241"/>
      <c r="Q36" s="240"/>
      <c r="R36" s="240"/>
      <c r="S36" s="241"/>
      <c r="T36" s="242"/>
      <c r="U36" s="241"/>
      <c r="V36" s="242"/>
      <c r="W36" s="242"/>
      <c r="X36" s="242"/>
      <c r="Y36" s="242"/>
      <c r="Z36" s="242"/>
      <c r="AA36" s="243"/>
      <c r="AB36" s="244"/>
      <c r="AC36" s="438"/>
      <c r="AD36" s="438"/>
      <c r="AE36" s="242"/>
      <c r="AF36" s="242"/>
      <c r="AG36" s="243"/>
      <c r="AH36" s="244"/>
      <c r="AI36" s="432"/>
      <c r="AJ36" s="433"/>
      <c r="AK36" s="434"/>
      <c r="AL36" s="435"/>
      <c r="AM36" s="435"/>
      <c r="AN36" s="436"/>
    </row>
    <row r="37" spans="2:40" ht="13.5" x14ac:dyDescent="0.15">
      <c r="B37" s="237" t="s">
        <v>621</v>
      </c>
      <c r="C37" s="266">
        <v>10.5</v>
      </c>
      <c r="D37" s="239">
        <f t="shared" si="1"/>
        <v>270.70000000000005</v>
      </c>
      <c r="E37" s="239">
        <f t="shared" si="0"/>
        <v>281.20000000000005</v>
      </c>
      <c r="F37" s="444"/>
      <c r="G37" s="440"/>
      <c r="H37" s="440"/>
      <c r="I37" s="225"/>
      <c r="J37" s="225"/>
      <c r="K37" s="241"/>
      <c r="L37" s="225"/>
      <c r="M37" s="437"/>
      <c r="N37" s="436"/>
      <c r="O37" s="241" t="s">
        <v>599</v>
      </c>
      <c r="P37" s="241" t="s">
        <v>622</v>
      </c>
      <c r="Q37" s="240"/>
      <c r="R37" s="240"/>
      <c r="S37" s="241" t="s">
        <v>622</v>
      </c>
      <c r="T37" s="245"/>
      <c r="U37" s="241"/>
      <c r="V37" s="245"/>
      <c r="W37" s="242"/>
      <c r="X37" s="242"/>
      <c r="Y37" s="242"/>
      <c r="Z37" s="242"/>
      <c r="AA37" s="243"/>
      <c r="AB37" s="244"/>
      <c r="AC37" s="438"/>
      <c r="AD37" s="438"/>
      <c r="AE37" s="242"/>
      <c r="AF37" s="242"/>
      <c r="AG37" s="243"/>
      <c r="AH37" s="244"/>
      <c r="AI37" s="432"/>
      <c r="AJ37" s="433"/>
      <c r="AK37" s="434"/>
      <c r="AL37" s="435"/>
      <c r="AM37" s="435"/>
      <c r="AN37" s="436"/>
    </row>
    <row r="38" spans="2:40" x14ac:dyDescent="0.15">
      <c r="B38" s="237" t="s">
        <v>623</v>
      </c>
      <c r="C38" s="266">
        <v>10.55</v>
      </c>
      <c r="D38" s="239">
        <f t="shared" si="1"/>
        <v>281.20000000000005</v>
      </c>
      <c r="E38" s="239">
        <f t="shared" si="0"/>
        <v>291.75000000000006</v>
      </c>
      <c r="F38" s="439"/>
      <c r="G38" s="440"/>
      <c r="H38" s="440"/>
      <c r="I38" s="225"/>
      <c r="J38" s="225"/>
      <c r="K38" s="241" t="s">
        <v>588</v>
      </c>
      <c r="L38" s="225"/>
      <c r="M38" s="437"/>
      <c r="N38" s="436"/>
      <c r="O38" s="241"/>
      <c r="P38" s="241"/>
      <c r="Q38" s="240"/>
      <c r="R38" s="240"/>
      <c r="S38" s="241"/>
      <c r="T38" s="242"/>
      <c r="U38" s="246"/>
      <c r="V38" s="242"/>
      <c r="W38" s="242"/>
      <c r="X38" s="242"/>
      <c r="Y38" s="242"/>
      <c r="Z38" s="242"/>
      <c r="AA38" s="243"/>
      <c r="AB38" s="244"/>
      <c r="AC38" s="438"/>
      <c r="AD38" s="438"/>
      <c r="AE38" s="242"/>
      <c r="AF38" s="242"/>
      <c r="AG38" s="243"/>
      <c r="AH38" s="244"/>
      <c r="AI38" s="432"/>
      <c r="AJ38" s="433"/>
      <c r="AK38" s="434"/>
      <c r="AL38" s="435"/>
      <c r="AM38" s="435"/>
      <c r="AN38" s="436"/>
    </row>
    <row r="39" spans="2:40" x14ac:dyDescent="0.15">
      <c r="B39" s="237" t="s">
        <v>624</v>
      </c>
      <c r="C39" s="266">
        <v>10.5</v>
      </c>
      <c r="D39" s="239">
        <f t="shared" si="1"/>
        <v>291.75000000000006</v>
      </c>
      <c r="E39" s="239">
        <f t="shared" si="0"/>
        <v>302.25000000000006</v>
      </c>
      <c r="F39" s="439"/>
      <c r="G39" s="440"/>
      <c r="H39" s="440"/>
      <c r="I39" s="225"/>
      <c r="J39" s="225"/>
      <c r="K39" s="241"/>
      <c r="L39" s="225"/>
      <c r="M39" s="437"/>
      <c r="N39" s="436"/>
      <c r="O39" s="241"/>
      <c r="P39" s="241"/>
      <c r="Q39" s="240"/>
      <c r="R39" s="240"/>
      <c r="S39" s="241"/>
      <c r="T39" s="242"/>
      <c r="U39" s="241"/>
      <c r="V39" s="242"/>
      <c r="W39" s="242"/>
      <c r="X39" s="242"/>
      <c r="Y39" s="242"/>
      <c r="Z39" s="242"/>
      <c r="AA39" s="243"/>
      <c r="AB39" s="244"/>
      <c r="AC39" s="438"/>
      <c r="AD39" s="438"/>
      <c r="AE39" s="242"/>
      <c r="AF39" s="242"/>
      <c r="AG39" s="243"/>
      <c r="AH39" s="244"/>
      <c r="AI39" s="432"/>
      <c r="AJ39" s="433"/>
      <c r="AK39" s="434"/>
      <c r="AL39" s="435"/>
      <c r="AM39" s="435"/>
      <c r="AN39" s="436"/>
    </row>
    <row r="40" spans="2:40" x14ac:dyDescent="0.15">
      <c r="B40" s="237" t="s">
        <v>625</v>
      </c>
      <c r="C40" s="266">
        <v>10.55</v>
      </c>
      <c r="D40" s="239">
        <f t="shared" si="1"/>
        <v>302.25000000000006</v>
      </c>
      <c r="E40" s="239">
        <f t="shared" si="0"/>
        <v>312.80000000000007</v>
      </c>
      <c r="F40" s="439"/>
      <c r="G40" s="440"/>
      <c r="H40" s="440"/>
      <c r="I40" s="225"/>
      <c r="J40" s="225"/>
      <c r="K40" s="241" t="s">
        <v>588</v>
      </c>
      <c r="L40" s="225"/>
      <c r="M40" s="437"/>
      <c r="N40" s="436"/>
      <c r="O40" s="241"/>
      <c r="P40" s="241"/>
      <c r="Q40" s="240"/>
      <c r="R40" s="240"/>
      <c r="S40" s="241"/>
      <c r="T40" s="242"/>
      <c r="U40" s="241" t="s">
        <v>588</v>
      </c>
      <c r="V40" s="242"/>
      <c r="W40" s="242"/>
      <c r="X40" s="242"/>
      <c r="Y40" s="242"/>
      <c r="Z40" s="242"/>
      <c r="AA40" s="243"/>
      <c r="AB40" s="244"/>
      <c r="AC40" s="438"/>
      <c r="AD40" s="438"/>
      <c r="AE40" s="242"/>
      <c r="AF40" s="242"/>
      <c r="AG40" s="243"/>
      <c r="AH40" s="244"/>
      <c r="AI40" s="432"/>
      <c r="AJ40" s="433"/>
      <c r="AK40" s="434" t="s">
        <v>589</v>
      </c>
      <c r="AL40" s="435"/>
      <c r="AM40" s="435"/>
      <c r="AN40" s="436"/>
    </row>
    <row r="41" spans="2:40" x14ac:dyDescent="0.15">
      <c r="B41" s="237" t="s">
        <v>626</v>
      </c>
      <c r="C41" s="266">
        <v>10.5</v>
      </c>
      <c r="D41" s="239">
        <f t="shared" si="1"/>
        <v>312.80000000000007</v>
      </c>
      <c r="E41" s="239">
        <f t="shared" si="0"/>
        <v>323.30000000000007</v>
      </c>
      <c r="F41" s="439"/>
      <c r="G41" s="440"/>
      <c r="H41" s="440"/>
      <c r="I41" s="225"/>
      <c r="J41" s="225"/>
      <c r="K41" s="241"/>
      <c r="L41" s="225"/>
      <c r="M41" s="437"/>
      <c r="N41" s="436"/>
      <c r="O41" s="241"/>
      <c r="P41" s="241"/>
      <c r="Q41" s="240"/>
      <c r="R41" s="240"/>
      <c r="S41" s="241"/>
      <c r="T41" s="242"/>
      <c r="U41" s="241"/>
      <c r="V41" s="242"/>
      <c r="W41" s="242"/>
      <c r="X41" s="242"/>
      <c r="Y41" s="242"/>
      <c r="Z41" s="242"/>
      <c r="AA41" s="243"/>
      <c r="AB41" s="244"/>
      <c r="AC41" s="438"/>
      <c r="AD41" s="438"/>
      <c r="AE41" s="242"/>
      <c r="AF41" s="242"/>
      <c r="AG41" s="243"/>
      <c r="AH41" s="244"/>
      <c r="AI41" s="432"/>
      <c r="AJ41" s="433"/>
      <c r="AK41" s="434"/>
      <c r="AL41" s="435"/>
      <c r="AM41" s="435"/>
      <c r="AN41" s="436"/>
    </row>
    <row r="42" spans="2:40" x14ac:dyDescent="0.15">
      <c r="B42" s="237" t="s">
        <v>627</v>
      </c>
      <c r="C42" s="266">
        <v>10.55</v>
      </c>
      <c r="D42" s="239">
        <f t="shared" si="1"/>
        <v>323.30000000000007</v>
      </c>
      <c r="E42" s="239">
        <f t="shared" si="0"/>
        <v>333.85000000000008</v>
      </c>
      <c r="F42" s="439"/>
      <c r="G42" s="440"/>
      <c r="H42" s="440"/>
      <c r="I42" s="225"/>
      <c r="J42" s="225"/>
      <c r="K42" s="241" t="s">
        <v>588</v>
      </c>
      <c r="L42" s="225"/>
      <c r="M42" s="437"/>
      <c r="N42" s="436"/>
      <c r="O42" s="241"/>
      <c r="P42" s="241" t="s">
        <v>628</v>
      </c>
      <c r="Q42" s="240"/>
      <c r="R42" s="240"/>
      <c r="S42" s="241" t="s">
        <v>628</v>
      </c>
      <c r="T42" s="242"/>
      <c r="U42" s="241" t="s">
        <v>588</v>
      </c>
      <c r="V42" s="242"/>
      <c r="W42" s="242"/>
      <c r="X42" s="242"/>
      <c r="Y42" s="242"/>
      <c r="Z42" s="242"/>
      <c r="AA42" s="243"/>
      <c r="AB42" s="244"/>
      <c r="AC42" s="438"/>
      <c r="AD42" s="438"/>
      <c r="AE42" s="242"/>
      <c r="AF42" s="242"/>
      <c r="AG42" s="243"/>
      <c r="AH42" s="244"/>
      <c r="AI42" s="432"/>
      <c r="AJ42" s="433"/>
      <c r="AK42" s="434" t="s">
        <v>589</v>
      </c>
      <c r="AL42" s="435"/>
      <c r="AM42" s="435"/>
      <c r="AN42" s="436"/>
    </row>
    <row r="43" spans="2:40" x14ac:dyDescent="0.15">
      <c r="B43" s="237" t="s">
        <v>629</v>
      </c>
      <c r="C43" s="266">
        <v>10.5</v>
      </c>
      <c r="D43" s="239">
        <f t="shared" si="1"/>
        <v>333.85000000000008</v>
      </c>
      <c r="E43" s="239">
        <f t="shared" si="0"/>
        <v>344.35000000000008</v>
      </c>
      <c r="F43" s="439"/>
      <c r="G43" s="440"/>
      <c r="H43" s="440"/>
      <c r="I43" s="225"/>
      <c r="J43" s="225"/>
      <c r="K43" s="241"/>
      <c r="L43" s="225"/>
      <c r="M43" s="437"/>
      <c r="N43" s="436"/>
      <c r="O43" s="241"/>
      <c r="P43" s="241"/>
      <c r="Q43" s="240"/>
      <c r="R43" s="240"/>
      <c r="S43" s="241"/>
      <c r="T43" s="242"/>
      <c r="U43" s="241"/>
      <c r="V43" s="242"/>
      <c r="W43" s="242"/>
      <c r="X43" s="242"/>
      <c r="Y43" s="242"/>
      <c r="Z43" s="242"/>
      <c r="AA43" s="243"/>
      <c r="AB43" s="244"/>
      <c r="AC43" s="438"/>
      <c r="AD43" s="438"/>
      <c r="AE43" s="242"/>
      <c r="AF43" s="242"/>
      <c r="AG43" s="243"/>
      <c r="AH43" s="244"/>
      <c r="AI43" s="432"/>
      <c r="AJ43" s="433"/>
      <c r="AK43" s="434"/>
      <c r="AL43" s="435"/>
      <c r="AM43" s="435"/>
      <c r="AN43" s="436"/>
    </row>
    <row r="44" spans="2:40" x14ac:dyDescent="0.15">
      <c r="B44" s="237" t="s">
        <v>630</v>
      </c>
      <c r="C44" s="266">
        <v>10.5</v>
      </c>
      <c r="D44" s="239">
        <f t="shared" si="1"/>
        <v>344.35000000000008</v>
      </c>
      <c r="E44" s="239">
        <f t="shared" si="0"/>
        <v>354.85000000000008</v>
      </c>
      <c r="F44" s="439"/>
      <c r="G44" s="440"/>
      <c r="H44" s="440"/>
      <c r="I44" s="225"/>
      <c r="J44" s="225"/>
      <c r="K44" s="241" t="s">
        <v>588</v>
      </c>
      <c r="L44" s="225"/>
      <c r="M44" s="437"/>
      <c r="N44" s="436"/>
      <c r="O44" s="241"/>
      <c r="P44" s="241"/>
      <c r="Q44" s="240"/>
      <c r="R44" s="240"/>
      <c r="S44" s="241"/>
      <c r="T44" s="242"/>
      <c r="U44" s="241" t="s">
        <v>588</v>
      </c>
      <c r="V44" s="242"/>
      <c r="W44" s="242"/>
      <c r="X44" s="242"/>
      <c r="Y44" s="242"/>
      <c r="Z44" s="242"/>
      <c r="AA44" s="243"/>
      <c r="AB44" s="244"/>
      <c r="AC44" s="438"/>
      <c r="AD44" s="438"/>
      <c r="AE44" s="242"/>
      <c r="AF44" s="242"/>
      <c r="AG44" s="243"/>
      <c r="AH44" s="244"/>
      <c r="AI44" s="432"/>
      <c r="AJ44" s="433"/>
      <c r="AK44" s="434" t="s">
        <v>589</v>
      </c>
      <c r="AL44" s="435"/>
      <c r="AM44" s="435"/>
      <c r="AN44" s="436"/>
    </row>
    <row r="45" spans="2:40" x14ac:dyDescent="0.15">
      <c r="B45" s="237" t="s">
        <v>631</v>
      </c>
      <c r="C45" s="266">
        <v>10.5</v>
      </c>
      <c r="D45" s="239">
        <f t="shared" si="1"/>
        <v>354.85000000000008</v>
      </c>
      <c r="E45" s="239">
        <f t="shared" si="0"/>
        <v>365.35000000000008</v>
      </c>
      <c r="F45" s="439"/>
      <c r="G45" s="440"/>
      <c r="H45" s="440"/>
      <c r="I45" s="225"/>
      <c r="J45" s="225"/>
      <c r="K45" s="241"/>
      <c r="L45" s="225"/>
      <c r="M45" s="437"/>
      <c r="N45" s="436"/>
      <c r="O45" s="241"/>
      <c r="P45" s="241"/>
      <c r="Q45" s="240"/>
      <c r="R45" s="240"/>
      <c r="S45" s="241"/>
      <c r="T45" s="242"/>
      <c r="U45" s="241"/>
      <c r="V45" s="242"/>
      <c r="W45" s="242"/>
      <c r="X45" s="242"/>
      <c r="Y45" s="242"/>
      <c r="Z45" s="242"/>
      <c r="AA45" s="243"/>
      <c r="AB45" s="244"/>
      <c r="AC45" s="438"/>
      <c r="AD45" s="438"/>
      <c r="AE45" s="242"/>
      <c r="AF45" s="242"/>
      <c r="AG45" s="243"/>
      <c r="AH45" s="244"/>
      <c r="AI45" s="432"/>
      <c r="AJ45" s="433"/>
      <c r="AK45" s="434"/>
      <c r="AL45" s="435"/>
      <c r="AM45" s="435"/>
      <c r="AN45" s="436"/>
    </row>
    <row r="46" spans="2:40" x14ac:dyDescent="0.15">
      <c r="B46" s="237" t="s">
        <v>632</v>
      </c>
      <c r="C46" s="266">
        <v>10.55</v>
      </c>
      <c r="D46" s="239">
        <f t="shared" si="1"/>
        <v>365.35000000000008</v>
      </c>
      <c r="E46" s="239">
        <f t="shared" si="0"/>
        <v>375.90000000000009</v>
      </c>
      <c r="F46" s="439"/>
      <c r="G46" s="440"/>
      <c r="H46" s="440"/>
      <c r="I46" s="225"/>
      <c r="J46" s="225"/>
      <c r="K46" s="241" t="s">
        <v>588</v>
      </c>
      <c r="L46" s="225"/>
      <c r="M46" s="437"/>
      <c r="N46" s="436"/>
      <c r="O46" s="241"/>
      <c r="P46" s="241"/>
      <c r="Q46" s="240"/>
      <c r="R46" s="240"/>
      <c r="S46" s="241"/>
      <c r="T46" s="242"/>
      <c r="U46" s="241"/>
      <c r="V46" s="242"/>
      <c r="W46" s="242"/>
      <c r="X46" s="242"/>
      <c r="Y46" s="242"/>
      <c r="Z46" s="242"/>
      <c r="AA46" s="243"/>
      <c r="AB46" s="244"/>
      <c r="AC46" s="438"/>
      <c r="AD46" s="438"/>
      <c r="AE46" s="242"/>
      <c r="AF46" s="242"/>
      <c r="AG46" s="243"/>
      <c r="AH46" s="244"/>
      <c r="AI46" s="432"/>
      <c r="AJ46" s="433"/>
      <c r="AK46" s="434"/>
      <c r="AL46" s="435"/>
      <c r="AM46" s="435"/>
      <c r="AN46" s="436"/>
    </row>
    <row r="47" spans="2:40" x14ac:dyDescent="0.15">
      <c r="B47" s="237" t="s">
        <v>633</v>
      </c>
      <c r="C47" s="266">
        <v>10.5</v>
      </c>
      <c r="D47" s="239">
        <f t="shared" si="1"/>
        <v>375.90000000000009</v>
      </c>
      <c r="E47" s="239">
        <f t="shared" si="0"/>
        <v>386.40000000000009</v>
      </c>
      <c r="F47" s="439"/>
      <c r="G47" s="440"/>
      <c r="H47" s="440"/>
      <c r="I47" s="225"/>
      <c r="J47" s="225"/>
      <c r="K47" s="241"/>
      <c r="L47" s="225"/>
      <c r="M47" s="437"/>
      <c r="N47" s="436"/>
      <c r="O47" s="241"/>
      <c r="P47" s="241" t="s">
        <v>634</v>
      </c>
      <c r="Q47" s="240"/>
      <c r="R47" s="240"/>
      <c r="S47" s="241" t="s">
        <v>634</v>
      </c>
      <c r="T47" s="242"/>
      <c r="U47" s="241"/>
      <c r="V47" s="242"/>
      <c r="W47" s="242"/>
      <c r="X47" s="242"/>
      <c r="Y47" s="242"/>
      <c r="Z47" s="242"/>
      <c r="AA47" s="243"/>
      <c r="AB47" s="244"/>
      <c r="AC47" s="438"/>
      <c r="AD47" s="438"/>
      <c r="AE47" s="242"/>
      <c r="AF47" s="242"/>
      <c r="AG47" s="243"/>
      <c r="AH47" s="244"/>
      <c r="AI47" s="432"/>
      <c r="AJ47" s="433"/>
      <c r="AK47" s="434"/>
      <c r="AL47" s="435"/>
      <c r="AM47" s="435"/>
      <c r="AN47" s="436"/>
    </row>
    <row r="48" spans="2:40" x14ac:dyDescent="0.15">
      <c r="B48" s="237" t="s">
        <v>635</v>
      </c>
      <c r="C48" s="266">
        <v>10.55</v>
      </c>
      <c r="D48" s="239">
        <f t="shared" si="1"/>
        <v>386.40000000000009</v>
      </c>
      <c r="E48" s="239">
        <f t="shared" si="0"/>
        <v>396.9500000000001</v>
      </c>
      <c r="F48" s="439"/>
      <c r="G48" s="440"/>
      <c r="H48" s="440"/>
      <c r="I48" s="225"/>
      <c r="J48" s="225"/>
      <c r="K48" s="241"/>
      <c r="L48" s="225"/>
      <c r="M48" s="437"/>
      <c r="N48" s="436"/>
      <c r="O48" s="241"/>
      <c r="P48" s="241"/>
      <c r="Q48" s="240"/>
      <c r="R48" s="240"/>
      <c r="S48" s="241"/>
      <c r="T48" s="242"/>
      <c r="U48" s="241" t="s">
        <v>588</v>
      </c>
      <c r="V48" s="242"/>
      <c r="W48" s="242"/>
      <c r="X48" s="242"/>
      <c r="Y48" s="242"/>
      <c r="Z48" s="242"/>
      <c r="AA48" s="243"/>
      <c r="AB48" s="244"/>
      <c r="AC48" s="438"/>
      <c r="AD48" s="438"/>
      <c r="AE48" s="242"/>
      <c r="AF48" s="242"/>
      <c r="AG48" s="243"/>
      <c r="AH48" s="244"/>
      <c r="AI48" s="432"/>
      <c r="AJ48" s="433"/>
      <c r="AK48" s="434" t="s">
        <v>589</v>
      </c>
      <c r="AL48" s="435"/>
      <c r="AM48" s="435"/>
      <c r="AN48" s="436"/>
    </row>
    <row r="49" spans="2:40" x14ac:dyDescent="0.15">
      <c r="B49" s="237" t="s">
        <v>636</v>
      </c>
      <c r="C49" s="266">
        <v>10.55</v>
      </c>
      <c r="D49" s="239">
        <f t="shared" si="1"/>
        <v>396.9500000000001</v>
      </c>
      <c r="E49" s="239">
        <f t="shared" si="0"/>
        <v>407.50000000000011</v>
      </c>
      <c r="F49" s="439"/>
      <c r="G49" s="440"/>
      <c r="H49" s="440"/>
      <c r="I49" s="225"/>
      <c r="J49" s="225"/>
      <c r="K49" s="241" t="s">
        <v>588</v>
      </c>
      <c r="L49" s="225"/>
      <c r="M49" s="437"/>
      <c r="N49" s="436"/>
      <c r="O49" s="241"/>
      <c r="P49" s="241"/>
      <c r="Q49" s="240"/>
      <c r="R49" s="240"/>
      <c r="S49" s="241"/>
      <c r="T49" s="242"/>
      <c r="U49" s="241" t="s">
        <v>588</v>
      </c>
      <c r="V49" s="242"/>
      <c r="W49" s="242"/>
      <c r="X49" s="242"/>
      <c r="Y49" s="242"/>
      <c r="Z49" s="242"/>
      <c r="AA49" s="243"/>
      <c r="AB49" s="244"/>
      <c r="AC49" s="438"/>
      <c r="AD49" s="438"/>
      <c r="AE49" s="242"/>
      <c r="AF49" s="242"/>
      <c r="AG49" s="243"/>
      <c r="AH49" s="244"/>
      <c r="AI49" s="432"/>
      <c r="AJ49" s="433"/>
      <c r="AK49" s="434"/>
      <c r="AL49" s="435"/>
      <c r="AM49" s="435"/>
      <c r="AN49" s="436"/>
    </row>
    <row r="50" spans="2:40" x14ac:dyDescent="0.15">
      <c r="B50" s="237" t="s">
        <v>637</v>
      </c>
      <c r="C50" s="266">
        <v>10.15</v>
      </c>
      <c r="D50" s="239">
        <f t="shared" si="1"/>
        <v>407.50000000000011</v>
      </c>
      <c r="E50" s="239">
        <f t="shared" si="0"/>
        <v>417.65000000000009</v>
      </c>
      <c r="F50" s="439"/>
      <c r="G50" s="440"/>
      <c r="H50" s="440"/>
      <c r="I50" s="225"/>
      <c r="J50" s="225"/>
      <c r="K50" s="241"/>
      <c r="L50" s="225"/>
      <c r="M50" s="437"/>
      <c r="N50" s="436"/>
      <c r="O50" s="241"/>
      <c r="P50" s="241"/>
      <c r="Q50" s="240"/>
      <c r="R50" s="240"/>
      <c r="S50" s="241"/>
      <c r="T50" s="242"/>
      <c r="U50" s="241"/>
      <c r="V50" s="242"/>
      <c r="W50" s="242"/>
      <c r="X50" s="242"/>
      <c r="Y50" s="242"/>
      <c r="Z50" s="242"/>
      <c r="AA50" s="243"/>
      <c r="AB50" s="244"/>
      <c r="AC50" s="438"/>
      <c r="AD50" s="438"/>
      <c r="AE50" s="242"/>
      <c r="AF50" s="242"/>
      <c r="AG50" s="243"/>
      <c r="AH50" s="244"/>
      <c r="AI50" s="432"/>
      <c r="AJ50" s="433"/>
      <c r="AK50" s="434"/>
      <c r="AL50" s="435"/>
      <c r="AM50" s="435"/>
      <c r="AN50" s="436"/>
    </row>
    <row r="51" spans="2:40" x14ac:dyDescent="0.15">
      <c r="B51" s="237" t="s">
        <v>638</v>
      </c>
      <c r="C51" s="266">
        <v>10.199999999999999</v>
      </c>
      <c r="D51" s="239">
        <f t="shared" si="1"/>
        <v>417.65000000000009</v>
      </c>
      <c r="E51" s="239">
        <f t="shared" si="0"/>
        <v>427.85000000000008</v>
      </c>
      <c r="F51" s="439"/>
      <c r="G51" s="440"/>
      <c r="H51" s="440"/>
      <c r="I51" s="225"/>
      <c r="J51" s="225"/>
      <c r="K51" s="241" t="s">
        <v>588</v>
      </c>
      <c r="L51" s="225"/>
      <c r="M51" s="437"/>
      <c r="N51" s="436"/>
      <c r="O51" s="241"/>
      <c r="P51" s="241"/>
      <c r="Q51" s="240"/>
      <c r="R51" s="240"/>
      <c r="S51" s="241"/>
      <c r="T51" s="242"/>
      <c r="U51" s="241" t="s">
        <v>588</v>
      </c>
      <c r="V51" s="242"/>
      <c r="W51" s="242"/>
      <c r="X51" s="242"/>
      <c r="Y51" s="242"/>
      <c r="Z51" s="242"/>
      <c r="AA51" s="243"/>
      <c r="AB51" s="244"/>
      <c r="AC51" s="438"/>
      <c r="AD51" s="438"/>
      <c r="AE51" s="242"/>
      <c r="AF51" s="242"/>
      <c r="AG51" s="243"/>
      <c r="AH51" s="244"/>
      <c r="AI51" s="432"/>
      <c r="AJ51" s="433"/>
      <c r="AK51" s="434" t="s">
        <v>589</v>
      </c>
      <c r="AL51" s="435"/>
      <c r="AM51" s="435"/>
      <c r="AN51" s="436"/>
    </row>
    <row r="52" spans="2:40" x14ac:dyDescent="0.15">
      <c r="B52" s="237" t="s">
        <v>639</v>
      </c>
      <c r="C52" s="266">
        <v>10.199999999999999</v>
      </c>
      <c r="D52" s="239">
        <f t="shared" si="1"/>
        <v>427.85000000000008</v>
      </c>
      <c r="E52" s="239">
        <f t="shared" si="0"/>
        <v>438.05000000000007</v>
      </c>
      <c r="F52" s="439"/>
      <c r="G52" s="440"/>
      <c r="H52" s="440"/>
      <c r="I52" s="225"/>
      <c r="J52" s="225"/>
      <c r="K52" s="241"/>
      <c r="L52" s="225"/>
      <c r="M52" s="437"/>
      <c r="N52" s="436"/>
      <c r="O52" s="241"/>
      <c r="P52" s="241" t="s">
        <v>640</v>
      </c>
      <c r="Q52" s="240"/>
      <c r="R52" s="240"/>
      <c r="S52" s="241" t="s">
        <v>640</v>
      </c>
      <c r="T52" s="242"/>
      <c r="U52" s="241"/>
      <c r="V52" s="242"/>
      <c r="W52" s="242"/>
      <c r="X52" s="242"/>
      <c r="Y52" s="242"/>
      <c r="Z52" s="242"/>
      <c r="AA52" s="243"/>
      <c r="AB52" s="244"/>
      <c r="AC52" s="438"/>
      <c r="AD52" s="438"/>
      <c r="AE52" s="242"/>
      <c r="AF52" s="242"/>
      <c r="AG52" s="243"/>
      <c r="AH52" s="244"/>
      <c r="AI52" s="432"/>
      <c r="AJ52" s="433"/>
      <c r="AK52" s="434"/>
      <c r="AL52" s="435"/>
      <c r="AM52" s="435"/>
      <c r="AN52" s="436"/>
    </row>
    <row r="53" spans="2:40" x14ac:dyDescent="0.15">
      <c r="B53" s="237" t="s">
        <v>641</v>
      </c>
      <c r="C53" s="266">
        <v>10.15</v>
      </c>
      <c r="D53" s="239">
        <f t="shared" si="1"/>
        <v>438.05000000000007</v>
      </c>
      <c r="E53" s="239">
        <f t="shared" si="0"/>
        <v>448.20000000000005</v>
      </c>
      <c r="F53" s="439"/>
      <c r="G53" s="440"/>
      <c r="H53" s="440"/>
      <c r="I53" s="225"/>
      <c r="J53" s="225"/>
      <c r="K53" s="241" t="s">
        <v>588</v>
      </c>
      <c r="L53" s="225"/>
      <c r="M53" s="437"/>
      <c r="N53" s="436"/>
      <c r="O53" s="241"/>
      <c r="P53" s="241"/>
      <c r="Q53" s="240"/>
      <c r="R53" s="240"/>
      <c r="S53" s="241"/>
      <c r="T53" s="242"/>
      <c r="U53" s="241" t="s">
        <v>588</v>
      </c>
      <c r="V53" s="242"/>
      <c r="W53" s="242"/>
      <c r="X53" s="242"/>
      <c r="Y53" s="242"/>
      <c r="Z53" s="242"/>
      <c r="AA53" s="243"/>
      <c r="AB53" s="244"/>
      <c r="AC53" s="438"/>
      <c r="AD53" s="438"/>
      <c r="AE53" s="242"/>
      <c r="AF53" s="242"/>
      <c r="AG53" s="243"/>
      <c r="AH53" s="244"/>
      <c r="AI53" s="432"/>
      <c r="AJ53" s="433"/>
      <c r="AK53" s="434" t="s">
        <v>589</v>
      </c>
      <c r="AL53" s="435"/>
      <c r="AM53" s="435"/>
      <c r="AN53" s="436"/>
    </row>
    <row r="54" spans="2:40" x14ac:dyDescent="0.15">
      <c r="B54" s="237" t="s">
        <v>642</v>
      </c>
      <c r="C54" s="266">
        <v>6.5</v>
      </c>
      <c r="D54" s="239">
        <f t="shared" si="1"/>
        <v>448.20000000000005</v>
      </c>
      <c r="E54" s="239">
        <f t="shared" si="0"/>
        <v>454.70000000000005</v>
      </c>
      <c r="F54" s="439" t="s">
        <v>643</v>
      </c>
      <c r="G54" s="440"/>
      <c r="H54" s="440"/>
      <c r="I54" s="225"/>
      <c r="J54" s="225"/>
      <c r="K54" s="241" t="s">
        <v>588</v>
      </c>
      <c r="L54" s="225"/>
      <c r="M54" s="437"/>
      <c r="N54" s="436"/>
      <c r="O54" s="241"/>
      <c r="P54" s="241"/>
      <c r="Q54" s="240"/>
      <c r="R54" s="240"/>
      <c r="S54" s="241"/>
      <c r="T54" s="242"/>
      <c r="U54" s="241"/>
      <c r="V54" s="242"/>
      <c r="W54" s="242"/>
      <c r="X54" s="242"/>
      <c r="Y54" s="242"/>
      <c r="Z54" s="242"/>
      <c r="AA54" s="243"/>
      <c r="AB54" s="244"/>
      <c r="AC54" s="438"/>
      <c r="AD54" s="438"/>
      <c r="AE54" s="242"/>
      <c r="AF54" s="242"/>
      <c r="AG54" s="243"/>
      <c r="AH54" s="244"/>
      <c r="AI54" s="432"/>
      <c r="AJ54" s="433"/>
      <c r="AK54" s="434"/>
      <c r="AL54" s="435"/>
      <c r="AM54" s="435"/>
      <c r="AN54" s="436"/>
    </row>
    <row r="55" spans="2:40" x14ac:dyDescent="0.15">
      <c r="B55" s="237" t="s">
        <v>644</v>
      </c>
      <c r="C55" s="266">
        <v>6.45</v>
      </c>
      <c r="D55" s="239">
        <f t="shared" si="1"/>
        <v>454.70000000000005</v>
      </c>
      <c r="E55" s="239">
        <f t="shared" si="0"/>
        <v>461.15000000000003</v>
      </c>
      <c r="F55" s="439" t="s">
        <v>643</v>
      </c>
      <c r="G55" s="440"/>
      <c r="H55" s="440"/>
      <c r="I55" s="225"/>
      <c r="J55" s="225"/>
      <c r="K55" s="241" t="s">
        <v>588</v>
      </c>
      <c r="L55" s="225"/>
      <c r="M55" s="437"/>
      <c r="N55" s="436"/>
      <c r="O55" s="241"/>
      <c r="P55" s="241"/>
      <c r="Q55" s="240"/>
      <c r="R55" s="240"/>
      <c r="S55" s="241"/>
      <c r="T55" s="242"/>
      <c r="U55" s="241"/>
      <c r="V55" s="242"/>
      <c r="W55" s="242"/>
      <c r="X55" s="242"/>
      <c r="Y55" s="242"/>
      <c r="Z55" s="242"/>
      <c r="AA55" s="243"/>
      <c r="AB55" s="244"/>
      <c r="AC55" s="438"/>
      <c r="AD55" s="438"/>
      <c r="AE55" s="242"/>
      <c r="AF55" s="242"/>
      <c r="AG55" s="243"/>
      <c r="AH55" s="244"/>
      <c r="AI55" s="432"/>
      <c r="AJ55" s="433"/>
      <c r="AK55" s="434"/>
      <c r="AL55" s="435"/>
      <c r="AM55" s="435"/>
      <c r="AN55" s="436"/>
    </row>
    <row r="56" spans="2:40" x14ac:dyDescent="0.15">
      <c r="B56" s="237" t="s">
        <v>645</v>
      </c>
      <c r="C56" s="266">
        <v>6.4</v>
      </c>
      <c r="D56" s="239">
        <f t="shared" si="1"/>
        <v>461.15000000000003</v>
      </c>
      <c r="E56" s="239">
        <f t="shared" si="0"/>
        <v>467.55</v>
      </c>
      <c r="F56" s="439" t="s">
        <v>643</v>
      </c>
      <c r="G56" s="440"/>
      <c r="H56" s="440"/>
      <c r="I56" s="225"/>
      <c r="J56" s="225"/>
      <c r="K56" s="241"/>
      <c r="L56" s="225"/>
      <c r="M56" s="437"/>
      <c r="N56" s="436"/>
      <c r="O56" s="241"/>
      <c r="P56" s="241"/>
      <c r="Q56" s="240"/>
      <c r="R56" s="240"/>
      <c r="S56" s="241"/>
      <c r="T56" s="242"/>
      <c r="U56" s="241"/>
      <c r="V56" s="242"/>
      <c r="W56" s="242"/>
      <c r="X56" s="242"/>
      <c r="Y56" s="242"/>
      <c r="Z56" s="242"/>
      <c r="AA56" s="243"/>
      <c r="AB56" s="244"/>
      <c r="AC56" s="438"/>
      <c r="AD56" s="438"/>
      <c r="AE56" s="242"/>
      <c r="AF56" s="242"/>
      <c r="AG56" s="243"/>
      <c r="AH56" s="244"/>
      <c r="AI56" s="432"/>
      <c r="AJ56" s="433"/>
      <c r="AK56" s="434"/>
      <c r="AL56" s="435"/>
      <c r="AM56" s="435"/>
      <c r="AN56" s="436"/>
    </row>
    <row r="57" spans="2:40" x14ac:dyDescent="0.15">
      <c r="B57" s="237" t="s">
        <v>646</v>
      </c>
      <c r="C57" s="266">
        <v>6.4</v>
      </c>
      <c r="D57" s="239">
        <f t="shared" si="1"/>
        <v>467.55</v>
      </c>
      <c r="E57" s="239">
        <f t="shared" si="0"/>
        <v>473.95</v>
      </c>
      <c r="F57" s="439" t="s">
        <v>643</v>
      </c>
      <c r="G57" s="440"/>
      <c r="H57" s="440"/>
      <c r="I57" s="225"/>
      <c r="J57" s="225"/>
      <c r="K57" s="241" t="s">
        <v>588</v>
      </c>
      <c r="L57" s="225"/>
      <c r="M57" s="437"/>
      <c r="N57" s="436"/>
      <c r="O57" s="241" t="s">
        <v>605</v>
      </c>
      <c r="P57" s="241" t="s">
        <v>647</v>
      </c>
      <c r="Q57" s="240"/>
      <c r="R57" s="240"/>
      <c r="S57" s="241" t="s">
        <v>647</v>
      </c>
      <c r="T57" s="242"/>
      <c r="U57" s="241"/>
      <c r="V57" s="242"/>
      <c r="W57" s="242"/>
      <c r="X57" s="242"/>
      <c r="Y57" s="242"/>
      <c r="Z57" s="242"/>
      <c r="AA57" s="243"/>
      <c r="AB57" s="244"/>
      <c r="AC57" s="438"/>
      <c r="AD57" s="438"/>
      <c r="AE57" s="242"/>
      <c r="AF57" s="242"/>
      <c r="AG57" s="243"/>
      <c r="AH57" s="244"/>
      <c r="AI57" s="432"/>
      <c r="AJ57" s="433"/>
      <c r="AK57" s="434"/>
      <c r="AL57" s="435"/>
      <c r="AM57" s="435"/>
      <c r="AN57" s="436"/>
    </row>
    <row r="58" spans="2:40" x14ac:dyDescent="0.15">
      <c r="B58" s="237" t="s">
        <v>648</v>
      </c>
      <c r="C58" s="266">
        <v>10.5</v>
      </c>
      <c r="D58" s="239">
        <f t="shared" si="1"/>
        <v>473.95</v>
      </c>
      <c r="E58" s="239">
        <f t="shared" si="0"/>
        <v>484.45</v>
      </c>
      <c r="F58" s="439"/>
      <c r="G58" s="440"/>
      <c r="H58" s="440"/>
      <c r="I58" s="225"/>
      <c r="J58" s="225"/>
      <c r="K58" s="241"/>
      <c r="L58" s="225"/>
      <c r="M58" s="437"/>
      <c r="N58" s="436"/>
      <c r="O58" s="241"/>
      <c r="P58" s="241"/>
      <c r="Q58" s="240"/>
      <c r="R58" s="240"/>
      <c r="S58" s="241"/>
      <c r="T58" s="242"/>
      <c r="U58" s="241"/>
      <c r="V58" s="242"/>
      <c r="W58" s="242"/>
      <c r="X58" s="242"/>
      <c r="Y58" s="242"/>
      <c r="Z58" s="242"/>
      <c r="AA58" s="243"/>
      <c r="AB58" s="244"/>
      <c r="AC58" s="438"/>
      <c r="AD58" s="438"/>
      <c r="AE58" s="242"/>
      <c r="AF58" s="242"/>
      <c r="AG58" s="243"/>
      <c r="AH58" s="244"/>
      <c r="AI58" s="432"/>
      <c r="AJ58" s="433"/>
      <c r="AK58" s="434"/>
      <c r="AL58" s="435"/>
      <c r="AM58" s="435"/>
      <c r="AN58" s="436"/>
    </row>
    <row r="59" spans="2:40" x14ac:dyDescent="0.15">
      <c r="B59" s="237" t="s">
        <v>649</v>
      </c>
      <c r="C59" s="266">
        <v>10.55</v>
      </c>
      <c r="D59" s="239">
        <f t="shared" si="1"/>
        <v>484.45</v>
      </c>
      <c r="E59" s="239">
        <f t="shared" si="0"/>
        <v>495</v>
      </c>
      <c r="F59" s="439"/>
      <c r="G59" s="440"/>
      <c r="H59" s="440"/>
      <c r="I59" s="225"/>
      <c r="J59" s="225"/>
      <c r="K59" s="241" t="s">
        <v>588</v>
      </c>
      <c r="L59" s="225"/>
      <c r="M59" s="437"/>
      <c r="N59" s="436"/>
      <c r="O59" s="241"/>
      <c r="P59" s="241"/>
      <c r="Q59" s="240"/>
      <c r="R59" s="240"/>
      <c r="S59" s="241"/>
      <c r="T59" s="242"/>
      <c r="U59" s="241" t="s">
        <v>588</v>
      </c>
      <c r="V59" s="242"/>
      <c r="W59" s="242"/>
      <c r="X59" s="242"/>
      <c r="Y59" s="242"/>
      <c r="Z59" s="242"/>
      <c r="AA59" s="243"/>
      <c r="AB59" s="244"/>
      <c r="AC59" s="438"/>
      <c r="AD59" s="438"/>
      <c r="AE59" s="242"/>
      <c r="AF59" s="242"/>
      <c r="AG59" s="243"/>
      <c r="AH59" s="244"/>
      <c r="AI59" s="432"/>
      <c r="AJ59" s="433"/>
      <c r="AK59" s="434" t="s">
        <v>589</v>
      </c>
      <c r="AL59" s="435"/>
      <c r="AM59" s="435"/>
      <c r="AN59" s="436"/>
    </row>
    <row r="60" spans="2:40" x14ac:dyDescent="0.15">
      <c r="B60" s="237" t="s">
        <v>650</v>
      </c>
      <c r="C60" s="266">
        <v>10.55</v>
      </c>
      <c r="D60" s="239">
        <f t="shared" si="1"/>
        <v>495</v>
      </c>
      <c r="E60" s="239">
        <f t="shared" si="0"/>
        <v>505.55</v>
      </c>
      <c r="F60" s="439"/>
      <c r="G60" s="440"/>
      <c r="H60" s="440"/>
      <c r="I60" s="225"/>
      <c r="J60" s="225"/>
      <c r="K60" s="241"/>
      <c r="L60" s="225"/>
      <c r="M60" s="437"/>
      <c r="N60" s="436"/>
      <c r="O60" s="241"/>
      <c r="P60" s="241"/>
      <c r="Q60" s="240"/>
      <c r="R60" s="240"/>
      <c r="S60" s="241"/>
      <c r="T60" s="242"/>
      <c r="U60" s="241"/>
      <c r="V60" s="242"/>
      <c r="W60" s="242"/>
      <c r="X60" s="242"/>
      <c r="Y60" s="242"/>
      <c r="Z60" s="242"/>
      <c r="AA60" s="243"/>
      <c r="AB60" s="244"/>
      <c r="AC60" s="438"/>
      <c r="AD60" s="438"/>
      <c r="AE60" s="242"/>
      <c r="AF60" s="242"/>
      <c r="AG60" s="243"/>
      <c r="AH60" s="244"/>
      <c r="AI60" s="432"/>
      <c r="AJ60" s="433"/>
      <c r="AK60" s="434"/>
      <c r="AL60" s="435"/>
      <c r="AM60" s="435"/>
      <c r="AN60" s="436"/>
    </row>
    <row r="61" spans="2:40" x14ac:dyDescent="0.15">
      <c r="B61" s="237" t="s">
        <v>651</v>
      </c>
      <c r="C61" s="266">
        <v>10.5</v>
      </c>
      <c r="D61" s="239">
        <f t="shared" si="1"/>
        <v>505.55</v>
      </c>
      <c r="E61" s="239">
        <f t="shared" si="0"/>
        <v>516.04999999999995</v>
      </c>
      <c r="F61" s="439"/>
      <c r="G61" s="440"/>
      <c r="H61" s="440"/>
      <c r="I61" s="225"/>
      <c r="J61" s="225"/>
      <c r="K61" s="241" t="s">
        <v>588</v>
      </c>
      <c r="L61" s="225"/>
      <c r="M61" s="437"/>
      <c r="N61" s="436"/>
      <c r="O61" s="241"/>
      <c r="P61" s="241"/>
      <c r="Q61" s="240"/>
      <c r="R61" s="240"/>
      <c r="S61" s="241"/>
      <c r="T61" s="242"/>
      <c r="U61" s="241" t="s">
        <v>588</v>
      </c>
      <c r="V61" s="242"/>
      <c r="W61" s="242"/>
      <c r="X61" s="242"/>
      <c r="Y61" s="242"/>
      <c r="Z61" s="242"/>
      <c r="AA61" s="243"/>
      <c r="AB61" s="244"/>
      <c r="AC61" s="438"/>
      <c r="AD61" s="438"/>
      <c r="AE61" s="242"/>
      <c r="AF61" s="242"/>
      <c r="AG61" s="243"/>
      <c r="AH61" s="244"/>
      <c r="AI61" s="432"/>
      <c r="AJ61" s="433"/>
      <c r="AK61" s="434"/>
      <c r="AL61" s="435"/>
      <c r="AM61" s="435"/>
      <c r="AN61" s="436"/>
    </row>
    <row r="62" spans="2:40" x14ac:dyDescent="0.15">
      <c r="B62" s="237" t="s">
        <v>652</v>
      </c>
      <c r="C62" s="266">
        <v>10.4</v>
      </c>
      <c r="D62" s="239">
        <f t="shared" si="1"/>
        <v>516.04999999999995</v>
      </c>
      <c r="E62" s="239">
        <f t="shared" si="0"/>
        <v>526.44999999999993</v>
      </c>
      <c r="F62" s="439"/>
      <c r="G62" s="440"/>
      <c r="H62" s="440"/>
      <c r="I62" s="225"/>
      <c r="J62" s="225"/>
      <c r="K62" s="241"/>
      <c r="L62" s="225"/>
      <c r="M62" s="437"/>
      <c r="N62" s="436"/>
      <c r="O62" s="241"/>
      <c r="P62" s="241"/>
      <c r="Q62" s="240"/>
      <c r="R62" s="240"/>
      <c r="S62" s="241"/>
      <c r="T62" s="242"/>
      <c r="U62" s="241" t="s">
        <v>588</v>
      </c>
      <c r="V62" s="242"/>
      <c r="W62" s="242"/>
      <c r="X62" s="242"/>
      <c r="Y62" s="242"/>
      <c r="Z62" s="242"/>
      <c r="AA62" s="243"/>
      <c r="AB62" s="244"/>
      <c r="AC62" s="438"/>
      <c r="AD62" s="438"/>
      <c r="AE62" s="242"/>
      <c r="AF62" s="242"/>
      <c r="AG62" s="243"/>
      <c r="AH62" s="244"/>
      <c r="AI62" s="432"/>
      <c r="AJ62" s="433"/>
      <c r="AK62" s="434" t="s">
        <v>589</v>
      </c>
      <c r="AL62" s="435"/>
      <c r="AM62" s="435"/>
      <c r="AN62" s="436"/>
    </row>
    <row r="63" spans="2:40" x14ac:dyDescent="0.15">
      <c r="B63" s="237" t="s">
        <v>653</v>
      </c>
      <c r="C63" s="266">
        <v>6.5</v>
      </c>
      <c r="D63" s="239">
        <f t="shared" si="1"/>
        <v>526.44999999999993</v>
      </c>
      <c r="E63" s="239">
        <f t="shared" si="0"/>
        <v>532.94999999999993</v>
      </c>
      <c r="F63" s="439" t="s">
        <v>654</v>
      </c>
      <c r="G63" s="440"/>
      <c r="H63" s="440"/>
      <c r="I63" s="225"/>
      <c r="J63" s="225"/>
      <c r="K63" s="241" t="s">
        <v>588</v>
      </c>
      <c r="L63" s="225"/>
      <c r="M63" s="437"/>
      <c r="N63" s="436"/>
      <c r="O63" s="241"/>
      <c r="P63" s="241" t="s">
        <v>655</v>
      </c>
      <c r="Q63" s="240"/>
      <c r="R63" s="240"/>
      <c r="S63" s="241" t="s">
        <v>655</v>
      </c>
      <c r="T63" s="242"/>
      <c r="U63" s="241"/>
      <c r="V63" s="242"/>
      <c r="W63" s="242"/>
      <c r="X63" s="242"/>
      <c r="Y63" s="242"/>
      <c r="Z63" s="242"/>
      <c r="AA63" s="243"/>
      <c r="AB63" s="244"/>
      <c r="AC63" s="438"/>
      <c r="AD63" s="438"/>
      <c r="AE63" s="242"/>
      <c r="AF63" s="242"/>
      <c r="AG63" s="243"/>
      <c r="AH63" s="244"/>
      <c r="AI63" s="432"/>
      <c r="AJ63" s="433"/>
      <c r="AK63" s="434"/>
      <c r="AL63" s="435"/>
      <c r="AM63" s="435"/>
      <c r="AN63" s="436"/>
    </row>
    <row r="64" spans="2:40" x14ac:dyDescent="0.15">
      <c r="B64" s="237" t="s">
        <v>656</v>
      </c>
      <c r="C64" s="266">
        <v>6.4</v>
      </c>
      <c r="D64" s="239">
        <f t="shared" si="1"/>
        <v>532.94999999999993</v>
      </c>
      <c r="E64" s="239">
        <f t="shared" si="0"/>
        <v>539.34999999999991</v>
      </c>
      <c r="F64" s="439" t="s">
        <v>654</v>
      </c>
      <c r="G64" s="440"/>
      <c r="H64" s="440"/>
      <c r="I64" s="225"/>
      <c r="J64" s="225"/>
      <c r="K64" s="241" t="s">
        <v>588</v>
      </c>
      <c r="L64" s="225"/>
      <c r="M64" s="437"/>
      <c r="N64" s="436"/>
      <c r="O64" s="241"/>
      <c r="P64" s="241"/>
      <c r="Q64" s="240"/>
      <c r="R64" s="240"/>
      <c r="S64" s="241"/>
      <c r="T64" s="242"/>
      <c r="U64" s="241"/>
      <c r="V64" s="242"/>
      <c r="W64" s="242"/>
      <c r="X64" s="242"/>
      <c r="Y64" s="242"/>
      <c r="Z64" s="242"/>
      <c r="AA64" s="243"/>
      <c r="AB64" s="244"/>
      <c r="AC64" s="438"/>
      <c r="AD64" s="438"/>
      <c r="AE64" s="242"/>
      <c r="AF64" s="242"/>
      <c r="AG64" s="243"/>
      <c r="AH64" s="244"/>
      <c r="AI64" s="432"/>
      <c r="AJ64" s="433"/>
      <c r="AK64" s="434"/>
      <c r="AL64" s="435"/>
      <c r="AM64" s="435"/>
      <c r="AN64" s="436"/>
    </row>
    <row r="65" spans="2:40" x14ac:dyDescent="0.15">
      <c r="B65" s="237" t="s">
        <v>657</v>
      </c>
      <c r="C65" s="266">
        <v>6.4</v>
      </c>
      <c r="D65" s="239">
        <f t="shared" si="1"/>
        <v>539.34999999999991</v>
      </c>
      <c r="E65" s="239">
        <f t="shared" si="0"/>
        <v>545.74999999999989</v>
      </c>
      <c r="F65" s="439" t="s">
        <v>654</v>
      </c>
      <c r="G65" s="440"/>
      <c r="H65" s="440"/>
      <c r="I65" s="225"/>
      <c r="J65" s="225"/>
      <c r="K65" s="241"/>
      <c r="L65" s="225"/>
      <c r="M65" s="437"/>
      <c r="N65" s="436"/>
      <c r="O65" s="241"/>
      <c r="P65" s="241"/>
      <c r="Q65" s="240"/>
      <c r="R65" s="240"/>
      <c r="S65" s="241"/>
      <c r="T65" s="242"/>
      <c r="U65" s="241" t="s">
        <v>588</v>
      </c>
      <c r="V65" s="242"/>
      <c r="W65" s="242"/>
      <c r="X65" s="242"/>
      <c r="Y65" s="242"/>
      <c r="Z65" s="242"/>
      <c r="AA65" s="243"/>
      <c r="AB65" s="244"/>
      <c r="AC65" s="438"/>
      <c r="AD65" s="438"/>
      <c r="AE65" s="242"/>
      <c r="AF65" s="242"/>
      <c r="AG65" s="243"/>
      <c r="AH65" s="244"/>
      <c r="AI65" s="432"/>
      <c r="AJ65" s="433"/>
      <c r="AK65" s="434" t="s">
        <v>589</v>
      </c>
      <c r="AL65" s="435"/>
      <c r="AM65" s="435"/>
      <c r="AN65" s="436"/>
    </row>
    <row r="66" spans="2:40" x14ac:dyDescent="0.15">
      <c r="B66" s="237" t="s">
        <v>658</v>
      </c>
      <c r="C66" s="266">
        <v>6.45</v>
      </c>
      <c r="D66" s="239">
        <f t="shared" si="1"/>
        <v>545.74999999999989</v>
      </c>
      <c r="E66" s="239">
        <f t="shared" si="0"/>
        <v>552.19999999999993</v>
      </c>
      <c r="F66" s="439" t="s">
        <v>654</v>
      </c>
      <c r="G66" s="440"/>
      <c r="H66" s="440"/>
      <c r="I66" s="225"/>
      <c r="J66" s="225"/>
      <c r="K66" s="241" t="s">
        <v>588</v>
      </c>
      <c r="L66" s="225"/>
      <c r="M66" s="437"/>
      <c r="N66" s="436"/>
      <c r="O66" s="241"/>
      <c r="P66" s="241"/>
      <c r="Q66" s="240"/>
      <c r="R66" s="240"/>
      <c r="S66" s="241"/>
      <c r="T66" s="242"/>
      <c r="U66" s="241"/>
      <c r="V66" s="242"/>
      <c r="W66" s="242"/>
      <c r="X66" s="242"/>
      <c r="Y66" s="242"/>
      <c r="Z66" s="242"/>
      <c r="AA66" s="243"/>
      <c r="AB66" s="244"/>
      <c r="AC66" s="438"/>
      <c r="AD66" s="438"/>
      <c r="AE66" s="242"/>
      <c r="AF66" s="242"/>
      <c r="AG66" s="243"/>
      <c r="AH66" s="244"/>
      <c r="AI66" s="432"/>
      <c r="AJ66" s="433"/>
      <c r="AK66" s="434"/>
      <c r="AL66" s="435"/>
      <c r="AM66" s="435"/>
      <c r="AN66" s="436"/>
    </row>
    <row r="67" spans="2:40" x14ac:dyDescent="0.15">
      <c r="B67" s="237" t="s">
        <v>659</v>
      </c>
      <c r="C67" s="266">
        <v>10.5</v>
      </c>
      <c r="D67" s="239">
        <f t="shared" si="1"/>
        <v>552.19999999999993</v>
      </c>
      <c r="E67" s="239">
        <f t="shared" si="0"/>
        <v>562.69999999999993</v>
      </c>
      <c r="F67" s="439"/>
      <c r="G67" s="440"/>
      <c r="H67" s="440"/>
      <c r="I67" s="225"/>
      <c r="J67" s="225"/>
      <c r="K67" s="241" t="s">
        <v>588</v>
      </c>
      <c r="L67" s="225"/>
      <c r="M67" s="437"/>
      <c r="N67" s="436"/>
      <c r="O67" s="241"/>
      <c r="P67" s="241"/>
      <c r="Q67" s="240"/>
      <c r="R67" s="240"/>
      <c r="S67" s="241"/>
      <c r="T67" s="242"/>
      <c r="U67" s="241"/>
      <c r="V67" s="242"/>
      <c r="W67" s="242"/>
      <c r="X67" s="242"/>
      <c r="Y67" s="242"/>
      <c r="Z67" s="242"/>
      <c r="AA67" s="243"/>
      <c r="AB67" s="244"/>
      <c r="AC67" s="438"/>
      <c r="AD67" s="438"/>
      <c r="AE67" s="242"/>
      <c r="AF67" s="242"/>
      <c r="AG67" s="243"/>
      <c r="AH67" s="244"/>
      <c r="AI67" s="432"/>
      <c r="AJ67" s="433"/>
      <c r="AK67" s="434"/>
      <c r="AL67" s="435"/>
      <c r="AM67" s="435"/>
      <c r="AN67" s="436"/>
    </row>
    <row r="68" spans="2:40" x14ac:dyDescent="0.15">
      <c r="B68" s="237" t="s">
        <v>660</v>
      </c>
      <c r="C68" s="266">
        <v>10.5</v>
      </c>
      <c r="D68" s="239">
        <f t="shared" si="1"/>
        <v>562.69999999999993</v>
      </c>
      <c r="E68" s="239">
        <f t="shared" si="0"/>
        <v>573.19999999999993</v>
      </c>
      <c r="F68" s="439"/>
      <c r="G68" s="440"/>
      <c r="H68" s="440"/>
      <c r="I68" s="225"/>
      <c r="J68" s="225"/>
      <c r="K68" s="241"/>
      <c r="L68" s="225"/>
      <c r="M68" s="437"/>
      <c r="N68" s="436"/>
      <c r="O68" s="241"/>
      <c r="P68" s="241"/>
      <c r="Q68" s="240"/>
      <c r="R68" s="240"/>
      <c r="S68" s="241"/>
      <c r="T68" s="242"/>
      <c r="U68" s="241" t="s">
        <v>588</v>
      </c>
      <c r="V68" s="242"/>
      <c r="W68" s="242"/>
      <c r="X68" s="242"/>
      <c r="Y68" s="242"/>
      <c r="Z68" s="242"/>
      <c r="AA68" s="243"/>
      <c r="AB68" s="244"/>
      <c r="AC68" s="438"/>
      <c r="AD68" s="438"/>
      <c r="AE68" s="242"/>
      <c r="AF68" s="242"/>
      <c r="AG68" s="243"/>
      <c r="AH68" s="244"/>
      <c r="AI68" s="432"/>
      <c r="AJ68" s="433"/>
      <c r="AK68" s="434"/>
      <c r="AL68" s="435"/>
      <c r="AM68" s="435"/>
      <c r="AN68" s="436"/>
    </row>
    <row r="69" spans="2:40" x14ac:dyDescent="0.15">
      <c r="B69" s="237" t="s">
        <v>661</v>
      </c>
      <c r="C69" s="266">
        <v>10.5</v>
      </c>
      <c r="D69" s="239">
        <f t="shared" si="1"/>
        <v>573.19999999999993</v>
      </c>
      <c r="E69" s="239">
        <f t="shared" si="0"/>
        <v>583.69999999999993</v>
      </c>
      <c r="F69" s="439"/>
      <c r="G69" s="440"/>
      <c r="H69" s="440"/>
      <c r="I69" s="225"/>
      <c r="J69" s="225"/>
      <c r="K69" s="241"/>
      <c r="L69" s="225"/>
      <c r="M69" s="437"/>
      <c r="N69" s="436"/>
      <c r="O69" s="241"/>
      <c r="P69" s="241" t="s">
        <v>662</v>
      </c>
      <c r="Q69" s="240"/>
      <c r="R69" s="240"/>
      <c r="S69" s="241" t="s">
        <v>662</v>
      </c>
      <c r="T69" s="242"/>
      <c r="U69" s="241"/>
      <c r="V69" s="242"/>
      <c r="W69" s="242"/>
      <c r="X69" s="242"/>
      <c r="Y69" s="242"/>
      <c r="Z69" s="242"/>
      <c r="AA69" s="243"/>
      <c r="AB69" s="244"/>
      <c r="AC69" s="438"/>
      <c r="AD69" s="438"/>
      <c r="AE69" s="242"/>
      <c r="AF69" s="242"/>
      <c r="AG69" s="243"/>
      <c r="AH69" s="244"/>
      <c r="AI69" s="432"/>
      <c r="AJ69" s="433"/>
      <c r="AK69" s="434" t="s">
        <v>589</v>
      </c>
      <c r="AL69" s="435"/>
      <c r="AM69" s="435"/>
      <c r="AN69" s="436"/>
    </row>
    <row r="70" spans="2:40" x14ac:dyDescent="0.15">
      <c r="B70" s="237" t="s">
        <v>663</v>
      </c>
      <c r="C70" s="266">
        <v>10.5</v>
      </c>
      <c r="D70" s="239">
        <f t="shared" si="1"/>
        <v>583.69999999999993</v>
      </c>
      <c r="E70" s="239">
        <f t="shared" si="0"/>
        <v>594.19999999999993</v>
      </c>
      <c r="F70" s="439"/>
      <c r="G70" s="440"/>
      <c r="H70" s="440"/>
      <c r="I70" s="225"/>
      <c r="J70" s="225"/>
      <c r="K70" s="241" t="s">
        <v>588</v>
      </c>
      <c r="L70" s="225"/>
      <c r="M70" s="437"/>
      <c r="N70" s="436"/>
      <c r="O70" s="241"/>
      <c r="P70" s="241"/>
      <c r="Q70" s="240"/>
      <c r="R70" s="240"/>
      <c r="S70" s="241"/>
      <c r="T70" s="242"/>
      <c r="U70" s="241"/>
      <c r="V70" s="242"/>
      <c r="W70" s="242"/>
      <c r="X70" s="242"/>
      <c r="Y70" s="242"/>
      <c r="Z70" s="242"/>
      <c r="AA70" s="243"/>
      <c r="AB70" s="244"/>
      <c r="AC70" s="438"/>
      <c r="AD70" s="438"/>
      <c r="AE70" s="242"/>
      <c r="AF70" s="242"/>
      <c r="AG70" s="243"/>
      <c r="AH70" s="244"/>
      <c r="AI70" s="432"/>
      <c r="AJ70" s="433"/>
      <c r="AK70" s="434"/>
      <c r="AL70" s="435"/>
      <c r="AM70" s="435"/>
      <c r="AN70" s="436"/>
    </row>
    <row r="71" spans="2:40" x14ac:dyDescent="0.15">
      <c r="B71" s="237" t="s">
        <v>664</v>
      </c>
      <c r="C71" s="266">
        <v>10.55</v>
      </c>
      <c r="D71" s="239">
        <f t="shared" si="1"/>
        <v>594.19999999999993</v>
      </c>
      <c r="E71" s="239">
        <f t="shared" si="0"/>
        <v>604.74999999999989</v>
      </c>
      <c r="F71" s="439"/>
      <c r="G71" s="440"/>
      <c r="H71" s="440"/>
      <c r="I71" s="225"/>
      <c r="J71" s="225"/>
      <c r="K71" s="241"/>
      <c r="L71" s="225"/>
      <c r="M71" s="437"/>
      <c r="N71" s="436"/>
      <c r="O71" s="241"/>
      <c r="P71" s="241"/>
      <c r="Q71" s="240"/>
      <c r="R71" s="240"/>
      <c r="S71" s="241"/>
      <c r="T71" s="242"/>
      <c r="U71" s="241" t="s">
        <v>588</v>
      </c>
      <c r="V71" s="242"/>
      <c r="W71" s="242"/>
      <c r="X71" s="242"/>
      <c r="Y71" s="242"/>
      <c r="Z71" s="242"/>
      <c r="AA71" s="243"/>
      <c r="AB71" s="244"/>
      <c r="AC71" s="438"/>
      <c r="AD71" s="438"/>
      <c r="AE71" s="242"/>
      <c r="AF71" s="242"/>
      <c r="AG71" s="243"/>
      <c r="AH71" s="244"/>
      <c r="AI71" s="432"/>
      <c r="AJ71" s="433"/>
      <c r="AK71" s="434" t="s">
        <v>589</v>
      </c>
      <c r="AL71" s="435"/>
      <c r="AM71" s="435"/>
      <c r="AN71" s="436"/>
    </row>
    <row r="72" spans="2:40" x14ac:dyDescent="0.15">
      <c r="B72" s="237" t="s">
        <v>665</v>
      </c>
      <c r="C72" s="266">
        <v>10.5</v>
      </c>
      <c r="D72" s="239">
        <f t="shared" si="1"/>
        <v>604.74999999999989</v>
      </c>
      <c r="E72" s="239">
        <f t="shared" si="0"/>
        <v>615.24999999999989</v>
      </c>
      <c r="F72" s="439"/>
      <c r="G72" s="440"/>
      <c r="H72" s="440"/>
      <c r="I72" s="225"/>
      <c r="J72" s="225"/>
      <c r="K72" s="241" t="s">
        <v>588</v>
      </c>
      <c r="L72" s="225"/>
      <c r="M72" s="437"/>
      <c r="N72" s="436"/>
      <c r="O72" s="241"/>
      <c r="P72" s="241"/>
      <c r="Q72" s="240"/>
      <c r="R72" s="240"/>
      <c r="S72" s="241"/>
      <c r="T72" s="242"/>
      <c r="U72" s="241" t="s">
        <v>588</v>
      </c>
      <c r="V72" s="242"/>
      <c r="W72" s="242"/>
      <c r="X72" s="242"/>
      <c r="Y72" s="242"/>
      <c r="Z72" s="242"/>
      <c r="AA72" s="243"/>
      <c r="AB72" s="244"/>
      <c r="AC72" s="438"/>
      <c r="AD72" s="438"/>
      <c r="AE72" s="242"/>
      <c r="AF72" s="242"/>
      <c r="AG72" s="243"/>
      <c r="AH72" s="244"/>
      <c r="AI72" s="432"/>
      <c r="AJ72" s="433"/>
      <c r="AK72" s="434"/>
      <c r="AL72" s="435"/>
      <c r="AM72" s="435"/>
      <c r="AN72" s="436"/>
    </row>
    <row r="73" spans="2:40" x14ac:dyDescent="0.15">
      <c r="B73" s="237" t="s">
        <v>666</v>
      </c>
      <c r="C73" s="266">
        <v>10.5</v>
      </c>
      <c r="D73" s="239">
        <f t="shared" si="1"/>
        <v>615.24999999999989</v>
      </c>
      <c r="E73" s="239">
        <f t="shared" si="0"/>
        <v>625.74999999999989</v>
      </c>
      <c r="F73" s="439"/>
      <c r="G73" s="440"/>
      <c r="H73" s="440"/>
      <c r="I73" s="225"/>
      <c r="J73" s="225"/>
      <c r="K73" s="241"/>
      <c r="L73" s="225"/>
      <c r="M73" s="437"/>
      <c r="N73" s="436"/>
      <c r="O73" s="241"/>
      <c r="P73" s="241"/>
      <c r="Q73" s="240"/>
      <c r="R73" s="240"/>
      <c r="S73" s="241"/>
      <c r="T73" s="242"/>
      <c r="U73" s="241"/>
      <c r="V73" s="242"/>
      <c r="W73" s="242"/>
      <c r="X73" s="242"/>
      <c r="Y73" s="242"/>
      <c r="Z73" s="242"/>
      <c r="AA73" s="243"/>
      <c r="AB73" s="244"/>
      <c r="AC73" s="438"/>
      <c r="AD73" s="438"/>
      <c r="AE73" s="242"/>
      <c r="AF73" s="242"/>
      <c r="AG73" s="243"/>
      <c r="AH73" s="244"/>
      <c r="AI73" s="432"/>
      <c r="AJ73" s="433"/>
      <c r="AK73" s="434"/>
      <c r="AL73" s="435"/>
      <c r="AM73" s="435"/>
      <c r="AN73" s="436"/>
    </row>
    <row r="74" spans="2:40" x14ac:dyDescent="0.15">
      <c r="B74" s="237" t="s">
        <v>667</v>
      </c>
      <c r="C74" s="266">
        <v>10.5</v>
      </c>
      <c r="D74" s="239">
        <f t="shared" si="1"/>
        <v>625.74999999999989</v>
      </c>
      <c r="E74" s="239">
        <f t="shared" si="0"/>
        <v>636.24999999999989</v>
      </c>
      <c r="F74" s="439"/>
      <c r="G74" s="440"/>
      <c r="H74" s="440"/>
      <c r="I74" s="225"/>
      <c r="J74" s="225"/>
      <c r="K74" s="241" t="s">
        <v>588</v>
      </c>
      <c r="L74" s="225"/>
      <c r="M74" s="437"/>
      <c r="N74" s="436"/>
      <c r="O74" s="241"/>
      <c r="P74" s="241" t="s">
        <v>668</v>
      </c>
      <c r="Q74" s="240"/>
      <c r="R74" s="240"/>
      <c r="S74" s="241" t="s">
        <v>668</v>
      </c>
      <c r="T74" s="242"/>
      <c r="U74" s="241" t="s">
        <v>588</v>
      </c>
      <c r="V74" s="242"/>
      <c r="W74" s="242"/>
      <c r="X74" s="242"/>
      <c r="Y74" s="242"/>
      <c r="Z74" s="242"/>
      <c r="AA74" s="243"/>
      <c r="AB74" s="244"/>
      <c r="AC74" s="438"/>
      <c r="AD74" s="438"/>
      <c r="AE74" s="242"/>
      <c r="AF74" s="242"/>
      <c r="AG74" s="243"/>
      <c r="AH74" s="244"/>
      <c r="AI74" s="432"/>
      <c r="AJ74" s="433"/>
      <c r="AK74" s="434" t="s">
        <v>589</v>
      </c>
      <c r="AL74" s="435"/>
      <c r="AM74" s="435"/>
      <c r="AN74" s="436"/>
    </row>
    <row r="75" spans="2:40" x14ac:dyDescent="0.15">
      <c r="B75" s="237" t="s">
        <v>669</v>
      </c>
      <c r="C75" s="266">
        <v>10.5</v>
      </c>
      <c r="D75" s="239">
        <f t="shared" si="1"/>
        <v>636.24999999999989</v>
      </c>
      <c r="E75" s="239">
        <f t="shared" si="0"/>
        <v>646.74999999999989</v>
      </c>
      <c r="F75" s="439"/>
      <c r="G75" s="440"/>
      <c r="H75" s="440"/>
      <c r="I75" s="225"/>
      <c r="J75" s="225"/>
      <c r="K75" s="241"/>
      <c r="L75" s="225"/>
      <c r="M75" s="437"/>
      <c r="N75" s="436"/>
      <c r="O75" s="241"/>
      <c r="P75" s="241"/>
      <c r="Q75" s="240"/>
      <c r="R75" s="240"/>
      <c r="S75" s="241"/>
      <c r="T75" s="242"/>
      <c r="U75" s="241"/>
      <c r="V75" s="242"/>
      <c r="W75" s="242"/>
      <c r="X75" s="242"/>
      <c r="Y75" s="242"/>
      <c r="Z75" s="242"/>
      <c r="AA75" s="243"/>
      <c r="AB75" s="244"/>
      <c r="AC75" s="438"/>
      <c r="AD75" s="438"/>
      <c r="AE75" s="242"/>
      <c r="AF75" s="242"/>
      <c r="AG75" s="243"/>
      <c r="AH75" s="244"/>
      <c r="AI75" s="432"/>
      <c r="AJ75" s="433"/>
      <c r="AK75" s="434"/>
      <c r="AL75" s="435"/>
      <c r="AM75" s="435"/>
      <c r="AN75" s="436"/>
    </row>
    <row r="76" spans="2:40" x14ac:dyDescent="0.15">
      <c r="B76" s="237" t="s">
        <v>670</v>
      </c>
      <c r="C76" s="266">
        <v>10.5</v>
      </c>
      <c r="D76" s="239">
        <f t="shared" si="1"/>
        <v>646.74999999999989</v>
      </c>
      <c r="E76" s="239">
        <f t="shared" si="0"/>
        <v>657.24999999999989</v>
      </c>
      <c r="F76" s="439"/>
      <c r="G76" s="440"/>
      <c r="H76" s="440"/>
      <c r="I76" s="225"/>
      <c r="J76" s="225"/>
      <c r="K76" s="241" t="s">
        <v>588</v>
      </c>
      <c r="L76" s="225"/>
      <c r="M76" s="437"/>
      <c r="N76" s="436"/>
      <c r="O76" s="241"/>
      <c r="P76" s="241"/>
      <c r="Q76" s="240"/>
      <c r="R76" s="240"/>
      <c r="S76" s="241"/>
      <c r="T76" s="242"/>
      <c r="U76" s="241" t="s">
        <v>588</v>
      </c>
      <c r="V76" s="242"/>
      <c r="W76" s="242"/>
      <c r="X76" s="242"/>
      <c r="Y76" s="242"/>
      <c r="Z76" s="242"/>
      <c r="AA76" s="243"/>
      <c r="AB76" s="244"/>
      <c r="AC76" s="438"/>
      <c r="AD76" s="438"/>
      <c r="AE76" s="242"/>
      <c r="AF76" s="242"/>
      <c r="AG76" s="243"/>
      <c r="AH76" s="244"/>
      <c r="AI76" s="432"/>
      <c r="AJ76" s="433"/>
      <c r="AK76" s="434" t="s">
        <v>589</v>
      </c>
      <c r="AL76" s="435"/>
      <c r="AM76" s="435"/>
      <c r="AN76" s="436"/>
    </row>
    <row r="77" spans="2:40" x14ac:dyDescent="0.15">
      <c r="B77" s="237" t="s">
        <v>671</v>
      </c>
      <c r="C77" s="266">
        <v>10.5</v>
      </c>
      <c r="D77" s="239">
        <f t="shared" si="1"/>
        <v>657.24999999999989</v>
      </c>
      <c r="E77" s="239">
        <f t="shared" si="0"/>
        <v>667.74999999999989</v>
      </c>
      <c r="F77" s="439"/>
      <c r="G77" s="440"/>
      <c r="H77" s="440"/>
      <c r="I77" s="225"/>
      <c r="J77" s="225"/>
      <c r="K77" s="241"/>
      <c r="L77" s="225"/>
      <c r="M77" s="437"/>
      <c r="N77" s="436"/>
      <c r="O77" s="241"/>
      <c r="P77" s="241"/>
      <c r="Q77" s="240"/>
      <c r="R77" s="240"/>
      <c r="S77" s="241"/>
      <c r="T77" s="242"/>
      <c r="U77" s="241"/>
      <c r="V77" s="242"/>
      <c r="W77" s="242"/>
      <c r="X77" s="242"/>
      <c r="Y77" s="242"/>
      <c r="Z77" s="242"/>
      <c r="AA77" s="243"/>
      <c r="AB77" s="244"/>
      <c r="AC77" s="438"/>
      <c r="AD77" s="438"/>
      <c r="AE77" s="242"/>
      <c r="AF77" s="242"/>
      <c r="AG77" s="243"/>
      <c r="AH77" s="244"/>
      <c r="AI77" s="432"/>
      <c r="AJ77" s="433"/>
      <c r="AK77" s="434"/>
      <c r="AL77" s="435"/>
      <c r="AM77" s="435"/>
      <c r="AN77" s="436"/>
    </row>
    <row r="78" spans="2:40" x14ac:dyDescent="0.15">
      <c r="B78" s="237" t="s">
        <v>672</v>
      </c>
      <c r="C78" s="266">
        <v>10.5</v>
      </c>
      <c r="D78" s="239">
        <f t="shared" si="1"/>
        <v>667.74999999999989</v>
      </c>
      <c r="E78" s="239">
        <f t="shared" ref="E78:E113" si="2">D78+C78</f>
        <v>678.24999999999989</v>
      </c>
      <c r="F78" s="439"/>
      <c r="G78" s="440"/>
      <c r="H78" s="440"/>
      <c r="I78" s="225"/>
      <c r="J78" s="225"/>
      <c r="K78" s="241" t="s">
        <v>588</v>
      </c>
      <c r="L78" s="225"/>
      <c r="M78" s="437"/>
      <c r="N78" s="436"/>
      <c r="O78" s="241"/>
      <c r="P78" s="241"/>
      <c r="Q78" s="240"/>
      <c r="R78" s="240"/>
      <c r="S78" s="241"/>
      <c r="T78" s="242"/>
      <c r="U78" s="241"/>
      <c r="V78" s="242"/>
      <c r="W78" s="242"/>
      <c r="X78" s="242"/>
      <c r="Y78" s="242"/>
      <c r="Z78" s="242"/>
      <c r="AA78" s="243"/>
      <c r="AB78" s="244"/>
      <c r="AC78" s="438"/>
      <c r="AD78" s="438"/>
      <c r="AE78" s="242"/>
      <c r="AF78" s="242"/>
      <c r="AG78" s="243"/>
      <c r="AH78" s="244"/>
      <c r="AI78" s="432"/>
      <c r="AJ78" s="433"/>
      <c r="AK78" s="434"/>
      <c r="AL78" s="435"/>
      <c r="AM78" s="435"/>
      <c r="AN78" s="436"/>
    </row>
    <row r="79" spans="2:40" x14ac:dyDescent="0.15">
      <c r="B79" s="237" t="s">
        <v>673</v>
      </c>
      <c r="C79" s="266">
        <v>10.5</v>
      </c>
      <c r="D79" s="239">
        <f t="shared" si="1"/>
        <v>678.24999999999989</v>
      </c>
      <c r="E79" s="239">
        <f t="shared" si="2"/>
        <v>688.74999999999989</v>
      </c>
      <c r="F79" s="439"/>
      <c r="G79" s="440"/>
      <c r="H79" s="440"/>
      <c r="I79" s="225"/>
      <c r="J79" s="225"/>
      <c r="K79" s="241"/>
      <c r="L79" s="225"/>
      <c r="M79" s="437"/>
      <c r="N79" s="436"/>
      <c r="O79" s="241" t="s">
        <v>611</v>
      </c>
      <c r="P79" s="241" t="s">
        <v>674</v>
      </c>
      <c r="Q79" s="240"/>
      <c r="R79" s="240"/>
      <c r="S79" s="241" t="s">
        <v>674</v>
      </c>
      <c r="T79" s="242"/>
      <c r="U79" s="241"/>
      <c r="V79" s="242"/>
      <c r="W79" s="242"/>
      <c r="X79" s="242"/>
      <c r="Y79" s="242"/>
      <c r="Z79" s="242"/>
      <c r="AA79" s="243"/>
      <c r="AB79" s="244"/>
      <c r="AC79" s="438"/>
      <c r="AD79" s="438"/>
      <c r="AE79" s="242"/>
      <c r="AF79" s="242"/>
      <c r="AG79" s="243"/>
      <c r="AH79" s="244"/>
      <c r="AI79" s="432"/>
      <c r="AJ79" s="433"/>
      <c r="AK79" s="434"/>
      <c r="AL79" s="435"/>
      <c r="AM79" s="435"/>
      <c r="AN79" s="436"/>
    </row>
    <row r="80" spans="2:40" x14ac:dyDescent="0.15">
      <c r="B80" s="237" t="s">
        <v>675</v>
      </c>
      <c r="C80" s="266">
        <v>10.5</v>
      </c>
      <c r="D80" s="239">
        <f t="shared" ref="D80:D113" si="3">E79</f>
        <v>688.74999999999989</v>
      </c>
      <c r="E80" s="239">
        <f t="shared" si="2"/>
        <v>699.24999999999989</v>
      </c>
      <c r="F80" s="439"/>
      <c r="G80" s="440"/>
      <c r="H80" s="440"/>
      <c r="I80" s="225"/>
      <c r="J80" s="225"/>
      <c r="K80" s="241"/>
      <c r="L80" s="225"/>
      <c r="M80" s="437"/>
      <c r="N80" s="436"/>
      <c r="O80" s="241"/>
      <c r="P80" s="241"/>
      <c r="Q80" s="240"/>
      <c r="R80" s="240"/>
      <c r="S80" s="241"/>
      <c r="T80" s="242"/>
      <c r="U80" s="241"/>
      <c r="V80" s="242"/>
      <c r="W80" s="242"/>
      <c r="X80" s="242"/>
      <c r="Y80" s="242"/>
      <c r="Z80" s="242"/>
      <c r="AA80" s="243"/>
      <c r="AB80" s="244"/>
      <c r="AC80" s="438"/>
      <c r="AD80" s="438"/>
      <c r="AE80" s="242"/>
      <c r="AF80" s="242"/>
      <c r="AG80" s="243"/>
      <c r="AH80" s="244"/>
      <c r="AI80" s="432"/>
      <c r="AJ80" s="433"/>
      <c r="AK80" s="434"/>
      <c r="AL80" s="435"/>
      <c r="AM80" s="435"/>
      <c r="AN80" s="436"/>
    </row>
    <row r="81" spans="2:40" ht="13.5" customHeight="1" x14ac:dyDescent="0.15">
      <c r="B81" s="237" t="s">
        <v>676</v>
      </c>
      <c r="C81" s="266">
        <v>10.5</v>
      </c>
      <c r="D81" s="239">
        <f t="shared" si="3"/>
        <v>699.24999999999989</v>
      </c>
      <c r="E81" s="239">
        <f t="shared" si="2"/>
        <v>709.74999999999989</v>
      </c>
      <c r="F81" s="439"/>
      <c r="G81" s="440"/>
      <c r="H81" s="440"/>
      <c r="I81" s="225"/>
      <c r="J81" s="225"/>
      <c r="K81" s="241" t="s">
        <v>588</v>
      </c>
      <c r="L81" s="225"/>
      <c r="M81" s="437"/>
      <c r="N81" s="436"/>
      <c r="O81" s="241"/>
      <c r="P81" s="241"/>
      <c r="Q81" s="240"/>
      <c r="R81" s="240"/>
      <c r="S81" s="241"/>
      <c r="T81" s="242"/>
      <c r="U81" s="241" t="s">
        <v>588</v>
      </c>
      <c r="V81" s="242"/>
      <c r="W81" s="242"/>
      <c r="X81" s="242"/>
      <c r="Y81" s="242"/>
      <c r="Z81" s="242"/>
      <c r="AA81" s="243"/>
      <c r="AB81" s="244"/>
      <c r="AC81" s="438"/>
      <c r="AD81" s="438"/>
      <c r="AE81" s="242"/>
      <c r="AF81" s="242"/>
      <c r="AG81" s="243"/>
      <c r="AH81" s="244"/>
      <c r="AI81" s="432"/>
      <c r="AJ81" s="433"/>
      <c r="AK81" s="434" t="s">
        <v>589</v>
      </c>
      <c r="AL81" s="435"/>
      <c r="AM81" s="435"/>
      <c r="AN81" s="436"/>
    </row>
    <row r="82" spans="2:40" ht="13.5" customHeight="1" x14ac:dyDescent="0.15">
      <c r="B82" s="237" t="s">
        <v>677</v>
      </c>
      <c r="C82" s="266">
        <v>10.55</v>
      </c>
      <c r="D82" s="239">
        <f t="shared" si="3"/>
        <v>709.74999999999989</v>
      </c>
      <c r="E82" s="239">
        <f t="shared" si="2"/>
        <v>720.29999999999984</v>
      </c>
      <c r="F82" s="439"/>
      <c r="G82" s="440"/>
      <c r="H82" s="440"/>
      <c r="I82" s="225"/>
      <c r="J82" s="225"/>
      <c r="K82" s="241"/>
      <c r="L82" s="225"/>
      <c r="M82" s="437"/>
      <c r="N82" s="436"/>
      <c r="O82" s="241"/>
      <c r="P82" s="241"/>
      <c r="Q82" s="240"/>
      <c r="R82" s="240"/>
      <c r="S82" s="241"/>
      <c r="T82" s="242"/>
      <c r="U82" s="241"/>
      <c r="V82" s="242"/>
      <c r="W82" s="242"/>
      <c r="X82" s="242"/>
      <c r="Y82" s="242"/>
      <c r="Z82" s="242"/>
      <c r="AA82" s="243"/>
      <c r="AB82" s="244"/>
      <c r="AC82" s="438"/>
      <c r="AD82" s="438"/>
      <c r="AE82" s="242"/>
      <c r="AF82" s="242"/>
      <c r="AG82" s="243"/>
      <c r="AH82" s="244"/>
      <c r="AI82" s="432"/>
      <c r="AJ82" s="433"/>
      <c r="AK82" s="434"/>
      <c r="AL82" s="435"/>
      <c r="AM82" s="435"/>
      <c r="AN82" s="436"/>
    </row>
    <row r="83" spans="2:40" ht="13.5" customHeight="1" x14ac:dyDescent="0.15">
      <c r="B83" s="237" t="s">
        <v>678</v>
      </c>
      <c r="C83" s="266">
        <v>10.5</v>
      </c>
      <c r="D83" s="239">
        <f t="shared" si="3"/>
        <v>720.29999999999984</v>
      </c>
      <c r="E83" s="239">
        <f t="shared" si="2"/>
        <v>730.79999999999984</v>
      </c>
      <c r="F83" s="439"/>
      <c r="G83" s="440"/>
      <c r="H83" s="440"/>
      <c r="I83" s="225"/>
      <c r="J83" s="225"/>
      <c r="K83" s="241" t="s">
        <v>588</v>
      </c>
      <c r="L83" s="225"/>
      <c r="M83" s="437"/>
      <c r="N83" s="436"/>
      <c r="O83" s="241"/>
      <c r="P83" s="241" t="s">
        <v>679</v>
      </c>
      <c r="Q83" s="240"/>
      <c r="R83" s="240"/>
      <c r="S83" s="241" t="s">
        <v>679</v>
      </c>
      <c r="T83" s="242"/>
      <c r="U83" s="241" t="s">
        <v>588</v>
      </c>
      <c r="V83" s="242"/>
      <c r="W83" s="242"/>
      <c r="X83" s="242"/>
      <c r="Y83" s="242"/>
      <c r="Z83" s="242"/>
      <c r="AA83" s="243"/>
      <c r="AB83" s="244"/>
      <c r="AC83" s="438"/>
      <c r="AD83" s="438"/>
      <c r="AE83" s="242"/>
      <c r="AF83" s="242"/>
      <c r="AG83" s="243"/>
      <c r="AH83" s="244"/>
      <c r="AI83" s="432"/>
      <c r="AJ83" s="433"/>
      <c r="AK83" s="434" t="s">
        <v>589</v>
      </c>
      <c r="AL83" s="435"/>
      <c r="AM83" s="435"/>
      <c r="AN83" s="436"/>
    </row>
    <row r="84" spans="2:40" ht="13.5" customHeight="1" x14ac:dyDescent="0.15">
      <c r="B84" s="237" t="s">
        <v>680</v>
      </c>
      <c r="C84" s="266">
        <v>10.5</v>
      </c>
      <c r="D84" s="239">
        <f t="shared" si="3"/>
        <v>730.79999999999984</v>
      </c>
      <c r="E84" s="239">
        <f t="shared" si="2"/>
        <v>741.29999999999984</v>
      </c>
      <c r="F84" s="439"/>
      <c r="G84" s="440"/>
      <c r="H84" s="440"/>
      <c r="I84" s="225"/>
      <c r="J84" s="225"/>
      <c r="K84" s="241"/>
      <c r="L84" s="225"/>
      <c r="M84" s="437"/>
      <c r="N84" s="436"/>
      <c r="O84" s="241"/>
      <c r="P84" s="241"/>
      <c r="Q84" s="240"/>
      <c r="R84" s="240"/>
      <c r="S84" s="241"/>
      <c r="T84" s="242"/>
      <c r="U84" s="241"/>
      <c r="V84" s="242"/>
      <c r="W84" s="242"/>
      <c r="X84" s="242"/>
      <c r="Y84" s="242"/>
      <c r="Z84" s="242"/>
      <c r="AA84" s="243"/>
      <c r="AB84" s="244"/>
      <c r="AC84" s="438"/>
      <c r="AD84" s="438"/>
      <c r="AE84" s="242"/>
      <c r="AF84" s="242"/>
      <c r="AG84" s="243"/>
      <c r="AH84" s="244"/>
      <c r="AI84" s="432"/>
      <c r="AJ84" s="433"/>
      <c r="AK84" s="434"/>
      <c r="AL84" s="435"/>
      <c r="AM84" s="435"/>
      <c r="AN84" s="436"/>
    </row>
    <row r="85" spans="2:40" ht="13.5" customHeight="1" x14ac:dyDescent="0.15">
      <c r="B85" s="237" t="s">
        <v>681</v>
      </c>
      <c r="C85" s="266">
        <v>10.5</v>
      </c>
      <c r="D85" s="239">
        <f t="shared" si="3"/>
        <v>741.29999999999984</v>
      </c>
      <c r="E85" s="239">
        <f t="shared" si="2"/>
        <v>751.79999999999984</v>
      </c>
      <c r="F85" s="439"/>
      <c r="G85" s="440"/>
      <c r="H85" s="440"/>
      <c r="I85" s="225"/>
      <c r="J85" s="225"/>
      <c r="K85" s="241" t="s">
        <v>588</v>
      </c>
      <c r="L85" s="225"/>
      <c r="M85" s="437"/>
      <c r="N85" s="436"/>
      <c r="O85" s="241"/>
      <c r="P85" s="241"/>
      <c r="Q85" s="240"/>
      <c r="R85" s="240"/>
      <c r="S85" s="241"/>
      <c r="T85" s="242"/>
      <c r="U85" s="241"/>
      <c r="V85" s="242"/>
      <c r="W85" s="242"/>
      <c r="X85" s="242"/>
      <c r="Y85" s="242"/>
      <c r="Z85" s="242"/>
      <c r="AA85" s="243"/>
      <c r="AB85" s="244"/>
      <c r="AC85" s="438"/>
      <c r="AD85" s="438"/>
      <c r="AE85" s="242"/>
      <c r="AF85" s="242"/>
      <c r="AG85" s="243"/>
      <c r="AH85" s="244"/>
      <c r="AI85" s="432"/>
      <c r="AJ85" s="433"/>
      <c r="AK85" s="434"/>
      <c r="AL85" s="435"/>
      <c r="AM85" s="435"/>
      <c r="AN85" s="436"/>
    </row>
    <row r="86" spans="2:40" ht="13.5" customHeight="1" x14ac:dyDescent="0.15">
      <c r="B86" s="237" t="s">
        <v>682</v>
      </c>
      <c r="C86" s="266">
        <v>10.5</v>
      </c>
      <c r="D86" s="239">
        <f t="shared" si="3"/>
        <v>751.79999999999984</v>
      </c>
      <c r="E86" s="239">
        <f t="shared" si="2"/>
        <v>762.29999999999984</v>
      </c>
      <c r="F86" s="439"/>
      <c r="G86" s="440"/>
      <c r="H86" s="440"/>
      <c r="I86" s="225"/>
      <c r="J86" s="225"/>
      <c r="K86" s="241"/>
      <c r="L86" s="225"/>
      <c r="M86" s="437"/>
      <c r="N86" s="436"/>
      <c r="O86" s="241"/>
      <c r="P86" s="241"/>
      <c r="Q86" s="240"/>
      <c r="R86" s="240"/>
      <c r="S86" s="241"/>
      <c r="T86" s="242"/>
      <c r="U86" s="241" t="s">
        <v>588</v>
      </c>
      <c r="V86" s="242"/>
      <c r="W86" s="242"/>
      <c r="X86" s="242"/>
      <c r="Y86" s="242"/>
      <c r="Z86" s="242"/>
      <c r="AA86" s="243"/>
      <c r="AB86" s="244"/>
      <c r="AC86" s="438"/>
      <c r="AD86" s="438"/>
      <c r="AE86" s="242"/>
      <c r="AF86" s="242"/>
      <c r="AG86" s="243"/>
      <c r="AH86" s="244"/>
      <c r="AI86" s="432"/>
      <c r="AJ86" s="433"/>
      <c r="AK86" s="434" t="s">
        <v>589</v>
      </c>
      <c r="AL86" s="435"/>
      <c r="AM86" s="435"/>
      <c r="AN86" s="436"/>
    </row>
    <row r="87" spans="2:40" ht="13.5" customHeight="1" x14ac:dyDescent="0.15">
      <c r="B87" s="237" t="s">
        <v>683</v>
      </c>
      <c r="C87" s="266">
        <v>10.5</v>
      </c>
      <c r="D87" s="239">
        <f t="shared" si="3"/>
        <v>762.29999999999984</v>
      </c>
      <c r="E87" s="239">
        <f t="shared" si="2"/>
        <v>772.79999999999984</v>
      </c>
      <c r="F87" s="439"/>
      <c r="G87" s="440"/>
      <c r="H87" s="440"/>
      <c r="I87" s="225"/>
      <c r="J87" s="225"/>
      <c r="K87" s="241" t="s">
        <v>588</v>
      </c>
      <c r="L87" s="225"/>
      <c r="M87" s="437"/>
      <c r="N87" s="436"/>
      <c r="O87" s="241"/>
      <c r="P87" s="241"/>
      <c r="Q87" s="240"/>
      <c r="R87" s="240"/>
      <c r="S87" s="241"/>
      <c r="T87" s="242"/>
      <c r="U87" s="241"/>
      <c r="V87" s="242"/>
      <c r="W87" s="242"/>
      <c r="X87" s="242"/>
      <c r="Y87" s="242"/>
      <c r="Z87" s="242"/>
      <c r="AA87" s="243"/>
      <c r="AB87" s="244"/>
      <c r="AC87" s="438"/>
      <c r="AD87" s="438"/>
      <c r="AE87" s="242"/>
      <c r="AF87" s="242"/>
      <c r="AG87" s="243"/>
      <c r="AH87" s="244"/>
      <c r="AI87" s="432"/>
      <c r="AJ87" s="433"/>
      <c r="AK87" s="434"/>
      <c r="AL87" s="435"/>
      <c r="AM87" s="435"/>
      <c r="AN87" s="436"/>
    </row>
    <row r="88" spans="2:40" ht="13.5" customHeight="1" x14ac:dyDescent="0.15">
      <c r="B88" s="237" t="s">
        <v>684</v>
      </c>
      <c r="C88" s="266">
        <v>10.5</v>
      </c>
      <c r="D88" s="239">
        <f t="shared" si="3"/>
        <v>772.79999999999984</v>
      </c>
      <c r="E88" s="239">
        <f t="shared" si="2"/>
        <v>783.29999999999984</v>
      </c>
      <c r="F88" s="439"/>
      <c r="G88" s="440"/>
      <c r="H88" s="440"/>
      <c r="I88" s="225"/>
      <c r="J88" s="225"/>
      <c r="K88" s="241"/>
      <c r="L88" s="225"/>
      <c r="M88" s="437"/>
      <c r="N88" s="436"/>
      <c r="O88" s="241"/>
      <c r="P88" s="241" t="s">
        <v>685</v>
      </c>
      <c r="Q88" s="240"/>
      <c r="R88" s="240"/>
      <c r="S88" s="241" t="s">
        <v>685</v>
      </c>
      <c r="T88" s="242"/>
      <c r="U88" s="241" t="s">
        <v>588</v>
      </c>
      <c r="V88" s="242"/>
      <c r="W88" s="242"/>
      <c r="X88" s="242"/>
      <c r="Y88" s="242"/>
      <c r="Z88" s="242"/>
      <c r="AA88" s="243"/>
      <c r="AB88" s="244"/>
      <c r="AC88" s="438"/>
      <c r="AD88" s="438"/>
      <c r="AE88" s="242"/>
      <c r="AF88" s="242"/>
      <c r="AG88" s="243"/>
      <c r="AH88" s="244"/>
      <c r="AI88" s="432"/>
      <c r="AJ88" s="433"/>
      <c r="AK88" s="434" t="s">
        <v>589</v>
      </c>
      <c r="AL88" s="435"/>
      <c r="AM88" s="435"/>
      <c r="AN88" s="436"/>
    </row>
    <row r="89" spans="2:40" ht="13.5" customHeight="1" x14ac:dyDescent="0.15">
      <c r="B89" s="237" t="s">
        <v>686</v>
      </c>
      <c r="C89" s="266">
        <v>10.5</v>
      </c>
      <c r="D89" s="239">
        <f t="shared" si="3"/>
        <v>783.29999999999984</v>
      </c>
      <c r="E89" s="239">
        <f t="shared" si="2"/>
        <v>793.79999999999984</v>
      </c>
      <c r="F89" s="439"/>
      <c r="G89" s="440"/>
      <c r="H89" s="440"/>
      <c r="I89" s="225"/>
      <c r="J89" s="225"/>
      <c r="K89" s="241"/>
      <c r="L89" s="225"/>
      <c r="M89" s="437"/>
      <c r="N89" s="436"/>
      <c r="O89" s="241"/>
      <c r="P89" s="241"/>
      <c r="Q89" s="240"/>
      <c r="R89" s="240"/>
      <c r="S89" s="241"/>
      <c r="T89" s="242"/>
      <c r="U89" s="241"/>
      <c r="V89" s="242"/>
      <c r="W89" s="242"/>
      <c r="X89" s="242"/>
      <c r="Y89" s="242"/>
      <c r="Z89" s="242"/>
      <c r="AA89" s="243"/>
      <c r="AB89" s="244"/>
      <c r="AC89" s="438"/>
      <c r="AD89" s="438"/>
      <c r="AE89" s="242"/>
      <c r="AF89" s="242"/>
      <c r="AG89" s="243"/>
      <c r="AH89" s="244"/>
      <c r="AI89" s="432"/>
      <c r="AJ89" s="433"/>
      <c r="AK89" s="434"/>
      <c r="AL89" s="435"/>
      <c r="AM89" s="435"/>
      <c r="AN89" s="436"/>
    </row>
    <row r="90" spans="2:40" ht="13.5" customHeight="1" x14ac:dyDescent="0.15">
      <c r="B90" s="237" t="s">
        <v>687</v>
      </c>
      <c r="C90" s="266">
        <v>10.5</v>
      </c>
      <c r="D90" s="239">
        <f t="shared" si="3"/>
        <v>793.79999999999984</v>
      </c>
      <c r="E90" s="239">
        <f t="shared" si="2"/>
        <v>804.29999999999984</v>
      </c>
      <c r="F90" s="439"/>
      <c r="G90" s="440"/>
      <c r="H90" s="440"/>
      <c r="I90" s="225"/>
      <c r="J90" s="225"/>
      <c r="K90" s="241" t="s">
        <v>588</v>
      </c>
      <c r="L90" s="225"/>
      <c r="M90" s="437"/>
      <c r="N90" s="436"/>
      <c r="O90" s="241"/>
      <c r="P90" s="241"/>
      <c r="Q90" s="240"/>
      <c r="R90" s="240"/>
      <c r="S90" s="241"/>
      <c r="T90" s="242"/>
      <c r="U90" s="241" t="s">
        <v>588</v>
      </c>
      <c r="V90" s="242"/>
      <c r="W90" s="242"/>
      <c r="X90" s="242"/>
      <c r="Y90" s="242"/>
      <c r="Z90" s="242"/>
      <c r="AA90" s="243"/>
      <c r="AB90" s="244"/>
      <c r="AC90" s="438"/>
      <c r="AD90" s="438"/>
      <c r="AE90" s="242"/>
      <c r="AF90" s="242"/>
      <c r="AG90" s="243"/>
      <c r="AH90" s="244"/>
      <c r="AI90" s="432"/>
      <c r="AJ90" s="433"/>
      <c r="AK90" s="434" t="s">
        <v>589</v>
      </c>
      <c r="AL90" s="435"/>
      <c r="AM90" s="435"/>
      <c r="AN90" s="436"/>
    </row>
    <row r="91" spans="2:40" ht="13.5" customHeight="1" x14ac:dyDescent="0.15">
      <c r="B91" s="237" t="s">
        <v>688</v>
      </c>
      <c r="C91" s="266">
        <v>10.5</v>
      </c>
      <c r="D91" s="239">
        <f t="shared" si="3"/>
        <v>804.29999999999984</v>
      </c>
      <c r="E91" s="239">
        <f t="shared" si="2"/>
        <v>814.79999999999984</v>
      </c>
      <c r="F91" s="439"/>
      <c r="G91" s="440"/>
      <c r="H91" s="440"/>
      <c r="I91" s="225"/>
      <c r="J91" s="225"/>
      <c r="K91" s="241"/>
      <c r="L91" s="225"/>
      <c r="M91" s="437"/>
      <c r="N91" s="436"/>
      <c r="O91" s="241"/>
      <c r="P91" s="241"/>
      <c r="Q91" s="240"/>
      <c r="R91" s="240"/>
      <c r="S91" s="241"/>
      <c r="T91" s="242"/>
      <c r="U91" s="241" t="s">
        <v>588</v>
      </c>
      <c r="V91" s="242"/>
      <c r="W91" s="242"/>
      <c r="X91" s="242"/>
      <c r="Y91" s="242"/>
      <c r="Z91" s="242"/>
      <c r="AA91" s="243"/>
      <c r="AB91" s="244"/>
      <c r="AC91" s="438"/>
      <c r="AD91" s="438"/>
      <c r="AE91" s="242"/>
      <c r="AF91" s="242"/>
      <c r="AG91" s="243"/>
      <c r="AH91" s="244"/>
      <c r="AI91" s="432"/>
      <c r="AJ91" s="433"/>
      <c r="AK91" s="434"/>
      <c r="AL91" s="435"/>
      <c r="AM91" s="435"/>
      <c r="AN91" s="436"/>
    </row>
    <row r="92" spans="2:40" ht="13.5" customHeight="1" x14ac:dyDescent="0.15">
      <c r="B92" s="237" t="s">
        <v>689</v>
      </c>
      <c r="C92" s="266">
        <v>10.5</v>
      </c>
      <c r="D92" s="239">
        <f t="shared" si="3"/>
        <v>814.79999999999984</v>
      </c>
      <c r="E92" s="239">
        <f t="shared" si="2"/>
        <v>825.29999999999984</v>
      </c>
      <c r="F92" s="439"/>
      <c r="G92" s="440"/>
      <c r="H92" s="440"/>
      <c r="I92" s="225"/>
      <c r="J92" s="225"/>
      <c r="K92" s="241" t="s">
        <v>588</v>
      </c>
      <c r="L92" s="225"/>
      <c r="M92" s="437"/>
      <c r="N92" s="436"/>
      <c r="O92" s="241"/>
      <c r="P92" s="241"/>
      <c r="Q92" s="240"/>
      <c r="R92" s="240"/>
      <c r="S92" s="241"/>
      <c r="T92" s="242"/>
      <c r="U92" s="241"/>
      <c r="V92" s="242"/>
      <c r="W92" s="242"/>
      <c r="X92" s="242"/>
      <c r="Y92" s="242"/>
      <c r="Z92" s="242"/>
      <c r="AA92" s="243"/>
      <c r="AB92" s="244"/>
      <c r="AC92" s="438"/>
      <c r="AD92" s="438"/>
      <c r="AE92" s="242"/>
      <c r="AF92" s="242"/>
      <c r="AG92" s="243"/>
      <c r="AH92" s="244"/>
      <c r="AI92" s="432"/>
      <c r="AJ92" s="433"/>
      <c r="AK92" s="434"/>
      <c r="AL92" s="435"/>
      <c r="AM92" s="435"/>
      <c r="AN92" s="436"/>
    </row>
    <row r="93" spans="2:40" ht="13.5" customHeight="1" x14ac:dyDescent="0.15">
      <c r="B93" s="237" t="s">
        <v>690</v>
      </c>
      <c r="C93" s="266">
        <v>10.5</v>
      </c>
      <c r="D93" s="239">
        <f t="shared" si="3"/>
        <v>825.29999999999984</v>
      </c>
      <c r="E93" s="239">
        <f t="shared" si="2"/>
        <v>835.79999999999984</v>
      </c>
      <c r="F93" s="439"/>
      <c r="G93" s="440"/>
      <c r="H93" s="440"/>
      <c r="I93" s="225"/>
      <c r="J93" s="225"/>
      <c r="K93" s="241" t="s">
        <v>588</v>
      </c>
      <c r="L93" s="225"/>
      <c r="M93" s="437"/>
      <c r="N93" s="436"/>
      <c r="O93" s="241"/>
      <c r="P93" s="241" t="s">
        <v>691</v>
      </c>
      <c r="Q93" s="240"/>
      <c r="R93" s="240"/>
      <c r="S93" s="241" t="s">
        <v>691</v>
      </c>
      <c r="T93" s="242"/>
      <c r="U93" s="241" t="s">
        <v>588</v>
      </c>
      <c r="V93" s="242"/>
      <c r="W93" s="242"/>
      <c r="X93" s="242"/>
      <c r="Y93" s="242"/>
      <c r="Z93" s="242"/>
      <c r="AA93" s="243"/>
      <c r="AB93" s="244"/>
      <c r="AC93" s="438"/>
      <c r="AD93" s="438"/>
      <c r="AE93" s="242"/>
      <c r="AF93" s="242"/>
      <c r="AG93" s="243"/>
      <c r="AH93" s="244"/>
      <c r="AI93" s="432"/>
      <c r="AJ93" s="433"/>
      <c r="AK93" s="434" t="s">
        <v>589</v>
      </c>
      <c r="AL93" s="435"/>
      <c r="AM93" s="435"/>
      <c r="AN93" s="436"/>
    </row>
    <row r="94" spans="2:40" ht="13.5" customHeight="1" x14ac:dyDescent="0.15">
      <c r="B94" s="237" t="s">
        <v>692</v>
      </c>
      <c r="C94" s="266">
        <v>10.5</v>
      </c>
      <c r="D94" s="239">
        <f t="shared" si="3"/>
        <v>835.79999999999984</v>
      </c>
      <c r="E94" s="239">
        <f t="shared" si="2"/>
        <v>846.29999999999984</v>
      </c>
      <c r="F94" s="439"/>
      <c r="G94" s="440"/>
      <c r="H94" s="440"/>
      <c r="I94" s="225"/>
      <c r="J94" s="225"/>
      <c r="K94" s="241" t="s">
        <v>588</v>
      </c>
      <c r="L94" s="225"/>
      <c r="M94" s="437"/>
      <c r="N94" s="436"/>
      <c r="O94" s="241"/>
      <c r="P94" s="241"/>
      <c r="Q94" s="240"/>
      <c r="R94" s="240"/>
      <c r="S94" s="241"/>
      <c r="T94" s="242"/>
      <c r="U94" s="241"/>
      <c r="V94" s="242"/>
      <c r="W94" s="242"/>
      <c r="X94" s="242"/>
      <c r="Y94" s="242"/>
      <c r="Z94" s="242"/>
      <c r="AA94" s="243"/>
      <c r="AB94" s="244"/>
      <c r="AC94" s="438"/>
      <c r="AD94" s="438"/>
      <c r="AE94" s="242"/>
      <c r="AF94" s="242"/>
      <c r="AG94" s="243"/>
      <c r="AH94" s="244"/>
      <c r="AI94" s="432"/>
      <c r="AJ94" s="433"/>
      <c r="AK94" s="434"/>
      <c r="AL94" s="435"/>
      <c r="AM94" s="435"/>
      <c r="AN94" s="436"/>
    </row>
    <row r="95" spans="2:40" ht="13.5" customHeight="1" x14ac:dyDescent="0.15">
      <c r="B95" s="237" t="s">
        <v>693</v>
      </c>
      <c r="C95" s="266">
        <v>10.5</v>
      </c>
      <c r="D95" s="239">
        <f t="shared" si="3"/>
        <v>846.29999999999984</v>
      </c>
      <c r="E95" s="239">
        <f t="shared" si="2"/>
        <v>856.79999999999984</v>
      </c>
      <c r="F95" s="439"/>
      <c r="G95" s="440"/>
      <c r="H95" s="440"/>
      <c r="I95" s="225"/>
      <c r="J95" s="225"/>
      <c r="K95" s="241" t="s">
        <v>588</v>
      </c>
      <c r="L95" s="225"/>
      <c r="M95" s="437"/>
      <c r="N95" s="436"/>
      <c r="O95" s="241"/>
      <c r="P95" s="241"/>
      <c r="Q95" s="240"/>
      <c r="R95" s="240"/>
      <c r="S95" s="241"/>
      <c r="T95" s="242"/>
      <c r="U95" s="241" t="s">
        <v>588</v>
      </c>
      <c r="V95" s="242"/>
      <c r="W95" s="242"/>
      <c r="X95" s="242"/>
      <c r="Y95" s="242"/>
      <c r="Z95" s="242"/>
      <c r="AA95" s="243"/>
      <c r="AB95" s="244"/>
      <c r="AC95" s="438"/>
      <c r="AD95" s="438"/>
      <c r="AE95" s="242"/>
      <c r="AF95" s="242"/>
      <c r="AG95" s="243"/>
      <c r="AH95" s="244"/>
      <c r="AI95" s="432"/>
      <c r="AJ95" s="433"/>
      <c r="AK95" s="434" t="s">
        <v>589</v>
      </c>
      <c r="AL95" s="435"/>
      <c r="AM95" s="435"/>
      <c r="AN95" s="436"/>
    </row>
    <row r="96" spans="2:40" ht="13.5" customHeight="1" x14ac:dyDescent="0.15">
      <c r="B96" s="237" t="s">
        <v>694</v>
      </c>
      <c r="C96" s="266">
        <v>10.4</v>
      </c>
      <c r="D96" s="239">
        <f t="shared" si="3"/>
        <v>856.79999999999984</v>
      </c>
      <c r="E96" s="239">
        <f t="shared" si="2"/>
        <v>867.19999999999982</v>
      </c>
      <c r="F96" s="439"/>
      <c r="G96" s="440"/>
      <c r="H96" s="440"/>
      <c r="I96" s="225"/>
      <c r="J96" s="225"/>
      <c r="K96" s="241" t="s">
        <v>588</v>
      </c>
      <c r="L96" s="225"/>
      <c r="M96" s="437"/>
      <c r="N96" s="436"/>
      <c r="O96" s="241"/>
      <c r="P96" s="241"/>
      <c r="Q96" s="240"/>
      <c r="R96" s="240"/>
      <c r="S96" s="241"/>
      <c r="T96" s="242"/>
      <c r="U96" s="241"/>
      <c r="V96" s="242"/>
      <c r="W96" s="242"/>
      <c r="X96" s="242"/>
      <c r="Y96" s="242"/>
      <c r="Z96" s="242"/>
      <c r="AA96" s="243"/>
      <c r="AB96" s="244"/>
      <c r="AC96" s="438"/>
      <c r="AD96" s="438"/>
      <c r="AE96" s="242"/>
      <c r="AF96" s="242"/>
      <c r="AG96" s="243"/>
      <c r="AH96" s="244"/>
      <c r="AI96" s="432"/>
      <c r="AJ96" s="433"/>
      <c r="AK96" s="434"/>
      <c r="AL96" s="435"/>
      <c r="AM96" s="435"/>
      <c r="AN96" s="436"/>
    </row>
    <row r="97" spans="2:40" ht="13.5" customHeight="1" x14ac:dyDescent="0.15">
      <c r="B97" s="237" t="s">
        <v>695</v>
      </c>
      <c r="C97" s="266">
        <v>10.4</v>
      </c>
      <c r="D97" s="239">
        <f t="shared" si="3"/>
        <v>867.19999999999982</v>
      </c>
      <c r="E97" s="239">
        <f t="shared" si="2"/>
        <v>877.5999999999998</v>
      </c>
      <c r="F97" s="439"/>
      <c r="G97" s="440"/>
      <c r="H97" s="440"/>
      <c r="I97" s="225"/>
      <c r="J97" s="225"/>
      <c r="K97" s="241" t="s">
        <v>588</v>
      </c>
      <c r="L97" s="225"/>
      <c r="M97" s="437"/>
      <c r="N97" s="436"/>
      <c r="O97" s="241"/>
      <c r="P97" s="241"/>
      <c r="Q97" s="240"/>
      <c r="R97" s="240"/>
      <c r="S97" s="241"/>
      <c r="T97" s="242"/>
      <c r="U97" s="241"/>
      <c r="V97" s="242"/>
      <c r="W97" s="242"/>
      <c r="X97" s="242"/>
      <c r="Y97" s="242"/>
      <c r="Z97" s="242"/>
      <c r="AA97" s="243"/>
      <c r="AB97" s="244"/>
      <c r="AC97" s="438"/>
      <c r="AD97" s="438"/>
      <c r="AE97" s="242"/>
      <c r="AF97" s="242"/>
      <c r="AG97" s="243"/>
      <c r="AH97" s="244"/>
      <c r="AI97" s="432"/>
      <c r="AJ97" s="433"/>
      <c r="AK97" s="434"/>
      <c r="AL97" s="435"/>
      <c r="AM97" s="435"/>
      <c r="AN97" s="436"/>
    </row>
    <row r="98" spans="2:40" ht="13.5" customHeight="1" x14ac:dyDescent="0.15">
      <c r="B98" s="237" t="s">
        <v>696</v>
      </c>
      <c r="C98" s="266">
        <v>10.4</v>
      </c>
      <c r="D98" s="239">
        <f t="shared" si="3"/>
        <v>877.5999999999998</v>
      </c>
      <c r="E98" s="239">
        <f t="shared" si="2"/>
        <v>887.99999999999977</v>
      </c>
      <c r="F98" s="439"/>
      <c r="G98" s="440"/>
      <c r="H98" s="440"/>
      <c r="I98" s="225"/>
      <c r="J98" s="225"/>
      <c r="K98" s="241" t="s">
        <v>588</v>
      </c>
      <c r="L98" s="225"/>
      <c r="M98" s="437"/>
      <c r="N98" s="436"/>
      <c r="O98" s="241" t="s">
        <v>617</v>
      </c>
      <c r="P98" s="241" t="s">
        <v>697</v>
      </c>
      <c r="Q98" s="240"/>
      <c r="R98" s="240"/>
      <c r="S98" s="241" t="s">
        <v>697</v>
      </c>
      <c r="T98" s="242"/>
      <c r="U98" s="241"/>
      <c r="V98" s="242"/>
      <c r="W98" s="242"/>
      <c r="X98" s="242"/>
      <c r="Y98" s="242"/>
      <c r="Z98" s="242"/>
      <c r="AA98" s="243"/>
      <c r="AB98" s="244"/>
      <c r="AC98" s="438"/>
      <c r="AD98" s="438"/>
      <c r="AE98" s="242"/>
      <c r="AF98" s="242"/>
      <c r="AG98" s="243"/>
      <c r="AH98" s="244"/>
      <c r="AI98" s="432"/>
      <c r="AJ98" s="433"/>
      <c r="AK98" s="434"/>
      <c r="AL98" s="435"/>
      <c r="AM98" s="435"/>
      <c r="AN98" s="436"/>
    </row>
    <row r="99" spans="2:40" ht="13.5" customHeight="1" x14ac:dyDescent="0.15">
      <c r="B99" s="237" t="s">
        <v>698</v>
      </c>
      <c r="C99" s="266">
        <v>10.4</v>
      </c>
      <c r="D99" s="239">
        <f t="shared" si="3"/>
        <v>887.99999999999977</v>
      </c>
      <c r="E99" s="239">
        <f t="shared" si="2"/>
        <v>898.39999999999975</v>
      </c>
      <c r="F99" s="439"/>
      <c r="G99" s="440"/>
      <c r="H99" s="440"/>
      <c r="I99" s="225"/>
      <c r="J99" s="225"/>
      <c r="K99" s="241" t="s">
        <v>588</v>
      </c>
      <c r="L99" s="225"/>
      <c r="M99" s="437"/>
      <c r="N99" s="436"/>
      <c r="O99" s="241"/>
      <c r="P99" s="241"/>
      <c r="Q99" s="240"/>
      <c r="R99" s="240"/>
      <c r="S99" s="241"/>
      <c r="T99" s="242"/>
      <c r="U99" s="241"/>
      <c r="V99" s="242"/>
      <c r="W99" s="242"/>
      <c r="X99" s="242"/>
      <c r="Y99" s="242"/>
      <c r="Z99" s="242"/>
      <c r="AA99" s="243"/>
      <c r="AB99" s="244"/>
      <c r="AC99" s="438"/>
      <c r="AD99" s="438"/>
      <c r="AE99" s="242"/>
      <c r="AF99" s="242"/>
      <c r="AG99" s="243"/>
      <c r="AH99" s="244"/>
      <c r="AI99" s="432"/>
      <c r="AJ99" s="433"/>
      <c r="AK99" s="434"/>
      <c r="AL99" s="435"/>
      <c r="AM99" s="435"/>
      <c r="AN99" s="436"/>
    </row>
    <row r="100" spans="2:40" ht="13.5" customHeight="1" x14ac:dyDescent="0.15">
      <c r="B100" s="237" t="s">
        <v>699</v>
      </c>
      <c r="C100" s="266">
        <v>10.4</v>
      </c>
      <c r="D100" s="239">
        <f t="shared" si="3"/>
        <v>898.39999999999975</v>
      </c>
      <c r="E100" s="239">
        <f t="shared" si="2"/>
        <v>908.79999999999973</v>
      </c>
      <c r="F100" s="439"/>
      <c r="G100" s="440"/>
      <c r="H100" s="440"/>
      <c r="I100" s="225"/>
      <c r="J100" s="225"/>
      <c r="K100" s="241" t="s">
        <v>588</v>
      </c>
      <c r="L100" s="225"/>
      <c r="M100" s="437"/>
      <c r="N100" s="436"/>
      <c r="O100" s="241"/>
      <c r="P100" s="241"/>
      <c r="Q100" s="240"/>
      <c r="R100" s="240"/>
      <c r="S100" s="241"/>
      <c r="T100" s="242"/>
      <c r="U100" s="241" t="s">
        <v>588</v>
      </c>
      <c r="V100" s="242"/>
      <c r="W100" s="242"/>
      <c r="X100" s="242"/>
      <c r="Y100" s="242"/>
      <c r="Z100" s="242"/>
      <c r="AA100" s="243"/>
      <c r="AB100" s="244"/>
      <c r="AC100" s="438"/>
      <c r="AD100" s="438"/>
      <c r="AE100" s="242"/>
      <c r="AF100" s="242"/>
      <c r="AG100" s="243"/>
      <c r="AH100" s="244"/>
      <c r="AI100" s="432"/>
      <c r="AJ100" s="433"/>
      <c r="AK100" s="434" t="s">
        <v>589</v>
      </c>
      <c r="AL100" s="435"/>
      <c r="AM100" s="435"/>
      <c r="AN100" s="436"/>
    </row>
    <row r="101" spans="2:40" ht="13.5" customHeight="1" x14ac:dyDescent="0.15">
      <c r="B101" s="237" t="s">
        <v>700</v>
      </c>
      <c r="C101" s="266">
        <v>10.4</v>
      </c>
      <c r="D101" s="239">
        <f t="shared" si="3"/>
        <v>908.79999999999973</v>
      </c>
      <c r="E101" s="239">
        <f t="shared" si="2"/>
        <v>919.1999999999997</v>
      </c>
      <c r="F101" s="439"/>
      <c r="G101" s="440"/>
      <c r="H101" s="440"/>
      <c r="I101" s="225"/>
      <c r="J101" s="225"/>
      <c r="K101" s="241" t="s">
        <v>588</v>
      </c>
      <c r="L101" s="225"/>
      <c r="M101" s="437"/>
      <c r="N101" s="436"/>
      <c r="O101" s="241"/>
      <c r="P101" s="241"/>
      <c r="Q101" s="240"/>
      <c r="R101" s="240"/>
      <c r="S101" s="241"/>
      <c r="T101" s="242"/>
      <c r="U101" s="241" t="s">
        <v>588</v>
      </c>
      <c r="V101" s="242"/>
      <c r="W101" s="242"/>
      <c r="X101" s="242"/>
      <c r="Y101" s="242"/>
      <c r="Z101" s="242"/>
      <c r="AA101" s="243"/>
      <c r="AB101" s="244"/>
      <c r="AC101" s="438"/>
      <c r="AD101" s="438"/>
      <c r="AE101" s="242"/>
      <c r="AF101" s="242"/>
      <c r="AG101" s="243"/>
      <c r="AH101" s="244"/>
      <c r="AI101" s="432"/>
      <c r="AJ101" s="433"/>
      <c r="AK101" s="434"/>
      <c r="AL101" s="435"/>
      <c r="AM101" s="435"/>
      <c r="AN101" s="436"/>
    </row>
    <row r="102" spans="2:40" ht="13.5" customHeight="1" x14ac:dyDescent="0.15">
      <c r="B102" s="237" t="s">
        <v>701</v>
      </c>
      <c r="C102" s="266">
        <v>10.4</v>
      </c>
      <c r="D102" s="239">
        <f t="shared" si="3"/>
        <v>919.1999999999997</v>
      </c>
      <c r="E102" s="239">
        <f t="shared" si="2"/>
        <v>929.59999999999968</v>
      </c>
      <c r="F102" s="439"/>
      <c r="G102" s="440"/>
      <c r="H102" s="440"/>
      <c r="I102" s="225"/>
      <c r="J102" s="225"/>
      <c r="K102" s="241" t="s">
        <v>588</v>
      </c>
      <c r="L102" s="225"/>
      <c r="M102" s="437"/>
      <c r="N102" s="436"/>
      <c r="O102" s="241"/>
      <c r="P102" s="241" t="s">
        <v>702</v>
      </c>
      <c r="Q102" s="240"/>
      <c r="R102" s="240"/>
      <c r="S102" s="241" t="s">
        <v>702</v>
      </c>
      <c r="T102" s="242"/>
      <c r="U102" s="241" t="s">
        <v>588</v>
      </c>
      <c r="V102" s="242"/>
      <c r="W102" s="242"/>
      <c r="X102" s="242"/>
      <c r="Y102" s="242"/>
      <c r="Z102" s="242"/>
      <c r="AA102" s="243"/>
      <c r="AB102" s="244"/>
      <c r="AC102" s="438"/>
      <c r="AD102" s="438"/>
      <c r="AE102" s="242"/>
      <c r="AF102" s="242"/>
      <c r="AG102" s="243"/>
      <c r="AH102" s="244"/>
      <c r="AI102" s="432"/>
      <c r="AJ102" s="433"/>
      <c r="AK102" s="434" t="s">
        <v>589</v>
      </c>
      <c r="AL102" s="435"/>
      <c r="AM102" s="435"/>
      <c r="AN102" s="436"/>
    </row>
    <row r="103" spans="2:40" ht="13.5" customHeight="1" x14ac:dyDescent="0.15">
      <c r="B103" s="237" t="s">
        <v>703</v>
      </c>
      <c r="C103" s="266">
        <v>10.35</v>
      </c>
      <c r="D103" s="239">
        <f t="shared" si="3"/>
        <v>929.59999999999968</v>
      </c>
      <c r="E103" s="239">
        <f t="shared" si="2"/>
        <v>939.9499999999997</v>
      </c>
      <c r="F103" s="439"/>
      <c r="G103" s="440"/>
      <c r="H103" s="440"/>
      <c r="I103" s="225"/>
      <c r="J103" s="225"/>
      <c r="K103" s="241" t="s">
        <v>588</v>
      </c>
      <c r="L103" s="225"/>
      <c r="M103" s="437"/>
      <c r="N103" s="436"/>
      <c r="O103" s="241"/>
      <c r="P103" s="241"/>
      <c r="Q103" s="240"/>
      <c r="R103" s="240"/>
      <c r="S103" s="241"/>
      <c r="T103" s="242"/>
      <c r="U103" s="241"/>
      <c r="V103" s="242"/>
      <c r="W103" s="242"/>
      <c r="X103" s="242"/>
      <c r="Y103" s="242"/>
      <c r="Z103" s="242"/>
      <c r="AA103" s="243"/>
      <c r="AB103" s="244"/>
      <c r="AC103" s="438"/>
      <c r="AD103" s="438"/>
      <c r="AE103" s="242"/>
      <c r="AF103" s="242"/>
      <c r="AG103" s="243"/>
      <c r="AH103" s="244"/>
      <c r="AI103" s="432"/>
      <c r="AJ103" s="433"/>
      <c r="AK103" s="434"/>
      <c r="AL103" s="435"/>
      <c r="AM103" s="435"/>
      <c r="AN103" s="436"/>
    </row>
    <row r="104" spans="2:40" ht="13.5" customHeight="1" x14ac:dyDescent="0.15">
      <c r="B104" s="237" t="s">
        <v>704</v>
      </c>
      <c r="C104" s="266">
        <v>10.25</v>
      </c>
      <c r="D104" s="239">
        <f t="shared" si="3"/>
        <v>939.9499999999997</v>
      </c>
      <c r="E104" s="239">
        <f t="shared" si="2"/>
        <v>950.1999999999997</v>
      </c>
      <c r="F104" s="439"/>
      <c r="G104" s="440"/>
      <c r="H104" s="440"/>
      <c r="I104" s="225"/>
      <c r="J104" s="225"/>
      <c r="K104" s="241" t="s">
        <v>588</v>
      </c>
      <c r="L104" s="225"/>
      <c r="M104" s="437"/>
      <c r="N104" s="436"/>
      <c r="O104" s="241"/>
      <c r="P104" s="241"/>
      <c r="Q104" s="240"/>
      <c r="R104" s="240"/>
      <c r="S104" s="241"/>
      <c r="T104" s="242"/>
      <c r="U104" s="241"/>
      <c r="V104" s="242"/>
      <c r="W104" s="242"/>
      <c r="X104" s="242"/>
      <c r="Y104" s="242"/>
      <c r="Z104" s="242"/>
      <c r="AA104" s="243"/>
      <c r="AB104" s="244"/>
      <c r="AC104" s="438"/>
      <c r="AD104" s="438"/>
      <c r="AE104" s="242"/>
      <c r="AF104" s="242"/>
      <c r="AG104" s="243"/>
      <c r="AH104" s="244"/>
      <c r="AI104" s="432"/>
      <c r="AJ104" s="433"/>
      <c r="AK104" s="434"/>
      <c r="AL104" s="435"/>
      <c r="AM104" s="435"/>
      <c r="AN104" s="436"/>
    </row>
    <row r="105" spans="2:40" ht="13.5" customHeight="1" x14ac:dyDescent="0.15">
      <c r="B105" s="237" t="s">
        <v>705</v>
      </c>
      <c r="C105" s="266">
        <v>10.5</v>
      </c>
      <c r="D105" s="239">
        <f t="shared" si="3"/>
        <v>950.1999999999997</v>
      </c>
      <c r="E105" s="239">
        <f t="shared" si="2"/>
        <v>960.6999999999997</v>
      </c>
      <c r="F105" s="439"/>
      <c r="G105" s="440"/>
      <c r="H105" s="440"/>
      <c r="I105" s="225"/>
      <c r="J105" s="225"/>
      <c r="K105" s="241" t="s">
        <v>588</v>
      </c>
      <c r="L105" s="225"/>
      <c r="M105" s="437"/>
      <c r="N105" s="436"/>
      <c r="O105" s="241"/>
      <c r="P105" s="241"/>
      <c r="Q105" s="240"/>
      <c r="R105" s="240"/>
      <c r="S105" s="241"/>
      <c r="T105" s="242"/>
      <c r="U105" s="241" t="s">
        <v>588</v>
      </c>
      <c r="V105" s="242"/>
      <c r="W105" s="242"/>
      <c r="X105" s="242"/>
      <c r="Y105" s="242"/>
      <c r="Z105" s="242"/>
      <c r="AA105" s="243"/>
      <c r="AB105" s="244"/>
      <c r="AC105" s="438"/>
      <c r="AD105" s="438"/>
      <c r="AE105" s="242"/>
      <c r="AF105" s="242"/>
      <c r="AG105" s="243"/>
      <c r="AH105" s="244"/>
      <c r="AI105" s="432"/>
      <c r="AJ105" s="433"/>
      <c r="AK105" s="434" t="s">
        <v>589</v>
      </c>
      <c r="AL105" s="435"/>
      <c r="AM105" s="435"/>
      <c r="AN105" s="436"/>
    </row>
    <row r="106" spans="2:40" ht="13.5" customHeight="1" x14ac:dyDescent="0.15">
      <c r="B106" s="237" t="s">
        <v>706</v>
      </c>
      <c r="C106" s="266">
        <v>10.5</v>
      </c>
      <c r="D106" s="239">
        <f t="shared" si="3"/>
        <v>960.6999999999997</v>
      </c>
      <c r="E106" s="239">
        <f t="shared" si="2"/>
        <v>971.1999999999997</v>
      </c>
      <c r="F106" s="439"/>
      <c r="G106" s="440"/>
      <c r="H106" s="440"/>
      <c r="I106" s="225"/>
      <c r="J106" s="225"/>
      <c r="K106" s="241" t="s">
        <v>588</v>
      </c>
      <c r="L106" s="225"/>
      <c r="M106" s="437"/>
      <c r="N106" s="436"/>
      <c r="O106" s="241"/>
      <c r="P106" s="241"/>
      <c r="Q106" s="240"/>
      <c r="R106" s="240"/>
      <c r="S106" s="241"/>
      <c r="T106" s="242"/>
      <c r="U106" s="241"/>
      <c r="V106" s="242"/>
      <c r="W106" s="242"/>
      <c r="X106" s="242"/>
      <c r="Y106" s="242"/>
      <c r="Z106" s="242"/>
      <c r="AA106" s="243"/>
      <c r="AB106" s="244"/>
      <c r="AC106" s="438"/>
      <c r="AD106" s="438"/>
      <c r="AE106" s="242"/>
      <c r="AF106" s="242"/>
      <c r="AG106" s="243"/>
      <c r="AH106" s="244"/>
      <c r="AI106" s="432"/>
      <c r="AJ106" s="433"/>
      <c r="AK106" s="434"/>
      <c r="AL106" s="435"/>
      <c r="AM106" s="435"/>
      <c r="AN106" s="436"/>
    </row>
    <row r="107" spans="2:40" ht="13.5" customHeight="1" x14ac:dyDescent="0.15">
      <c r="B107" s="237" t="s">
        <v>707</v>
      </c>
      <c r="C107" s="266">
        <v>10.5</v>
      </c>
      <c r="D107" s="239">
        <f t="shared" si="3"/>
        <v>971.1999999999997</v>
      </c>
      <c r="E107" s="239">
        <f t="shared" si="2"/>
        <v>981.6999999999997</v>
      </c>
      <c r="F107" s="439"/>
      <c r="G107" s="440"/>
      <c r="H107" s="440"/>
      <c r="I107" s="225"/>
      <c r="J107" s="225"/>
      <c r="K107" s="241" t="s">
        <v>588</v>
      </c>
      <c r="L107" s="225"/>
      <c r="M107" s="437"/>
      <c r="N107" s="436"/>
      <c r="O107" s="241"/>
      <c r="P107" s="241" t="s">
        <v>708</v>
      </c>
      <c r="Q107" s="240"/>
      <c r="R107" s="240"/>
      <c r="S107" s="241" t="s">
        <v>708</v>
      </c>
      <c r="T107" s="242"/>
      <c r="U107" s="241" t="s">
        <v>588</v>
      </c>
      <c r="V107" s="242"/>
      <c r="W107" s="242"/>
      <c r="X107" s="242"/>
      <c r="Y107" s="242"/>
      <c r="Z107" s="242"/>
      <c r="AA107" s="243"/>
      <c r="AB107" s="244"/>
      <c r="AC107" s="438"/>
      <c r="AD107" s="438"/>
      <c r="AE107" s="242"/>
      <c r="AF107" s="242"/>
      <c r="AG107" s="243"/>
      <c r="AH107" s="244"/>
      <c r="AI107" s="432"/>
      <c r="AJ107" s="433"/>
      <c r="AK107" s="434" t="s">
        <v>589</v>
      </c>
      <c r="AL107" s="435"/>
      <c r="AM107" s="435"/>
      <c r="AN107" s="436"/>
    </row>
    <row r="108" spans="2:40" ht="13.5" customHeight="1" x14ac:dyDescent="0.15">
      <c r="B108" s="237" t="s">
        <v>709</v>
      </c>
      <c r="C108" s="266">
        <v>10.5</v>
      </c>
      <c r="D108" s="239">
        <f t="shared" si="3"/>
        <v>981.6999999999997</v>
      </c>
      <c r="E108" s="239">
        <f t="shared" si="2"/>
        <v>992.1999999999997</v>
      </c>
      <c r="F108" s="439"/>
      <c r="G108" s="440"/>
      <c r="H108" s="440"/>
      <c r="I108" s="225"/>
      <c r="J108" s="225"/>
      <c r="K108" s="241" t="s">
        <v>588</v>
      </c>
      <c r="L108" s="225"/>
      <c r="M108" s="437"/>
      <c r="N108" s="436"/>
      <c r="O108" s="241"/>
      <c r="P108" s="241"/>
      <c r="Q108" s="240"/>
      <c r="R108" s="240"/>
      <c r="S108" s="241"/>
      <c r="T108" s="242"/>
      <c r="U108" s="241"/>
      <c r="V108" s="242"/>
      <c r="W108" s="242"/>
      <c r="X108" s="242"/>
      <c r="Y108" s="242"/>
      <c r="Z108" s="242"/>
      <c r="AA108" s="243"/>
      <c r="AB108" s="244"/>
      <c r="AC108" s="438"/>
      <c r="AD108" s="438"/>
      <c r="AE108" s="242"/>
      <c r="AF108" s="242"/>
      <c r="AG108" s="243"/>
      <c r="AH108" s="244"/>
      <c r="AI108" s="432"/>
      <c r="AJ108" s="433"/>
      <c r="AK108" s="434"/>
      <c r="AL108" s="435"/>
      <c r="AM108" s="435"/>
      <c r="AN108" s="436"/>
    </row>
    <row r="109" spans="2:40" ht="13.5" customHeight="1" x14ac:dyDescent="0.15">
      <c r="B109" s="237" t="s">
        <v>710</v>
      </c>
      <c r="C109" s="266">
        <v>10.5</v>
      </c>
      <c r="D109" s="239">
        <f t="shared" si="3"/>
        <v>992.1999999999997</v>
      </c>
      <c r="E109" s="239">
        <f t="shared" si="2"/>
        <v>1002.6999999999997</v>
      </c>
      <c r="F109" s="439"/>
      <c r="G109" s="440"/>
      <c r="H109" s="440"/>
      <c r="I109" s="225"/>
      <c r="J109" s="225"/>
      <c r="K109" s="241" t="s">
        <v>588</v>
      </c>
      <c r="L109" s="225"/>
      <c r="M109" s="437"/>
      <c r="N109" s="436"/>
      <c r="O109" s="241"/>
      <c r="P109" s="241"/>
      <c r="Q109" s="240"/>
      <c r="R109" s="240"/>
      <c r="S109" s="241"/>
      <c r="T109" s="242"/>
      <c r="U109" s="241"/>
      <c r="V109" s="242"/>
      <c r="W109" s="242"/>
      <c r="X109" s="242"/>
      <c r="Y109" s="242"/>
      <c r="Z109" s="242"/>
      <c r="AA109" s="243"/>
      <c r="AB109" s="244"/>
      <c r="AC109" s="438"/>
      <c r="AD109" s="438"/>
      <c r="AE109" s="242"/>
      <c r="AF109" s="242"/>
      <c r="AG109" s="243"/>
      <c r="AH109" s="244"/>
      <c r="AI109" s="432"/>
      <c r="AJ109" s="433"/>
      <c r="AK109" s="434"/>
      <c r="AL109" s="435"/>
      <c r="AM109" s="435"/>
      <c r="AN109" s="436"/>
    </row>
    <row r="110" spans="2:40" ht="13.5" customHeight="1" x14ac:dyDescent="0.15">
      <c r="B110" s="237" t="s">
        <v>711</v>
      </c>
      <c r="C110" s="266">
        <v>10.5</v>
      </c>
      <c r="D110" s="239">
        <f t="shared" si="3"/>
        <v>1002.6999999999997</v>
      </c>
      <c r="E110" s="239">
        <f t="shared" si="2"/>
        <v>1013.1999999999997</v>
      </c>
      <c r="F110" s="439"/>
      <c r="G110" s="440"/>
      <c r="H110" s="440"/>
      <c r="I110" s="225"/>
      <c r="J110" s="225"/>
      <c r="K110" s="241" t="s">
        <v>588</v>
      </c>
      <c r="L110" s="225"/>
      <c r="M110" s="437"/>
      <c r="N110" s="436"/>
      <c r="O110" s="241"/>
      <c r="P110" s="241"/>
      <c r="Q110" s="240"/>
      <c r="R110" s="240"/>
      <c r="S110" s="241"/>
      <c r="T110" s="242"/>
      <c r="U110" s="241"/>
      <c r="V110" s="242"/>
      <c r="W110" s="242"/>
      <c r="X110" s="242"/>
      <c r="Y110" s="242"/>
      <c r="Z110" s="242"/>
      <c r="AA110" s="243"/>
      <c r="AB110" s="244"/>
      <c r="AC110" s="438"/>
      <c r="AD110" s="438"/>
      <c r="AE110" s="242"/>
      <c r="AF110" s="242"/>
      <c r="AG110" s="243"/>
      <c r="AH110" s="244"/>
      <c r="AI110" s="432"/>
      <c r="AJ110" s="433"/>
      <c r="AK110" s="434" t="s">
        <v>589</v>
      </c>
      <c r="AL110" s="435"/>
      <c r="AM110" s="435"/>
      <c r="AN110" s="436"/>
    </row>
    <row r="111" spans="2:40" ht="13.5" customHeight="1" x14ac:dyDescent="0.15">
      <c r="B111" s="237" t="s">
        <v>712</v>
      </c>
      <c r="C111" s="266">
        <v>10.5</v>
      </c>
      <c r="D111" s="239">
        <f t="shared" si="3"/>
        <v>1013.1999999999997</v>
      </c>
      <c r="E111" s="239">
        <f t="shared" si="2"/>
        <v>1023.6999999999997</v>
      </c>
      <c r="F111" s="439"/>
      <c r="G111" s="440"/>
      <c r="H111" s="440"/>
      <c r="I111" s="225"/>
      <c r="J111" s="225"/>
      <c r="K111" s="241" t="s">
        <v>588</v>
      </c>
      <c r="L111" s="225"/>
      <c r="M111" s="437"/>
      <c r="N111" s="436"/>
      <c r="O111" s="241"/>
      <c r="P111" s="241"/>
      <c r="Q111" s="240"/>
      <c r="R111" s="240"/>
      <c r="S111" s="241"/>
      <c r="T111" s="242"/>
      <c r="U111" s="241"/>
      <c r="V111" s="242"/>
      <c r="W111" s="242"/>
      <c r="X111" s="242"/>
      <c r="Y111" s="242"/>
      <c r="Z111" s="242"/>
      <c r="AA111" s="243"/>
      <c r="AB111" s="244"/>
      <c r="AC111" s="438"/>
      <c r="AD111" s="438"/>
      <c r="AE111" s="242"/>
      <c r="AF111" s="242"/>
      <c r="AG111" s="243"/>
      <c r="AH111" s="244"/>
      <c r="AI111" s="432"/>
      <c r="AJ111" s="433"/>
      <c r="AK111" s="434"/>
      <c r="AL111" s="435"/>
      <c r="AM111" s="435"/>
      <c r="AN111" s="436"/>
    </row>
    <row r="112" spans="2:40" ht="13.5" customHeight="1" x14ac:dyDescent="0.15">
      <c r="B112" s="237" t="s">
        <v>713</v>
      </c>
      <c r="C112" s="266">
        <v>6.3</v>
      </c>
      <c r="D112" s="239">
        <f t="shared" si="3"/>
        <v>1023.6999999999997</v>
      </c>
      <c r="E112" s="239">
        <f t="shared" si="2"/>
        <v>1029.9999999999998</v>
      </c>
      <c r="F112" s="439" t="s">
        <v>587</v>
      </c>
      <c r="G112" s="440"/>
      <c r="H112" s="440"/>
      <c r="I112" s="225"/>
      <c r="J112" s="225"/>
      <c r="K112" s="241" t="s">
        <v>588</v>
      </c>
      <c r="L112" s="225"/>
      <c r="M112" s="437"/>
      <c r="N112" s="436"/>
      <c r="O112" s="241"/>
      <c r="P112" s="241"/>
      <c r="Q112" s="240"/>
      <c r="R112" s="240"/>
      <c r="S112" s="241"/>
      <c r="T112" s="242"/>
      <c r="U112" s="241"/>
      <c r="V112" s="242"/>
      <c r="W112" s="242"/>
      <c r="X112" s="242"/>
      <c r="Y112" s="242"/>
      <c r="Z112" s="242"/>
      <c r="AA112" s="243"/>
      <c r="AB112" s="244"/>
      <c r="AC112" s="438"/>
      <c r="AD112" s="438"/>
      <c r="AE112" s="242"/>
      <c r="AF112" s="242"/>
      <c r="AG112" s="243"/>
      <c r="AH112" s="244"/>
      <c r="AI112" s="432"/>
      <c r="AJ112" s="433"/>
      <c r="AK112" s="434"/>
      <c r="AL112" s="435"/>
      <c r="AM112" s="435"/>
      <c r="AN112" s="436"/>
    </row>
    <row r="113" spans="2:40" ht="13.5" customHeight="1" x14ac:dyDescent="0.15">
      <c r="B113" s="247" t="s">
        <v>714</v>
      </c>
      <c r="C113" s="239">
        <v>0</v>
      </c>
      <c r="D113" s="239">
        <f t="shared" si="3"/>
        <v>1029.9999999999998</v>
      </c>
      <c r="E113" s="239">
        <f t="shared" si="2"/>
        <v>1029.9999999999998</v>
      </c>
      <c r="F113" s="444" t="s">
        <v>585</v>
      </c>
      <c r="G113" s="440"/>
      <c r="H113" s="440"/>
      <c r="I113" s="225"/>
      <c r="J113" s="225"/>
      <c r="K113" s="241"/>
      <c r="L113" s="225"/>
      <c r="M113" s="437"/>
      <c r="N113" s="436"/>
      <c r="O113" s="225"/>
      <c r="P113" s="240"/>
      <c r="Q113" s="240"/>
      <c r="R113" s="240"/>
      <c r="S113" s="240"/>
      <c r="T113" s="242"/>
      <c r="U113" s="248"/>
      <c r="V113" s="242"/>
      <c r="W113" s="242"/>
      <c r="X113" s="242"/>
      <c r="Y113" s="242"/>
      <c r="Z113" s="242"/>
      <c r="AA113" s="243"/>
      <c r="AB113" s="244"/>
      <c r="AC113" s="438"/>
      <c r="AD113" s="438"/>
      <c r="AE113" s="242"/>
      <c r="AF113" s="242"/>
      <c r="AG113" s="243"/>
      <c r="AH113" s="244"/>
      <c r="AI113" s="432"/>
      <c r="AJ113" s="433"/>
      <c r="AK113" s="434"/>
      <c r="AL113" s="435"/>
      <c r="AM113" s="435"/>
      <c r="AN113" s="436"/>
    </row>
    <row r="114" spans="2:40" ht="13.5" customHeight="1" x14ac:dyDescent="0.15">
      <c r="B114" s="237"/>
      <c r="C114" s="266"/>
      <c r="D114" s="239"/>
      <c r="E114" s="239"/>
      <c r="F114" s="439"/>
      <c r="G114" s="440"/>
      <c r="H114" s="440"/>
      <c r="I114" s="225"/>
      <c r="J114" s="225"/>
      <c r="K114" s="241"/>
      <c r="L114" s="225"/>
      <c r="M114" s="437"/>
      <c r="N114" s="436"/>
      <c r="O114" s="241"/>
      <c r="P114" s="241"/>
      <c r="Q114" s="240"/>
      <c r="R114" s="240"/>
      <c r="S114" s="241"/>
      <c r="T114" s="268"/>
      <c r="U114" s="241"/>
      <c r="V114" s="268"/>
      <c r="W114" s="268"/>
      <c r="X114" s="268"/>
      <c r="Y114" s="268"/>
      <c r="Z114" s="268"/>
      <c r="AA114" s="243"/>
      <c r="AB114" s="244"/>
      <c r="AC114" s="438"/>
      <c r="AD114" s="438"/>
      <c r="AE114" s="268"/>
      <c r="AF114" s="268"/>
      <c r="AG114" s="243"/>
      <c r="AH114" s="244"/>
      <c r="AI114" s="432"/>
      <c r="AJ114" s="433"/>
      <c r="AK114" s="434"/>
      <c r="AL114" s="435"/>
      <c r="AM114" s="435"/>
      <c r="AN114" s="436"/>
    </row>
    <row r="115" spans="2:40" ht="13.5" customHeight="1" x14ac:dyDescent="0.15">
      <c r="B115" s="237"/>
      <c r="C115" s="266"/>
      <c r="D115" s="239"/>
      <c r="E115" s="239"/>
      <c r="F115" s="439"/>
      <c r="G115" s="440"/>
      <c r="H115" s="440"/>
      <c r="I115" s="225"/>
      <c r="J115" s="225"/>
      <c r="K115" s="241"/>
      <c r="L115" s="225"/>
      <c r="M115" s="437"/>
      <c r="N115" s="436"/>
      <c r="O115" s="241"/>
      <c r="P115" s="241"/>
      <c r="Q115" s="240"/>
      <c r="R115" s="240"/>
      <c r="S115" s="241"/>
      <c r="T115" s="268"/>
      <c r="U115" s="241"/>
      <c r="V115" s="268"/>
      <c r="W115" s="268"/>
      <c r="X115" s="268"/>
      <c r="Y115" s="268"/>
      <c r="Z115" s="268"/>
      <c r="AA115" s="243"/>
      <c r="AB115" s="244"/>
      <c r="AC115" s="438"/>
      <c r="AD115" s="438"/>
      <c r="AE115" s="268"/>
      <c r="AF115" s="268"/>
      <c r="AG115" s="243"/>
      <c r="AH115" s="244"/>
      <c r="AI115" s="432"/>
      <c r="AJ115" s="433"/>
      <c r="AK115" s="434"/>
      <c r="AL115" s="435"/>
      <c r="AM115" s="435"/>
      <c r="AN115" s="436"/>
    </row>
    <row r="116" spans="2:40" ht="13.5" customHeight="1" x14ac:dyDescent="0.15">
      <c r="B116" s="237"/>
      <c r="C116" s="266"/>
      <c r="D116" s="239"/>
      <c r="E116" s="239"/>
      <c r="F116" s="439"/>
      <c r="G116" s="440"/>
      <c r="H116" s="440"/>
      <c r="I116" s="225"/>
      <c r="J116" s="225"/>
      <c r="K116" s="241"/>
      <c r="L116" s="225"/>
      <c r="M116" s="437"/>
      <c r="N116" s="436"/>
      <c r="O116" s="241"/>
      <c r="P116" s="241"/>
      <c r="Q116" s="240"/>
      <c r="R116" s="240"/>
      <c r="S116" s="241"/>
      <c r="T116" s="268"/>
      <c r="U116" s="241"/>
      <c r="V116" s="268"/>
      <c r="W116" s="268"/>
      <c r="X116" s="268"/>
      <c r="Y116" s="268"/>
      <c r="Z116" s="268"/>
      <c r="AA116" s="243"/>
      <c r="AB116" s="244"/>
      <c r="AC116" s="438"/>
      <c r="AD116" s="438"/>
      <c r="AE116" s="268"/>
      <c r="AF116" s="268"/>
      <c r="AG116" s="243"/>
      <c r="AH116" s="244"/>
      <c r="AI116" s="432"/>
      <c r="AJ116" s="433"/>
      <c r="AK116" s="434"/>
      <c r="AL116" s="435"/>
      <c r="AM116" s="435"/>
      <c r="AN116" s="436"/>
    </row>
    <row r="117" spans="2:40" ht="13.5" customHeight="1" x14ac:dyDescent="0.15">
      <c r="B117" s="237"/>
      <c r="C117" s="266"/>
      <c r="D117" s="239"/>
      <c r="E117" s="239"/>
      <c r="F117" s="439"/>
      <c r="G117" s="440"/>
      <c r="H117" s="440"/>
      <c r="I117" s="225"/>
      <c r="J117" s="225"/>
      <c r="K117" s="241"/>
      <c r="L117" s="225"/>
      <c r="M117" s="437"/>
      <c r="N117" s="436"/>
      <c r="O117" s="241"/>
      <c r="P117" s="241"/>
      <c r="Q117" s="240"/>
      <c r="R117" s="240"/>
      <c r="S117" s="241"/>
      <c r="T117" s="268"/>
      <c r="U117" s="241"/>
      <c r="V117" s="268"/>
      <c r="W117" s="268"/>
      <c r="X117" s="268"/>
      <c r="Y117" s="268"/>
      <c r="Z117" s="268"/>
      <c r="AA117" s="243"/>
      <c r="AB117" s="244"/>
      <c r="AC117" s="438"/>
      <c r="AD117" s="438"/>
      <c r="AE117" s="268"/>
      <c r="AF117" s="268"/>
      <c r="AG117" s="243"/>
      <c r="AH117" s="244"/>
      <c r="AI117" s="432"/>
      <c r="AJ117" s="433"/>
      <c r="AK117" s="434"/>
      <c r="AL117" s="435"/>
      <c r="AM117" s="435"/>
      <c r="AN117" s="436"/>
    </row>
    <row r="118" spans="2:40" ht="13.5" customHeight="1" x14ac:dyDescent="0.15">
      <c r="B118" s="237"/>
      <c r="C118" s="266"/>
      <c r="D118" s="239"/>
      <c r="E118" s="239"/>
      <c r="F118" s="439"/>
      <c r="G118" s="440"/>
      <c r="H118" s="440"/>
      <c r="I118" s="225"/>
      <c r="J118" s="225"/>
      <c r="K118" s="241"/>
      <c r="L118" s="225"/>
      <c r="M118" s="437"/>
      <c r="N118" s="436"/>
      <c r="O118" s="241"/>
      <c r="P118" s="241"/>
      <c r="Q118" s="240"/>
      <c r="R118" s="240"/>
      <c r="S118" s="241"/>
      <c r="T118" s="268"/>
      <c r="U118" s="241"/>
      <c r="V118" s="268"/>
      <c r="W118" s="268"/>
      <c r="X118" s="268"/>
      <c r="Y118" s="268"/>
      <c r="Z118" s="268"/>
      <c r="AA118" s="243"/>
      <c r="AB118" s="244"/>
      <c r="AC118" s="438"/>
      <c r="AD118" s="438"/>
      <c r="AE118" s="268"/>
      <c r="AF118" s="268"/>
      <c r="AG118" s="243"/>
      <c r="AH118" s="244"/>
      <c r="AI118" s="432"/>
      <c r="AJ118" s="433"/>
      <c r="AK118" s="434"/>
      <c r="AL118" s="435"/>
      <c r="AM118" s="435"/>
      <c r="AN118" s="436"/>
    </row>
    <row r="119" spans="2:40" ht="13.5" customHeight="1" x14ac:dyDescent="0.15">
      <c r="B119" s="237"/>
      <c r="C119" s="266"/>
      <c r="D119" s="239"/>
      <c r="E119" s="239"/>
      <c r="F119" s="439"/>
      <c r="G119" s="440"/>
      <c r="H119" s="440"/>
      <c r="I119" s="225"/>
      <c r="J119" s="225"/>
      <c r="K119" s="241"/>
      <c r="L119" s="225"/>
      <c r="M119" s="437"/>
      <c r="N119" s="436"/>
      <c r="O119" s="241"/>
      <c r="P119" s="241"/>
      <c r="Q119" s="240"/>
      <c r="R119" s="240"/>
      <c r="S119" s="241"/>
      <c r="T119" s="268"/>
      <c r="U119" s="241"/>
      <c r="V119" s="268"/>
      <c r="W119" s="268"/>
      <c r="X119" s="268"/>
      <c r="Y119" s="268"/>
      <c r="Z119" s="268"/>
      <c r="AA119" s="243"/>
      <c r="AB119" s="244"/>
      <c r="AC119" s="438"/>
      <c r="AD119" s="438"/>
      <c r="AE119" s="268"/>
      <c r="AF119" s="268"/>
      <c r="AG119" s="243"/>
      <c r="AH119" s="244"/>
      <c r="AI119" s="432"/>
      <c r="AJ119" s="433"/>
      <c r="AK119" s="434"/>
      <c r="AL119" s="435"/>
      <c r="AM119" s="435"/>
      <c r="AN119" s="436"/>
    </row>
    <row r="120" spans="2:40" ht="13.5" customHeight="1" x14ac:dyDescent="0.15">
      <c r="B120" s="237"/>
      <c r="C120" s="266"/>
      <c r="D120" s="239"/>
      <c r="E120" s="239"/>
      <c r="F120" s="439"/>
      <c r="G120" s="440"/>
      <c r="H120" s="440"/>
      <c r="I120" s="225"/>
      <c r="J120" s="225"/>
      <c r="K120" s="241"/>
      <c r="L120" s="225"/>
      <c r="M120" s="437"/>
      <c r="N120" s="436"/>
      <c r="O120" s="241"/>
      <c r="P120" s="241"/>
      <c r="Q120" s="240"/>
      <c r="R120" s="240"/>
      <c r="S120" s="241"/>
      <c r="T120" s="268"/>
      <c r="U120" s="241"/>
      <c r="V120" s="268"/>
      <c r="W120" s="268"/>
      <c r="X120" s="268"/>
      <c r="Y120" s="268"/>
      <c r="Z120" s="268"/>
      <c r="AA120" s="243"/>
      <c r="AB120" s="244"/>
      <c r="AC120" s="438"/>
      <c r="AD120" s="438"/>
      <c r="AE120" s="268"/>
      <c r="AF120" s="268"/>
      <c r="AG120" s="243"/>
      <c r="AH120" s="244"/>
      <c r="AI120" s="432"/>
      <c r="AJ120" s="433"/>
      <c r="AK120" s="434"/>
      <c r="AL120" s="435"/>
      <c r="AM120" s="435"/>
      <c r="AN120" s="436"/>
    </row>
    <row r="121" spans="2:40" ht="13.5" customHeight="1" x14ac:dyDescent="0.15">
      <c r="B121" s="237"/>
      <c r="C121" s="266"/>
      <c r="D121" s="239"/>
      <c r="E121" s="239"/>
      <c r="F121" s="439"/>
      <c r="G121" s="440"/>
      <c r="H121" s="440"/>
      <c r="I121" s="225"/>
      <c r="J121" s="225"/>
      <c r="K121" s="241"/>
      <c r="L121" s="225"/>
      <c r="M121" s="437"/>
      <c r="N121" s="436"/>
      <c r="O121" s="241"/>
      <c r="P121" s="241"/>
      <c r="Q121" s="240"/>
      <c r="R121" s="240"/>
      <c r="S121" s="241"/>
      <c r="T121" s="268"/>
      <c r="U121" s="241"/>
      <c r="V121" s="268"/>
      <c r="W121" s="268"/>
      <c r="X121" s="268"/>
      <c r="Y121" s="268"/>
      <c r="Z121" s="268"/>
      <c r="AA121" s="243"/>
      <c r="AB121" s="244"/>
      <c r="AC121" s="438"/>
      <c r="AD121" s="438"/>
      <c r="AE121" s="268"/>
      <c r="AF121" s="268"/>
      <c r="AG121" s="243"/>
      <c r="AH121" s="244"/>
      <c r="AI121" s="432"/>
      <c r="AJ121" s="433"/>
      <c r="AK121" s="434"/>
      <c r="AL121" s="435"/>
      <c r="AM121" s="435"/>
      <c r="AN121" s="436"/>
    </row>
    <row r="122" spans="2:40" ht="13.5" customHeight="1" x14ac:dyDescent="0.15">
      <c r="B122" s="237"/>
      <c r="C122" s="266"/>
      <c r="D122" s="239"/>
      <c r="E122" s="239"/>
      <c r="F122" s="439"/>
      <c r="G122" s="440"/>
      <c r="H122" s="440"/>
      <c r="I122" s="225"/>
      <c r="J122" s="225"/>
      <c r="K122" s="241"/>
      <c r="L122" s="225"/>
      <c r="M122" s="437"/>
      <c r="N122" s="436"/>
      <c r="O122" s="241"/>
      <c r="P122" s="241"/>
      <c r="Q122" s="240"/>
      <c r="R122" s="240"/>
      <c r="S122" s="241"/>
      <c r="T122" s="268"/>
      <c r="U122" s="241"/>
      <c r="V122" s="268"/>
      <c r="W122" s="268"/>
      <c r="X122" s="268"/>
      <c r="Y122" s="268"/>
      <c r="Z122" s="268"/>
      <c r="AA122" s="243"/>
      <c r="AB122" s="244"/>
      <c r="AC122" s="438"/>
      <c r="AD122" s="438"/>
      <c r="AE122" s="268"/>
      <c r="AF122" s="268"/>
      <c r="AG122" s="243"/>
      <c r="AH122" s="244"/>
      <c r="AI122" s="432"/>
      <c r="AJ122" s="433"/>
      <c r="AK122" s="434"/>
      <c r="AL122" s="435"/>
      <c r="AM122" s="435"/>
      <c r="AN122" s="436"/>
    </row>
    <row r="123" spans="2:40" ht="13.5" customHeight="1" x14ac:dyDescent="0.15">
      <c r="B123" s="237"/>
      <c r="C123" s="266"/>
      <c r="D123" s="239"/>
      <c r="E123" s="239"/>
      <c r="F123" s="439"/>
      <c r="G123" s="440"/>
      <c r="H123" s="440"/>
      <c r="I123" s="225"/>
      <c r="J123" s="225"/>
      <c r="K123" s="241"/>
      <c r="L123" s="225"/>
      <c r="M123" s="437"/>
      <c r="N123" s="436"/>
      <c r="O123" s="241"/>
      <c r="P123" s="241"/>
      <c r="Q123" s="240"/>
      <c r="R123" s="240"/>
      <c r="S123" s="241"/>
      <c r="T123" s="268"/>
      <c r="U123" s="241"/>
      <c r="V123" s="268"/>
      <c r="W123" s="268"/>
      <c r="X123" s="268"/>
      <c r="Y123" s="268"/>
      <c r="Z123" s="268"/>
      <c r="AA123" s="243"/>
      <c r="AB123" s="244"/>
      <c r="AC123" s="438"/>
      <c r="AD123" s="438"/>
      <c r="AE123" s="268"/>
      <c r="AF123" s="268"/>
      <c r="AG123" s="243"/>
      <c r="AH123" s="244"/>
      <c r="AI123" s="432"/>
      <c r="AJ123" s="433"/>
      <c r="AK123" s="434"/>
      <c r="AL123" s="435"/>
      <c r="AM123" s="435"/>
      <c r="AN123" s="436"/>
    </row>
    <row r="124" spans="2:40" ht="13.5" customHeight="1" x14ac:dyDescent="0.15">
      <c r="B124" s="237"/>
      <c r="C124" s="266"/>
      <c r="D124" s="239"/>
      <c r="E124" s="239"/>
      <c r="F124" s="439"/>
      <c r="G124" s="440"/>
      <c r="H124" s="440"/>
      <c r="I124" s="225"/>
      <c r="J124" s="225"/>
      <c r="K124" s="241"/>
      <c r="L124" s="225"/>
      <c r="M124" s="437"/>
      <c r="N124" s="436"/>
      <c r="O124" s="241"/>
      <c r="P124" s="241"/>
      <c r="Q124" s="240"/>
      <c r="R124" s="240"/>
      <c r="S124" s="241"/>
      <c r="T124" s="268"/>
      <c r="U124" s="241"/>
      <c r="V124" s="268"/>
      <c r="W124" s="268"/>
      <c r="X124" s="268"/>
      <c r="Y124" s="268"/>
      <c r="Z124" s="268"/>
      <c r="AA124" s="243"/>
      <c r="AB124" s="244"/>
      <c r="AC124" s="438"/>
      <c r="AD124" s="438"/>
      <c r="AE124" s="268"/>
      <c r="AF124" s="268"/>
      <c r="AG124" s="243"/>
      <c r="AH124" s="244"/>
      <c r="AI124" s="432"/>
      <c r="AJ124" s="433"/>
      <c r="AK124" s="434"/>
      <c r="AL124" s="435"/>
      <c r="AM124" s="435"/>
      <c r="AN124" s="436"/>
    </row>
    <row r="125" spans="2:40" ht="13.5" customHeight="1" x14ac:dyDescent="0.15">
      <c r="B125" s="237"/>
      <c r="C125" s="266"/>
      <c r="D125" s="239"/>
      <c r="E125" s="239"/>
      <c r="F125" s="439"/>
      <c r="G125" s="440"/>
      <c r="H125" s="440"/>
      <c r="I125" s="225"/>
      <c r="J125" s="225"/>
      <c r="K125" s="241"/>
      <c r="L125" s="225"/>
      <c r="M125" s="437"/>
      <c r="N125" s="436"/>
      <c r="O125" s="241"/>
      <c r="P125" s="241"/>
      <c r="Q125" s="240"/>
      <c r="R125" s="240"/>
      <c r="S125" s="241"/>
      <c r="T125" s="268"/>
      <c r="U125" s="241"/>
      <c r="V125" s="268"/>
      <c r="W125" s="268"/>
      <c r="X125" s="268"/>
      <c r="Y125" s="268"/>
      <c r="Z125" s="268"/>
      <c r="AA125" s="243"/>
      <c r="AB125" s="244"/>
      <c r="AC125" s="438"/>
      <c r="AD125" s="438"/>
      <c r="AE125" s="268"/>
      <c r="AF125" s="268"/>
      <c r="AG125" s="243"/>
      <c r="AH125" s="244"/>
      <c r="AI125" s="432"/>
      <c r="AJ125" s="433"/>
      <c r="AK125" s="434"/>
      <c r="AL125" s="435"/>
      <c r="AM125" s="435"/>
      <c r="AN125" s="436"/>
    </row>
    <row r="126" spans="2:40" ht="13.5" customHeight="1" x14ac:dyDescent="0.15">
      <c r="B126" s="237"/>
      <c r="C126" s="266"/>
      <c r="D126" s="239"/>
      <c r="E126" s="239"/>
      <c r="F126" s="439"/>
      <c r="G126" s="440"/>
      <c r="H126" s="440"/>
      <c r="I126" s="225"/>
      <c r="J126" s="225"/>
      <c r="K126" s="241"/>
      <c r="L126" s="225"/>
      <c r="M126" s="437"/>
      <c r="N126" s="436"/>
      <c r="O126" s="241"/>
      <c r="P126" s="241"/>
      <c r="Q126" s="240"/>
      <c r="R126" s="240"/>
      <c r="S126" s="241"/>
      <c r="T126" s="268"/>
      <c r="U126" s="241"/>
      <c r="V126" s="268"/>
      <c r="W126" s="268"/>
      <c r="X126" s="268"/>
      <c r="Y126" s="268"/>
      <c r="Z126" s="268"/>
      <c r="AA126" s="243"/>
      <c r="AB126" s="244"/>
      <c r="AC126" s="438"/>
      <c r="AD126" s="438"/>
      <c r="AE126" s="268"/>
      <c r="AF126" s="268"/>
      <c r="AG126" s="243"/>
      <c r="AH126" s="244"/>
      <c r="AI126" s="432"/>
      <c r="AJ126" s="433"/>
      <c r="AK126" s="434"/>
      <c r="AL126" s="435"/>
      <c r="AM126" s="435"/>
      <c r="AN126" s="436"/>
    </row>
    <row r="127" spans="2:40" ht="13.5" customHeight="1" x14ac:dyDescent="0.15">
      <c r="B127" s="237"/>
      <c r="C127" s="266"/>
      <c r="D127" s="239"/>
      <c r="E127" s="239"/>
      <c r="F127" s="439"/>
      <c r="G127" s="440"/>
      <c r="H127" s="440"/>
      <c r="I127" s="225"/>
      <c r="J127" s="225"/>
      <c r="K127" s="241"/>
      <c r="L127" s="225"/>
      <c r="M127" s="437"/>
      <c r="N127" s="436"/>
      <c r="O127" s="241"/>
      <c r="P127" s="241"/>
      <c r="Q127" s="240"/>
      <c r="R127" s="240"/>
      <c r="S127" s="241"/>
      <c r="T127" s="268"/>
      <c r="U127" s="241"/>
      <c r="V127" s="268"/>
      <c r="W127" s="268"/>
      <c r="X127" s="268"/>
      <c r="Y127" s="268"/>
      <c r="Z127" s="268"/>
      <c r="AA127" s="243"/>
      <c r="AB127" s="244"/>
      <c r="AC127" s="438"/>
      <c r="AD127" s="438"/>
      <c r="AE127" s="268"/>
      <c r="AF127" s="268"/>
      <c r="AG127" s="243"/>
      <c r="AH127" s="244"/>
      <c r="AI127" s="432"/>
      <c r="AJ127" s="433"/>
      <c r="AK127" s="434"/>
      <c r="AL127" s="435"/>
      <c r="AM127" s="435"/>
      <c r="AN127" s="436"/>
    </row>
    <row r="128" spans="2:40" x14ac:dyDescent="0.15">
      <c r="B128" s="237"/>
      <c r="C128" s="266"/>
      <c r="D128" s="239"/>
      <c r="E128" s="239"/>
      <c r="F128" s="439"/>
      <c r="G128" s="440"/>
      <c r="H128" s="440"/>
      <c r="I128" s="225"/>
      <c r="J128" s="225"/>
      <c r="K128" s="241"/>
      <c r="L128" s="225"/>
      <c r="M128" s="437"/>
      <c r="N128" s="436"/>
      <c r="O128" s="241"/>
      <c r="P128" s="241"/>
      <c r="Q128" s="240"/>
      <c r="R128" s="240"/>
      <c r="S128" s="241"/>
      <c r="T128" s="268"/>
      <c r="U128" s="241"/>
      <c r="V128" s="268"/>
      <c r="W128" s="268"/>
      <c r="X128" s="268"/>
      <c r="Y128" s="268"/>
      <c r="Z128" s="268"/>
      <c r="AA128" s="243"/>
      <c r="AB128" s="244"/>
      <c r="AC128" s="438"/>
      <c r="AD128" s="438"/>
      <c r="AE128" s="268"/>
      <c r="AF128" s="268"/>
      <c r="AG128" s="243"/>
      <c r="AH128" s="244"/>
      <c r="AI128" s="432"/>
      <c r="AJ128" s="433"/>
      <c r="AK128" s="434"/>
      <c r="AL128" s="435"/>
      <c r="AM128" s="435"/>
      <c r="AN128" s="436"/>
    </row>
    <row r="129" spans="2:40" x14ac:dyDescent="0.15">
      <c r="B129" s="237"/>
      <c r="C129" s="266"/>
      <c r="D129" s="239"/>
      <c r="E129" s="239"/>
      <c r="F129" s="439"/>
      <c r="G129" s="440"/>
      <c r="H129" s="440"/>
      <c r="I129" s="225"/>
      <c r="J129" s="225"/>
      <c r="K129" s="241"/>
      <c r="L129" s="225"/>
      <c r="M129" s="437"/>
      <c r="N129" s="436"/>
      <c r="O129" s="241"/>
      <c r="P129" s="241"/>
      <c r="Q129" s="240"/>
      <c r="R129" s="240"/>
      <c r="S129" s="241"/>
      <c r="T129" s="268"/>
      <c r="U129" s="241"/>
      <c r="V129" s="268"/>
      <c r="W129" s="268"/>
      <c r="X129" s="268"/>
      <c r="Y129" s="268"/>
      <c r="Z129" s="268"/>
      <c r="AA129" s="243"/>
      <c r="AB129" s="244"/>
      <c r="AC129" s="438"/>
      <c r="AD129" s="438"/>
      <c r="AE129" s="268"/>
      <c r="AF129" s="268"/>
      <c r="AG129" s="243"/>
      <c r="AH129" s="244"/>
      <c r="AI129" s="432"/>
      <c r="AJ129" s="433"/>
      <c r="AK129" s="434"/>
      <c r="AL129" s="435"/>
      <c r="AM129" s="435"/>
      <c r="AN129" s="436"/>
    </row>
    <row r="130" spans="2:40" x14ac:dyDescent="0.15">
      <c r="B130" s="237"/>
      <c r="C130" s="266"/>
      <c r="D130" s="239"/>
      <c r="E130" s="239"/>
      <c r="F130" s="439"/>
      <c r="G130" s="440"/>
      <c r="H130" s="440"/>
      <c r="I130" s="225"/>
      <c r="J130" s="225"/>
      <c r="K130" s="241"/>
      <c r="L130" s="225"/>
      <c r="M130" s="437"/>
      <c r="N130" s="436"/>
      <c r="O130" s="241"/>
      <c r="P130" s="241"/>
      <c r="Q130" s="240"/>
      <c r="R130" s="240"/>
      <c r="S130" s="241"/>
      <c r="T130" s="268"/>
      <c r="U130" s="241"/>
      <c r="V130" s="268"/>
      <c r="W130" s="268"/>
      <c r="X130" s="268"/>
      <c r="Y130" s="268"/>
      <c r="Z130" s="268"/>
      <c r="AA130" s="243"/>
      <c r="AB130" s="244"/>
      <c r="AC130" s="438"/>
      <c r="AD130" s="438"/>
      <c r="AE130" s="268"/>
      <c r="AF130" s="268"/>
      <c r="AG130" s="243"/>
      <c r="AH130" s="244"/>
      <c r="AI130" s="432"/>
      <c r="AJ130" s="433"/>
      <c r="AK130" s="434"/>
      <c r="AL130" s="435"/>
      <c r="AM130" s="435"/>
      <c r="AN130" s="436"/>
    </row>
    <row r="131" spans="2:40" x14ac:dyDescent="0.15">
      <c r="B131" s="237"/>
      <c r="C131" s="266"/>
      <c r="D131" s="239"/>
      <c r="E131" s="239"/>
      <c r="F131" s="439"/>
      <c r="G131" s="440"/>
      <c r="H131" s="440"/>
      <c r="I131" s="225"/>
      <c r="J131" s="225"/>
      <c r="K131" s="241"/>
      <c r="L131" s="225"/>
      <c r="M131" s="437"/>
      <c r="N131" s="436"/>
      <c r="O131" s="241"/>
      <c r="P131" s="241"/>
      <c r="Q131" s="240"/>
      <c r="R131" s="240"/>
      <c r="S131" s="241"/>
      <c r="T131" s="268"/>
      <c r="U131" s="241"/>
      <c r="V131" s="268"/>
      <c r="W131" s="268"/>
      <c r="X131" s="268"/>
      <c r="Y131" s="268"/>
      <c r="Z131" s="268"/>
      <c r="AA131" s="243"/>
      <c r="AB131" s="244"/>
      <c r="AC131" s="438"/>
      <c r="AD131" s="438"/>
      <c r="AE131" s="268"/>
      <c r="AF131" s="268"/>
      <c r="AG131" s="243"/>
      <c r="AH131" s="244"/>
      <c r="AI131" s="432"/>
      <c r="AJ131" s="433"/>
      <c r="AK131" s="434"/>
      <c r="AL131" s="435"/>
      <c r="AM131" s="435"/>
      <c r="AN131" s="436"/>
    </row>
    <row r="132" spans="2:40" ht="13.5" x14ac:dyDescent="0.15">
      <c r="B132" s="247"/>
      <c r="C132" s="238"/>
      <c r="D132" s="239"/>
      <c r="E132" s="239"/>
      <c r="F132" s="444"/>
      <c r="G132" s="440"/>
      <c r="H132" s="440"/>
      <c r="I132" s="225"/>
      <c r="J132" s="225"/>
      <c r="K132" s="241"/>
      <c r="L132" s="225"/>
      <c r="M132" s="437"/>
      <c r="N132" s="436"/>
      <c r="O132" s="225"/>
      <c r="P132" s="240"/>
      <c r="Q132" s="240"/>
      <c r="R132" s="240"/>
      <c r="S132" s="240"/>
      <c r="T132" s="268"/>
      <c r="U132" s="248"/>
      <c r="V132" s="268"/>
      <c r="W132" s="268"/>
      <c r="X132" s="268"/>
      <c r="Y132" s="268"/>
      <c r="Z132" s="268"/>
      <c r="AA132" s="243"/>
      <c r="AB132" s="244"/>
      <c r="AC132" s="438"/>
      <c r="AD132" s="438"/>
      <c r="AE132" s="268"/>
      <c r="AF132" s="268"/>
      <c r="AG132" s="243"/>
      <c r="AH132" s="244"/>
      <c r="AI132" s="432"/>
      <c r="AJ132" s="433"/>
      <c r="AK132" s="434"/>
      <c r="AL132" s="435"/>
      <c r="AM132" s="435"/>
      <c r="AN132" s="436"/>
    </row>
    <row r="133" spans="2:40" x14ac:dyDescent="0.15">
      <c r="B133" s="237"/>
      <c r="C133" s="266"/>
      <c r="D133" s="239"/>
      <c r="E133" s="239"/>
      <c r="F133" s="439"/>
      <c r="G133" s="440"/>
      <c r="H133" s="440"/>
      <c r="I133" s="225"/>
      <c r="J133" s="225"/>
      <c r="K133" s="241"/>
      <c r="L133" s="225"/>
      <c r="M133" s="437"/>
      <c r="N133" s="436"/>
      <c r="O133" s="241"/>
      <c r="P133" s="241"/>
      <c r="Q133" s="240"/>
      <c r="R133" s="240"/>
      <c r="S133" s="241"/>
      <c r="T133" s="268"/>
      <c r="U133" s="241"/>
      <c r="V133" s="268"/>
      <c r="W133" s="268"/>
      <c r="X133" s="268"/>
      <c r="Y133" s="268"/>
      <c r="Z133" s="268"/>
      <c r="AA133" s="243"/>
      <c r="AB133" s="244"/>
      <c r="AC133" s="438"/>
      <c r="AD133" s="438"/>
      <c r="AE133" s="268"/>
      <c r="AF133" s="268"/>
      <c r="AG133" s="243"/>
      <c r="AH133" s="244"/>
      <c r="AI133" s="432"/>
      <c r="AJ133" s="433"/>
      <c r="AK133" s="434"/>
      <c r="AL133" s="435"/>
      <c r="AM133" s="435"/>
      <c r="AN133" s="436"/>
    </row>
    <row r="134" spans="2:40" x14ac:dyDescent="0.15">
      <c r="B134" s="237"/>
      <c r="C134" s="266"/>
      <c r="D134" s="239"/>
      <c r="E134" s="239"/>
      <c r="F134" s="439"/>
      <c r="G134" s="440"/>
      <c r="H134" s="440"/>
      <c r="I134" s="225"/>
      <c r="J134" s="225"/>
      <c r="K134" s="241"/>
      <c r="L134" s="225"/>
      <c r="M134" s="437"/>
      <c r="N134" s="436"/>
      <c r="O134" s="241"/>
      <c r="P134" s="241"/>
      <c r="Q134" s="240"/>
      <c r="R134" s="240"/>
      <c r="S134" s="241"/>
      <c r="T134" s="268"/>
      <c r="U134" s="241"/>
      <c r="V134" s="268"/>
      <c r="W134" s="268"/>
      <c r="X134" s="268"/>
      <c r="Y134" s="268"/>
      <c r="Z134" s="268"/>
      <c r="AA134" s="243"/>
      <c r="AB134" s="244"/>
      <c r="AC134" s="438"/>
      <c r="AD134" s="438"/>
      <c r="AE134" s="268"/>
      <c r="AF134" s="268"/>
      <c r="AG134" s="243"/>
      <c r="AH134" s="244"/>
      <c r="AI134" s="432"/>
      <c r="AJ134" s="433"/>
      <c r="AK134" s="434"/>
      <c r="AL134" s="435"/>
      <c r="AM134" s="435"/>
      <c r="AN134" s="436"/>
    </row>
    <row r="135" spans="2:40" x14ac:dyDescent="0.15">
      <c r="B135" s="237"/>
      <c r="C135" s="266"/>
      <c r="D135" s="239"/>
      <c r="E135" s="239"/>
      <c r="F135" s="439"/>
      <c r="G135" s="440"/>
      <c r="H135" s="440"/>
      <c r="I135" s="225"/>
      <c r="J135" s="225"/>
      <c r="K135" s="241"/>
      <c r="L135" s="225"/>
      <c r="M135" s="437"/>
      <c r="N135" s="436"/>
      <c r="O135" s="241"/>
      <c r="P135" s="241"/>
      <c r="Q135" s="240"/>
      <c r="R135" s="240"/>
      <c r="S135" s="241"/>
      <c r="T135" s="268"/>
      <c r="U135" s="241"/>
      <c r="V135" s="268"/>
      <c r="W135" s="268"/>
      <c r="X135" s="268"/>
      <c r="Y135" s="268"/>
      <c r="Z135" s="268"/>
      <c r="AA135" s="243"/>
      <c r="AB135" s="244"/>
      <c r="AC135" s="438"/>
      <c r="AD135" s="438"/>
      <c r="AE135" s="268"/>
      <c r="AF135" s="268"/>
      <c r="AG135" s="243"/>
      <c r="AH135" s="244"/>
      <c r="AI135" s="432"/>
      <c r="AJ135" s="433"/>
      <c r="AK135" s="434"/>
      <c r="AL135" s="435"/>
      <c r="AM135" s="435"/>
      <c r="AN135" s="436"/>
    </row>
    <row r="136" spans="2:40" x14ac:dyDescent="0.15">
      <c r="B136" s="237"/>
      <c r="C136" s="266"/>
      <c r="D136" s="239"/>
      <c r="E136" s="239"/>
      <c r="F136" s="439"/>
      <c r="G136" s="440"/>
      <c r="H136" s="440"/>
      <c r="I136" s="225"/>
      <c r="J136" s="225"/>
      <c r="K136" s="241"/>
      <c r="L136" s="225"/>
      <c r="M136" s="437"/>
      <c r="N136" s="436"/>
      <c r="O136" s="241"/>
      <c r="P136" s="241"/>
      <c r="Q136" s="240"/>
      <c r="R136" s="240"/>
      <c r="S136" s="241"/>
      <c r="T136" s="268"/>
      <c r="U136" s="241"/>
      <c r="V136" s="268"/>
      <c r="W136" s="268"/>
      <c r="X136" s="268"/>
      <c r="Y136" s="268"/>
      <c r="Z136" s="268"/>
      <c r="AA136" s="243"/>
      <c r="AB136" s="244"/>
      <c r="AC136" s="438"/>
      <c r="AD136" s="438"/>
      <c r="AE136" s="268"/>
      <c r="AF136" s="268"/>
      <c r="AG136" s="243"/>
      <c r="AH136" s="244"/>
      <c r="AI136" s="432"/>
      <c r="AJ136" s="433"/>
      <c r="AK136" s="434"/>
      <c r="AL136" s="435"/>
      <c r="AM136" s="435"/>
      <c r="AN136" s="436"/>
    </row>
    <row r="137" spans="2:40" x14ac:dyDescent="0.15">
      <c r="B137" s="237"/>
      <c r="C137" s="266"/>
      <c r="D137" s="239"/>
      <c r="E137" s="239"/>
      <c r="F137" s="439"/>
      <c r="G137" s="440"/>
      <c r="H137" s="440"/>
      <c r="I137" s="225"/>
      <c r="J137" s="225"/>
      <c r="K137" s="241"/>
      <c r="L137" s="225"/>
      <c r="M137" s="437"/>
      <c r="N137" s="436"/>
      <c r="O137" s="241"/>
      <c r="P137" s="241"/>
      <c r="Q137" s="240"/>
      <c r="R137" s="240"/>
      <c r="S137" s="241"/>
      <c r="T137" s="268"/>
      <c r="U137" s="241"/>
      <c r="V137" s="268"/>
      <c r="W137" s="268"/>
      <c r="X137" s="268"/>
      <c r="Y137" s="268"/>
      <c r="Z137" s="268"/>
      <c r="AA137" s="243"/>
      <c r="AB137" s="244"/>
      <c r="AC137" s="438"/>
      <c r="AD137" s="438"/>
      <c r="AE137" s="268"/>
      <c r="AF137" s="268"/>
      <c r="AG137" s="243"/>
      <c r="AH137" s="244"/>
      <c r="AI137" s="432"/>
      <c r="AJ137" s="433"/>
      <c r="AK137" s="434"/>
      <c r="AL137" s="435"/>
      <c r="AM137" s="435"/>
      <c r="AN137" s="436"/>
    </row>
    <row r="138" spans="2:40" x14ac:dyDescent="0.15">
      <c r="B138" s="237"/>
      <c r="C138" s="266"/>
      <c r="D138" s="239"/>
      <c r="E138" s="239"/>
      <c r="F138" s="439"/>
      <c r="G138" s="440"/>
      <c r="H138" s="440"/>
      <c r="I138" s="225"/>
      <c r="J138" s="225"/>
      <c r="K138" s="241"/>
      <c r="L138" s="225"/>
      <c r="M138" s="437"/>
      <c r="N138" s="436"/>
      <c r="O138" s="241"/>
      <c r="P138" s="241"/>
      <c r="Q138" s="240"/>
      <c r="R138" s="240"/>
      <c r="S138" s="241"/>
      <c r="T138" s="268"/>
      <c r="U138" s="241"/>
      <c r="V138" s="268"/>
      <c r="W138" s="268"/>
      <c r="X138" s="268"/>
      <c r="Y138" s="268"/>
      <c r="Z138" s="268"/>
      <c r="AA138" s="243"/>
      <c r="AB138" s="244"/>
      <c r="AC138" s="438"/>
      <c r="AD138" s="438"/>
      <c r="AE138" s="268"/>
      <c r="AF138" s="268"/>
      <c r="AG138" s="243"/>
      <c r="AH138" s="244"/>
      <c r="AI138" s="432"/>
      <c r="AJ138" s="433"/>
      <c r="AK138" s="434"/>
      <c r="AL138" s="435"/>
      <c r="AM138" s="435"/>
      <c r="AN138" s="436"/>
    </row>
    <row r="139" spans="2:40" x14ac:dyDescent="0.15">
      <c r="B139" s="237"/>
      <c r="C139" s="266"/>
      <c r="D139" s="239"/>
      <c r="E139" s="239"/>
      <c r="F139" s="439"/>
      <c r="G139" s="440"/>
      <c r="H139" s="440"/>
      <c r="I139" s="225"/>
      <c r="J139" s="225"/>
      <c r="K139" s="241"/>
      <c r="L139" s="225"/>
      <c r="M139" s="437"/>
      <c r="N139" s="436"/>
      <c r="O139" s="241"/>
      <c r="P139" s="241"/>
      <c r="Q139" s="240"/>
      <c r="R139" s="240"/>
      <c r="S139" s="241"/>
      <c r="T139" s="268"/>
      <c r="U139" s="241"/>
      <c r="V139" s="268"/>
      <c r="W139" s="268"/>
      <c r="X139" s="268"/>
      <c r="Y139" s="268"/>
      <c r="Z139" s="268"/>
      <c r="AA139" s="243"/>
      <c r="AB139" s="244"/>
      <c r="AC139" s="438"/>
      <c r="AD139" s="438"/>
      <c r="AE139" s="268"/>
      <c r="AF139" s="268"/>
      <c r="AG139" s="243"/>
      <c r="AH139" s="244"/>
      <c r="AI139" s="432"/>
      <c r="AJ139" s="433"/>
      <c r="AK139" s="434"/>
      <c r="AL139" s="435"/>
      <c r="AM139" s="435"/>
      <c r="AN139" s="436"/>
    </row>
    <row r="140" spans="2:40" x14ac:dyDescent="0.15">
      <c r="B140" s="237"/>
      <c r="C140" s="266"/>
      <c r="D140" s="239"/>
      <c r="E140" s="239"/>
      <c r="F140" s="439"/>
      <c r="G140" s="440"/>
      <c r="H140" s="440"/>
      <c r="I140" s="225"/>
      <c r="J140" s="225"/>
      <c r="K140" s="241"/>
      <c r="L140" s="225"/>
      <c r="M140" s="437"/>
      <c r="N140" s="436"/>
      <c r="O140" s="241"/>
      <c r="P140" s="241"/>
      <c r="Q140" s="240"/>
      <c r="R140" s="240"/>
      <c r="S140" s="241"/>
      <c r="T140" s="268"/>
      <c r="U140" s="241"/>
      <c r="V140" s="268"/>
      <c r="W140" s="268"/>
      <c r="X140" s="268"/>
      <c r="Y140" s="268"/>
      <c r="Z140" s="268"/>
      <c r="AA140" s="243"/>
      <c r="AB140" s="244"/>
      <c r="AC140" s="438"/>
      <c r="AD140" s="438"/>
      <c r="AE140" s="268"/>
      <c r="AF140" s="268"/>
      <c r="AG140" s="243"/>
      <c r="AH140" s="244"/>
      <c r="AI140" s="432"/>
      <c r="AJ140" s="433"/>
      <c r="AK140" s="434"/>
      <c r="AL140" s="435"/>
      <c r="AM140" s="435"/>
      <c r="AN140" s="436"/>
    </row>
    <row r="141" spans="2:40" x14ac:dyDescent="0.15">
      <c r="B141" s="195" t="s">
        <v>534</v>
      </c>
      <c r="C141" s="200"/>
      <c r="D141" s="200"/>
      <c r="E141" s="200"/>
      <c r="F141" s="200"/>
      <c r="G141" s="200"/>
      <c r="H141" s="200"/>
      <c r="I141" s="200"/>
      <c r="J141" s="200"/>
      <c r="K141" s="200"/>
      <c r="L141" s="200"/>
      <c r="M141" s="200"/>
      <c r="N141" s="200"/>
      <c r="O141" s="200"/>
      <c r="P141" s="200"/>
      <c r="Q141" s="200"/>
    </row>
  </sheetData>
  <mergeCells count="706">
    <mergeCell ref="F134:H134"/>
    <mergeCell ref="M134:N134"/>
    <mergeCell ref="AC134:AD134"/>
    <mergeCell ref="AI134:AJ134"/>
    <mergeCell ref="AK134:AN134"/>
    <mergeCell ref="F135:H135"/>
    <mergeCell ref="M135:N135"/>
    <mergeCell ref="AC135:AD135"/>
    <mergeCell ref="AI135:AJ135"/>
    <mergeCell ref="AK135:AN135"/>
    <mergeCell ref="F132:H132"/>
    <mergeCell ref="M132:N132"/>
    <mergeCell ref="AC132:AD132"/>
    <mergeCell ref="AI132:AJ132"/>
    <mergeCell ref="AK132:AN132"/>
    <mergeCell ref="F133:H133"/>
    <mergeCell ref="M133:N133"/>
    <mergeCell ref="AC133:AD133"/>
    <mergeCell ref="AI133:AJ133"/>
    <mergeCell ref="AK133:AN133"/>
    <mergeCell ref="F130:H130"/>
    <mergeCell ref="M130:N130"/>
    <mergeCell ref="AC130:AD130"/>
    <mergeCell ref="AI130:AJ130"/>
    <mergeCell ref="AK130:AN130"/>
    <mergeCell ref="F131:H131"/>
    <mergeCell ref="M131:N131"/>
    <mergeCell ref="AC131:AD131"/>
    <mergeCell ref="AI131:AJ131"/>
    <mergeCell ref="AK131:AN131"/>
    <mergeCell ref="F128:H128"/>
    <mergeCell ref="M128:N128"/>
    <mergeCell ref="AC128:AD128"/>
    <mergeCell ref="AI128:AJ128"/>
    <mergeCell ref="AK128:AN128"/>
    <mergeCell ref="F129:H129"/>
    <mergeCell ref="M129:N129"/>
    <mergeCell ref="AC129:AD129"/>
    <mergeCell ref="AI129:AJ129"/>
    <mergeCell ref="AK129:AN129"/>
    <mergeCell ref="F126:H126"/>
    <mergeCell ref="M126:N126"/>
    <mergeCell ref="AC126:AD126"/>
    <mergeCell ref="AI126:AJ126"/>
    <mergeCell ref="AK126:AN126"/>
    <mergeCell ref="F127:H127"/>
    <mergeCell ref="M127:N127"/>
    <mergeCell ref="AC127:AD127"/>
    <mergeCell ref="AI127:AJ127"/>
    <mergeCell ref="AK127:AN127"/>
    <mergeCell ref="F124:H124"/>
    <mergeCell ref="M124:N124"/>
    <mergeCell ref="AC124:AD124"/>
    <mergeCell ref="AI124:AJ124"/>
    <mergeCell ref="AK124:AN124"/>
    <mergeCell ref="F125:H125"/>
    <mergeCell ref="M125:N125"/>
    <mergeCell ref="AC125:AD125"/>
    <mergeCell ref="AI125:AJ125"/>
    <mergeCell ref="AK125:AN125"/>
    <mergeCell ref="F122:H122"/>
    <mergeCell ref="M122:N122"/>
    <mergeCell ref="AC122:AD122"/>
    <mergeCell ref="AI122:AJ122"/>
    <mergeCell ref="AK122:AN122"/>
    <mergeCell ref="F123:H123"/>
    <mergeCell ref="M123:N123"/>
    <mergeCell ref="AC123:AD123"/>
    <mergeCell ref="AI123:AJ123"/>
    <mergeCell ref="AK123:AN123"/>
    <mergeCell ref="F120:H120"/>
    <mergeCell ref="M120:N120"/>
    <mergeCell ref="AC120:AD120"/>
    <mergeCell ref="AI120:AJ120"/>
    <mergeCell ref="AK120:AN120"/>
    <mergeCell ref="F121:H121"/>
    <mergeCell ref="M121:N121"/>
    <mergeCell ref="AC121:AD121"/>
    <mergeCell ref="AI121:AJ121"/>
    <mergeCell ref="AK121:AN121"/>
    <mergeCell ref="F118:H118"/>
    <mergeCell ref="M118:N118"/>
    <mergeCell ref="AC118:AD118"/>
    <mergeCell ref="AI118:AJ118"/>
    <mergeCell ref="AK118:AN118"/>
    <mergeCell ref="F119:H119"/>
    <mergeCell ref="M119:N119"/>
    <mergeCell ref="AC119:AD119"/>
    <mergeCell ref="AI119:AJ119"/>
    <mergeCell ref="AK119:AN119"/>
    <mergeCell ref="F140:H140"/>
    <mergeCell ref="M140:N140"/>
    <mergeCell ref="AC140:AD140"/>
    <mergeCell ref="AI140:AJ140"/>
    <mergeCell ref="AK140:AN140"/>
    <mergeCell ref="F138:H138"/>
    <mergeCell ref="M138:N138"/>
    <mergeCell ref="AC138:AD138"/>
    <mergeCell ref="AI138:AJ138"/>
    <mergeCell ref="AK138:AN138"/>
    <mergeCell ref="F139:H139"/>
    <mergeCell ref="M139:N139"/>
    <mergeCell ref="AC139:AD139"/>
    <mergeCell ref="AI139:AJ139"/>
    <mergeCell ref="AK139:AN139"/>
    <mergeCell ref="F136:H136"/>
    <mergeCell ref="M136:N136"/>
    <mergeCell ref="AC136:AD136"/>
    <mergeCell ref="AI136:AJ136"/>
    <mergeCell ref="AK136:AN136"/>
    <mergeCell ref="F137:H137"/>
    <mergeCell ref="M137:N137"/>
    <mergeCell ref="AC137:AD137"/>
    <mergeCell ref="AI137:AJ137"/>
    <mergeCell ref="AK137:AN137"/>
    <mergeCell ref="F116:H116"/>
    <mergeCell ref="M116:N116"/>
    <mergeCell ref="AC116:AD116"/>
    <mergeCell ref="AI116:AJ116"/>
    <mergeCell ref="AK116:AN116"/>
    <mergeCell ref="F117:H117"/>
    <mergeCell ref="M117:N117"/>
    <mergeCell ref="AC117:AD117"/>
    <mergeCell ref="AI117:AJ117"/>
    <mergeCell ref="AK117:AN117"/>
    <mergeCell ref="F114:H114"/>
    <mergeCell ref="M114:N114"/>
    <mergeCell ref="AC114:AD114"/>
    <mergeCell ref="AI114:AJ114"/>
    <mergeCell ref="AK114:AN114"/>
    <mergeCell ref="F115:H115"/>
    <mergeCell ref="M115:N115"/>
    <mergeCell ref="AC115:AD115"/>
    <mergeCell ref="AI115:AJ115"/>
    <mergeCell ref="AK115:AN115"/>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84:H84"/>
    <mergeCell ref="M84:N84"/>
    <mergeCell ref="Q8:Q9"/>
    <mergeCell ref="R8:R9"/>
    <mergeCell ref="W8:W9"/>
    <mergeCell ref="F83:H83"/>
    <mergeCell ref="M83:N83"/>
    <mergeCell ref="F82:H82"/>
    <mergeCell ref="M82:N82"/>
    <mergeCell ref="I8:I9"/>
    <mergeCell ref="J8:J9"/>
    <mergeCell ref="K8:K9"/>
    <mergeCell ref="L8:L9"/>
    <mergeCell ref="U8:U9"/>
    <mergeCell ref="V8:V9"/>
    <mergeCell ref="F81:H81"/>
    <mergeCell ref="M81:N81"/>
    <mergeCell ref="F10:H10"/>
    <mergeCell ref="F11:H11"/>
    <mergeCell ref="F12:H12"/>
    <mergeCell ref="F13:H13"/>
    <mergeCell ref="F14:H14"/>
    <mergeCell ref="F15:H15"/>
    <mergeCell ref="F16:H16"/>
    <mergeCell ref="F89:H89"/>
    <mergeCell ref="M89:N89"/>
    <mergeCell ref="F88:H88"/>
    <mergeCell ref="M88:N88"/>
    <mergeCell ref="F87:H87"/>
    <mergeCell ref="M87:N87"/>
    <mergeCell ref="F86:H86"/>
    <mergeCell ref="M86:N86"/>
    <mergeCell ref="F85:H85"/>
    <mergeCell ref="M85:N85"/>
    <mergeCell ref="F93:H93"/>
    <mergeCell ref="M93:N93"/>
    <mergeCell ref="F92:H92"/>
    <mergeCell ref="M92:N92"/>
    <mergeCell ref="AC92:AD92"/>
    <mergeCell ref="AC93:AD93"/>
    <mergeCell ref="F91:H91"/>
    <mergeCell ref="M91:N91"/>
    <mergeCell ref="F90:H90"/>
    <mergeCell ref="M90:N90"/>
    <mergeCell ref="F97:H97"/>
    <mergeCell ref="M97:N97"/>
    <mergeCell ref="F96:H96"/>
    <mergeCell ref="M96:N96"/>
    <mergeCell ref="AC96:AD96"/>
    <mergeCell ref="AC97:AD97"/>
    <mergeCell ref="F95:H95"/>
    <mergeCell ref="M95:N95"/>
    <mergeCell ref="F94:H94"/>
    <mergeCell ref="M94:N94"/>
    <mergeCell ref="AC94:AD94"/>
    <mergeCell ref="AC95:AD95"/>
    <mergeCell ref="F101:H101"/>
    <mergeCell ref="M101:N101"/>
    <mergeCell ref="F100:H100"/>
    <mergeCell ref="M100:N100"/>
    <mergeCell ref="AC100:AD100"/>
    <mergeCell ref="AC101:AD101"/>
    <mergeCell ref="F99:H99"/>
    <mergeCell ref="M99:N99"/>
    <mergeCell ref="F98:H98"/>
    <mergeCell ref="M98:N98"/>
    <mergeCell ref="AC98:AD98"/>
    <mergeCell ref="AC99:AD99"/>
    <mergeCell ref="F112:H112"/>
    <mergeCell ref="M112:N112"/>
    <mergeCell ref="M110:N110"/>
    <mergeCell ref="F111:H111"/>
    <mergeCell ref="M111:N111"/>
    <mergeCell ref="F103:H103"/>
    <mergeCell ref="M103:N103"/>
    <mergeCell ref="F102:H102"/>
    <mergeCell ref="M102:N102"/>
    <mergeCell ref="AK6:AN9"/>
    <mergeCell ref="O6:AD6"/>
    <mergeCell ref="AC7:AD9"/>
    <mergeCell ref="Y7:AB7"/>
    <mergeCell ref="AI4:AN5"/>
    <mergeCell ref="Y4:AD5"/>
    <mergeCell ref="F110:H110"/>
    <mergeCell ref="F113:H113"/>
    <mergeCell ref="M113:N113"/>
    <mergeCell ref="F106:H106"/>
    <mergeCell ref="M106:N106"/>
    <mergeCell ref="F107:H107"/>
    <mergeCell ref="M107:N107"/>
    <mergeCell ref="F109:H109"/>
    <mergeCell ref="M109:N109"/>
    <mergeCell ref="F108:H108"/>
    <mergeCell ref="M108:N108"/>
    <mergeCell ref="F105:H105"/>
    <mergeCell ref="M105:N105"/>
    <mergeCell ref="F104:H104"/>
    <mergeCell ref="M104:N104"/>
    <mergeCell ref="AC81:AD81"/>
    <mergeCell ref="AC82:AD82"/>
    <mergeCell ref="AC83:AD83"/>
    <mergeCell ref="AI8:AJ9"/>
    <mergeCell ref="AC113:AD113"/>
    <mergeCell ref="AC104:AD104"/>
    <mergeCell ref="AC105:AD105"/>
    <mergeCell ref="AC106:AD106"/>
    <mergeCell ref="AC107:AD107"/>
    <mergeCell ref="AC108:AD108"/>
    <mergeCell ref="AC109:AD109"/>
    <mergeCell ref="AC110:AD110"/>
    <mergeCell ref="AC111:AD111"/>
    <mergeCell ref="AC112:AD112"/>
    <mergeCell ref="AC84:AD84"/>
    <mergeCell ref="AC85:AD85"/>
    <mergeCell ref="AC86:AD86"/>
    <mergeCell ref="AC87:AD87"/>
    <mergeCell ref="AC88:AD88"/>
    <mergeCell ref="AC89:AD89"/>
    <mergeCell ref="AC90:AD90"/>
    <mergeCell ref="AC91:AD91"/>
    <mergeCell ref="AI84:AJ84"/>
    <mergeCell ref="AI89:AJ89"/>
    <mergeCell ref="AI94:AJ94"/>
    <mergeCell ref="AC102:AD102"/>
    <mergeCell ref="AC103:AD103"/>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 ref="F64:H64"/>
    <mergeCell ref="F65:H65"/>
    <mergeCell ref="F66:H66"/>
    <mergeCell ref="F67:H67"/>
    <mergeCell ref="F68:H68"/>
    <mergeCell ref="F69:H69"/>
    <mergeCell ref="F70:H70"/>
    <mergeCell ref="F71:H71"/>
    <mergeCell ref="F72:H72"/>
    <mergeCell ref="F73:H73"/>
    <mergeCell ref="F74:H74"/>
    <mergeCell ref="F75:H75"/>
    <mergeCell ref="F76:H76"/>
    <mergeCell ref="F77:H77"/>
    <mergeCell ref="F78:H78"/>
    <mergeCell ref="F79:H79"/>
    <mergeCell ref="F80:H80"/>
    <mergeCell ref="M10:N10"/>
    <mergeCell ref="AC10:AD10"/>
    <mergeCell ref="AI10:AJ10"/>
    <mergeCell ref="AK10:AN10"/>
    <mergeCell ref="M11:N11"/>
    <mergeCell ref="AC11:AD11"/>
    <mergeCell ref="AI11:AJ11"/>
    <mergeCell ref="AK11:AN11"/>
    <mergeCell ref="M12:N12"/>
    <mergeCell ref="AC12:AD12"/>
    <mergeCell ref="AI12:AJ12"/>
    <mergeCell ref="AK12:AN12"/>
    <mergeCell ref="M13:N13"/>
    <mergeCell ref="AC13:AD13"/>
    <mergeCell ref="AI13:AJ13"/>
    <mergeCell ref="AK13:AN13"/>
    <mergeCell ref="M14:N14"/>
    <mergeCell ref="AC14:AD14"/>
    <mergeCell ref="AI14:AJ14"/>
    <mergeCell ref="AK14:AN14"/>
    <mergeCell ref="M15:N15"/>
    <mergeCell ref="AC15:AD15"/>
    <mergeCell ref="AI15:AJ15"/>
    <mergeCell ref="AK15:AN15"/>
    <mergeCell ref="M16:N16"/>
    <mergeCell ref="AC16:AD16"/>
    <mergeCell ref="AI16:AJ16"/>
    <mergeCell ref="AK16:AN16"/>
    <mergeCell ref="M17:N17"/>
    <mergeCell ref="AC17:AD17"/>
    <mergeCell ref="AI17:AJ17"/>
    <mergeCell ref="AK17:AN17"/>
    <mergeCell ref="M18:N18"/>
    <mergeCell ref="AC18:AD18"/>
    <mergeCell ref="AI18:AJ18"/>
    <mergeCell ref="AK18:AN18"/>
    <mergeCell ref="M19:N19"/>
    <mergeCell ref="AC19:AD19"/>
    <mergeCell ref="AI19:AJ19"/>
    <mergeCell ref="AK19:AN19"/>
    <mergeCell ref="M20:N20"/>
    <mergeCell ref="AC20:AD20"/>
    <mergeCell ref="AI20:AJ20"/>
    <mergeCell ref="AK20:AN20"/>
    <mergeCell ref="M21:N21"/>
    <mergeCell ref="AC21:AD21"/>
    <mergeCell ref="AI21:AJ21"/>
    <mergeCell ref="AK21:AN21"/>
    <mergeCell ref="M22:N22"/>
    <mergeCell ref="AC22:AD22"/>
    <mergeCell ref="AI22:AJ22"/>
    <mergeCell ref="AK22:AN22"/>
    <mergeCell ref="M23:N23"/>
    <mergeCell ref="AC23:AD23"/>
    <mergeCell ref="AI23:AJ23"/>
    <mergeCell ref="AK23:AN23"/>
    <mergeCell ref="M24:N24"/>
    <mergeCell ref="AC24:AD24"/>
    <mergeCell ref="AI24:AJ24"/>
    <mergeCell ref="AK24:AN24"/>
    <mergeCell ref="M25:N25"/>
    <mergeCell ref="AC25:AD25"/>
    <mergeCell ref="AI25:AJ25"/>
    <mergeCell ref="AK25:AN25"/>
    <mergeCell ref="M26:N26"/>
    <mergeCell ref="AC26:AD26"/>
    <mergeCell ref="AI26:AJ26"/>
    <mergeCell ref="AK26:AN26"/>
    <mergeCell ref="M27:N27"/>
    <mergeCell ref="AC27:AD27"/>
    <mergeCell ref="AI27:AJ27"/>
    <mergeCell ref="AK27:AN27"/>
    <mergeCell ref="M28:N28"/>
    <mergeCell ref="AC28:AD28"/>
    <mergeCell ref="AI28:AJ28"/>
    <mergeCell ref="AK28:AN28"/>
    <mergeCell ref="M29:N29"/>
    <mergeCell ref="AC29:AD29"/>
    <mergeCell ref="AI29:AJ29"/>
    <mergeCell ref="AK29:AN29"/>
    <mergeCell ref="M30:N30"/>
    <mergeCell ref="AC30:AD30"/>
    <mergeCell ref="AI30:AJ30"/>
    <mergeCell ref="AK30:AN30"/>
    <mergeCell ref="M31:N31"/>
    <mergeCell ref="AC31:AD31"/>
    <mergeCell ref="AI31:AJ31"/>
    <mergeCell ref="AK31:AN31"/>
    <mergeCell ref="M32:N32"/>
    <mergeCell ref="AC32:AD32"/>
    <mergeCell ref="AI32:AJ32"/>
    <mergeCell ref="AK32:AN32"/>
    <mergeCell ref="M33:N33"/>
    <mergeCell ref="AC33:AD33"/>
    <mergeCell ref="AI33:AJ33"/>
    <mergeCell ref="AK33:AN33"/>
    <mergeCell ref="M34:N34"/>
    <mergeCell ref="AC34:AD34"/>
    <mergeCell ref="AI34:AJ34"/>
    <mergeCell ref="AK34:AN34"/>
    <mergeCell ref="M35:N35"/>
    <mergeCell ref="AC35:AD35"/>
    <mergeCell ref="AI35:AJ35"/>
    <mergeCell ref="AK35:AN35"/>
    <mergeCell ref="M36:N36"/>
    <mergeCell ref="AC36:AD36"/>
    <mergeCell ref="AI36:AJ36"/>
    <mergeCell ref="AK36:AN36"/>
    <mergeCell ref="M37:N37"/>
    <mergeCell ref="AC37:AD37"/>
    <mergeCell ref="AI37:AJ37"/>
    <mergeCell ref="AK37:AN37"/>
    <mergeCell ref="M38:N38"/>
    <mergeCell ref="AC38:AD38"/>
    <mergeCell ref="AI38:AJ38"/>
    <mergeCell ref="AK38:AN38"/>
    <mergeCell ref="M39:N39"/>
    <mergeCell ref="AC39:AD39"/>
    <mergeCell ref="AI39:AJ39"/>
    <mergeCell ref="AK39:AN39"/>
    <mergeCell ref="M40:N40"/>
    <mergeCell ref="AC40:AD40"/>
    <mergeCell ref="AI40:AJ40"/>
    <mergeCell ref="AK40:AN40"/>
    <mergeCell ref="M41:N41"/>
    <mergeCell ref="AC41:AD41"/>
    <mergeCell ref="AI41:AJ41"/>
    <mergeCell ref="AK41:AN41"/>
    <mergeCell ref="M42:N42"/>
    <mergeCell ref="AC42:AD42"/>
    <mergeCell ref="AI42:AJ42"/>
    <mergeCell ref="AK42:AN42"/>
    <mergeCell ref="M43:N43"/>
    <mergeCell ref="AC43:AD43"/>
    <mergeCell ref="AI43:AJ43"/>
    <mergeCell ref="AK43:AN43"/>
    <mergeCell ref="M44:N44"/>
    <mergeCell ref="AC44:AD44"/>
    <mergeCell ref="AI44:AJ44"/>
    <mergeCell ref="AK44:AN44"/>
    <mergeCell ref="M45:N45"/>
    <mergeCell ref="AC45:AD45"/>
    <mergeCell ref="AI45:AJ45"/>
    <mergeCell ref="AK45:AN45"/>
    <mergeCell ref="M46:N46"/>
    <mergeCell ref="AC46:AD46"/>
    <mergeCell ref="AI46:AJ46"/>
    <mergeCell ref="AK46:AN46"/>
    <mergeCell ref="M47:N47"/>
    <mergeCell ref="AC47:AD47"/>
    <mergeCell ref="AI47:AJ47"/>
    <mergeCell ref="AK47:AN47"/>
    <mergeCell ref="M48:N48"/>
    <mergeCell ref="AC48:AD48"/>
    <mergeCell ref="AI48:AJ48"/>
    <mergeCell ref="AK48:AN48"/>
    <mergeCell ref="M49:N49"/>
    <mergeCell ref="AC49:AD49"/>
    <mergeCell ref="AI49:AJ49"/>
    <mergeCell ref="AK49:AN49"/>
    <mergeCell ref="M50:N50"/>
    <mergeCell ref="AC50:AD50"/>
    <mergeCell ref="AI50:AJ50"/>
    <mergeCell ref="AK50:AN50"/>
    <mergeCell ref="M51:N51"/>
    <mergeCell ref="AC51:AD51"/>
    <mergeCell ref="AI51:AJ51"/>
    <mergeCell ref="AK51:AN51"/>
    <mergeCell ref="M52:N52"/>
    <mergeCell ref="AC52:AD52"/>
    <mergeCell ref="AI52:AJ52"/>
    <mergeCell ref="AK52:AN52"/>
    <mergeCell ref="M53:N53"/>
    <mergeCell ref="AC53:AD53"/>
    <mergeCell ref="AI53:AJ53"/>
    <mergeCell ref="AK53:AN53"/>
    <mergeCell ref="M54:N54"/>
    <mergeCell ref="AC54:AD54"/>
    <mergeCell ref="AI54:AJ54"/>
    <mergeCell ref="AK54:AN54"/>
    <mergeCell ref="M55:N55"/>
    <mergeCell ref="AC55:AD55"/>
    <mergeCell ref="AI55:AJ55"/>
    <mergeCell ref="AK55:AN55"/>
    <mergeCell ref="M56:N56"/>
    <mergeCell ref="AC56:AD56"/>
    <mergeCell ref="AI56:AJ56"/>
    <mergeCell ref="AK56:AN56"/>
    <mergeCell ref="M57:N57"/>
    <mergeCell ref="AC57:AD57"/>
    <mergeCell ref="AI57:AJ57"/>
    <mergeCell ref="AK57:AN57"/>
    <mergeCell ref="M58:N58"/>
    <mergeCell ref="AC58:AD58"/>
    <mergeCell ref="AI58:AJ58"/>
    <mergeCell ref="AK58:AN58"/>
    <mergeCell ref="M59:N59"/>
    <mergeCell ref="AC59:AD59"/>
    <mergeCell ref="AI59:AJ59"/>
    <mergeCell ref="AK59:AN59"/>
    <mergeCell ref="M60:N60"/>
    <mergeCell ref="AC60:AD60"/>
    <mergeCell ref="AI60:AJ60"/>
    <mergeCell ref="AK60:AN60"/>
    <mergeCell ref="M61:N61"/>
    <mergeCell ref="AC61:AD61"/>
    <mergeCell ref="AI61:AJ61"/>
    <mergeCell ref="AK61:AN61"/>
    <mergeCell ref="M62:N62"/>
    <mergeCell ref="AC62:AD62"/>
    <mergeCell ref="AI62:AJ62"/>
    <mergeCell ref="AK62:AN62"/>
    <mergeCell ref="M63:N63"/>
    <mergeCell ref="AC63:AD63"/>
    <mergeCell ref="AI63:AJ63"/>
    <mergeCell ref="AK63:AN63"/>
    <mergeCell ref="M64:N64"/>
    <mergeCell ref="AC64:AD64"/>
    <mergeCell ref="AI64:AJ64"/>
    <mergeCell ref="AK64:AN64"/>
    <mergeCell ref="M65:N65"/>
    <mergeCell ref="AC65:AD65"/>
    <mergeCell ref="AI65:AJ65"/>
    <mergeCell ref="AK65:AN65"/>
    <mergeCell ref="M66:N66"/>
    <mergeCell ref="AC66:AD66"/>
    <mergeCell ref="AI66:AJ66"/>
    <mergeCell ref="AK66:AN66"/>
    <mergeCell ref="M67:N67"/>
    <mergeCell ref="AC67:AD67"/>
    <mergeCell ref="AI67:AJ67"/>
    <mergeCell ref="AK67:AN67"/>
    <mergeCell ref="M68:N68"/>
    <mergeCell ref="AC68:AD68"/>
    <mergeCell ref="AI68:AJ68"/>
    <mergeCell ref="AK68:AN68"/>
    <mergeCell ref="M69:N69"/>
    <mergeCell ref="AC69:AD69"/>
    <mergeCell ref="AI69:AJ69"/>
    <mergeCell ref="AK69:AN69"/>
    <mergeCell ref="M70:N70"/>
    <mergeCell ref="AC70:AD70"/>
    <mergeCell ref="AI70:AJ70"/>
    <mergeCell ref="AK70:AN70"/>
    <mergeCell ref="M71:N71"/>
    <mergeCell ref="AC71:AD71"/>
    <mergeCell ref="AI71:AJ71"/>
    <mergeCell ref="AK71:AN71"/>
    <mergeCell ref="M72:N72"/>
    <mergeCell ref="AC72:AD72"/>
    <mergeCell ref="AI72:AJ72"/>
    <mergeCell ref="AK72:AN72"/>
    <mergeCell ref="M73:N73"/>
    <mergeCell ref="AC73:AD73"/>
    <mergeCell ref="AI73:AJ73"/>
    <mergeCell ref="AK73:AN73"/>
    <mergeCell ref="M74:N74"/>
    <mergeCell ref="AC74:AD74"/>
    <mergeCell ref="AI74:AJ74"/>
    <mergeCell ref="AK74:AN74"/>
    <mergeCell ref="M75:N75"/>
    <mergeCell ref="AC75:AD75"/>
    <mergeCell ref="AI75:AJ75"/>
    <mergeCell ref="AK75:AN75"/>
    <mergeCell ref="M76:N76"/>
    <mergeCell ref="AC76:AD76"/>
    <mergeCell ref="AI76:AJ76"/>
    <mergeCell ref="AK76:AN76"/>
    <mergeCell ref="M77:N77"/>
    <mergeCell ref="AC77:AD77"/>
    <mergeCell ref="AI77:AJ77"/>
    <mergeCell ref="AK77:AN77"/>
    <mergeCell ref="M78:N78"/>
    <mergeCell ref="AC78:AD78"/>
    <mergeCell ref="AI78:AJ78"/>
    <mergeCell ref="AK78:AN78"/>
    <mergeCell ref="M79:N79"/>
    <mergeCell ref="AC79:AD79"/>
    <mergeCell ref="AI79:AJ79"/>
    <mergeCell ref="AK79:AN79"/>
    <mergeCell ref="M80:N80"/>
    <mergeCell ref="AC80:AD80"/>
    <mergeCell ref="AI80:AJ80"/>
    <mergeCell ref="AK80:AN80"/>
    <mergeCell ref="AI81:AJ81"/>
    <mergeCell ref="AK81:AN81"/>
    <mergeCell ref="AI82:AJ82"/>
    <mergeCell ref="AK82:AN82"/>
    <mergeCell ref="AI83:AJ83"/>
    <mergeCell ref="AK83:AN83"/>
    <mergeCell ref="AK84:AN84"/>
    <mergeCell ref="AI85:AJ85"/>
    <mergeCell ref="AK85:AN85"/>
    <mergeCell ref="AI86:AJ86"/>
    <mergeCell ref="AK86:AN86"/>
    <mergeCell ref="AI87:AJ87"/>
    <mergeCell ref="AK87:AN87"/>
    <mergeCell ref="AI88:AJ88"/>
    <mergeCell ref="AK88:AN88"/>
    <mergeCell ref="AK89:AN89"/>
    <mergeCell ref="AI90:AJ90"/>
    <mergeCell ref="AK90:AN90"/>
    <mergeCell ref="AI91:AJ91"/>
    <mergeCell ref="AK91:AN91"/>
    <mergeCell ref="AI92:AJ92"/>
    <mergeCell ref="AK92:AN92"/>
    <mergeCell ref="AI93:AJ93"/>
    <mergeCell ref="AK93:AN93"/>
    <mergeCell ref="AK94:AN94"/>
    <mergeCell ref="AI95:AJ95"/>
    <mergeCell ref="AK95:AN95"/>
    <mergeCell ref="AI96:AJ96"/>
    <mergeCell ref="AK96:AN96"/>
    <mergeCell ref="AI97:AJ97"/>
    <mergeCell ref="AK97:AN97"/>
    <mergeCell ref="AI98:AJ98"/>
    <mergeCell ref="AK98:AN98"/>
    <mergeCell ref="AI99:AJ99"/>
    <mergeCell ref="AK99:AN99"/>
    <mergeCell ref="AI100:AJ100"/>
    <mergeCell ref="AK100:AN100"/>
    <mergeCell ref="AI101:AJ101"/>
    <mergeCell ref="AK101:AN101"/>
    <mergeCell ref="AI102:AJ102"/>
    <mergeCell ref="AK102:AN102"/>
    <mergeCell ref="AI103:AJ103"/>
    <mergeCell ref="AK103:AN103"/>
    <mergeCell ref="AI104:AJ104"/>
    <mergeCell ref="AK104:AN104"/>
    <mergeCell ref="AI105:AJ105"/>
    <mergeCell ref="AK105:AN105"/>
    <mergeCell ref="AI111:AJ111"/>
    <mergeCell ref="AK111:AN111"/>
    <mergeCell ref="AI112:AJ112"/>
    <mergeCell ref="AK112:AN112"/>
    <mergeCell ref="AI113:AJ113"/>
    <mergeCell ref="AK113:AN113"/>
    <mergeCell ref="AI106:AJ106"/>
    <mergeCell ref="AK106:AN106"/>
    <mergeCell ref="AI107:AJ107"/>
    <mergeCell ref="AK107:AN107"/>
    <mergeCell ref="AI108:AJ108"/>
    <mergeCell ref="AK108:AN108"/>
    <mergeCell ref="AI109:AJ109"/>
    <mergeCell ref="AK109:AN109"/>
    <mergeCell ref="AI110:AJ110"/>
    <mergeCell ref="AK110:AN110"/>
  </mergeCells>
  <phoneticPr fontId="9"/>
  <dataValidations count="2">
    <dataValidation type="list" allowBlank="1" showInputMessage="1" showErrorMessage="1" sqref="K10 I10:J140 L10:L140" xr:uid="{07E883B8-86F9-46B2-8CBC-260388232C2B}">
      <formula1>"　,○"</formula1>
    </dataValidation>
    <dataValidation type="decimal" imeMode="off" allowBlank="1" showErrorMessage="1" sqref="C11:C112 C114:C131 C133:C140" xr:uid="{EA4296E1-7B7A-4666-A15F-7FB668159F8C}">
      <formula1>0.1</formula1>
      <formula2>99.9</formula2>
    </dataValidation>
  </dataValidations>
  <printOptions horizontalCentered="1" verticalCentered="1"/>
  <pageMargins left="0.39370078740157483" right="0.39370078740157483" top="0.59055118110236227" bottom="0.59055118110236227" header="0.31496062992125984" footer="0.31496062992125984"/>
  <pageSetup paperSize="9" scale="80" fitToHeight="0" orientation="landscape" copies="2" r:id="rId1"/>
  <headerFooter alignWithMargins="0"/>
  <rowBreaks count="1" manualBreakCount="1">
    <brk id="98" min="1"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53"/>
  <sheetViews>
    <sheetView showGridLines="0" view="pageBreakPreview" zoomScaleNormal="100" zoomScaleSheetLayoutView="100" workbookViewId="0">
      <selection activeCell="M5" sqref="M5:R5"/>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c r="H2" s="4"/>
      <c r="I2" s="4"/>
      <c r="J2" s="4"/>
      <c r="K2" s="4"/>
      <c r="L2" s="4"/>
      <c r="M2" s="4"/>
      <c r="N2" s="4"/>
      <c r="O2" s="4"/>
      <c r="P2" s="4"/>
      <c r="Q2" s="4"/>
      <c r="R2" s="4"/>
      <c r="S2" s="4"/>
      <c r="T2" s="4"/>
      <c r="U2" s="4"/>
      <c r="V2" s="4"/>
      <c r="W2" s="4"/>
      <c r="X2" s="4"/>
      <c r="Y2" s="4"/>
      <c r="Z2" s="4"/>
      <c r="AA2" s="4"/>
      <c r="AB2" s="4"/>
      <c r="AC2" s="4"/>
      <c r="AD2" s="4"/>
      <c r="AE2" s="4"/>
      <c r="AF2" s="4"/>
      <c r="AG2" s="4"/>
      <c r="AH2" s="4"/>
      <c r="AI2" s="4"/>
    </row>
    <row r="3" spans="2:35" s="45" customFormat="1" ht="24.95" customHeight="1" x14ac:dyDescent="0.15">
      <c r="B3" s="531" t="s">
        <v>315</v>
      </c>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row>
    <row r="4" spans="2:35" ht="20.100000000000001" customHeight="1" x14ac:dyDescent="0.15">
      <c r="B4" s="394" t="s">
        <v>27</v>
      </c>
      <c r="C4" s="412"/>
      <c r="D4" s="413"/>
      <c r="E4" s="532" t="str">
        <f>'様式A-1'!D3</f>
        <v>ホウベンザントンネル</v>
      </c>
      <c r="F4" s="533"/>
      <c r="G4" s="533"/>
      <c r="H4" s="533"/>
      <c r="I4" s="534"/>
      <c r="J4" s="535" t="s">
        <v>28</v>
      </c>
      <c r="K4" s="535"/>
      <c r="L4" s="535"/>
      <c r="M4" s="536" t="str">
        <f>'様式A-1'!J3</f>
        <v>国道435号</v>
      </c>
      <c r="N4" s="536"/>
      <c r="O4" s="536"/>
      <c r="P4" s="536"/>
      <c r="Q4" s="536"/>
      <c r="R4" s="536"/>
      <c r="S4" s="327" t="s">
        <v>161</v>
      </c>
      <c r="T4" s="328"/>
      <c r="U4" s="328"/>
      <c r="V4" s="329"/>
      <c r="W4" s="537" t="str">
        <f>'様式A-1'!K5</f>
        <v>株式会社エイト日本技術開発</v>
      </c>
      <c r="X4" s="538"/>
      <c r="Y4" s="538"/>
      <c r="Z4" s="538"/>
      <c r="AA4" s="538"/>
      <c r="AB4" s="539"/>
      <c r="AC4" s="543" t="s">
        <v>192</v>
      </c>
      <c r="AD4" s="544"/>
      <c r="AE4" s="545"/>
      <c r="AF4" s="549">
        <f>'様式A-1'!R5</f>
        <v>44445</v>
      </c>
      <c r="AG4" s="550"/>
      <c r="AH4" s="550"/>
      <c r="AI4" s="551"/>
    </row>
    <row r="5" spans="2:35" ht="20.100000000000001" customHeight="1" x14ac:dyDescent="0.15">
      <c r="B5" s="321" t="s">
        <v>0</v>
      </c>
      <c r="C5" s="322"/>
      <c r="D5" s="323"/>
      <c r="E5" s="555" t="str">
        <f>'様式A-1'!D4</f>
        <v>鳳翩山トンネル</v>
      </c>
      <c r="F5" s="556"/>
      <c r="G5" s="556"/>
      <c r="H5" s="556"/>
      <c r="I5" s="557"/>
      <c r="J5" s="558" t="s">
        <v>1</v>
      </c>
      <c r="K5" s="558"/>
      <c r="L5" s="558"/>
      <c r="M5" s="536" t="str">
        <f>'様式A-1'!R3</f>
        <v>防府土木建設事務所山口支所</v>
      </c>
      <c r="N5" s="536"/>
      <c r="O5" s="536"/>
      <c r="P5" s="536"/>
      <c r="Q5" s="536"/>
      <c r="R5" s="536"/>
      <c r="S5" s="314"/>
      <c r="T5" s="315"/>
      <c r="U5" s="315"/>
      <c r="V5" s="316"/>
      <c r="W5" s="540"/>
      <c r="X5" s="541"/>
      <c r="Y5" s="541"/>
      <c r="Z5" s="541"/>
      <c r="AA5" s="541"/>
      <c r="AB5" s="542"/>
      <c r="AC5" s="546"/>
      <c r="AD5" s="547"/>
      <c r="AE5" s="548"/>
      <c r="AF5" s="552"/>
      <c r="AG5" s="553"/>
      <c r="AH5" s="553"/>
      <c r="AI5" s="554"/>
    </row>
    <row r="6" spans="2:35" ht="26.25" customHeight="1" x14ac:dyDescent="0.15">
      <c r="B6" s="527" t="s">
        <v>191</v>
      </c>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c r="AE6" s="529"/>
      <c r="AF6" s="529"/>
      <c r="AG6" s="529"/>
      <c r="AH6" s="529"/>
      <c r="AI6" s="529"/>
    </row>
    <row r="7" spans="2:35" ht="35.450000000000003" customHeight="1" x14ac:dyDescent="0.15">
      <c r="B7" s="528"/>
      <c r="C7" s="530"/>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0"/>
    </row>
    <row r="8" spans="2:35" ht="35.450000000000003" customHeight="1" x14ac:dyDescent="0.15">
      <c r="B8" s="528"/>
      <c r="C8" s="530"/>
      <c r="D8" s="530"/>
      <c r="E8" s="530"/>
      <c r="F8" s="530"/>
      <c r="G8" s="530"/>
      <c r="H8" s="530"/>
      <c r="I8" s="530"/>
      <c r="J8" s="530"/>
      <c r="K8" s="530"/>
      <c r="L8" s="530"/>
      <c r="M8" s="530"/>
      <c r="N8" s="530"/>
      <c r="O8" s="530"/>
      <c r="P8" s="530"/>
      <c r="Q8" s="530"/>
      <c r="R8" s="530"/>
      <c r="S8" s="530"/>
      <c r="T8" s="530"/>
      <c r="U8" s="530"/>
      <c r="V8" s="530"/>
      <c r="W8" s="530"/>
      <c r="X8" s="530"/>
      <c r="Y8" s="530"/>
      <c r="Z8" s="530"/>
      <c r="AA8" s="530"/>
      <c r="AB8" s="530"/>
      <c r="AC8" s="530"/>
      <c r="AD8" s="530"/>
      <c r="AE8" s="530"/>
      <c r="AF8" s="530"/>
      <c r="AG8" s="530"/>
      <c r="AH8" s="530"/>
      <c r="AI8" s="530"/>
    </row>
    <row r="9" spans="2:35" ht="35.450000000000003" customHeight="1" x14ac:dyDescent="0.15">
      <c r="B9" s="528"/>
      <c r="C9" s="530"/>
      <c r="D9" s="530"/>
      <c r="E9" s="530"/>
      <c r="F9" s="530"/>
      <c r="G9" s="530"/>
      <c r="H9" s="530"/>
      <c r="I9" s="530"/>
      <c r="J9" s="530"/>
      <c r="K9" s="530"/>
      <c r="L9" s="530"/>
      <c r="M9" s="530"/>
      <c r="N9" s="530"/>
      <c r="O9" s="530"/>
      <c r="P9" s="530"/>
      <c r="Q9" s="530"/>
      <c r="R9" s="530"/>
      <c r="S9" s="530"/>
      <c r="T9" s="530"/>
      <c r="U9" s="530"/>
      <c r="V9" s="530"/>
      <c r="W9" s="530"/>
      <c r="X9" s="530"/>
      <c r="Y9" s="530"/>
      <c r="Z9" s="530"/>
      <c r="AA9" s="530"/>
      <c r="AB9" s="530"/>
      <c r="AC9" s="530"/>
      <c r="AD9" s="530"/>
      <c r="AE9" s="530"/>
      <c r="AF9" s="530"/>
      <c r="AG9" s="530"/>
      <c r="AH9" s="530"/>
      <c r="AI9" s="530"/>
    </row>
    <row r="10" spans="2:35" ht="35.450000000000003" customHeight="1" x14ac:dyDescent="0.15">
      <c r="B10" s="528"/>
      <c r="C10" s="530"/>
      <c r="D10" s="530"/>
      <c r="E10" s="530"/>
      <c r="F10" s="530"/>
      <c r="G10" s="530"/>
      <c r="H10" s="530"/>
      <c r="I10" s="530"/>
      <c r="J10" s="530"/>
      <c r="K10" s="530"/>
      <c r="L10" s="530"/>
      <c r="M10" s="530"/>
      <c r="N10" s="530"/>
      <c r="O10" s="530"/>
      <c r="P10" s="530"/>
      <c r="Q10" s="530"/>
      <c r="R10" s="530"/>
      <c r="S10" s="530"/>
      <c r="T10" s="530"/>
      <c r="U10" s="530"/>
      <c r="V10" s="530"/>
      <c r="W10" s="530"/>
      <c r="X10" s="530"/>
      <c r="Y10" s="530"/>
      <c r="Z10" s="530"/>
      <c r="AA10" s="530"/>
      <c r="AB10" s="530"/>
      <c r="AC10" s="530"/>
      <c r="AD10" s="530"/>
      <c r="AE10" s="530"/>
      <c r="AF10" s="530"/>
      <c r="AG10" s="530"/>
      <c r="AH10" s="530"/>
      <c r="AI10" s="530"/>
    </row>
    <row r="11" spans="2:35" ht="35.450000000000003" customHeight="1" x14ac:dyDescent="0.15">
      <c r="B11" s="528"/>
      <c r="C11" s="530"/>
      <c r="D11" s="530"/>
      <c r="E11" s="530"/>
      <c r="F11" s="530"/>
      <c r="G11" s="530"/>
      <c r="H11" s="530"/>
      <c r="I11" s="530"/>
      <c r="J11" s="530"/>
      <c r="K11" s="530"/>
      <c r="L11" s="530"/>
      <c r="M11" s="530"/>
      <c r="N11" s="530"/>
      <c r="O11" s="530"/>
      <c r="P11" s="530"/>
      <c r="Q11" s="530"/>
      <c r="R11" s="530"/>
      <c r="S11" s="530"/>
      <c r="T11" s="530"/>
      <c r="U11" s="530"/>
      <c r="V11" s="530"/>
      <c r="W11" s="530"/>
      <c r="X11" s="530"/>
      <c r="Y11" s="530"/>
      <c r="Z11" s="530"/>
      <c r="AA11" s="530"/>
      <c r="AB11" s="530"/>
      <c r="AC11" s="530"/>
      <c r="AD11" s="530"/>
      <c r="AE11" s="530"/>
      <c r="AF11" s="530"/>
      <c r="AG11" s="530"/>
      <c r="AH11" s="530"/>
      <c r="AI11" s="530"/>
    </row>
    <row r="12" spans="2:35" ht="35.450000000000003" customHeight="1" x14ac:dyDescent="0.15">
      <c r="B12" s="528"/>
      <c r="C12" s="530"/>
      <c r="D12" s="530"/>
      <c r="E12" s="530"/>
      <c r="F12" s="530"/>
      <c r="G12" s="530"/>
      <c r="H12" s="530"/>
      <c r="I12" s="530"/>
      <c r="J12" s="530"/>
      <c r="K12" s="530"/>
      <c r="L12" s="530"/>
      <c r="M12" s="530"/>
      <c r="N12" s="530"/>
      <c r="O12" s="530"/>
      <c r="P12" s="530"/>
      <c r="Q12" s="530"/>
      <c r="R12" s="530"/>
      <c r="S12" s="530"/>
      <c r="T12" s="530"/>
      <c r="U12" s="530"/>
      <c r="V12" s="530"/>
      <c r="W12" s="530"/>
      <c r="X12" s="530"/>
      <c r="Y12" s="530"/>
      <c r="Z12" s="530"/>
      <c r="AA12" s="530"/>
      <c r="AB12" s="530"/>
      <c r="AC12" s="530"/>
      <c r="AD12" s="530"/>
      <c r="AE12" s="530"/>
      <c r="AF12" s="530"/>
      <c r="AG12" s="530"/>
      <c r="AH12" s="530"/>
      <c r="AI12" s="530"/>
    </row>
    <row r="13" spans="2:35" ht="35.450000000000003" customHeight="1" x14ac:dyDescent="0.15">
      <c r="B13" s="528"/>
      <c r="C13" s="530"/>
      <c r="D13" s="530"/>
      <c r="E13" s="530"/>
      <c r="F13" s="530"/>
      <c r="G13" s="530"/>
      <c r="H13" s="530"/>
      <c r="I13" s="530"/>
      <c r="J13" s="530"/>
      <c r="K13" s="530"/>
      <c r="L13" s="530"/>
      <c r="M13" s="530"/>
      <c r="N13" s="530"/>
      <c r="O13" s="530"/>
      <c r="P13" s="530"/>
      <c r="Q13" s="530"/>
      <c r="R13" s="530"/>
      <c r="S13" s="530"/>
      <c r="T13" s="530"/>
      <c r="U13" s="530"/>
      <c r="V13" s="530"/>
      <c r="W13" s="530"/>
      <c r="X13" s="530"/>
      <c r="Y13" s="530"/>
      <c r="Z13" s="530"/>
      <c r="AA13" s="530"/>
      <c r="AB13" s="530"/>
      <c r="AC13" s="530"/>
      <c r="AD13" s="530"/>
      <c r="AE13" s="530"/>
      <c r="AF13" s="530"/>
      <c r="AG13" s="530"/>
      <c r="AH13" s="530"/>
      <c r="AI13" s="530"/>
    </row>
    <row r="14" spans="2:35" ht="35.450000000000003" customHeight="1" x14ac:dyDescent="0.15">
      <c r="B14" s="528"/>
      <c r="C14" s="530"/>
      <c r="D14" s="530"/>
      <c r="E14" s="530"/>
      <c r="F14" s="530"/>
      <c r="G14" s="530"/>
      <c r="H14" s="530"/>
      <c r="I14" s="530"/>
      <c r="J14" s="530"/>
      <c r="K14" s="530"/>
      <c r="L14" s="530"/>
      <c r="M14" s="530"/>
      <c r="N14" s="530"/>
      <c r="O14" s="530"/>
      <c r="P14" s="530"/>
      <c r="Q14" s="530"/>
      <c r="R14" s="530"/>
      <c r="S14" s="530"/>
      <c r="T14" s="530"/>
      <c r="U14" s="530"/>
      <c r="V14" s="530"/>
      <c r="W14" s="530"/>
      <c r="X14" s="530"/>
      <c r="Y14" s="530"/>
      <c r="Z14" s="530"/>
      <c r="AA14" s="530"/>
      <c r="AB14" s="530"/>
      <c r="AC14" s="530"/>
      <c r="AD14" s="530"/>
      <c r="AE14" s="530"/>
      <c r="AF14" s="530"/>
      <c r="AG14" s="530"/>
      <c r="AH14" s="530"/>
      <c r="AI14" s="530"/>
    </row>
    <row r="15" spans="2:35" ht="35.450000000000003" customHeight="1" x14ac:dyDescent="0.15">
      <c r="B15" s="528"/>
      <c r="C15" s="530"/>
      <c r="D15" s="530"/>
      <c r="E15" s="530"/>
      <c r="F15" s="530"/>
      <c r="G15" s="530"/>
      <c r="H15" s="530"/>
      <c r="I15" s="530"/>
      <c r="J15" s="530"/>
      <c r="K15" s="530"/>
      <c r="L15" s="530"/>
      <c r="M15" s="530"/>
      <c r="N15" s="530"/>
      <c r="O15" s="530"/>
      <c r="P15" s="530"/>
      <c r="Q15" s="530"/>
      <c r="R15" s="530"/>
      <c r="S15" s="530"/>
      <c r="T15" s="530"/>
      <c r="U15" s="530"/>
      <c r="V15" s="530"/>
      <c r="W15" s="530"/>
      <c r="X15" s="530"/>
      <c r="Y15" s="530"/>
      <c r="Z15" s="530"/>
      <c r="AA15" s="530"/>
      <c r="AB15" s="530"/>
      <c r="AC15" s="530"/>
      <c r="AD15" s="530"/>
      <c r="AE15" s="530"/>
      <c r="AF15" s="530"/>
      <c r="AG15" s="530"/>
      <c r="AH15" s="530"/>
      <c r="AI15" s="530"/>
    </row>
    <row r="16" spans="2:35" ht="35.450000000000003" customHeight="1" x14ac:dyDescent="0.15">
      <c r="B16" s="528"/>
      <c r="C16" s="530"/>
      <c r="D16" s="530"/>
      <c r="E16" s="530"/>
      <c r="F16" s="530"/>
      <c r="G16" s="530"/>
      <c r="H16" s="530"/>
      <c r="I16" s="530"/>
      <c r="J16" s="530"/>
      <c r="K16" s="530"/>
      <c r="L16" s="530"/>
      <c r="M16" s="530"/>
      <c r="N16" s="530"/>
      <c r="O16" s="530"/>
      <c r="P16" s="530"/>
      <c r="Q16" s="530"/>
      <c r="R16" s="530"/>
      <c r="S16" s="530"/>
      <c r="T16" s="530"/>
      <c r="U16" s="530"/>
      <c r="V16" s="530"/>
      <c r="W16" s="530"/>
      <c r="X16" s="530"/>
      <c r="Y16" s="530"/>
      <c r="Z16" s="530"/>
      <c r="AA16" s="530"/>
      <c r="AB16" s="530"/>
      <c r="AC16" s="530"/>
      <c r="AD16" s="530"/>
      <c r="AE16" s="530"/>
      <c r="AF16" s="530"/>
      <c r="AG16" s="530"/>
      <c r="AH16" s="530"/>
      <c r="AI16" s="530"/>
    </row>
    <row r="17" spans="2:35" ht="35.450000000000003" customHeight="1" x14ac:dyDescent="0.15">
      <c r="B17" s="528"/>
      <c r="C17" s="530"/>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0"/>
      <c r="AB17" s="530"/>
      <c r="AC17" s="530"/>
      <c r="AD17" s="530"/>
      <c r="AE17" s="530"/>
      <c r="AF17" s="530"/>
      <c r="AG17" s="530"/>
      <c r="AH17" s="530"/>
      <c r="AI17" s="530"/>
    </row>
    <row r="18" spans="2:35" ht="53.25" customHeight="1" x14ac:dyDescent="0.15">
      <c r="B18" s="528"/>
      <c r="C18" s="530"/>
      <c r="D18" s="530"/>
      <c r="E18" s="530"/>
      <c r="F18" s="530"/>
      <c r="G18" s="530"/>
      <c r="H18" s="530"/>
      <c r="I18" s="530"/>
      <c r="J18" s="530"/>
      <c r="K18" s="530"/>
      <c r="L18" s="530"/>
      <c r="M18" s="530"/>
      <c r="N18" s="530"/>
      <c r="O18" s="530"/>
      <c r="P18" s="530"/>
      <c r="Q18" s="530"/>
      <c r="R18" s="530"/>
      <c r="S18" s="530"/>
      <c r="T18" s="530"/>
      <c r="U18" s="530"/>
      <c r="V18" s="530"/>
      <c r="W18" s="530"/>
      <c r="X18" s="530"/>
      <c r="Y18" s="530"/>
      <c r="Z18" s="530"/>
      <c r="AA18" s="530"/>
      <c r="AB18" s="530"/>
      <c r="AC18" s="530"/>
      <c r="AD18" s="530"/>
      <c r="AE18" s="530"/>
      <c r="AF18" s="530"/>
      <c r="AG18" s="530"/>
      <c r="AH18" s="530"/>
      <c r="AI18" s="530"/>
    </row>
    <row r="19" spans="2:35" ht="15" customHeight="1" x14ac:dyDescent="0.15">
      <c r="B19" s="44"/>
      <c r="C19" s="44"/>
      <c r="D19" s="5"/>
    </row>
    <row r="20" spans="2:35" s="45" customFormat="1" ht="24.95" customHeight="1" x14ac:dyDescent="0.15">
      <c r="B20" s="531" t="s">
        <v>315</v>
      </c>
      <c r="C20" s="531"/>
      <c r="D20" s="531"/>
      <c r="E20" s="531"/>
      <c r="F20" s="531"/>
      <c r="G20" s="531"/>
      <c r="H20" s="531"/>
      <c r="I20" s="531"/>
      <c r="J20" s="531"/>
      <c r="K20" s="531"/>
      <c r="L20" s="531"/>
      <c r="M20" s="531"/>
      <c r="N20" s="531"/>
      <c r="O20" s="531"/>
      <c r="P20" s="531"/>
      <c r="Q20" s="531"/>
      <c r="R20" s="531"/>
      <c r="S20" s="531"/>
      <c r="T20" s="531"/>
      <c r="U20" s="531"/>
      <c r="V20" s="531"/>
      <c r="W20" s="531"/>
      <c r="X20" s="531"/>
      <c r="Y20" s="531"/>
      <c r="Z20" s="531"/>
      <c r="AA20" s="531"/>
      <c r="AB20" s="531"/>
      <c r="AC20" s="531"/>
      <c r="AD20" s="531"/>
      <c r="AE20" s="531"/>
      <c r="AF20" s="531"/>
      <c r="AG20" s="531"/>
      <c r="AH20" s="531"/>
      <c r="AI20" s="531"/>
    </row>
    <row r="21" spans="2:35" ht="20.100000000000001" customHeight="1" x14ac:dyDescent="0.15">
      <c r="B21" s="394" t="s">
        <v>27</v>
      </c>
      <c r="C21" s="412"/>
      <c r="D21" s="413"/>
      <c r="E21" s="532" t="str">
        <f>E4</f>
        <v>ホウベンザントンネル</v>
      </c>
      <c r="F21" s="533"/>
      <c r="G21" s="533"/>
      <c r="H21" s="533"/>
      <c r="I21" s="534"/>
      <c r="J21" s="535" t="s">
        <v>28</v>
      </c>
      <c r="K21" s="535"/>
      <c r="L21" s="535"/>
      <c r="M21" s="536" t="str">
        <f>M4</f>
        <v>国道435号</v>
      </c>
      <c r="N21" s="536"/>
      <c r="O21" s="536"/>
      <c r="P21" s="536"/>
      <c r="Q21" s="536"/>
      <c r="R21" s="536"/>
      <c r="S21" s="327" t="s">
        <v>161</v>
      </c>
      <c r="T21" s="328"/>
      <c r="U21" s="328"/>
      <c r="V21" s="329"/>
      <c r="W21" s="537" t="str">
        <f>W4</f>
        <v>株式会社エイト日本技術開発</v>
      </c>
      <c r="X21" s="538"/>
      <c r="Y21" s="538"/>
      <c r="Z21" s="538"/>
      <c r="AA21" s="538"/>
      <c r="AB21" s="539"/>
      <c r="AC21" s="543" t="s">
        <v>192</v>
      </c>
      <c r="AD21" s="544"/>
      <c r="AE21" s="545"/>
      <c r="AF21" s="549">
        <f>AF4</f>
        <v>44445</v>
      </c>
      <c r="AG21" s="550"/>
      <c r="AH21" s="550"/>
      <c r="AI21" s="551"/>
    </row>
    <row r="22" spans="2:35" ht="20.100000000000001" customHeight="1" x14ac:dyDescent="0.15">
      <c r="B22" s="321" t="s">
        <v>0</v>
      </c>
      <c r="C22" s="322"/>
      <c r="D22" s="323"/>
      <c r="E22" s="555" t="str">
        <f>E5</f>
        <v>鳳翩山トンネル</v>
      </c>
      <c r="F22" s="556"/>
      <c r="G22" s="556"/>
      <c r="H22" s="556"/>
      <c r="I22" s="557"/>
      <c r="J22" s="558" t="s">
        <v>1</v>
      </c>
      <c r="K22" s="558"/>
      <c r="L22" s="558"/>
      <c r="M22" s="536" t="str">
        <f>M5</f>
        <v>防府土木建設事務所山口支所</v>
      </c>
      <c r="N22" s="536"/>
      <c r="O22" s="536"/>
      <c r="P22" s="536"/>
      <c r="Q22" s="536"/>
      <c r="R22" s="536"/>
      <c r="S22" s="314"/>
      <c r="T22" s="315"/>
      <c r="U22" s="315"/>
      <c r="V22" s="316"/>
      <c r="W22" s="540"/>
      <c r="X22" s="541"/>
      <c r="Y22" s="541"/>
      <c r="Z22" s="541"/>
      <c r="AA22" s="541"/>
      <c r="AB22" s="542"/>
      <c r="AC22" s="546"/>
      <c r="AD22" s="547"/>
      <c r="AE22" s="548"/>
      <c r="AF22" s="552"/>
      <c r="AG22" s="553"/>
      <c r="AH22" s="553"/>
      <c r="AI22" s="554"/>
    </row>
    <row r="23" spans="2:35" ht="26.25" customHeight="1" x14ac:dyDescent="0.15">
      <c r="B23" s="527" t="s">
        <v>191</v>
      </c>
      <c r="C23" s="529"/>
      <c r="D23" s="529"/>
      <c r="E23" s="529"/>
      <c r="F23" s="529"/>
      <c r="G23" s="529"/>
      <c r="H23" s="529"/>
      <c r="I23" s="529"/>
      <c r="J23" s="529"/>
      <c r="K23" s="529"/>
      <c r="L23" s="529"/>
      <c r="M23" s="529"/>
      <c r="N23" s="529"/>
      <c r="O23" s="529"/>
      <c r="P23" s="529"/>
      <c r="Q23" s="529"/>
      <c r="R23" s="529"/>
      <c r="S23" s="529"/>
      <c r="T23" s="529"/>
      <c r="U23" s="529"/>
      <c r="V23" s="529"/>
      <c r="W23" s="529"/>
      <c r="X23" s="529"/>
      <c r="Y23" s="529"/>
      <c r="Z23" s="529"/>
      <c r="AA23" s="529"/>
      <c r="AB23" s="529"/>
      <c r="AC23" s="529"/>
      <c r="AD23" s="529"/>
      <c r="AE23" s="529"/>
      <c r="AF23" s="529"/>
      <c r="AG23" s="529"/>
      <c r="AH23" s="529"/>
      <c r="AI23" s="529"/>
    </row>
    <row r="24" spans="2:35" ht="35.450000000000003" customHeight="1" x14ac:dyDescent="0.15">
      <c r="B24" s="528"/>
      <c r="C24" s="530"/>
      <c r="D24" s="530"/>
      <c r="E24" s="530"/>
      <c r="F24" s="530"/>
      <c r="G24" s="530"/>
      <c r="H24" s="530"/>
      <c r="I24" s="530"/>
      <c r="J24" s="530"/>
      <c r="K24" s="530"/>
      <c r="L24" s="530"/>
      <c r="M24" s="530"/>
      <c r="N24" s="530"/>
      <c r="O24" s="530"/>
      <c r="P24" s="530"/>
      <c r="Q24" s="530"/>
      <c r="R24" s="530"/>
      <c r="S24" s="530"/>
      <c r="T24" s="530"/>
      <c r="U24" s="530"/>
      <c r="V24" s="530"/>
      <c r="W24" s="530"/>
      <c r="X24" s="530"/>
      <c r="Y24" s="530"/>
      <c r="Z24" s="530"/>
      <c r="AA24" s="530"/>
      <c r="AB24" s="530"/>
      <c r="AC24" s="530"/>
      <c r="AD24" s="530"/>
      <c r="AE24" s="530"/>
      <c r="AF24" s="530"/>
      <c r="AG24" s="530"/>
      <c r="AH24" s="530"/>
      <c r="AI24" s="530"/>
    </row>
    <row r="25" spans="2:35" ht="35.450000000000003" customHeight="1" x14ac:dyDescent="0.15">
      <c r="B25" s="528"/>
      <c r="C25" s="530"/>
      <c r="D25" s="530"/>
      <c r="E25" s="530"/>
      <c r="F25" s="530"/>
      <c r="G25" s="530"/>
      <c r="H25" s="530"/>
      <c r="I25" s="530"/>
      <c r="J25" s="530"/>
      <c r="K25" s="530"/>
      <c r="L25" s="530"/>
      <c r="M25" s="530"/>
      <c r="N25" s="530"/>
      <c r="O25" s="530"/>
      <c r="P25" s="530"/>
      <c r="Q25" s="530"/>
      <c r="R25" s="530"/>
      <c r="S25" s="530"/>
      <c r="T25" s="530"/>
      <c r="U25" s="530"/>
      <c r="V25" s="530"/>
      <c r="W25" s="530"/>
      <c r="X25" s="530"/>
      <c r="Y25" s="530"/>
      <c r="Z25" s="530"/>
      <c r="AA25" s="530"/>
      <c r="AB25" s="530"/>
      <c r="AC25" s="530"/>
      <c r="AD25" s="530"/>
      <c r="AE25" s="530"/>
      <c r="AF25" s="530"/>
      <c r="AG25" s="530"/>
      <c r="AH25" s="530"/>
      <c r="AI25" s="530"/>
    </row>
    <row r="26" spans="2:35" ht="35.450000000000003" customHeight="1" x14ac:dyDescent="0.15">
      <c r="B26" s="528"/>
      <c r="C26" s="530"/>
      <c r="D26" s="530"/>
      <c r="E26" s="530"/>
      <c r="F26" s="530"/>
      <c r="G26" s="530"/>
      <c r="H26" s="530"/>
      <c r="I26" s="530"/>
      <c r="J26" s="530"/>
      <c r="K26" s="530"/>
      <c r="L26" s="530"/>
      <c r="M26" s="530"/>
      <c r="N26" s="530"/>
      <c r="O26" s="530"/>
      <c r="P26" s="530"/>
      <c r="Q26" s="530"/>
      <c r="R26" s="530"/>
      <c r="S26" s="530"/>
      <c r="T26" s="530"/>
      <c r="U26" s="530"/>
      <c r="V26" s="530"/>
      <c r="W26" s="530"/>
      <c r="X26" s="530"/>
      <c r="Y26" s="530"/>
      <c r="Z26" s="530"/>
      <c r="AA26" s="530"/>
      <c r="AB26" s="530"/>
      <c r="AC26" s="530"/>
      <c r="AD26" s="530"/>
      <c r="AE26" s="530"/>
      <c r="AF26" s="530"/>
      <c r="AG26" s="530"/>
      <c r="AH26" s="530"/>
      <c r="AI26" s="530"/>
    </row>
    <row r="27" spans="2:35" ht="35.450000000000003" customHeight="1" x14ac:dyDescent="0.15">
      <c r="B27" s="528"/>
      <c r="C27" s="530"/>
      <c r="D27" s="530"/>
      <c r="E27" s="530"/>
      <c r="F27" s="530"/>
      <c r="G27" s="530"/>
      <c r="H27" s="530"/>
      <c r="I27" s="530"/>
      <c r="J27" s="530"/>
      <c r="K27" s="530"/>
      <c r="L27" s="530"/>
      <c r="M27" s="530"/>
      <c r="N27" s="530"/>
      <c r="O27" s="530"/>
      <c r="P27" s="530"/>
      <c r="Q27" s="530"/>
      <c r="R27" s="530"/>
      <c r="S27" s="530"/>
      <c r="T27" s="530"/>
      <c r="U27" s="530"/>
      <c r="V27" s="530"/>
      <c r="W27" s="530"/>
      <c r="X27" s="530"/>
      <c r="Y27" s="530"/>
      <c r="Z27" s="530"/>
      <c r="AA27" s="530"/>
      <c r="AB27" s="530"/>
      <c r="AC27" s="530"/>
      <c r="AD27" s="530"/>
      <c r="AE27" s="530"/>
      <c r="AF27" s="530"/>
      <c r="AG27" s="530"/>
      <c r="AH27" s="530"/>
      <c r="AI27" s="530"/>
    </row>
    <row r="28" spans="2:35" ht="35.450000000000003" customHeight="1" x14ac:dyDescent="0.15">
      <c r="B28" s="528"/>
      <c r="C28" s="530"/>
      <c r="D28" s="530"/>
      <c r="E28" s="530"/>
      <c r="F28" s="530"/>
      <c r="G28" s="530"/>
      <c r="H28" s="530"/>
      <c r="I28" s="530"/>
      <c r="J28" s="530"/>
      <c r="K28" s="530"/>
      <c r="L28" s="530"/>
      <c r="M28" s="530"/>
      <c r="N28" s="530"/>
      <c r="O28" s="530"/>
      <c r="P28" s="530"/>
      <c r="Q28" s="530"/>
      <c r="R28" s="530"/>
      <c r="S28" s="530"/>
      <c r="T28" s="530"/>
      <c r="U28" s="530"/>
      <c r="V28" s="530"/>
      <c r="W28" s="530"/>
      <c r="X28" s="530"/>
      <c r="Y28" s="530"/>
      <c r="Z28" s="530"/>
      <c r="AA28" s="530"/>
      <c r="AB28" s="530"/>
      <c r="AC28" s="530"/>
      <c r="AD28" s="530"/>
      <c r="AE28" s="530"/>
      <c r="AF28" s="530"/>
      <c r="AG28" s="530"/>
      <c r="AH28" s="530"/>
      <c r="AI28" s="530"/>
    </row>
    <row r="29" spans="2:35" ht="35.450000000000003" customHeight="1" x14ac:dyDescent="0.15">
      <c r="B29" s="528"/>
      <c r="C29" s="530"/>
      <c r="D29" s="530"/>
      <c r="E29" s="530"/>
      <c r="F29" s="530"/>
      <c r="G29" s="530"/>
      <c r="H29" s="530"/>
      <c r="I29" s="530"/>
      <c r="J29" s="530"/>
      <c r="K29" s="530"/>
      <c r="L29" s="530"/>
      <c r="M29" s="530"/>
      <c r="N29" s="530"/>
      <c r="O29" s="530"/>
      <c r="P29" s="530"/>
      <c r="Q29" s="530"/>
      <c r="R29" s="530"/>
      <c r="S29" s="530"/>
      <c r="T29" s="530"/>
      <c r="U29" s="530"/>
      <c r="V29" s="530"/>
      <c r="W29" s="530"/>
      <c r="X29" s="530"/>
      <c r="Y29" s="530"/>
      <c r="Z29" s="530"/>
      <c r="AA29" s="530"/>
      <c r="AB29" s="530"/>
      <c r="AC29" s="530"/>
      <c r="AD29" s="530"/>
      <c r="AE29" s="530"/>
      <c r="AF29" s="530"/>
      <c r="AG29" s="530"/>
      <c r="AH29" s="530"/>
      <c r="AI29" s="530"/>
    </row>
    <row r="30" spans="2:35" ht="35.450000000000003" customHeight="1" x14ac:dyDescent="0.15">
      <c r="B30" s="528"/>
      <c r="C30" s="530"/>
      <c r="D30" s="530"/>
      <c r="E30" s="530"/>
      <c r="F30" s="530"/>
      <c r="G30" s="530"/>
      <c r="H30" s="530"/>
      <c r="I30" s="530"/>
      <c r="J30" s="530"/>
      <c r="K30" s="530"/>
      <c r="L30" s="530"/>
      <c r="M30" s="530"/>
      <c r="N30" s="530"/>
      <c r="O30" s="530"/>
      <c r="P30" s="530"/>
      <c r="Q30" s="530"/>
      <c r="R30" s="530"/>
      <c r="S30" s="530"/>
      <c r="T30" s="530"/>
      <c r="U30" s="530"/>
      <c r="V30" s="530"/>
      <c r="W30" s="530"/>
      <c r="X30" s="530"/>
      <c r="Y30" s="530"/>
      <c r="Z30" s="530"/>
      <c r="AA30" s="530"/>
      <c r="AB30" s="530"/>
      <c r="AC30" s="530"/>
      <c r="AD30" s="530"/>
      <c r="AE30" s="530"/>
      <c r="AF30" s="530"/>
      <c r="AG30" s="530"/>
      <c r="AH30" s="530"/>
      <c r="AI30" s="530"/>
    </row>
    <row r="31" spans="2:35" ht="35.450000000000003" customHeight="1" x14ac:dyDescent="0.15">
      <c r="B31" s="528"/>
      <c r="C31" s="530"/>
      <c r="D31" s="530"/>
      <c r="E31" s="530"/>
      <c r="F31" s="530"/>
      <c r="G31" s="530"/>
      <c r="H31" s="530"/>
      <c r="I31" s="530"/>
      <c r="J31" s="530"/>
      <c r="K31" s="530"/>
      <c r="L31" s="530"/>
      <c r="M31" s="530"/>
      <c r="N31" s="530"/>
      <c r="O31" s="530"/>
      <c r="P31" s="530"/>
      <c r="Q31" s="530"/>
      <c r="R31" s="530"/>
      <c r="S31" s="530"/>
      <c r="T31" s="530"/>
      <c r="U31" s="530"/>
      <c r="V31" s="530"/>
      <c r="W31" s="530"/>
      <c r="X31" s="530"/>
      <c r="Y31" s="530"/>
      <c r="Z31" s="530"/>
      <c r="AA31" s="530"/>
      <c r="AB31" s="530"/>
      <c r="AC31" s="530"/>
      <c r="AD31" s="530"/>
      <c r="AE31" s="530"/>
      <c r="AF31" s="530"/>
      <c r="AG31" s="530"/>
      <c r="AH31" s="530"/>
      <c r="AI31" s="530"/>
    </row>
    <row r="32" spans="2:35" ht="35.450000000000003" customHeight="1" x14ac:dyDescent="0.15">
      <c r="B32" s="528"/>
      <c r="C32" s="530"/>
      <c r="D32" s="530"/>
      <c r="E32" s="530"/>
      <c r="F32" s="530"/>
      <c r="G32" s="530"/>
      <c r="H32" s="530"/>
      <c r="I32" s="530"/>
      <c r="J32" s="530"/>
      <c r="K32" s="530"/>
      <c r="L32" s="530"/>
      <c r="M32" s="530"/>
      <c r="N32" s="530"/>
      <c r="O32" s="530"/>
      <c r="P32" s="530"/>
      <c r="Q32" s="530"/>
      <c r="R32" s="530"/>
      <c r="S32" s="530"/>
      <c r="T32" s="530"/>
      <c r="U32" s="530"/>
      <c r="V32" s="530"/>
      <c r="W32" s="530"/>
      <c r="X32" s="530"/>
      <c r="Y32" s="530"/>
      <c r="Z32" s="530"/>
      <c r="AA32" s="530"/>
      <c r="AB32" s="530"/>
      <c r="AC32" s="530"/>
      <c r="AD32" s="530"/>
      <c r="AE32" s="530"/>
      <c r="AF32" s="530"/>
      <c r="AG32" s="530"/>
      <c r="AH32" s="530"/>
      <c r="AI32" s="530"/>
    </row>
    <row r="33" spans="2:35" ht="35.450000000000003" customHeight="1" x14ac:dyDescent="0.15">
      <c r="B33" s="528"/>
      <c r="C33" s="530"/>
      <c r="D33" s="530"/>
      <c r="E33" s="530"/>
      <c r="F33" s="530"/>
      <c r="G33" s="530"/>
      <c r="H33" s="530"/>
      <c r="I33" s="530"/>
      <c r="J33" s="530"/>
      <c r="K33" s="530"/>
      <c r="L33" s="530"/>
      <c r="M33" s="530"/>
      <c r="N33" s="530"/>
      <c r="O33" s="530"/>
      <c r="P33" s="530"/>
      <c r="Q33" s="530"/>
      <c r="R33" s="530"/>
      <c r="S33" s="530"/>
      <c r="T33" s="530"/>
      <c r="U33" s="530"/>
      <c r="V33" s="530"/>
      <c r="W33" s="530"/>
      <c r="X33" s="530"/>
      <c r="Y33" s="530"/>
      <c r="Z33" s="530"/>
      <c r="AA33" s="530"/>
      <c r="AB33" s="530"/>
      <c r="AC33" s="530"/>
      <c r="AD33" s="530"/>
      <c r="AE33" s="530"/>
      <c r="AF33" s="530"/>
      <c r="AG33" s="530"/>
      <c r="AH33" s="530"/>
      <c r="AI33" s="530"/>
    </row>
    <row r="34" spans="2:35" ht="35.450000000000003" customHeight="1" x14ac:dyDescent="0.15">
      <c r="B34" s="528"/>
      <c r="C34" s="530"/>
      <c r="D34" s="530"/>
      <c r="E34" s="530"/>
      <c r="F34" s="530"/>
      <c r="G34" s="530"/>
      <c r="H34" s="530"/>
      <c r="I34" s="530"/>
      <c r="J34" s="530"/>
      <c r="K34" s="530"/>
      <c r="L34" s="530"/>
      <c r="M34" s="530"/>
      <c r="N34" s="530"/>
      <c r="O34" s="530"/>
      <c r="P34" s="530"/>
      <c r="Q34" s="530"/>
      <c r="R34" s="530"/>
      <c r="S34" s="530"/>
      <c r="T34" s="530"/>
      <c r="U34" s="530"/>
      <c r="V34" s="530"/>
      <c r="W34" s="530"/>
      <c r="X34" s="530"/>
      <c r="Y34" s="530"/>
      <c r="Z34" s="530"/>
      <c r="AA34" s="530"/>
      <c r="AB34" s="530"/>
      <c r="AC34" s="530"/>
      <c r="AD34" s="530"/>
      <c r="AE34" s="530"/>
      <c r="AF34" s="530"/>
      <c r="AG34" s="530"/>
      <c r="AH34" s="530"/>
      <c r="AI34" s="530"/>
    </row>
    <row r="35" spans="2:35" ht="53.25" customHeight="1" x14ac:dyDescent="0.15">
      <c r="B35" s="528"/>
      <c r="C35" s="530"/>
      <c r="D35" s="530"/>
      <c r="E35" s="530"/>
      <c r="F35" s="530"/>
      <c r="G35" s="530"/>
      <c r="H35" s="530"/>
      <c r="I35" s="530"/>
      <c r="J35" s="530"/>
      <c r="K35" s="530"/>
      <c r="L35" s="530"/>
      <c r="M35" s="530"/>
      <c r="N35" s="530"/>
      <c r="O35" s="530"/>
      <c r="P35" s="530"/>
      <c r="Q35" s="530"/>
      <c r="R35" s="530"/>
      <c r="S35" s="530"/>
      <c r="T35" s="530"/>
      <c r="U35" s="530"/>
      <c r="V35" s="530"/>
      <c r="W35" s="530"/>
      <c r="X35" s="530"/>
      <c r="Y35" s="530"/>
      <c r="Z35" s="530"/>
      <c r="AA35" s="530"/>
      <c r="AB35" s="530"/>
      <c r="AC35" s="530"/>
      <c r="AD35" s="530"/>
      <c r="AE35" s="530"/>
      <c r="AF35" s="530"/>
      <c r="AG35" s="530"/>
      <c r="AH35" s="530"/>
      <c r="AI35" s="530"/>
    </row>
    <row r="36" spans="2:35" ht="15" customHeight="1" x14ac:dyDescent="0.15">
      <c r="B36" s="44"/>
      <c r="C36" s="44"/>
      <c r="D36" s="5"/>
    </row>
    <row r="37" spans="2:35" s="45" customFormat="1" ht="24.95" customHeight="1" x14ac:dyDescent="0.15">
      <c r="B37" s="531" t="s">
        <v>315</v>
      </c>
      <c r="C37" s="531"/>
      <c r="D37" s="531"/>
      <c r="E37" s="531"/>
      <c r="F37" s="531"/>
      <c r="G37" s="531"/>
      <c r="H37" s="531"/>
      <c r="I37" s="531"/>
      <c r="J37" s="531"/>
      <c r="K37" s="531"/>
      <c r="L37" s="531"/>
      <c r="M37" s="531"/>
      <c r="N37" s="531"/>
      <c r="O37" s="531"/>
      <c r="P37" s="531"/>
      <c r="Q37" s="531"/>
      <c r="R37" s="531"/>
      <c r="S37" s="531"/>
      <c r="T37" s="531"/>
      <c r="U37" s="531"/>
      <c r="V37" s="531"/>
      <c r="W37" s="531"/>
      <c r="X37" s="531"/>
      <c r="Y37" s="531"/>
      <c r="Z37" s="531"/>
      <c r="AA37" s="531"/>
      <c r="AB37" s="531"/>
      <c r="AC37" s="531"/>
      <c r="AD37" s="531"/>
      <c r="AE37" s="531"/>
      <c r="AF37" s="531"/>
      <c r="AG37" s="531"/>
      <c r="AH37" s="531"/>
      <c r="AI37" s="531"/>
    </row>
    <row r="38" spans="2:35" ht="20.100000000000001" customHeight="1" x14ac:dyDescent="0.15">
      <c r="B38" s="394" t="s">
        <v>27</v>
      </c>
      <c r="C38" s="412"/>
      <c r="D38" s="413"/>
      <c r="E38" s="532" t="str">
        <f>E21</f>
        <v>ホウベンザントンネル</v>
      </c>
      <c r="F38" s="533"/>
      <c r="G38" s="533"/>
      <c r="H38" s="533"/>
      <c r="I38" s="534"/>
      <c r="J38" s="535" t="s">
        <v>28</v>
      </c>
      <c r="K38" s="535"/>
      <c r="L38" s="535"/>
      <c r="M38" s="536" t="str">
        <f>M21</f>
        <v>国道435号</v>
      </c>
      <c r="N38" s="536"/>
      <c r="O38" s="536"/>
      <c r="P38" s="536"/>
      <c r="Q38" s="536"/>
      <c r="R38" s="536"/>
      <c r="S38" s="327" t="s">
        <v>161</v>
      </c>
      <c r="T38" s="328"/>
      <c r="U38" s="328"/>
      <c r="V38" s="329"/>
      <c r="W38" s="537" t="str">
        <f>W21</f>
        <v>株式会社エイト日本技術開発</v>
      </c>
      <c r="X38" s="538"/>
      <c r="Y38" s="538"/>
      <c r="Z38" s="538"/>
      <c r="AA38" s="538"/>
      <c r="AB38" s="539"/>
      <c r="AC38" s="543" t="s">
        <v>192</v>
      </c>
      <c r="AD38" s="544"/>
      <c r="AE38" s="545"/>
      <c r="AF38" s="549">
        <f>AF4</f>
        <v>44445</v>
      </c>
      <c r="AG38" s="550"/>
      <c r="AH38" s="550"/>
      <c r="AI38" s="551"/>
    </row>
    <row r="39" spans="2:35" ht="20.100000000000001" customHeight="1" x14ac:dyDescent="0.15">
      <c r="B39" s="321" t="s">
        <v>0</v>
      </c>
      <c r="C39" s="322"/>
      <c r="D39" s="323"/>
      <c r="E39" s="555" t="str">
        <f>E22</f>
        <v>鳳翩山トンネル</v>
      </c>
      <c r="F39" s="556"/>
      <c r="G39" s="556"/>
      <c r="H39" s="556"/>
      <c r="I39" s="557"/>
      <c r="J39" s="558" t="s">
        <v>1</v>
      </c>
      <c r="K39" s="558"/>
      <c r="L39" s="558"/>
      <c r="M39" s="536" t="str">
        <f>M22</f>
        <v>防府土木建設事務所山口支所</v>
      </c>
      <c r="N39" s="536"/>
      <c r="O39" s="536"/>
      <c r="P39" s="536"/>
      <c r="Q39" s="536"/>
      <c r="R39" s="536"/>
      <c r="S39" s="314"/>
      <c r="T39" s="315"/>
      <c r="U39" s="315"/>
      <c r="V39" s="316"/>
      <c r="W39" s="540"/>
      <c r="X39" s="541"/>
      <c r="Y39" s="541"/>
      <c r="Z39" s="541"/>
      <c r="AA39" s="541"/>
      <c r="AB39" s="542"/>
      <c r="AC39" s="546"/>
      <c r="AD39" s="547"/>
      <c r="AE39" s="548"/>
      <c r="AF39" s="552"/>
      <c r="AG39" s="553"/>
      <c r="AH39" s="553"/>
      <c r="AI39" s="554"/>
    </row>
    <row r="40" spans="2:35" ht="26.25" customHeight="1" x14ac:dyDescent="0.15">
      <c r="B40" s="527" t="s">
        <v>191</v>
      </c>
      <c r="C40" s="529"/>
      <c r="D40" s="529"/>
      <c r="E40" s="529"/>
      <c r="F40" s="529"/>
      <c r="G40" s="529"/>
      <c r="H40" s="529"/>
      <c r="I40" s="529"/>
      <c r="J40" s="529"/>
      <c r="K40" s="529"/>
      <c r="L40" s="529"/>
      <c r="M40" s="529"/>
      <c r="N40" s="529"/>
      <c r="O40" s="529"/>
      <c r="P40" s="529"/>
      <c r="Q40" s="529"/>
      <c r="R40" s="529"/>
      <c r="S40" s="529"/>
      <c r="T40" s="529"/>
      <c r="U40" s="529"/>
      <c r="V40" s="529"/>
      <c r="W40" s="529"/>
      <c r="X40" s="529"/>
      <c r="Y40" s="529"/>
      <c r="Z40" s="529"/>
      <c r="AA40" s="529"/>
      <c r="AB40" s="529"/>
      <c r="AC40" s="529"/>
      <c r="AD40" s="529"/>
      <c r="AE40" s="529"/>
      <c r="AF40" s="529"/>
      <c r="AG40" s="529"/>
      <c r="AH40" s="529"/>
      <c r="AI40" s="529"/>
    </row>
    <row r="41" spans="2:35" ht="35.450000000000003" customHeight="1" x14ac:dyDescent="0.15">
      <c r="B41" s="528"/>
      <c r="C41" s="530"/>
      <c r="D41" s="530"/>
      <c r="E41" s="530"/>
      <c r="F41" s="530"/>
      <c r="G41" s="530"/>
      <c r="H41" s="530"/>
      <c r="I41" s="530"/>
      <c r="J41" s="530"/>
      <c r="K41" s="530"/>
      <c r="L41" s="530"/>
      <c r="M41" s="530"/>
      <c r="N41" s="530"/>
      <c r="O41" s="530"/>
      <c r="P41" s="530"/>
      <c r="Q41" s="530"/>
      <c r="R41" s="530"/>
      <c r="S41" s="530"/>
      <c r="T41" s="530"/>
      <c r="U41" s="530"/>
      <c r="V41" s="530"/>
      <c r="W41" s="530"/>
      <c r="X41" s="530"/>
      <c r="Y41" s="530"/>
      <c r="Z41" s="530"/>
      <c r="AA41" s="530"/>
      <c r="AB41" s="530"/>
      <c r="AC41" s="530"/>
      <c r="AD41" s="530"/>
      <c r="AE41" s="530"/>
      <c r="AF41" s="530"/>
      <c r="AG41" s="530"/>
      <c r="AH41" s="530"/>
      <c r="AI41" s="530"/>
    </row>
    <row r="42" spans="2:35" ht="35.450000000000003" customHeight="1" x14ac:dyDescent="0.15">
      <c r="B42" s="528"/>
      <c r="C42" s="530"/>
      <c r="D42" s="530"/>
      <c r="E42" s="530"/>
      <c r="F42" s="530"/>
      <c r="G42" s="530"/>
      <c r="H42" s="530"/>
      <c r="I42" s="530"/>
      <c r="J42" s="530"/>
      <c r="K42" s="530"/>
      <c r="L42" s="530"/>
      <c r="M42" s="530"/>
      <c r="N42" s="530"/>
      <c r="O42" s="530"/>
      <c r="P42" s="530"/>
      <c r="Q42" s="530"/>
      <c r="R42" s="530"/>
      <c r="S42" s="530"/>
      <c r="T42" s="530"/>
      <c r="U42" s="530"/>
      <c r="V42" s="530"/>
      <c r="W42" s="530"/>
      <c r="X42" s="530"/>
      <c r="Y42" s="530"/>
      <c r="Z42" s="530"/>
      <c r="AA42" s="530"/>
      <c r="AB42" s="530"/>
      <c r="AC42" s="530"/>
      <c r="AD42" s="530"/>
      <c r="AE42" s="530"/>
      <c r="AF42" s="530"/>
      <c r="AG42" s="530"/>
      <c r="AH42" s="530"/>
      <c r="AI42" s="530"/>
    </row>
    <row r="43" spans="2:35" ht="35.450000000000003" customHeight="1" x14ac:dyDescent="0.15">
      <c r="B43" s="528"/>
      <c r="C43" s="530"/>
      <c r="D43" s="530"/>
      <c r="E43" s="530"/>
      <c r="F43" s="530"/>
      <c r="G43" s="530"/>
      <c r="H43" s="530"/>
      <c r="I43" s="530"/>
      <c r="J43" s="530"/>
      <c r="K43" s="530"/>
      <c r="L43" s="530"/>
      <c r="M43" s="530"/>
      <c r="N43" s="530"/>
      <c r="O43" s="530"/>
      <c r="P43" s="530"/>
      <c r="Q43" s="530"/>
      <c r="R43" s="530"/>
      <c r="S43" s="530"/>
      <c r="T43" s="530"/>
      <c r="U43" s="530"/>
      <c r="V43" s="530"/>
      <c r="W43" s="530"/>
      <c r="X43" s="530"/>
      <c r="Y43" s="530"/>
      <c r="Z43" s="530"/>
      <c r="AA43" s="530"/>
      <c r="AB43" s="530"/>
      <c r="AC43" s="530"/>
      <c r="AD43" s="530"/>
      <c r="AE43" s="530"/>
      <c r="AF43" s="530"/>
      <c r="AG43" s="530"/>
      <c r="AH43" s="530"/>
      <c r="AI43" s="530"/>
    </row>
    <row r="44" spans="2:35" ht="35.450000000000003" customHeight="1" x14ac:dyDescent="0.15">
      <c r="B44" s="528"/>
      <c r="C44" s="530"/>
      <c r="D44" s="530"/>
      <c r="E44" s="530"/>
      <c r="F44" s="530"/>
      <c r="G44" s="530"/>
      <c r="H44" s="530"/>
      <c r="I44" s="530"/>
      <c r="J44" s="530"/>
      <c r="K44" s="530"/>
      <c r="L44" s="530"/>
      <c r="M44" s="530"/>
      <c r="N44" s="530"/>
      <c r="O44" s="530"/>
      <c r="P44" s="530"/>
      <c r="Q44" s="530"/>
      <c r="R44" s="530"/>
      <c r="S44" s="530"/>
      <c r="T44" s="530"/>
      <c r="U44" s="530"/>
      <c r="V44" s="530"/>
      <c r="W44" s="530"/>
      <c r="X44" s="530"/>
      <c r="Y44" s="530"/>
      <c r="Z44" s="530"/>
      <c r="AA44" s="530"/>
      <c r="AB44" s="530"/>
      <c r="AC44" s="530"/>
      <c r="AD44" s="530"/>
      <c r="AE44" s="530"/>
      <c r="AF44" s="530"/>
      <c r="AG44" s="530"/>
      <c r="AH44" s="530"/>
      <c r="AI44" s="530"/>
    </row>
    <row r="45" spans="2:35" ht="35.450000000000003" customHeight="1" x14ac:dyDescent="0.15">
      <c r="B45" s="528"/>
      <c r="C45" s="530"/>
      <c r="D45" s="530"/>
      <c r="E45" s="530"/>
      <c r="F45" s="530"/>
      <c r="G45" s="530"/>
      <c r="H45" s="530"/>
      <c r="I45" s="530"/>
      <c r="J45" s="530"/>
      <c r="K45" s="530"/>
      <c r="L45" s="530"/>
      <c r="M45" s="530"/>
      <c r="N45" s="530"/>
      <c r="O45" s="530"/>
      <c r="P45" s="530"/>
      <c r="Q45" s="530"/>
      <c r="R45" s="530"/>
      <c r="S45" s="530"/>
      <c r="T45" s="530"/>
      <c r="U45" s="530"/>
      <c r="V45" s="530"/>
      <c r="W45" s="530"/>
      <c r="X45" s="530"/>
      <c r="Y45" s="530"/>
      <c r="Z45" s="530"/>
      <c r="AA45" s="530"/>
      <c r="AB45" s="530"/>
      <c r="AC45" s="530"/>
      <c r="AD45" s="530"/>
      <c r="AE45" s="530"/>
      <c r="AF45" s="530"/>
      <c r="AG45" s="530"/>
      <c r="AH45" s="530"/>
      <c r="AI45" s="530"/>
    </row>
    <row r="46" spans="2:35" ht="35.450000000000003" customHeight="1" x14ac:dyDescent="0.15">
      <c r="B46" s="528"/>
      <c r="C46" s="530"/>
      <c r="D46" s="530"/>
      <c r="E46" s="530"/>
      <c r="F46" s="530"/>
      <c r="G46" s="530"/>
      <c r="H46" s="530"/>
      <c r="I46" s="530"/>
      <c r="J46" s="530"/>
      <c r="K46" s="530"/>
      <c r="L46" s="530"/>
      <c r="M46" s="530"/>
      <c r="N46" s="530"/>
      <c r="O46" s="530"/>
      <c r="P46" s="530"/>
      <c r="Q46" s="530"/>
      <c r="R46" s="530"/>
      <c r="S46" s="530"/>
      <c r="T46" s="530"/>
      <c r="U46" s="530"/>
      <c r="V46" s="530"/>
      <c r="W46" s="530"/>
      <c r="X46" s="530"/>
      <c r="Y46" s="530"/>
      <c r="Z46" s="530"/>
      <c r="AA46" s="530"/>
      <c r="AB46" s="530"/>
      <c r="AC46" s="530"/>
      <c r="AD46" s="530"/>
      <c r="AE46" s="530"/>
      <c r="AF46" s="530"/>
      <c r="AG46" s="530"/>
      <c r="AH46" s="530"/>
      <c r="AI46" s="530"/>
    </row>
    <row r="47" spans="2:35" ht="35.450000000000003" customHeight="1" x14ac:dyDescent="0.15">
      <c r="B47" s="528"/>
      <c r="C47" s="530"/>
      <c r="D47" s="530"/>
      <c r="E47" s="530"/>
      <c r="F47" s="530"/>
      <c r="G47" s="530"/>
      <c r="H47" s="530"/>
      <c r="I47" s="530"/>
      <c r="J47" s="530"/>
      <c r="K47" s="530"/>
      <c r="L47" s="530"/>
      <c r="M47" s="530"/>
      <c r="N47" s="530"/>
      <c r="O47" s="530"/>
      <c r="P47" s="530"/>
      <c r="Q47" s="530"/>
      <c r="R47" s="530"/>
      <c r="S47" s="530"/>
      <c r="T47" s="530"/>
      <c r="U47" s="530"/>
      <c r="V47" s="530"/>
      <c r="W47" s="530"/>
      <c r="X47" s="530"/>
      <c r="Y47" s="530"/>
      <c r="Z47" s="530"/>
      <c r="AA47" s="530"/>
      <c r="AB47" s="530"/>
      <c r="AC47" s="530"/>
      <c r="AD47" s="530"/>
      <c r="AE47" s="530"/>
      <c r="AF47" s="530"/>
      <c r="AG47" s="530"/>
      <c r="AH47" s="530"/>
      <c r="AI47" s="530"/>
    </row>
    <row r="48" spans="2:35" ht="35.450000000000003" customHeight="1" x14ac:dyDescent="0.15">
      <c r="B48" s="528"/>
      <c r="C48" s="530"/>
      <c r="D48" s="530"/>
      <c r="E48" s="530"/>
      <c r="F48" s="530"/>
      <c r="G48" s="530"/>
      <c r="H48" s="530"/>
      <c r="I48" s="530"/>
      <c r="J48" s="530"/>
      <c r="K48" s="530"/>
      <c r="L48" s="530"/>
      <c r="M48" s="530"/>
      <c r="N48" s="530"/>
      <c r="O48" s="530"/>
      <c r="P48" s="530"/>
      <c r="Q48" s="530"/>
      <c r="R48" s="530"/>
      <c r="S48" s="530"/>
      <c r="T48" s="530"/>
      <c r="U48" s="530"/>
      <c r="V48" s="530"/>
      <c r="W48" s="530"/>
      <c r="X48" s="530"/>
      <c r="Y48" s="530"/>
      <c r="Z48" s="530"/>
      <c r="AA48" s="530"/>
      <c r="AB48" s="530"/>
      <c r="AC48" s="530"/>
      <c r="AD48" s="530"/>
      <c r="AE48" s="530"/>
      <c r="AF48" s="530"/>
      <c r="AG48" s="530"/>
      <c r="AH48" s="530"/>
      <c r="AI48" s="530"/>
    </row>
    <row r="49" spans="2:35" ht="35.450000000000003" customHeight="1" x14ac:dyDescent="0.15">
      <c r="B49" s="528"/>
      <c r="C49" s="530"/>
      <c r="D49" s="530"/>
      <c r="E49" s="530"/>
      <c r="F49" s="530"/>
      <c r="G49" s="530"/>
      <c r="H49" s="530"/>
      <c r="I49" s="530"/>
      <c r="J49" s="530"/>
      <c r="K49" s="530"/>
      <c r="L49" s="530"/>
      <c r="M49" s="530"/>
      <c r="N49" s="530"/>
      <c r="O49" s="530"/>
      <c r="P49" s="530"/>
      <c r="Q49" s="530"/>
      <c r="R49" s="530"/>
      <c r="S49" s="530"/>
      <c r="T49" s="530"/>
      <c r="U49" s="530"/>
      <c r="V49" s="530"/>
      <c r="W49" s="530"/>
      <c r="X49" s="530"/>
      <c r="Y49" s="530"/>
      <c r="Z49" s="530"/>
      <c r="AA49" s="530"/>
      <c r="AB49" s="530"/>
      <c r="AC49" s="530"/>
      <c r="AD49" s="530"/>
      <c r="AE49" s="530"/>
      <c r="AF49" s="530"/>
      <c r="AG49" s="530"/>
      <c r="AH49" s="530"/>
      <c r="AI49" s="530"/>
    </row>
    <row r="50" spans="2:35" ht="35.450000000000003" customHeight="1" x14ac:dyDescent="0.15">
      <c r="B50" s="528"/>
      <c r="C50" s="530"/>
      <c r="D50" s="530"/>
      <c r="E50" s="530"/>
      <c r="F50" s="530"/>
      <c r="G50" s="530"/>
      <c r="H50" s="530"/>
      <c r="I50" s="530"/>
      <c r="J50" s="530"/>
      <c r="K50" s="530"/>
      <c r="L50" s="530"/>
      <c r="M50" s="530"/>
      <c r="N50" s="530"/>
      <c r="O50" s="530"/>
      <c r="P50" s="530"/>
      <c r="Q50" s="530"/>
      <c r="R50" s="530"/>
      <c r="S50" s="530"/>
      <c r="T50" s="530"/>
      <c r="U50" s="530"/>
      <c r="V50" s="530"/>
      <c r="W50" s="530"/>
      <c r="X50" s="530"/>
      <c r="Y50" s="530"/>
      <c r="Z50" s="530"/>
      <c r="AA50" s="530"/>
      <c r="AB50" s="530"/>
      <c r="AC50" s="530"/>
      <c r="AD50" s="530"/>
      <c r="AE50" s="530"/>
      <c r="AF50" s="530"/>
      <c r="AG50" s="530"/>
      <c r="AH50" s="530"/>
      <c r="AI50" s="530"/>
    </row>
    <row r="51" spans="2:35" ht="35.450000000000003" customHeight="1" x14ac:dyDescent="0.15">
      <c r="B51" s="528"/>
      <c r="C51" s="530"/>
      <c r="D51" s="530"/>
      <c r="E51" s="530"/>
      <c r="F51" s="530"/>
      <c r="G51" s="530"/>
      <c r="H51" s="530"/>
      <c r="I51" s="530"/>
      <c r="J51" s="530"/>
      <c r="K51" s="530"/>
      <c r="L51" s="530"/>
      <c r="M51" s="530"/>
      <c r="N51" s="530"/>
      <c r="O51" s="530"/>
      <c r="P51" s="530"/>
      <c r="Q51" s="530"/>
      <c r="R51" s="530"/>
      <c r="S51" s="530"/>
      <c r="T51" s="530"/>
      <c r="U51" s="530"/>
      <c r="V51" s="530"/>
      <c r="W51" s="530"/>
      <c r="X51" s="530"/>
      <c r="Y51" s="530"/>
      <c r="Z51" s="530"/>
      <c r="AA51" s="530"/>
      <c r="AB51" s="530"/>
      <c r="AC51" s="530"/>
      <c r="AD51" s="530"/>
      <c r="AE51" s="530"/>
      <c r="AF51" s="530"/>
      <c r="AG51" s="530"/>
      <c r="AH51" s="530"/>
      <c r="AI51" s="530"/>
    </row>
    <row r="52" spans="2:35" ht="53.25" customHeight="1" x14ac:dyDescent="0.15">
      <c r="B52" s="528"/>
      <c r="C52" s="530"/>
      <c r="D52" s="530"/>
      <c r="E52" s="530"/>
      <c r="F52" s="530"/>
      <c r="G52" s="530"/>
      <c r="H52" s="530"/>
      <c r="I52" s="530"/>
      <c r="J52" s="530"/>
      <c r="K52" s="530"/>
      <c r="L52" s="530"/>
      <c r="M52" s="530"/>
      <c r="N52" s="530"/>
      <c r="O52" s="530"/>
      <c r="P52" s="530"/>
      <c r="Q52" s="530"/>
      <c r="R52" s="530"/>
      <c r="S52" s="530"/>
      <c r="T52" s="530"/>
      <c r="U52" s="530"/>
      <c r="V52" s="530"/>
      <c r="W52" s="530"/>
      <c r="X52" s="530"/>
      <c r="Y52" s="530"/>
      <c r="Z52" s="530"/>
      <c r="AA52" s="530"/>
      <c r="AB52" s="530"/>
      <c r="AC52" s="530"/>
      <c r="AD52" s="530"/>
      <c r="AE52" s="530"/>
      <c r="AF52" s="530"/>
      <c r="AG52" s="530"/>
      <c r="AH52" s="530"/>
      <c r="AI52" s="530"/>
    </row>
    <row r="53" spans="2:35" ht="15" customHeight="1" x14ac:dyDescent="0.15">
      <c r="B53" s="44"/>
      <c r="C53" s="44"/>
      <c r="D53" s="5"/>
    </row>
  </sheetData>
  <mergeCells count="4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 ref="M39:R39"/>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40:B52"/>
    <mergeCell ref="C40:AI52"/>
    <mergeCell ref="B23:B35"/>
    <mergeCell ref="C23:AI35"/>
    <mergeCell ref="B37:AI37"/>
    <mergeCell ref="B38:D38"/>
    <mergeCell ref="E38:I38"/>
    <mergeCell ref="J38:L38"/>
    <mergeCell ref="M38:R38"/>
    <mergeCell ref="S38:V39"/>
    <mergeCell ref="W38:AB39"/>
    <mergeCell ref="AC38:AE39"/>
    <mergeCell ref="AF38:AI39"/>
    <mergeCell ref="B39:D39"/>
    <mergeCell ref="E39:I39"/>
    <mergeCell ref="J39:L39"/>
  </mergeCells>
  <phoneticPr fontId="9"/>
  <printOptions horizontalCentered="1" verticalCentered="1"/>
  <pageMargins left="0.39370078740157483" right="0.39370078740157483" top="0.59055118110236227" bottom="0.59055118110236227" header="0.31496062992125984" footer="0.31496062992125984"/>
  <pageSetup paperSize="9" scale="83" orientation="landscape" copies="2" r:id="rId1"/>
  <headerFooter alignWithMargins="0"/>
  <rowBreaks count="2" manualBreakCount="2">
    <brk id="19" min="1" max="34" man="1"/>
    <brk id="36"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608B-7537-415C-B23F-B5C13A3FC66F}">
  <sheetPr codeName="Sheet6"/>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9"/>
  <dataValidations count="3">
    <dataValidation type="list" allowBlank="1" showInputMessage="1" showErrorMessage="1" sqref="V6:Y6" xr:uid="{AF2A0606-325F-43F1-A98F-A9B361A5A88C}">
      <formula1>$AC$2:$AC$8</formula1>
    </dataValidation>
    <dataValidation type="list" allowBlank="1" showInputMessage="1" showErrorMessage="1" sqref="T7:U18" xr:uid="{27B21F8F-A062-4A2D-8460-6BD72BBBDE47}">
      <formula1>$AA$2:$AA$5</formula1>
    </dataValidation>
    <dataValidation type="list" allowBlank="1" showInputMessage="1" showErrorMessage="1" sqref="V3:Y4" xr:uid="{2A718A08-8AEB-423E-98D4-F561DCEE0C11}">
      <formula1>$AB$2:$AB$3</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49B67-F9A5-423B-8D7E-F18960789FE8}">
  <sheetPr codeName="Sheet7"/>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C2ABC461-F116-495D-81B8-F7A372E6ED9A}">
      <formula1>$AB$2:$AB$3</formula1>
    </dataValidation>
    <dataValidation type="list" allowBlank="1" showInputMessage="1" showErrorMessage="1" sqref="T7:U18" xr:uid="{EA282EE5-3741-4BB6-B78C-C917D305802A}">
      <formula1>$AA$2:$AA$5</formula1>
    </dataValidation>
    <dataValidation type="list" allowBlank="1" showInputMessage="1" showErrorMessage="1" sqref="V6:Y6" xr:uid="{DC1AF60F-861D-46FE-BA6C-4DB78EDD22EF}">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964DC-4BD2-4CCC-A697-E1D9D1C70DF7}">
  <sheetPr codeName="Sheet8"/>
  <dimension ref="B2:AC32"/>
  <sheetViews>
    <sheetView showGridLines="0" view="pageBreakPreview" topLeftCell="A3"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2841E001-B2F1-4EA9-8B27-8510933372EF}">
      <formula1>$AB$2:$AB$3</formula1>
    </dataValidation>
    <dataValidation type="list" allowBlank="1" showInputMessage="1" showErrorMessage="1" sqref="T7:U18" xr:uid="{4B930824-2029-4A33-8471-460246F7879A}">
      <formula1>$AA$2:$AA$5</formula1>
    </dataValidation>
    <dataValidation type="list" allowBlank="1" showInputMessage="1" showErrorMessage="1" sqref="V6:Y6" xr:uid="{42836A0D-ACEB-4210-8551-B641D3DFFC8B}">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54576-6595-4BE8-81D2-81F7F7C4C5B7}">
  <sheetPr codeName="Sheet9"/>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24EA7688-4E81-4136-89BE-5A138EE5B50B}">
      <formula1>$AB$2:$AB$3</formula1>
    </dataValidation>
    <dataValidation type="list" allowBlank="1" showInputMessage="1" showErrorMessage="1" sqref="T7:U18" xr:uid="{ABFBD7F6-E302-4E13-A483-F665E1ECC1B6}">
      <formula1>$AA$2:$AA$5</formula1>
    </dataValidation>
    <dataValidation type="list" allowBlank="1" showInputMessage="1" showErrorMessage="1" sqref="V6:Y6" xr:uid="{1173838D-B0CD-4ABE-ABD0-EE16ABB0F260}">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2E95D-250A-42F2-B71E-BFA799C5AE6A}">
  <sheetPr codeName="Sheet10"/>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83BB882F-4D4E-4C19-AFA3-F988CD13BC67}">
      <formula1>$AB$2:$AB$3</formula1>
    </dataValidation>
    <dataValidation type="list" allowBlank="1" showInputMessage="1" showErrorMessage="1" sqref="T7:U18" xr:uid="{5519E39C-8303-41BC-97B9-270C647442AF}">
      <formula1>$AA$2:$AA$5</formula1>
    </dataValidation>
    <dataValidation type="list" allowBlank="1" showInputMessage="1" showErrorMessage="1" sqref="V6:Y6" xr:uid="{3B0B4408-4225-47B4-A0F4-BDB25A0442F4}">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colBreaks count="1" manualBreakCount="1">
    <brk id="1" min="1" max="31"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040E6-1F4C-46AE-9ED5-126848654CDD}">
  <sheetPr codeName="Sheet11"/>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B7B21A91-D2AA-49C7-8119-E717D92B9F2F}">
      <formula1>$AB$2:$AB$3</formula1>
    </dataValidation>
    <dataValidation type="list" allowBlank="1" showInputMessage="1" showErrorMessage="1" sqref="T7:U18" xr:uid="{47D3C67F-2DBE-4059-94E1-1BF70289EC01}">
      <formula1>$AA$2:$AA$5</formula1>
    </dataValidation>
    <dataValidation type="list" allowBlank="1" showInputMessage="1" showErrorMessage="1" sqref="V6:Y6" xr:uid="{602B4D63-4A6F-44A3-9237-15128998E26D}">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A2795-4082-4818-A131-7107AEEB3CFF}">
  <sheetPr codeName="Sheet12"/>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58B2CE15-EAAF-4800-8BF8-4EB0AD924C82}">
      <formula1>$AB$2:$AB$3</formula1>
    </dataValidation>
    <dataValidation type="list" allowBlank="1" showInputMessage="1" showErrorMessage="1" sqref="T7:U18" xr:uid="{EB77040F-4F43-4427-9AA6-090E9351C14B}">
      <formula1>$AA$2:$AA$5</formula1>
    </dataValidation>
    <dataValidation type="list" allowBlank="1" showInputMessage="1" showErrorMessage="1" sqref="V6:Y6" xr:uid="{DC3128CB-072D-4CD2-975E-84B415D2A4B9}">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ABE97-D735-4883-B8FD-3C10CF827C57}">
  <sheetPr codeName="Sheet13"/>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50236855-72E6-45D0-8DA1-17383988711A}">
      <formula1>$AB$2:$AB$3</formula1>
    </dataValidation>
    <dataValidation type="list" allowBlank="1" showInputMessage="1" showErrorMessage="1" sqref="T7:U18" xr:uid="{00036D02-F437-4D8B-949C-8CE7170B33D1}">
      <formula1>$AA$2:$AA$5</formula1>
    </dataValidation>
    <dataValidation type="list" allowBlank="1" showInputMessage="1" showErrorMessage="1" sqref="V6:Y6" xr:uid="{5597A26E-7961-479A-B868-E931BEFCF4B9}">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728B4-2EAD-4414-B062-38378871639C}">
  <sheetPr codeName="Sheet14"/>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F0099756-157A-4B5E-A7AB-EE796310B70E}">
      <formula1>$AB$2:$AB$3</formula1>
    </dataValidation>
    <dataValidation type="list" allowBlank="1" showInputMessage="1" showErrorMessage="1" sqref="T7:U18" xr:uid="{0733B055-FB03-424D-B98E-754A8915BA7D}">
      <formula1>$AA$2:$AA$5</formula1>
    </dataValidation>
    <dataValidation type="list" allowBlank="1" showInputMessage="1" showErrorMessage="1" sqref="V6:Y6" xr:uid="{3DD0F232-ABAC-4AA5-B36A-9EF6AAC70648}">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9D1F-7052-4479-B294-70ABB5344847}">
  <sheetPr codeName="Sheet15"/>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C9C9F231-6435-47D7-AD2B-2A31768AEE3E}">
      <formula1>$AB$2:$AB$3</formula1>
    </dataValidation>
    <dataValidation type="list" allowBlank="1" showInputMessage="1" showErrorMessage="1" sqref="T7:U18" xr:uid="{A51AAFAA-F7C3-4D90-8EB2-7FB2CD5083CB}">
      <formula1>$AA$2:$AA$5</formula1>
    </dataValidation>
    <dataValidation type="list" allowBlank="1" showInputMessage="1" showErrorMessage="1" sqref="V6:Y6" xr:uid="{8A0BE9A5-EE44-462F-A651-6D0647CFA104}">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colBreaks count="1" manualBreakCount="1">
    <brk id="1" min="1" max="31"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4F381-6959-4B16-8401-0DFF318BC927}">
  <sheetPr codeName="Sheet16"/>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F37610C1-E377-4628-806D-5E9C65E6D479}">
      <formula1>$AB$2:$AB$3</formula1>
    </dataValidation>
    <dataValidation type="list" allowBlank="1" showInputMessage="1" showErrorMessage="1" sqref="T7:U18" xr:uid="{3C9FBCC5-5908-4F61-825D-314216C4ED1D}">
      <formula1>$AA$2:$AA$5</formula1>
    </dataValidation>
    <dataValidation type="list" allowBlank="1" showInputMessage="1" showErrorMessage="1" sqref="V6:Y6" xr:uid="{C07CDD4A-0DE7-483A-A4B4-549CBF8E3962}">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19969-9F7D-4E4E-9CE2-85E084461A01}">
  <sheetPr codeName="Sheet17"/>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00E12DE8-627F-4DA7-A7D1-FEBA441110F0}">
      <formula1>$AB$2:$AB$3</formula1>
    </dataValidation>
    <dataValidation type="list" allowBlank="1" showInputMessage="1" showErrorMessage="1" sqref="T7:U18" xr:uid="{1E9607E4-03D3-4E6C-A11D-C2FCD6D88C2B}">
      <formula1>$AA$2:$AA$5</formula1>
    </dataValidation>
    <dataValidation type="list" allowBlank="1" showInputMessage="1" showErrorMessage="1" sqref="V6:Y6" xr:uid="{234AD4B8-9FF3-48AA-AF52-99CCFB1C64B7}">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506BC-3FD9-4054-A61D-0078A8B23A98}">
  <sheetPr codeName="Sheet18"/>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AD51BB3F-B46D-4A57-8C96-E5CF80247912}">
      <formula1>$AB$2:$AB$3</formula1>
    </dataValidation>
    <dataValidation type="list" allowBlank="1" showInputMessage="1" showErrorMessage="1" sqref="T7:U18" xr:uid="{60502B89-E7E4-4CE9-8326-D7EF3EF8B62C}">
      <formula1>$AA$2:$AA$5</formula1>
    </dataValidation>
    <dataValidation type="list" allowBlank="1" showInputMessage="1" showErrorMessage="1" sqref="V6:Y6" xr:uid="{D384D37E-C687-43F5-8BE0-4CEFB2EB3D42}">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64E28-4B0C-46F1-8820-50A82318D1D5}">
  <sheetPr codeName="Sheet19"/>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B8F33F37-CABD-4FAA-8EE6-39DE518A997C}">
      <formula1>$AB$2:$AB$3</formula1>
    </dataValidation>
    <dataValidation type="list" allowBlank="1" showInputMessage="1" showErrorMessage="1" sqref="T7:U18" xr:uid="{0A291E34-9C91-44C1-B4C5-5ED48CACB0AF}">
      <formula1>$AA$2:$AA$5</formula1>
    </dataValidation>
    <dataValidation type="list" allowBlank="1" showInputMessage="1" showErrorMessage="1" sqref="V6:Y6" xr:uid="{93562F80-8B5B-478C-8D26-A8215C0C1F59}">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7E896-41E3-4436-AC2A-60537DFD6B80}">
  <sheetPr codeName="Sheet20"/>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74EBA163-47CC-4E03-AB57-BE7C51AF7862}">
      <formula1>$AB$2:$AB$3</formula1>
    </dataValidation>
    <dataValidation type="list" allowBlank="1" showInputMessage="1" showErrorMessage="1" sqref="T7:U18" xr:uid="{838073B8-4E8C-4BAE-937C-BA3041D03ED2}">
      <formula1>$AA$2:$AA$5</formula1>
    </dataValidation>
    <dataValidation type="list" allowBlank="1" showInputMessage="1" showErrorMessage="1" sqref="V6:Y6" xr:uid="{4AA0B49A-FED8-4C2D-9D95-BEE13E365D5E}">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15D70-A1B8-4A92-8452-80B1CCEF72DC}">
  <sheetPr codeName="Sheet21"/>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285F508A-34AF-4385-829F-E0F9F47DB45E}">
      <formula1>$AB$2:$AB$3</formula1>
    </dataValidation>
    <dataValidation type="list" allowBlank="1" showInputMessage="1" showErrorMessage="1" sqref="T7:U18" xr:uid="{6CC1F04F-D854-4438-BD63-520BB926F579}">
      <formula1>$AA$2:$AA$5</formula1>
    </dataValidation>
    <dataValidation type="list" allowBlank="1" showInputMessage="1" showErrorMessage="1" sqref="V6:Y6" xr:uid="{CA08B536-070A-4B0E-A249-A0C9AF5DD823}">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51BC2-0756-40AA-84B5-353B45D182FA}">
  <sheetPr codeName="Sheet22"/>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757121ED-693C-4B15-8121-FFC688A66446}">
      <formula1>$AB$2:$AB$3</formula1>
    </dataValidation>
    <dataValidation type="list" allowBlank="1" showInputMessage="1" showErrorMessage="1" sqref="T7:U18" xr:uid="{906BAE0D-5F97-4AE6-A5E3-EF208D77D9FF}">
      <formula1>$AA$2:$AA$5</formula1>
    </dataValidation>
    <dataValidation type="list" allowBlank="1" showInputMessage="1" showErrorMessage="1" sqref="V6:Y6" xr:uid="{CA03BBBA-51D1-4A31-8755-DB30A1317F57}">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8676D-16D6-4C19-AB04-DDCE65827417}">
  <sheetPr codeName="Sheet23"/>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D5F457DC-366D-4C1A-88F8-465480281615}">
      <formula1>$AB$2:$AB$3</formula1>
    </dataValidation>
    <dataValidation type="list" allowBlank="1" showInputMessage="1" showErrorMessage="1" sqref="T7:U18" xr:uid="{93F4A656-74E3-442D-9A87-38B29F332F0F}">
      <formula1>$AA$2:$AA$5</formula1>
    </dataValidation>
    <dataValidation type="list" allowBlank="1" showInputMessage="1" showErrorMessage="1" sqref="V6:Y6" xr:uid="{42413910-9E2A-49A1-B810-297A3E59B638}">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52E4B-C8EE-4640-97B1-3C2A0AB86306}">
  <sheetPr codeName="Sheet24"/>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A4F55D3D-E6F0-400B-9D24-5024A5AB8857}">
      <formula1>$AB$2:$AB$3</formula1>
    </dataValidation>
    <dataValidation type="list" allowBlank="1" showInputMessage="1" showErrorMessage="1" sqref="T7:U18" xr:uid="{BD801796-FD32-48BB-9F9C-2F38B566FBC4}">
      <formula1>$AA$2:$AA$5</formula1>
    </dataValidation>
    <dataValidation type="list" allowBlank="1" showInputMessage="1" showErrorMessage="1" sqref="V6:Y6" xr:uid="{91FE1C98-E9E2-45C9-8139-1C63E7FD95C3}">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DD050-5DFD-4A01-8C1E-3CF4E28B1606}">
  <sheetPr codeName="Sheet25"/>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disablePrompts="1" count="3">
    <dataValidation type="list" allowBlank="1" showInputMessage="1" showErrorMessage="1" sqref="V3:Y4" xr:uid="{164A7987-162C-4E13-A0BE-42597D184E7E}">
      <formula1>$AB$2:$AB$3</formula1>
    </dataValidation>
    <dataValidation type="list" allowBlank="1" showInputMessage="1" showErrorMessage="1" sqref="T7:U18" xr:uid="{37D2EEA7-468F-4D9F-BBF3-AEC41027AA8B}">
      <formula1>$AA$2:$AA$5</formula1>
    </dataValidation>
    <dataValidation type="list" allowBlank="1" showInputMessage="1" showErrorMessage="1" sqref="V6:Y6" xr:uid="{0D417C9F-3B55-4737-B978-3EF1F1B55BDF}">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5DD2E-5995-435C-90EA-9B233F124E15}">
  <sheetPr codeName="Sheet26"/>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02" customWidth="1"/>
    <col min="2" max="2" width="4.125" style="202" customWidth="1"/>
    <col min="3" max="21" width="5.875" style="202" customWidth="1"/>
    <col min="22" max="22" width="8.25" style="202" customWidth="1"/>
    <col min="23" max="24" width="6.75" style="202" customWidth="1"/>
    <col min="25" max="25" width="8.625" style="202" customWidth="1"/>
    <col min="26" max="26" width="1.375" style="202" customWidth="1"/>
    <col min="27" max="29" width="0" style="202" hidden="1" customWidth="1"/>
    <col min="30" max="16384" width="9" style="202"/>
  </cols>
  <sheetData>
    <row r="2" spans="2:29" ht="24.95" customHeight="1" x14ac:dyDescent="0.15">
      <c r="B2" s="201" t="s">
        <v>543</v>
      </c>
      <c r="C2" s="129"/>
      <c r="D2" s="129"/>
      <c r="E2" s="129"/>
      <c r="F2" s="129"/>
      <c r="G2" s="129"/>
      <c r="H2" s="129"/>
      <c r="I2" s="129"/>
      <c r="J2" s="129"/>
      <c r="K2" s="129"/>
      <c r="L2" s="129"/>
      <c r="M2" s="129"/>
      <c r="N2" s="645"/>
      <c r="O2" s="646"/>
      <c r="P2" s="647"/>
      <c r="Q2" s="648"/>
      <c r="R2" s="648"/>
      <c r="S2" s="649"/>
      <c r="T2" s="623" t="s">
        <v>47</v>
      </c>
      <c r="U2" s="623"/>
      <c r="V2" s="650"/>
      <c r="W2" s="650"/>
      <c r="X2" s="650"/>
      <c r="Y2" s="650"/>
      <c r="AA2" s="203" t="s">
        <v>544</v>
      </c>
      <c r="AB2" s="129" t="s">
        <v>545</v>
      </c>
      <c r="AC2" s="129" t="s">
        <v>546</v>
      </c>
    </row>
    <row r="3" spans="2:29" ht="20.100000000000001" customHeight="1" x14ac:dyDescent="0.15">
      <c r="B3" s="581" t="s">
        <v>27</v>
      </c>
      <c r="C3" s="581"/>
      <c r="D3" s="637" t="str">
        <f>'様式A-1'!D3:G3</f>
        <v>ホウベンザントンネル</v>
      </c>
      <c r="E3" s="637"/>
      <c r="F3" s="637"/>
      <c r="G3" s="637"/>
      <c r="H3" s="623" t="s">
        <v>28</v>
      </c>
      <c r="I3" s="623"/>
      <c r="J3" s="637" t="str">
        <f>'様式A-1'!J3</f>
        <v>国道435号</v>
      </c>
      <c r="K3" s="637"/>
      <c r="L3" s="637"/>
      <c r="M3" s="637"/>
      <c r="N3" s="623" t="s">
        <v>10</v>
      </c>
      <c r="O3" s="623"/>
      <c r="P3" s="637" t="str">
        <f>'様式A-1'!R3</f>
        <v>防府土木建設事務所山口支所</v>
      </c>
      <c r="Q3" s="637"/>
      <c r="R3" s="637"/>
      <c r="S3" s="637"/>
      <c r="T3" s="623" t="s">
        <v>16</v>
      </c>
      <c r="U3" s="623"/>
      <c r="V3" s="651" t="s">
        <v>715</v>
      </c>
      <c r="W3" s="651"/>
      <c r="X3" s="651"/>
      <c r="Y3" s="651"/>
      <c r="AA3" s="203" t="s">
        <v>547</v>
      </c>
      <c r="AB3" s="129" t="s">
        <v>548</v>
      </c>
      <c r="AC3" s="129" t="s">
        <v>549</v>
      </c>
    </row>
    <row r="4" spans="2:29" ht="20.100000000000001" customHeight="1" x14ac:dyDescent="0.15">
      <c r="B4" s="583" t="s">
        <v>11</v>
      </c>
      <c r="C4" s="583"/>
      <c r="D4" s="652" t="str">
        <f>'様式A-1'!D4:G4</f>
        <v>鳳翩山トンネル</v>
      </c>
      <c r="E4" s="652"/>
      <c r="F4" s="652"/>
      <c r="G4" s="652"/>
      <c r="H4" s="623"/>
      <c r="I4" s="623"/>
      <c r="J4" s="637"/>
      <c r="K4" s="637"/>
      <c r="L4" s="637"/>
      <c r="M4" s="637"/>
      <c r="N4" s="623"/>
      <c r="O4" s="623"/>
      <c r="P4" s="637"/>
      <c r="Q4" s="637"/>
      <c r="R4" s="637"/>
      <c r="S4" s="637"/>
      <c r="T4" s="623" t="s">
        <v>17</v>
      </c>
      <c r="U4" s="623"/>
      <c r="V4" s="651" t="s">
        <v>715</v>
      </c>
      <c r="W4" s="651"/>
      <c r="X4" s="651"/>
      <c r="Y4" s="651"/>
      <c r="AA4" s="203" t="s">
        <v>53</v>
      </c>
      <c r="AC4" s="129" t="s">
        <v>550</v>
      </c>
    </row>
    <row r="5" spans="2:29" ht="20.100000000000001" customHeight="1" x14ac:dyDescent="0.15">
      <c r="B5" s="636" t="s">
        <v>12</v>
      </c>
      <c r="C5" s="636"/>
      <c r="D5" s="204" t="s">
        <v>13</v>
      </c>
      <c r="E5" s="637" t="str">
        <f>'様式A-1'!E5:G5</f>
        <v>山口県山口市吉敷</v>
      </c>
      <c r="F5" s="637"/>
      <c r="G5" s="637"/>
      <c r="H5" s="623" t="s">
        <v>253</v>
      </c>
      <c r="I5" s="623"/>
      <c r="J5" s="623"/>
      <c r="K5" s="638" t="str">
        <f>'様式A-1'!K5:O6</f>
        <v>株式会社エイト日本技術開発</v>
      </c>
      <c r="L5" s="639"/>
      <c r="M5" s="639"/>
      <c r="N5" s="639"/>
      <c r="O5" s="640" t="s">
        <v>235</v>
      </c>
      <c r="P5" s="641"/>
      <c r="Q5" s="614">
        <v>44413</v>
      </c>
      <c r="R5" s="615"/>
      <c r="S5" s="616"/>
      <c r="T5" s="623" t="s">
        <v>39</v>
      </c>
      <c r="U5" s="623"/>
      <c r="V5" s="205" t="s">
        <v>38</v>
      </c>
      <c r="W5" s="624">
        <v>1030</v>
      </c>
      <c r="X5" s="624"/>
      <c r="Y5" s="206" t="s">
        <v>37</v>
      </c>
      <c r="AA5" s="203" t="s">
        <v>54</v>
      </c>
      <c r="AC5" s="129" t="s">
        <v>551</v>
      </c>
    </row>
    <row r="6" spans="2:29" ht="20.100000000000001" customHeight="1" x14ac:dyDescent="0.15">
      <c r="B6" s="636"/>
      <c r="C6" s="636"/>
      <c r="D6" s="204" t="s">
        <v>14</v>
      </c>
      <c r="E6" s="644" t="str">
        <f>'様式A-1'!E6:G6</f>
        <v>山口県美祢市美東町綾木</v>
      </c>
      <c r="F6" s="644"/>
      <c r="G6" s="644"/>
      <c r="H6" s="623" t="s">
        <v>254</v>
      </c>
      <c r="I6" s="623"/>
      <c r="J6" s="623"/>
      <c r="K6" s="638" t="s">
        <v>901</v>
      </c>
      <c r="L6" s="639"/>
      <c r="M6" s="639"/>
      <c r="N6" s="639"/>
      <c r="O6" s="642"/>
      <c r="P6" s="643"/>
      <c r="Q6" s="617"/>
      <c r="R6" s="618"/>
      <c r="S6" s="619"/>
      <c r="T6" s="581" t="s">
        <v>15</v>
      </c>
      <c r="U6" s="581"/>
      <c r="V6" s="611" t="s">
        <v>900</v>
      </c>
      <c r="W6" s="612"/>
      <c r="X6" s="612"/>
      <c r="Y6" s="613"/>
      <c r="AC6" s="129" t="s">
        <v>552</v>
      </c>
    </row>
    <row r="7" spans="2:29" ht="6.95" customHeight="1" x14ac:dyDescent="0.15">
      <c r="B7" s="564" t="s">
        <v>18</v>
      </c>
      <c r="C7" s="591" t="s">
        <v>19</v>
      </c>
      <c r="D7" s="605">
        <v>341135</v>
      </c>
      <c r="E7" s="606"/>
      <c r="F7" s="594" t="s">
        <v>20</v>
      </c>
      <c r="G7" s="595"/>
      <c r="H7" s="594" t="s">
        <v>21</v>
      </c>
      <c r="I7" s="600"/>
      <c r="J7" s="603" t="s">
        <v>22</v>
      </c>
      <c r="K7" s="604"/>
      <c r="L7" s="581" t="s">
        <v>34</v>
      </c>
      <c r="M7" s="620">
        <v>100</v>
      </c>
      <c r="N7" s="581" t="s">
        <v>33</v>
      </c>
      <c r="O7" s="620">
        <v>1</v>
      </c>
      <c r="P7" s="562" t="s">
        <v>32</v>
      </c>
      <c r="Q7" s="559">
        <v>0</v>
      </c>
      <c r="R7" s="594" t="s">
        <v>36</v>
      </c>
      <c r="S7" s="600"/>
      <c r="T7" s="625" t="s">
        <v>53</v>
      </c>
      <c r="U7" s="626"/>
      <c r="V7" s="631" t="s">
        <v>35</v>
      </c>
      <c r="W7" s="634" t="s">
        <v>285</v>
      </c>
      <c r="X7" s="635"/>
      <c r="Y7" s="576">
        <v>0</v>
      </c>
      <c r="AC7" s="129" t="s">
        <v>553</v>
      </c>
    </row>
    <row r="8" spans="2:29" ht="6.95" customHeight="1" x14ac:dyDescent="0.15">
      <c r="B8" s="564"/>
      <c r="C8" s="592"/>
      <c r="D8" s="607"/>
      <c r="E8" s="608"/>
      <c r="F8" s="596"/>
      <c r="G8" s="597"/>
      <c r="H8" s="596"/>
      <c r="I8" s="601"/>
      <c r="J8" s="577"/>
      <c r="K8" s="578"/>
      <c r="L8" s="582"/>
      <c r="M8" s="621"/>
      <c r="N8" s="582"/>
      <c r="O8" s="621"/>
      <c r="P8" s="563"/>
      <c r="Q8" s="560"/>
      <c r="R8" s="596"/>
      <c r="S8" s="601"/>
      <c r="T8" s="627"/>
      <c r="U8" s="628"/>
      <c r="V8" s="632"/>
      <c r="W8" s="635"/>
      <c r="X8" s="635"/>
      <c r="Y8" s="576"/>
      <c r="AC8" s="129" t="s">
        <v>554</v>
      </c>
    </row>
    <row r="9" spans="2:29" ht="6.95" customHeight="1" x14ac:dyDescent="0.15">
      <c r="B9" s="564"/>
      <c r="C9" s="593"/>
      <c r="D9" s="609"/>
      <c r="E9" s="610"/>
      <c r="F9" s="596"/>
      <c r="G9" s="597"/>
      <c r="H9" s="596"/>
      <c r="I9" s="601"/>
      <c r="J9" s="577"/>
      <c r="K9" s="578"/>
      <c r="L9" s="582"/>
      <c r="M9" s="621"/>
      <c r="N9" s="582"/>
      <c r="O9" s="621"/>
      <c r="P9" s="563"/>
      <c r="Q9" s="560"/>
      <c r="R9" s="596"/>
      <c r="S9" s="601"/>
      <c r="T9" s="627"/>
      <c r="U9" s="628"/>
      <c r="V9" s="632"/>
      <c r="W9" s="635"/>
      <c r="X9" s="635"/>
      <c r="Y9" s="576"/>
    </row>
    <row r="10" spans="2:29" ht="6.95" customHeight="1" x14ac:dyDescent="0.15">
      <c r="B10" s="564"/>
      <c r="C10" s="591" t="s">
        <v>23</v>
      </c>
      <c r="D10" s="605">
        <v>1312423</v>
      </c>
      <c r="E10" s="606"/>
      <c r="F10" s="596"/>
      <c r="G10" s="597"/>
      <c r="H10" s="596"/>
      <c r="I10" s="601"/>
      <c r="J10" s="577"/>
      <c r="K10" s="578"/>
      <c r="L10" s="582"/>
      <c r="M10" s="622"/>
      <c r="N10" s="582"/>
      <c r="O10" s="622"/>
      <c r="P10" s="563"/>
      <c r="Q10" s="561"/>
      <c r="R10" s="596"/>
      <c r="S10" s="601"/>
      <c r="T10" s="627"/>
      <c r="U10" s="628"/>
      <c r="V10" s="632"/>
      <c r="W10" s="635"/>
      <c r="X10" s="635"/>
      <c r="Y10" s="576"/>
    </row>
    <row r="11" spans="2:29" ht="6.95" customHeight="1" x14ac:dyDescent="0.15">
      <c r="B11" s="564"/>
      <c r="C11" s="592"/>
      <c r="D11" s="607"/>
      <c r="E11" s="608"/>
      <c r="F11" s="596"/>
      <c r="G11" s="597"/>
      <c r="H11" s="596"/>
      <c r="I11" s="601"/>
      <c r="J11" s="603" t="s">
        <v>24</v>
      </c>
      <c r="K11" s="604"/>
      <c r="L11" s="581" t="s">
        <v>34</v>
      </c>
      <c r="M11" s="620">
        <v>4</v>
      </c>
      <c r="N11" s="581" t="s">
        <v>33</v>
      </c>
      <c r="O11" s="559">
        <v>0</v>
      </c>
      <c r="P11" s="562" t="s">
        <v>32</v>
      </c>
      <c r="Q11" s="559">
        <v>0</v>
      </c>
      <c r="R11" s="596"/>
      <c r="S11" s="601"/>
      <c r="T11" s="627"/>
      <c r="U11" s="628"/>
      <c r="V11" s="632"/>
      <c r="W11" s="635"/>
      <c r="X11" s="635"/>
      <c r="Y11" s="576"/>
    </row>
    <row r="12" spans="2:29" ht="6.95" customHeight="1" x14ac:dyDescent="0.15">
      <c r="B12" s="564"/>
      <c r="C12" s="593"/>
      <c r="D12" s="609"/>
      <c r="E12" s="610"/>
      <c r="F12" s="596"/>
      <c r="G12" s="597"/>
      <c r="H12" s="596"/>
      <c r="I12" s="601"/>
      <c r="J12" s="577"/>
      <c r="K12" s="578"/>
      <c r="L12" s="582"/>
      <c r="M12" s="621"/>
      <c r="N12" s="582"/>
      <c r="O12" s="560"/>
      <c r="P12" s="563"/>
      <c r="Q12" s="560"/>
      <c r="R12" s="596"/>
      <c r="S12" s="601"/>
      <c r="T12" s="627"/>
      <c r="U12" s="628"/>
      <c r="V12" s="632"/>
      <c r="W12" s="635"/>
      <c r="X12" s="635"/>
      <c r="Y12" s="576"/>
    </row>
    <row r="13" spans="2:29" ht="6.95" customHeight="1" x14ac:dyDescent="0.15">
      <c r="B13" s="564" t="s">
        <v>25</v>
      </c>
      <c r="C13" s="591" t="s">
        <v>19</v>
      </c>
      <c r="D13" s="605">
        <v>341136.9</v>
      </c>
      <c r="E13" s="606"/>
      <c r="F13" s="596"/>
      <c r="G13" s="597"/>
      <c r="H13" s="596"/>
      <c r="I13" s="601"/>
      <c r="J13" s="577"/>
      <c r="K13" s="578"/>
      <c r="L13" s="582"/>
      <c r="M13" s="621"/>
      <c r="N13" s="582"/>
      <c r="O13" s="560"/>
      <c r="P13" s="563"/>
      <c r="Q13" s="560"/>
      <c r="R13" s="596"/>
      <c r="S13" s="601"/>
      <c r="T13" s="627"/>
      <c r="U13" s="628"/>
      <c r="V13" s="632"/>
      <c r="W13" s="574" t="s">
        <v>269</v>
      </c>
      <c r="X13" s="575"/>
      <c r="Y13" s="576">
        <v>5</v>
      </c>
    </row>
    <row r="14" spans="2:29" ht="6.95" customHeight="1" x14ac:dyDescent="0.15">
      <c r="B14" s="591"/>
      <c r="C14" s="592"/>
      <c r="D14" s="607"/>
      <c r="E14" s="608"/>
      <c r="F14" s="596"/>
      <c r="G14" s="597"/>
      <c r="H14" s="596"/>
      <c r="I14" s="601"/>
      <c r="J14" s="579"/>
      <c r="K14" s="580"/>
      <c r="L14" s="582"/>
      <c r="M14" s="622"/>
      <c r="N14" s="582"/>
      <c r="O14" s="561"/>
      <c r="P14" s="563"/>
      <c r="Q14" s="561"/>
      <c r="R14" s="596"/>
      <c r="S14" s="601"/>
      <c r="T14" s="627"/>
      <c r="U14" s="628"/>
      <c r="V14" s="632"/>
      <c r="W14" s="575"/>
      <c r="X14" s="575"/>
      <c r="Y14" s="576"/>
    </row>
    <row r="15" spans="2:29" ht="6.95" customHeight="1" x14ac:dyDescent="0.15">
      <c r="B15" s="591"/>
      <c r="C15" s="593"/>
      <c r="D15" s="609"/>
      <c r="E15" s="610"/>
      <c r="F15" s="596"/>
      <c r="G15" s="597"/>
      <c r="H15" s="596"/>
      <c r="I15" s="601"/>
      <c r="J15" s="577" t="s">
        <v>26</v>
      </c>
      <c r="K15" s="578"/>
      <c r="L15" s="581" t="s">
        <v>34</v>
      </c>
      <c r="M15" s="584">
        <v>5</v>
      </c>
      <c r="N15" s="581" t="s">
        <v>33</v>
      </c>
      <c r="O15" s="584">
        <v>0</v>
      </c>
      <c r="P15" s="562" t="s">
        <v>32</v>
      </c>
      <c r="Q15" s="588">
        <v>0</v>
      </c>
      <c r="R15" s="596"/>
      <c r="S15" s="601"/>
      <c r="T15" s="627"/>
      <c r="U15" s="628"/>
      <c r="V15" s="632"/>
      <c r="W15" s="575"/>
      <c r="X15" s="575"/>
      <c r="Y15" s="576"/>
      <c r="AC15" s="202">
        <v>0</v>
      </c>
    </row>
    <row r="16" spans="2:29" ht="6.95" customHeight="1" x14ac:dyDescent="0.15">
      <c r="B16" s="591"/>
      <c r="C16" s="591" t="s">
        <v>23</v>
      </c>
      <c r="D16" s="605">
        <v>1312342.7</v>
      </c>
      <c r="E16" s="606"/>
      <c r="F16" s="596"/>
      <c r="G16" s="597"/>
      <c r="H16" s="596"/>
      <c r="I16" s="601"/>
      <c r="J16" s="577"/>
      <c r="K16" s="578"/>
      <c r="L16" s="582"/>
      <c r="M16" s="585"/>
      <c r="N16" s="582"/>
      <c r="O16" s="585"/>
      <c r="P16" s="563"/>
      <c r="Q16" s="589"/>
      <c r="R16" s="596"/>
      <c r="S16" s="601"/>
      <c r="T16" s="627"/>
      <c r="U16" s="628"/>
      <c r="V16" s="632"/>
      <c r="W16" s="575"/>
      <c r="X16" s="575"/>
      <c r="Y16" s="576"/>
    </row>
    <row r="17" spans="2:25" ht="6.95" customHeight="1" x14ac:dyDescent="0.15">
      <c r="B17" s="591"/>
      <c r="C17" s="592"/>
      <c r="D17" s="607"/>
      <c r="E17" s="608"/>
      <c r="F17" s="596"/>
      <c r="G17" s="597"/>
      <c r="H17" s="596"/>
      <c r="I17" s="601"/>
      <c r="J17" s="577"/>
      <c r="K17" s="578"/>
      <c r="L17" s="582"/>
      <c r="M17" s="585"/>
      <c r="N17" s="582"/>
      <c r="O17" s="585"/>
      <c r="P17" s="563"/>
      <c r="Q17" s="589"/>
      <c r="R17" s="596"/>
      <c r="S17" s="601"/>
      <c r="T17" s="627"/>
      <c r="U17" s="628"/>
      <c r="V17" s="632"/>
      <c r="W17" s="575"/>
      <c r="X17" s="575"/>
      <c r="Y17" s="576"/>
    </row>
    <row r="18" spans="2:25" ht="6.95" customHeight="1" x14ac:dyDescent="0.15">
      <c r="B18" s="564"/>
      <c r="C18" s="593"/>
      <c r="D18" s="609"/>
      <c r="E18" s="610"/>
      <c r="F18" s="598"/>
      <c r="G18" s="599"/>
      <c r="H18" s="598"/>
      <c r="I18" s="602"/>
      <c r="J18" s="579"/>
      <c r="K18" s="580"/>
      <c r="L18" s="583"/>
      <c r="M18" s="586"/>
      <c r="N18" s="583"/>
      <c r="O18" s="586"/>
      <c r="P18" s="587"/>
      <c r="Q18" s="590"/>
      <c r="R18" s="598"/>
      <c r="S18" s="602"/>
      <c r="T18" s="629"/>
      <c r="U18" s="630"/>
      <c r="V18" s="633"/>
      <c r="W18" s="575"/>
      <c r="X18" s="575"/>
      <c r="Y18" s="576"/>
    </row>
    <row r="19" spans="2:25" ht="39.950000000000003" customHeight="1" x14ac:dyDescent="0.15">
      <c r="B19" s="565" t="s">
        <v>9</v>
      </c>
      <c r="C19" s="567"/>
      <c r="D19" s="568"/>
      <c r="E19" s="568"/>
      <c r="F19" s="568"/>
      <c r="G19" s="568"/>
      <c r="H19" s="568"/>
      <c r="I19" s="568"/>
      <c r="J19" s="568"/>
      <c r="K19" s="568"/>
      <c r="L19" s="568"/>
      <c r="M19" s="568"/>
      <c r="N19" s="568"/>
      <c r="O19" s="568"/>
      <c r="P19" s="568"/>
      <c r="Q19" s="568"/>
      <c r="R19" s="568"/>
      <c r="S19" s="568"/>
      <c r="T19" s="568"/>
      <c r="U19" s="568"/>
      <c r="V19" s="568"/>
      <c r="W19" s="568"/>
      <c r="X19" s="568"/>
      <c r="Y19" s="569"/>
    </row>
    <row r="20" spans="2:25" ht="39.950000000000003" customHeight="1" x14ac:dyDescent="0.15">
      <c r="B20" s="565"/>
      <c r="C20" s="207"/>
      <c r="D20" s="207"/>
      <c r="E20" s="207"/>
      <c r="F20" s="207"/>
      <c r="G20" s="207"/>
      <c r="H20" s="208"/>
      <c r="I20" s="207"/>
      <c r="J20" s="207"/>
      <c r="K20" s="207"/>
      <c r="L20" s="207"/>
      <c r="M20" s="208"/>
      <c r="N20" s="208"/>
      <c r="O20" s="207"/>
      <c r="P20" s="207"/>
      <c r="Q20" s="208"/>
      <c r="R20" s="207"/>
      <c r="S20" s="207"/>
      <c r="T20" s="207"/>
      <c r="U20" s="207"/>
      <c r="V20" s="207"/>
      <c r="W20" s="207"/>
      <c r="X20" s="207"/>
      <c r="Y20" s="209"/>
    </row>
    <row r="21" spans="2:25" ht="39.950000000000003" customHeight="1" x14ac:dyDescent="0.15">
      <c r="B21" s="565"/>
      <c r="C21" s="207"/>
      <c r="D21" s="207"/>
      <c r="E21" s="207"/>
      <c r="F21" s="207"/>
      <c r="G21" s="207"/>
      <c r="H21" s="208"/>
      <c r="I21" s="207"/>
      <c r="J21" s="207"/>
      <c r="K21" s="207"/>
      <c r="L21" s="207"/>
      <c r="M21" s="208"/>
      <c r="N21" s="208"/>
      <c r="O21" s="207"/>
      <c r="P21" s="207"/>
      <c r="Q21" s="208"/>
      <c r="R21" s="207"/>
      <c r="S21" s="207"/>
      <c r="T21" s="207"/>
      <c r="U21" s="207"/>
      <c r="V21" s="207"/>
      <c r="W21" s="207"/>
      <c r="X21" s="207"/>
      <c r="Y21" s="209"/>
    </row>
    <row r="22" spans="2:25" ht="39.950000000000003" customHeight="1" x14ac:dyDescent="0.15">
      <c r="B22" s="565"/>
      <c r="C22" s="207"/>
      <c r="D22" s="207"/>
      <c r="E22" s="207"/>
      <c r="F22" s="208"/>
      <c r="G22" s="207"/>
      <c r="H22" s="207"/>
      <c r="I22" s="207"/>
      <c r="J22" s="207"/>
      <c r="K22" s="207"/>
      <c r="L22" s="207"/>
      <c r="M22" s="208"/>
      <c r="N22" s="207"/>
      <c r="O22" s="207"/>
      <c r="P22" s="207"/>
      <c r="Q22" s="208"/>
      <c r="R22" s="207"/>
      <c r="S22" s="207"/>
      <c r="T22" s="207"/>
      <c r="U22" s="207"/>
      <c r="V22" s="207"/>
      <c r="W22" s="207"/>
      <c r="X22" s="207"/>
      <c r="Y22" s="209"/>
    </row>
    <row r="23" spans="2:25" ht="39.950000000000003" customHeight="1" x14ac:dyDescent="0.15">
      <c r="B23" s="565"/>
      <c r="C23" s="207"/>
      <c r="D23" s="207"/>
      <c r="E23" s="207"/>
      <c r="F23" s="208"/>
      <c r="G23" s="208"/>
      <c r="H23" s="207"/>
      <c r="I23" s="207"/>
      <c r="J23" s="207"/>
      <c r="K23" s="207"/>
      <c r="L23" s="207"/>
      <c r="M23" s="208"/>
      <c r="N23" s="207"/>
      <c r="O23" s="207"/>
      <c r="P23" s="207"/>
      <c r="Q23" s="208"/>
      <c r="R23" s="207"/>
      <c r="S23" s="207"/>
      <c r="T23" s="207"/>
      <c r="U23" s="207"/>
      <c r="V23" s="207"/>
      <c r="W23" s="207"/>
      <c r="X23" s="207"/>
      <c r="Y23" s="209"/>
    </row>
    <row r="24" spans="2:25" ht="39.950000000000003" customHeight="1" x14ac:dyDescent="0.15">
      <c r="B24" s="565"/>
      <c r="C24" s="208"/>
      <c r="D24" s="207"/>
      <c r="E24" s="207"/>
      <c r="F24" s="208"/>
      <c r="G24" s="208"/>
      <c r="H24" s="207"/>
      <c r="I24" s="207"/>
      <c r="J24" s="207"/>
      <c r="K24" s="207"/>
      <c r="L24" s="207"/>
      <c r="M24" s="208"/>
      <c r="N24" s="208"/>
      <c r="O24" s="207"/>
      <c r="P24" s="207"/>
      <c r="Q24" s="208"/>
      <c r="R24" s="207"/>
      <c r="S24" s="207"/>
      <c r="T24" s="207"/>
      <c r="U24" s="207"/>
      <c r="V24" s="207"/>
      <c r="W24" s="207"/>
      <c r="X24" s="207"/>
      <c r="Y24" s="209"/>
    </row>
    <row r="25" spans="2:25" ht="39.950000000000003" customHeight="1" x14ac:dyDescent="0.15">
      <c r="B25" s="565"/>
      <c r="C25" s="208"/>
      <c r="D25" s="207"/>
      <c r="E25" s="207"/>
      <c r="F25" s="208"/>
      <c r="G25" s="208"/>
      <c r="H25" s="207"/>
      <c r="I25" s="207"/>
      <c r="J25" s="207"/>
      <c r="K25" s="207"/>
      <c r="L25" s="207"/>
      <c r="M25" s="208"/>
      <c r="N25" s="208"/>
      <c r="O25" s="207"/>
      <c r="P25" s="207"/>
      <c r="Q25" s="208"/>
      <c r="R25" s="207"/>
      <c r="S25" s="207"/>
      <c r="T25" s="207"/>
      <c r="U25" s="207"/>
      <c r="V25" s="207"/>
      <c r="W25" s="207"/>
      <c r="X25" s="207"/>
      <c r="Y25" s="209"/>
    </row>
    <row r="26" spans="2:25" ht="39.950000000000003" customHeight="1" x14ac:dyDescent="0.15">
      <c r="B26" s="565"/>
      <c r="C26" s="208"/>
      <c r="D26" s="207"/>
      <c r="E26" s="207"/>
      <c r="F26" s="210"/>
      <c r="G26" s="211"/>
      <c r="H26" s="211"/>
      <c r="I26" s="211"/>
      <c r="J26" s="211"/>
      <c r="K26" s="211"/>
      <c r="L26" s="207"/>
      <c r="M26" s="208"/>
      <c r="N26" s="208"/>
      <c r="O26" s="207"/>
      <c r="P26" s="570" t="s">
        <v>284</v>
      </c>
      <c r="Q26" s="570"/>
      <c r="R26" s="570"/>
      <c r="S26" s="570"/>
      <c r="T26" s="570"/>
      <c r="U26" s="570"/>
      <c r="V26" s="570"/>
      <c r="W26" s="570"/>
      <c r="X26" s="570"/>
      <c r="Y26" s="571"/>
    </row>
    <row r="27" spans="2:25" ht="45" customHeight="1" x14ac:dyDescent="0.15">
      <c r="B27" s="566"/>
      <c r="C27" s="212"/>
      <c r="D27" s="213"/>
      <c r="E27" s="214"/>
      <c r="F27" s="215"/>
      <c r="G27" s="213"/>
      <c r="H27" s="213"/>
      <c r="I27" s="213"/>
      <c r="J27" s="213"/>
      <c r="K27" s="213"/>
      <c r="L27" s="213"/>
      <c r="M27" s="213"/>
      <c r="N27" s="213"/>
      <c r="O27" s="216"/>
      <c r="P27" s="572"/>
      <c r="Q27" s="572"/>
      <c r="R27" s="572"/>
      <c r="S27" s="572"/>
      <c r="T27" s="572"/>
      <c r="U27" s="572"/>
      <c r="V27" s="572"/>
      <c r="W27" s="572"/>
      <c r="X27" s="572"/>
      <c r="Y27" s="573"/>
    </row>
    <row r="28" spans="2:25" ht="15" customHeight="1" x14ac:dyDescent="0.15">
      <c r="C28" s="129" t="s">
        <v>245</v>
      </c>
    </row>
    <row r="29" spans="2:25" ht="15" customHeight="1" x14ac:dyDescent="0.15">
      <c r="C29" s="129" t="s">
        <v>555</v>
      </c>
    </row>
    <row r="30" spans="2:25" ht="15" customHeight="1" x14ac:dyDescent="0.15">
      <c r="C30" s="129" t="s">
        <v>286</v>
      </c>
    </row>
    <row r="31" spans="2:25" x14ac:dyDescent="0.15">
      <c r="C31" s="129" t="s">
        <v>246</v>
      </c>
    </row>
    <row r="32" spans="2:25" x14ac:dyDescent="0.15">
      <c r="C32" s="129"/>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xr:uid="{60B79567-9BAE-47D8-BE25-F31952817265}">
      <formula1>$AB$2:$AB$3</formula1>
    </dataValidation>
    <dataValidation type="list" allowBlank="1" showInputMessage="1" showErrorMessage="1" sqref="T7:U18" xr:uid="{F0F44BB5-2FF0-4A7F-ABE6-2C62840C5E5C}">
      <formula1>$AA$2:$AA$5</formula1>
    </dataValidation>
    <dataValidation type="list" allowBlank="1" showInputMessage="1" showErrorMessage="1" sqref="V6:Y6" xr:uid="{9BA53E90-D776-4D59-A22F-D1D9E2CFA17E}">
      <formula1>$AC$2:$AC$8</formula1>
    </dataValidation>
  </dataValidations>
  <printOptions horizontalCentered="1" verticalCentered="1"/>
  <pageMargins left="0.39370078740157483" right="0.39370078740157483" top="0.59055118110236227" bottom="0" header="0.31496062992125984" footer="0.31496062992125984"/>
  <pageSetup paperSize="9" scale="95"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7"/>
  <dimension ref="B1:AC209"/>
  <sheetViews>
    <sheetView showGridLines="0" view="pageBreakPreview" zoomScale="85" zoomScaleNormal="100" zoomScaleSheetLayoutView="85" workbookViewId="0">
      <selection activeCell="K4" sqref="K4:N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2" customWidth="1"/>
    <col min="27" max="16384" width="9" style="1"/>
  </cols>
  <sheetData>
    <row r="1" spans="2:26" ht="9.75" customHeight="1" x14ac:dyDescent="0.15">
      <c r="H1" s="2"/>
      <c r="I1" s="2"/>
      <c r="J1" s="2"/>
      <c r="K1" s="2"/>
      <c r="L1" s="2"/>
      <c r="M1" s="2"/>
      <c r="N1" s="2"/>
      <c r="O1" s="2"/>
      <c r="P1" s="2"/>
      <c r="Q1" s="2"/>
      <c r="R1" s="2"/>
      <c r="S1" s="2"/>
      <c r="T1" s="2"/>
      <c r="U1" s="2"/>
      <c r="V1" s="2"/>
      <c r="W1" s="2"/>
      <c r="X1" s="2"/>
      <c r="Y1" s="2"/>
    </row>
    <row r="2" spans="2:26" ht="24.75" customHeight="1" x14ac:dyDescent="0.15">
      <c r="B2" s="687" t="s">
        <v>320</v>
      </c>
      <c r="C2" s="687"/>
      <c r="D2" s="687"/>
      <c r="E2" s="687"/>
      <c r="F2" s="531"/>
      <c r="G2" s="531"/>
      <c r="H2" s="531"/>
      <c r="I2" s="687"/>
      <c r="J2" s="687"/>
      <c r="K2" s="687"/>
      <c r="L2" s="687"/>
      <c r="M2" s="687"/>
      <c r="N2" s="687"/>
      <c r="O2" s="687"/>
      <c r="P2" s="687"/>
      <c r="Q2" s="687"/>
      <c r="R2" s="687"/>
      <c r="S2" s="687"/>
      <c r="T2" s="687"/>
      <c r="U2" s="687"/>
      <c r="V2" s="687"/>
      <c r="W2" s="687"/>
      <c r="X2" s="687"/>
      <c r="Y2" s="687"/>
    </row>
    <row r="3" spans="2:26" ht="20.100000000000001" customHeight="1" x14ac:dyDescent="0.15">
      <c r="B3" s="394" t="s">
        <v>27</v>
      </c>
      <c r="C3" s="412"/>
      <c r="D3" s="412"/>
      <c r="E3" s="412"/>
      <c r="F3" s="532" t="s">
        <v>716</v>
      </c>
      <c r="G3" s="533"/>
      <c r="H3" s="534"/>
      <c r="I3" s="367" t="s">
        <v>28</v>
      </c>
      <c r="J3" s="366"/>
      <c r="K3" s="688" t="str">
        <f>'様式B(トンネル様式1P001)'!J3</f>
        <v>国道435号</v>
      </c>
      <c r="L3" s="689"/>
      <c r="M3" s="689"/>
      <c r="N3" s="690"/>
      <c r="O3" s="309" t="s">
        <v>257</v>
      </c>
      <c r="P3" s="311"/>
      <c r="Q3" s="698" t="str">
        <f>'様式B(トンネル様式1P001)'!K5</f>
        <v>株式会社エイト日本技術開発</v>
      </c>
      <c r="R3" s="699"/>
      <c r="S3" s="699"/>
      <c r="T3" s="700"/>
      <c r="U3" s="543" t="s">
        <v>219</v>
      </c>
      <c r="V3" s="544"/>
      <c r="W3" s="544"/>
      <c r="X3" s="545"/>
      <c r="Y3" s="549">
        <f>'様式B(トンネル様式1P001)'!Q5</f>
        <v>44413</v>
      </c>
      <c r="Z3" s="551"/>
    </row>
    <row r="4" spans="2:26" ht="20.100000000000001" customHeight="1" x14ac:dyDescent="0.15">
      <c r="B4" s="321" t="s">
        <v>0</v>
      </c>
      <c r="C4" s="322"/>
      <c r="D4" s="322"/>
      <c r="E4" s="322"/>
      <c r="F4" s="555" t="s">
        <v>717</v>
      </c>
      <c r="G4" s="556"/>
      <c r="H4" s="557"/>
      <c r="I4" s="691" t="s">
        <v>1</v>
      </c>
      <c r="J4" s="692"/>
      <c r="K4" s="688" t="str">
        <f>'様式B(トンネル様式1P001)'!P3</f>
        <v>防府土木建設事務所山口支所</v>
      </c>
      <c r="L4" s="689"/>
      <c r="M4" s="689"/>
      <c r="N4" s="690"/>
      <c r="O4" s="309" t="s">
        <v>258</v>
      </c>
      <c r="P4" s="311"/>
      <c r="Q4" s="638" t="s">
        <v>901</v>
      </c>
      <c r="R4" s="639"/>
      <c r="S4" s="639"/>
      <c r="T4" s="639"/>
      <c r="U4" s="693"/>
      <c r="V4" s="694"/>
      <c r="W4" s="694"/>
      <c r="X4" s="695"/>
      <c r="Y4" s="696"/>
      <c r="Z4" s="697"/>
    </row>
    <row r="5" spans="2:26" ht="15" customHeight="1" x14ac:dyDescent="0.15">
      <c r="B5" s="331" t="s">
        <v>241</v>
      </c>
      <c r="C5" s="665" t="s">
        <v>42</v>
      </c>
      <c r="D5" s="666"/>
      <c r="E5" s="659" t="s">
        <v>205</v>
      </c>
      <c r="F5" s="659" t="s">
        <v>204</v>
      </c>
      <c r="G5" s="668" t="s">
        <v>203</v>
      </c>
      <c r="H5" s="669"/>
      <c r="I5" s="394" t="s">
        <v>202</v>
      </c>
      <c r="J5" s="412"/>
      <c r="K5" s="412"/>
      <c r="L5" s="412"/>
      <c r="M5" s="412"/>
      <c r="N5" s="413"/>
      <c r="O5" s="672" t="s">
        <v>530</v>
      </c>
      <c r="P5" s="673"/>
      <c r="Q5" s="676" t="s">
        <v>265</v>
      </c>
      <c r="R5" s="677"/>
      <c r="S5" s="677"/>
      <c r="T5" s="678"/>
      <c r="U5" s="668" t="s">
        <v>201</v>
      </c>
      <c r="V5" s="682"/>
      <c r="W5" s="682"/>
      <c r="X5" s="682"/>
      <c r="Y5" s="669"/>
      <c r="Z5" s="658" t="s">
        <v>200</v>
      </c>
    </row>
    <row r="6" spans="2:26" ht="15" customHeight="1" x14ac:dyDescent="0.15">
      <c r="B6" s="331"/>
      <c r="C6" s="665"/>
      <c r="D6" s="666"/>
      <c r="E6" s="659"/>
      <c r="F6" s="659"/>
      <c r="G6" s="670"/>
      <c r="H6" s="671"/>
      <c r="I6" s="321"/>
      <c r="J6" s="322"/>
      <c r="K6" s="322"/>
      <c r="L6" s="322"/>
      <c r="M6" s="322"/>
      <c r="N6" s="323"/>
      <c r="O6" s="674"/>
      <c r="P6" s="675"/>
      <c r="Q6" s="679"/>
      <c r="R6" s="680"/>
      <c r="S6" s="680"/>
      <c r="T6" s="681"/>
      <c r="U6" s="670"/>
      <c r="V6" s="683"/>
      <c r="W6" s="683"/>
      <c r="X6" s="683"/>
      <c r="Y6" s="671"/>
      <c r="Z6" s="659"/>
    </row>
    <row r="7" spans="2:26" ht="16.5" customHeight="1" x14ac:dyDescent="0.15">
      <c r="B7" s="331"/>
      <c r="C7" s="665"/>
      <c r="D7" s="666"/>
      <c r="E7" s="659"/>
      <c r="F7" s="659"/>
      <c r="G7" s="558" t="s">
        <v>199</v>
      </c>
      <c r="H7" s="558" t="s">
        <v>198</v>
      </c>
      <c r="I7" s="535" t="s">
        <v>197</v>
      </c>
      <c r="J7" s="535" t="s">
        <v>43</v>
      </c>
      <c r="K7" s="655"/>
      <c r="L7" s="655"/>
      <c r="M7" s="662" t="s">
        <v>7</v>
      </c>
      <c r="N7" s="663" t="s">
        <v>196</v>
      </c>
      <c r="O7" s="535" t="s">
        <v>195</v>
      </c>
      <c r="P7" s="535" t="s">
        <v>194</v>
      </c>
      <c r="Q7" s="374" t="s">
        <v>274</v>
      </c>
      <c r="R7" s="655"/>
      <c r="S7" s="558" t="s">
        <v>272</v>
      </c>
      <c r="T7" s="558" t="s">
        <v>273</v>
      </c>
      <c r="U7" s="664" t="s">
        <v>193</v>
      </c>
      <c r="V7" s="558" t="s">
        <v>266</v>
      </c>
      <c r="W7" s="655"/>
      <c r="X7" s="655"/>
      <c r="Y7" s="655"/>
      <c r="Z7" s="659"/>
    </row>
    <row r="8" spans="2:26" ht="16.5" customHeight="1" x14ac:dyDescent="0.15">
      <c r="B8" s="331"/>
      <c r="C8" s="321"/>
      <c r="D8" s="323"/>
      <c r="E8" s="667"/>
      <c r="F8" s="667"/>
      <c r="G8" s="661"/>
      <c r="H8" s="661"/>
      <c r="I8" s="655"/>
      <c r="J8" s="655"/>
      <c r="K8" s="655"/>
      <c r="L8" s="655"/>
      <c r="M8" s="655"/>
      <c r="N8" s="655"/>
      <c r="O8" s="655"/>
      <c r="P8" s="655"/>
      <c r="Q8" s="99" t="s">
        <v>267</v>
      </c>
      <c r="R8" s="99" t="s">
        <v>268</v>
      </c>
      <c r="S8" s="655"/>
      <c r="T8" s="655"/>
      <c r="U8" s="655"/>
      <c r="V8" s="655"/>
      <c r="W8" s="655"/>
      <c r="X8" s="655"/>
      <c r="Y8" s="655"/>
      <c r="Z8" s="660"/>
    </row>
    <row r="9" spans="2:26" ht="15.75" customHeight="1" x14ac:dyDescent="0.15">
      <c r="B9" s="331"/>
      <c r="C9" s="653" t="s">
        <v>890</v>
      </c>
      <c r="D9" s="654"/>
      <c r="E9" s="46">
        <v>1</v>
      </c>
      <c r="F9" s="293">
        <v>0</v>
      </c>
      <c r="G9" s="249" t="s">
        <v>718</v>
      </c>
      <c r="H9" s="249" t="s">
        <v>926</v>
      </c>
      <c r="I9" s="249" t="s">
        <v>720</v>
      </c>
      <c r="J9" s="312" t="s">
        <v>721</v>
      </c>
      <c r="K9" s="312"/>
      <c r="L9" s="312"/>
      <c r="M9" s="249" t="s">
        <v>927</v>
      </c>
      <c r="N9" s="249" t="s">
        <v>722</v>
      </c>
      <c r="O9" s="181" t="s">
        <v>938</v>
      </c>
      <c r="P9" s="249" t="s">
        <v>547</v>
      </c>
      <c r="Q9" s="249" t="s">
        <v>929</v>
      </c>
      <c r="R9" s="249" t="s">
        <v>933</v>
      </c>
      <c r="S9" s="190" t="s">
        <v>724</v>
      </c>
      <c r="T9" s="190" t="s">
        <v>362</v>
      </c>
      <c r="U9" s="190" t="s">
        <v>361</v>
      </c>
      <c r="V9" s="312" t="s">
        <v>936</v>
      </c>
      <c r="W9" s="657"/>
      <c r="X9" s="657"/>
      <c r="Y9" s="657"/>
      <c r="Z9" s="190" t="s">
        <v>1146</v>
      </c>
    </row>
    <row r="10" spans="2:26" ht="15.95" customHeight="1" x14ac:dyDescent="0.15">
      <c r="B10" s="331"/>
      <c r="C10" s="653" t="s">
        <v>890</v>
      </c>
      <c r="D10" s="654"/>
      <c r="E10" s="46">
        <v>2</v>
      </c>
      <c r="F10" s="293">
        <v>0</v>
      </c>
      <c r="G10" s="249" t="s">
        <v>718</v>
      </c>
      <c r="H10" s="249" t="s">
        <v>926</v>
      </c>
      <c r="I10" s="249" t="s">
        <v>720</v>
      </c>
      <c r="J10" s="312" t="s">
        <v>721</v>
      </c>
      <c r="K10" s="312"/>
      <c r="L10" s="312"/>
      <c r="M10" s="249" t="s">
        <v>930</v>
      </c>
      <c r="N10" s="249" t="s">
        <v>722</v>
      </c>
      <c r="O10" s="181" t="s">
        <v>938</v>
      </c>
      <c r="P10" s="249" t="s">
        <v>547</v>
      </c>
      <c r="Q10" s="249" t="s">
        <v>929</v>
      </c>
      <c r="R10" s="249" t="s">
        <v>933</v>
      </c>
      <c r="S10" s="190" t="s">
        <v>724</v>
      </c>
      <c r="T10" s="190" t="s">
        <v>362</v>
      </c>
      <c r="U10" s="190" t="s">
        <v>361</v>
      </c>
      <c r="V10" s="312" t="s">
        <v>936</v>
      </c>
      <c r="W10" s="657"/>
      <c r="X10" s="657"/>
      <c r="Y10" s="657"/>
      <c r="Z10" s="190" t="s">
        <v>1146</v>
      </c>
    </row>
    <row r="11" spans="2:26" ht="15.95" customHeight="1" x14ac:dyDescent="0.15">
      <c r="B11" s="331"/>
      <c r="C11" s="653">
        <v>1</v>
      </c>
      <c r="D11" s="654"/>
      <c r="E11" s="46">
        <v>1</v>
      </c>
      <c r="F11" s="293">
        <v>2.5</v>
      </c>
      <c r="G11" s="249" t="s">
        <v>718</v>
      </c>
      <c r="H11" s="249" t="s">
        <v>719</v>
      </c>
      <c r="I11" s="249" t="s">
        <v>720</v>
      </c>
      <c r="J11" s="312" t="s">
        <v>721</v>
      </c>
      <c r="K11" s="312"/>
      <c r="L11" s="312"/>
      <c r="M11" s="249" t="s">
        <v>931</v>
      </c>
      <c r="N11" s="249" t="s">
        <v>722</v>
      </c>
      <c r="O11" s="181" t="s">
        <v>938</v>
      </c>
      <c r="P11" s="249" t="s">
        <v>547</v>
      </c>
      <c r="Q11" s="249" t="s">
        <v>929</v>
      </c>
      <c r="R11" s="249" t="s">
        <v>933</v>
      </c>
      <c r="S11" s="190" t="s">
        <v>724</v>
      </c>
      <c r="T11" s="190" t="s">
        <v>362</v>
      </c>
      <c r="U11" s="190" t="s">
        <v>361</v>
      </c>
      <c r="V11" s="312" t="s">
        <v>936</v>
      </c>
      <c r="W11" s="657"/>
      <c r="X11" s="657"/>
      <c r="Y11" s="657"/>
      <c r="Z11" s="190" t="s">
        <v>1146</v>
      </c>
    </row>
    <row r="12" spans="2:26" ht="15.95" customHeight="1" x14ac:dyDescent="0.15">
      <c r="B12" s="331"/>
      <c r="C12" s="653">
        <v>1</v>
      </c>
      <c r="D12" s="654"/>
      <c r="E12" s="46">
        <v>2</v>
      </c>
      <c r="F12" s="293">
        <v>0.12</v>
      </c>
      <c r="G12" s="249" t="s">
        <v>718</v>
      </c>
      <c r="H12" s="249" t="s">
        <v>719</v>
      </c>
      <c r="I12" s="249" t="s">
        <v>720</v>
      </c>
      <c r="J12" s="312" t="s">
        <v>721</v>
      </c>
      <c r="K12" s="312"/>
      <c r="L12" s="312"/>
      <c r="M12" s="249" t="s">
        <v>932</v>
      </c>
      <c r="N12" s="249" t="s">
        <v>722</v>
      </c>
      <c r="O12" s="181" t="s">
        <v>938</v>
      </c>
      <c r="P12" s="249" t="s">
        <v>547</v>
      </c>
      <c r="Q12" s="249" t="s">
        <v>929</v>
      </c>
      <c r="R12" s="249" t="s">
        <v>934</v>
      </c>
      <c r="S12" s="190" t="s">
        <v>724</v>
      </c>
      <c r="T12" s="190" t="s">
        <v>935</v>
      </c>
      <c r="U12" s="190" t="s">
        <v>725</v>
      </c>
      <c r="V12" s="312" t="s">
        <v>936</v>
      </c>
      <c r="W12" s="657"/>
      <c r="X12" s="657"/>
      <c r="Y12" s="657"/>
      <c r="Z12" s="190" t="s">
        <v>1146</v>
      </c>
    </row>
    <row r="13" spans="2:26" ht="15.95" customHeight="1" x14ac:dyDescent="0.15">
      <c r="B13" s="331"/>
      <c r="C13" s="653">
        <v>1</v>
      </c>
      <c r="D13" s="654"/>
      <c r="E13" s="46">
        <v>3</v>
      </c>
      <c r="F13" s="293">
        <v>2.1</v>
      </c>
      <c r="G13" s="249" t="s">
        <v>718</v>
      </c>
      <c r="H13" s="249" t="s">
        <v>719</v>
      </c>
      <c r="I13" s="249" t="s">
        <v>720</v>
      </c>
      <c r="J13" s="312" t="s">
        <v>721</v>
      </c>
      <c r="K13" s="312"/>
      <c r="L13" s="312"/>
      <c r="M13" s="249" t="s">
        <v>937</v>
      </c>
      <c r="N13" s="249" t="s">
        <v>722</v>
      </c>
      <c r="O13" s="181" t="s">
        <v>933</v>
      </c>
      <c r="P13" s="249" t="s">
        <v>547</v>
      </c>
      <c r="Q13" s="249" t="s">
        <v>929</v>
      </c>
      <c r="R13" s="249" t="s">
        <v>933</v>
      </c>
      <c r="S13" s="190" t="s">
        <v>724</v>
      </c>
      <c r="T13" s="190" t="s">
        <v>362</v>
      </c>
      <c r="U13" s="190" t="s">
        <v>361</v>
      </c>
      <c r="V13" s="312" t="s">
        <v>936</v>
      </c>
      <c r="W13" s="657"/>
      <c r="X13" s="657"/>
      <c r="Y13" s="657"/>
      <c r="Z13" s="190" t="s">
        <v>929</v>
      </c>
    </row>
    <row r="14" spans="2:26" ht="15.95" customHeight="1" x14ac:dyDescent="0.15">
      <c r="B14" s="331"/>
      <c r="C14" s="653">
        <v>2</v>
      </c>
      <c r="D14" s="654"/>
      <c r="E14" s="46">
        <v>1</v>
      </c>
      <c r="F14" s="293">
        <v>18.350000000000001</v>
      </c>
      <c r="G14" s="249" t="s">
        <v>718</v>
      </c>
      <c r="H14" s="249" t="s">
        <v>726</v>
      </c>
      <c r="I14" s="249" t="s">
        <v>720</v>
      </c>
      <c r="J14" s="392" t="s">
        <v>727</v>
      </c>
      <c r="K14" s="656"/>
      <c r="L14" s="393"/>
      <c r="M14" s="249" t="s">
        <v>728</v>
      </c>
      <c r="N14" s="249" t="s">
        <v>722</v>
      </c>
      <c r="O14" s="181" t="s">
        <v>938</v>
      </c>
      <c r="P14" s="249" t="s">
        <v>547</v>
      </c>
      <c r="Q14" s="249" t="s">
        <v>929</v>
      </c>
      <c r="R14" s="249" t="s">
        <v>939</v>
      </c>
      <c r="S14" s="190" t="s">
        <v>724</v>
      </c>
      <c r="T14" s="190" t="s">
        <v>935</v>
      </c>
      <c r="U14" s="190" t="s">
        <v>725</v>
      </c>
      <c r="V14" s="392" t="s">
        <v>729</v>
      </c>
      <c r="W14" s="656"/>
      <c r="X14" s="656"/>
      <c r="Y14" s="393"/>
      <c r="Z14" s="190" t="s">
        <v>723</v>
      </c>
    </row>
    <row r="15" spans="2:26" ht="15.95" customHeight="1" x14ac:dyDescent="0.15">
      <c r="B15" s="331"/>
      <c r="C15" s="653">
        <v>3</v>
      </c>
      <c r="D15" s="654"/>
      <c r="E15" s="46">
        <v>1</v>
      </c>
      <c r="F15" s="293">
        <v>28.9</v>
      </c>
      <c r="G15" s="249" t="s">
        <v>718</v>
      </c>
      <c r="H15" s="249" t="s">
        <v>726</v>
      </c>
      <c r="I15" s="249" t="s">
        <v>720</v>
      </c>
      <c r="J15" s="392" t="s">
        <v>727</v>
      </c>
      <c r="K15" s="656"/>
      <c r="L15" s="393"/>
      <c r="M15" s="249" t="s">
        <v>730</v>
      </c>
      <c r="N15" s="249" t="s">
        <v>722</v>
      </c>
      <c r="O15" s="181" t="s">
        <v>938</v>
      </c>
      <c r="P15" s="249" t="s">
        <v>547</v>
      </c>
      <c r="Q15" s="249" t="s">
        <v>929</v>
      </c>
      <c r="R15" s="249" t="s">
        <v>939</v>
      </c>
      <c r="S15" s="190" t="s">
        <v>724</v>
      </c>
      <c r="T15" s="190" t="s">
        <v>935</v>
      </c>
      <c r="U15" s="190" t="s">
        <v>725</v>
      </c>
      <c r="V15" s="312" t="s">
        <v>729</v>
      </c>
      <c r="W15" s="657"/>
      <c r="X15" s="657"/>
      <c r="Y15" s="657"/>
      <c r="Z15" s="249" t="s">
        <v>723</v>
      </c>
    </row>
    <row r="16" spans="2:26" ht="15.95" customHeight="1" x14ac:dyDescent="0.15">
      <c r="B16" s="331"/>
      <c r="C16" s="653">
        <v>3</v>
      </c>
      <c r="D16" s="654"/>
      <c r="E16" s="46">
        <v>2</v>
      </c>
      <c r="F16" s="293">
        <v>28.9</v>
      </c>
      <c r="G16" s="249" t="s">
        <v>718</v>
      </c>
      <c r="H16" s="249" t="s">
        <v>726</v>
      </c>
      <c r="I16" s="249" t="s">
        <v>720</v>
      </c>
      <c r="J16" s="392" t="s">
        <v>727</v>
      </c>
      <c r="K16" s="656"/>
      <c r="L16" s="393"/>
      <c r="M16" s="249" t="s">
        <v>728</v>
      </c>
      <c r="N16" s="249" t="s">
        <v>722</v>
      </c>
      <c r="O16" s="181" t="s">
        <v>938</v>
      </c>
      <c r="P16" s="249" t="s">
        <v>547</v>
      </c>
      <c r="Q16" s="249" t="s">
        <v>929</v>
      </c>
      <c r="R16" s="249" t="s">
        <v>939</v>
      </c>
      <c r="S16" s="190" t="s">
        <v>724</v>
      </c>
      <c r="T16" s="190" t="s">
        <v>935</v>
      </c>
      <c r="U16" s="190" t="s">
        <v>725</v>
      </c>
      <c r="V16" s="312" t="s">
        <v>729</v>
      </c>
      <c r="W16" s="657"/>
      <c r="X16" s="657"/>
      <c r="Y16" s="657"/>
      <c r="Z16" s="249" t="s">
        <v>723</v>
      </c>
    </row>
    <row r="17" spans="2:26" ht="15.95" customHeight="1" x14ac:dyDescent="0.15">
      <c r="B17" s="331"/>
      <c r="C17" s="653">
        <v>4</v>
      </c>
      <c r="D17" s="654"/>
      <c r="E17" s="46">
        <v>1</v>
      </c>
      <c r="F17" s="293">
        <v>30.6</v>
      </c>
      <c r="G17" s="249" t="s">
        <v>718</v>
      </c>
      <c r="H17" s="249" t="s">
        <v>732</v>
      </c>
      <c r="I17" s="249" t="s">
        <v>720</v>
      </c>
      <c r="J17" s="392" t="s">
        <v>721</v>
      </c>
      <c r="K17" s="656"/>
      <c r="L17" s="393"/>
      <c r="M17" s="249" t="s">
        <v>940</v>
      </c>
      <c r="N17" s="249" t="s">
        <v>722</v>
      </c>
      <c r="O17" s="181" t="s">
        <v>938</v>
      </c>
      <c r="P17" s="249" t="s">
        <v>547</v>
      </c>
      <c r="Q17" s="249" t="s">
        <v>929</v>
      </c>
      <c r="R17" s="249" t="s">
        <v>933</v>
      </c>
      <c r="S17" s="190" t="s">
        <v>724</v>
      </c>
      <c r="T17" s="190" t="s">
        <v>362</v>
      </c>
      <c r="U17" s="190" t="s">
        <v>361</v>
      </c>
      <c r="V17" s="312" t="s">
        <v>936</v>
      </c>
      <c r="W17" s="657"/>
      <c r="X17" s="657"/>
      <c r="Y17" s="657"/>
      <c r="Z17" s="190" t="s">
        <v>1146</v>
      </c>
    </row>
    <row r="18" spans="2:26" ht="15.95" customHeight="1" x14ac:dyDescent="0.15">
      <c r="B18" s="331"/>
      <c r="C18" s="653">
        <v>4</v>
      </c>
      <c r="D18" s="654"/>
      <c r="E18" s="46">
        <v>2</v>
      </c>
      <c r="F18" s="293">
        <v>37.6</v>
      </c>
      <c r="G18" s="249" t="s">
        <v>718</v>
      </c>
      <c r="H18" s="249" t="s">
        <v>732</v>
      </c>
      <c r="I18" s="249" t="s">
        <v>720</v>
      </c>
      <c r="J18" s="312" t="s">
        <v>721</v>
      </c>
      <c r="K18" s="312"/>
      <c r="L18" s="312"/>
      <c r="M18" s="249" t="s">
        <v>927</v>
      </c>
      <c r="N18" s="249" t="s">
        <v>722</v>
      </c>
      <c r="O18" s="181" t="s">
        <v>938</v>
      </c>
      <c r="P18" s="249" t="s">
        <v>547</v>
      </c>
      <c r="Q18" s="249" t="s">
        <v>929</v>
      </c>
      <c r="R18" s="249" t="s">
        <v>933</v>
      </c>
      <c r="S18" s="190" t="s">
        <v>724</v>
      </c>
      <c r="T18" s="190" t="s">
        <v>362</v>
      </c>
      <c r="U18" s="190" t="s">
        <v>361</v>
      </c>
      <c r="V18" s="312" t="s">
        <v>936</v>
      </c>
      <c r="W18" s="657"/>
      <c r="X18" s="657"/>
      <c r="Y18" s="657"/>
      <c r="Z18" s="190" t="s">
        <v>1146</v>
      </c>
    </row>
    <row r="19" spans="2:26" ht="15.95" customHeight="1" x14ac:dyDescent="0.15">
      <c r="B19" s="331"/>
      <c r="C19" s="653">
        <v>4</v>
      </c>
      <c r="D19" s="654"/>
      <c r="E19" s="46">
        <v>3</v>
      </c>
      <c r="F19" s="293">
        <v>39.299999999999997</v>
      </c>
      <c r="G19" s="249" t="s">
        <v>718</v>
      </c>
      <c r="H19" s="249" t="s">
        <v>726</v>
      </c>
      <c r="I19" s="249" t="s">
        <v>720</v>
      </c>
      <c r="J19" s="312" t="s">
        <v>731</v>
      </c>
      <c r="K19" s="312"/>
      <c r="L19" s="312"/>
      <c r="M19" s="249" t="s">
        <v>941</v>
      </c>
      <c r="N19" s="249" t="s">
        <v>722</v>
      </c>
      <c r="O19" s="181" t="s">
        <v>933</v>
      </c>
      <c r="P19" s="249" t="s">
        <v>547</v>
      </c>
      <c r="Q19" s="249" t="s">
        <v>929</v>
      </c>
      <c r="R19" s="249" t="s">
        <v>934</v>
      </c>
      <c r="S19" s="190" t="s">
        <v>724</v>
      </c>
      <c r="T19" s="190" t="s">
        <v>935</v>
      </c>
      <c r="U19" s="190" t="s">
        <v>725</v>
      </c>
      <c r="V19" s="312" t="s">
        <v>936</v>
      </c>
      <c r="W19" s="655"/>
      <c r="X19" s="655"/>
      <c r="Y19" s="655"/>
      <c r="Z19" s="190" t="s">
        <v>723</v>
      </c>
    </row>
    <row r="20" spans="2:26" ht="15.95" customHeight="1" x14ac:dyDescent="0.15">
      <c r="B20" s="331"/>
      <c r="C20" s="653">
        <v>5</v>
      </c>
      <c r="D20" s="654"/>
      <c r="E20" s="46">
        <v>1</v>
      </c>
      <c r="F20" s="293">
        <v>41.2</v>
      </c>
      <c r="G20" s="249" t="s">
        <v>718</v>
      </c>
      <c r="H20" s="249" t="s">
        <v>726</v>
      </c>
      <c r="I20" s="249" t="s">
        <v>720</v>
      </c>
      <c r="J20" s="312" t="s">
        <v>721</v>
      </c>
      <c r="K20" s="312"/>
      <c r="L20" s="312"/>
      <c r="M20" s="249" t="s">
        <v>927</v>
      </c>
      <c r="N20" s="249" t="s">
        <v>722</v>
      </c>
      <c r="O20" s="181" t="s">
        <v>938</v>
      </c>
      <c r="P20" s="249" t="s">
        <v>547</v>
      </c>
      <c r="Q20" s="249" t="s">
        <v>929</v>
      </c>
      <c r="R20" s="249" t="s">
        <v>933</v>
      </c>
      <c r="S20" s="190" t="s">
        <v>724</v>
      </c>
      <c r="T20" s="190" t="s">
        <v>362</v>
      </c>
      <c r="U20" s="190" t="s">
        <v>361</v>
      </c>
      <c r="V20" s="312" t="s">
        <v>936</v>
      </c>
      <c r="W20" s="657"/>
      <c r="X20" s="657"/>
      <c r="Y20" s="657"/>
      <c r="Z20" s="190" t="s">
        <v>1146</v>
      </c>
    </row>
    <row r="21" spans="2:26" ht="15.95" customHeight="1" x14ac:dyDescent="0.15">
      <c r="B21" s="331"/>
      <c r="C21" s="653">
        <v>5</v>
      </c>
      <c r="D21" s="654"/>
      <c r="E21" s="46">
        <v>2</v>
      </c>
      <c r="F21" s="293">
        <v>40.1</v>
      </c>
      <c r="G21" s="249" t="s">
        <v>718</v>
      </c>
      <c r="H21" s="249" t="s">
        <v>719</v>
      </c>
      <c r="I21" s="249" t="s">
        <v>340</v>
      </c>
      <c r="J21" s="312" t="s">
        <v>734</v>
      </c>
      <c r="K21" s="312"/>
      <c r="L21" s="312"/>
      <c r="M21" s="249" t="s">
        <v>942</v>
      </c>
      <c r="N21" s="249" t="s">
        <v>722</v>
      </c>
      <c r="O21" s="181" t="s">
        <v>933</v>
      </c>
      <c r="P21" s="249" t="s">
        <v>547</v>
      </c>
      <c r="Q21" s="249" t="s">
        <v>929</v>
      </c>
      <c r="R21" s="249" t="s">
        <v>933</v>
      </c>
      <c r="S21" s="190" t="s">
        <v>724</v>
      </c>
      <c r="T21" s="190" t="s">
        <v>362</v>
      </c>
      <c r="U21" s="190" t="s">
        <v>361</v>
      </c>
      <c r="V21" s="312" t="s">
        <v>936</v>
      </c>
      <c r="W21" s="657"/>
      <c r="X21" s="657"/>
      <c r="Y21" s="657"/>
      <c r="Z21" s="190" t="s">
        <v>929</v>
      </c>
    </row>
    <row r="22" spans="2:26" ht="15.95" customHeight="1" x14ac:dyDescent="0.15">
      <c r="B22" s="331"/>
      <c r="C22" s="653">
        <v>6</v>
      </c>
      <c r="D22" s="654"/>
      <c r="E22" s="46">
        <v>1</v>
      </c>
      <c r="F22" s="293">
        <v>60.4</v>
      </c>
      <c r="G22" s="249" t="s">
        <v>718</v>
      </c>
      <c r="H22" s="249" t="s">
        <v>732</v>
      </c>
      <c r="I22" s="249" t="s">
        <v>720</v>
      </c>
      <c r="J22" s="312" t="s">
        <v>727</v>
      </c>
      <c r="K22" s="312"/>
      <c r="L22" s="312"/>
      <c r="M22" s="249" t="s">
        <v>733</v>
      </c>
      <c r="N22" s="249" t="s">
        <v>722</v>
      </c>
      <c r="O22" s="181" t="s">
        <v>933</v>
      </c>
      <c r="P22" s="249" t="s">
        <v>547</v>
      </c>
      <c r="Q22" s="249" t="s">
        <v>929</v>
      </c>
      <c r="R22" s="249" t="s">
        <v>939</v>
      </c>
      <c r="S22" s="190" t="s">
        <v>724</v>
      </c>
      <c r="T22" s="190" t="s">
        <v>935</v>
      </c>
      <c r="U22" s="190" t="s">
        <v>725</v>
      </c>
      <c r="V22" s="312" t="s">
        <v>729</v>
      </c>
      <c r="W22" s="655"/>
      <c r="X22" s="655"/>
      <c r="Y22" s="655"/>
      <c r="Z22" s="190" t="s">
        <v>723</v>
      </c>
    </row>
    <row r="23" spans="2:26" ht="15.95" customHeight="1" x14ac:dyDescent="0.15">
      <c r="B23" s="331"/>
      <c r="C23" s="653">
        <v>6</v>
      </c>
      <c r="D23" s="654"/>
      <c r="E23" s="46">
        <v>2</v>
      </c>
      <c r="F23" s="293">
        <v>55.5</v>
      </c>
      <c r="G23" s="249" t="s">
        <v>718</v>
      </c>
      <c r="H23" s="249" t="s">
        <v>726</v>
      </c>
      <c r="I23" s="249" t="s">
        <v>340</v>
      </c>
      <c r="J23" s="312" t="s">
        <v>734</v>
      </c>
      <c r="K23" s="312"/>
      <c r="L23" s="312"/>
      <c r="M23" s="249" t="s">
        <v>943</v>
      </c>
      <c r="N23" s="249" t="s">
        <v>722</v>
      </c>
      <c r="O23" s="181" t="s">
        <v>933</v>
      </c>
      <c r="P23" s="249" t="s">
        <v>547</v>
      </c>
      <c r="Q23" s="249" t="s">
        <v>929</v>
      </c>
      <c r="R23" s="249" t="s">
        <v>933</v>
      </c>
      <c r="S23" s="190" t="s">
        <v>724</v>
      </c>
      <c r="T23" s="190" t="s">
        <v>362</v>
      </c>
      <c r="U23" s="190" t="s">
        <v>361</v>
      </c>
      <c r="V23" s="312" t="s">
        <v>936</v>
      </c>
      <c r="W23" s="657"/>
      <c r="X23" s="657"/>
      <c r="Y23" s="657"/>
      <c r="Z23" s="190" t="s">
        <v>929</v>
      </c>
    </row>
    <row r="24" spans="2:26" ht="15.95" customHeight="1" x14ac:dyDescent="0.15">
      <c r="B24" s="331"/>
      <c r="C24" s="653">
        <v>6</v>
      </c>
      <c r="D24" s="654"/>
      <c r="E24" s="46">
        <v>3</v>
      </c>
      <c r="F24" s="293">
        <v>50.1</v>
      </c>
      <c r="G24" s="249" t="s">
        <v>718</v>
      </c>
      <c r="H24" s="249" t="s">
        <v>719</v>
      </c>
      <c r="I24" s="249" t="s">
        <v>340</v>
      </c>
      <c r="J24" s="312" t="s">
        <v>734</v>
      </c>
      <c r="K24" s="312"/>
      <c r="L24" s="312"/>
      <c r="M24" s="249" t="s">
        <v>944</v>
      </c>
      <c r="N24" s="249" t="s">
        <v>722</v>
      </c>
      <c r="O24" s="181" t="s">
        <v>933</v>
      </c>
      <c r="P24" s="249" t="s">
        <v>547</v>
      </c>
      <c r="Q24" s="249" t="s">
        <v>929</v>
      </c>
      <c r="R24" s="249" t="s">
        <v>933</v>
      </c>
      <c r="S24" s="190" t="s">
        <v>724</v>
      </c>
      <c r="T24" s="190" t="s">
        <v>362</v>
      </c>
      <c r="U24" s="190" t="s">
        <v>361</v>
      </c>
      <c r="V24" s="312" t="s">
        <v>936</v>
      </c>
      <c r="W24" s="657"/>
      <c r="X24" s="657"/>
      <c r="Y24" s="657"/>
      <c r="Z24" s="190" t="s">
        <v>929</v>
      </c>
    </row>
    <row r="25" spans="2:26" ht="15.95" customHeight="1" x14ac:dyDescent="0.15">
      <c r="B25" s="331"/>
      <c r="C25" s="653">
        <v>9</v>
      </c>
      <c r="D25" s="654"/>
      <c r="E25" s="46">
        <v>1</v>
      </c>
      <c r="F25" s="293">
        <v>85</v>
      </c>
      <c r="G25" s="249" t="s">
        <v>718</v>
      </c>
      <c r="H25" s="249" t="s">
        <v>732</v>
      </c>
      <c r="I25" s="249" t="s">
        <v>720</v>
      </c>
      <c r="J25" s="312" t="s">
        <v>721</v>
      </c>
      <c r="K25" s="312"/>
      <c r="L25" s="312"/>
      <c r="M25" s="249" t="s">
        <v>945</v>
      </c>
      <c r="N25" s="249" t="s">
        <v>722</v>
      </c>
      <c r="O25" s="181" t="s">
        <v>938</v>
      </c>
      <c r="P25" s="249" t="s">
        <v>547</v>
      </c>
      <c r="Q25" s="249" t="s">
        <v>929</v>
      </c>
      <c r="R25" s="249" t="s">
        <v>933</v>
      </c>
      <c r="S25" s="190" t="s">
        <v>724</v>
      </c>
      <c r="T25" s="190" t="s">
        <v>362</v>
      </c>
      <c r="U25" s="190" t="s">
        <v>361</v>
      </c>
      <c r="V25" s="312" t="s">
        <v>936</v>
      </c>
      <c r="W25" s="657"/>
      <c r="X25" s="657"/>
      <c r="Y25" s="657"/>
      <c r="Z25" s="190" t="s">
        <v>1146</v>
      </c>
    </row>
    <row r="26" spans="2:26" ht="15.95" customHeight="1" x14ac:dyDescent="0.15">
      <c r="B26" s="331"/>
      <c r="C26" s="653">
        <v>12</v>
      </c>
      <c r="D26" s="654"/>
      <c r="E26" s="46">
        <v>1</v>
      </c>
      <c r="F26" s="293">
        <v>121.4</v>
      </c>
      <c r="G26" s="249" t="s">
        <v>718</v>
      </c>
      <c r="H26" s="249" t="s">
        <v>726</v>
      </c>
      <c r="I26" s="249" t="s">
        <v>720</v>
      </c>
      <c r="J26" s="312" t="s">
        <v>721</v>
      </c>
      <c r="K26" s="312"/>
      <c r="L26" s="312"/>
      <c r="M26" s="249" t="s">
        <v>946</v>
      </c>
      <c r="N26" s="249" t="s">
        <v>722</v>
      </c>
      <c r="O26" s="181" t="s">
        <v>938</v>
      </c>
      <c r="P26" s="249" t="s">
        <v>547</v>
      </c>
      <c r="Q26" s="249" t="s">
        <v>929</v>
      </c>
      <c r="R26" s="249" t="s">
        <v>933</v>
      </c>
      <c r="S26" s="190" t="s">
        <v>724</v>
      </c>
      <c r="T26" s="190" t="s">
        <v>362</v>
      </c>
      <c r="U26" s="190" t="s">
        <v>361</v>
      </c>
      <c r="V26" s="312" t="s">
        <v>936</v>
      </c>
      <c r="W26" s="657"/>
      <c r="X26" s="657"/>
      <c r="Y26" s="657"/>
      <c r="Z26" s="190" t="s">
        <v>1146</v>
      </c>
    </row>
    <row r="27" spans="2:26" ht="15.95" customHeight="1" x14ac:dyDescent="0.15">
      <c r="B27" s="331"/>
      <c r="C27" s="653">
        <v>12</v>
      </c>
      <c r="D27" s="654"/>
      <c r="E27" s="46">
        <v>2</v>
      </c>
      <c r="F27" s="293">
        <v>121.5</v>
      </c>
      <c r="G27" s="249" t="s">
        <v>718</v>
      </c>
      <c r="H27" s="249" t="s">
        <v>726</v>
      </c>
      <c r="I27" s="249" t="s">
        <v>720</v>
      </c>
      <c r="J27" s="312" t="s">
        <v>721</v>
      </c>
      <c r="K27" s="312"/>
      <c r="L27" s="312"/>
      <c r="M27" s="249" t="s">
        <v>947</v>
      </c>
      <c r="N27" s="249" t="s">
        <v>722</v>
      </c>
      <c r="O27" s="181" t="s">
        <v>938</v>
      </c>
      <c r="P27" s="249" t="s">
        <v>547</v>
      </c>
      <c r="Q27" s="249" t="s">
        <v>929</v>
      </c>
      <c r="R27" s="249" t="s">
        <v>933</v>
      </c>
      <c r="S27" s="190" t="s">
        <v>724</v>
      </c>
      <c r="T27" s="190" t="s">
        <v>362</v>
      </c>
      <c r="U27" s="190" t="s">
        <v>361</v>
      </c>
      <c r="V27" s="312" t="s">
        <v>936</v>
      </c>
      <c r="W27" s="657"/>
      <c r="X27" s="657"/>
      <c r="Y27" s="657"/>
      <c r="Z27" s="190" t="s">
        <v>1146</v>
      </c>
    </row>
    <row r="28" spans="2:26" ht="15.95" customHeight="1" x14ac:dyDescent="0.15">
      <c r="B28" s="331"/>
      <c r="C28" s="653">
        <v>13</v>
      </c>
      <c r="D28" s="654"/>
      <c r="E28" s="46">
        <v>1</v>
      </c>
      <c r="F28" s="293">
        <v>131.4</v>
      </c>
      <c r="G28" s="249" t="s">
        <v>718</v>
      </c>
      <c r="H28" s="249" t="s">
        <v>726</v>
      </c>
      <c r="I28" s="249" t="s">
        <v>720</v>
      </c>
      <c r="J28" s="312" t="s">
        <v>721</v>
      </c>
      <c r="K28" s="312"/>
      <c r="L28" s="312"/>
      <c r="M28" s="249" t="s">
        <v>947</v>
      </c>
      <c r="N28" s="249" t="s">
        <v>722</v>
      </c>
      <c r="O28" s="181" t="s">
        <v>938</v>
      </c>
      <c r="P28" s="249" t="s">
        <v>547</v>
      </c>
      <c r="Q28" s="249" t="s">
        <v>929</v>
      </c>
      <c r="R28" s="249" t="s">
        <v>933</v>
      </c>
      <c r="S28" s="190" t="s">
        <v>724</v>
      </c>
      <c r="T28" s="190" t="s">
        <v>362</v>
      </c>
      <c r="U28" s="190" t="s">
        <v>361</v>
      </c>
      <c r="V28" s="312" t="s">
        <v>936</v>
      </c>
      <c r="W28" s="657"/>
      <c r="X28" s="657"/>
      <c r="Y28" s="657"/>
      <c r="Z28" s="190" t="s">
        <v>1146</v>
      </c>
    </row>
    <row r="29" spans="2:26" ht="15.95" customHeight="1" x14ac:dyDescent="0.15">
      <c r="B29" s="331"/>
      <c r="C29" s="653">
        <v>13</v>
      </c>
      <c r="D29" s="654"/>
      <c r="E29" s="46">
        <v>2</v>
      </c>
      <c r="F29" s="293">
        <v>127.3</v>
      </c>
      <c r="G29" s="249" t="s">
        <v>718</v>
      </c>
      <c r="H29" s="249" t="s">
        <v>726</v>
      </c>
      <c r="I29" s="249" t="s">
        <v>340</v>
      </c>
      <c r="J29" s="312" t="s">
        <v>734</v>
      </c>
      <c r="K29" s="312"/>
      <c r="L29" s="312"/>
      <c r="M29" s="249" t="s">
        <v>948</v>
      </c>
      <c r="N29" s="249" t="s">
        <v>722</v>
      </c>
      <c r="O29" s="181" t="s">
        <v>933</v>
      </c>
      <c r="P29" s="249" t="s">
        <v>547</v>
      </c>
      <c r="Q29" s="249" t="s">
        <v>929</v>
      </c>
      <c r="R29" s="249" t="s">
        <v>933</v>
      </c>
      <c r="S29" s="190" t="s">
        <v>724</v>
      </c>
      <c r="T29" s="190" t="s">
        <v>362</v>
      </c>
      <c r="U29" s="190" t="s">
        <v>361</v>
      </c>
      <c r="V29" s="312" t="s">
        <v>936</v>
      </c>
      <c r="W29" s="657"/>
      <c r="X29" s="657"/>
      <c r="Y29" s="657"/>
      <c r="Z29" s="190" t="s">
        <v>929</v>
      </c>
    </row>
    <row r="30" spans="2:26" ht="15.95" customHeight="1" x14ac:dyDescent="0.15">
      <c r="B30" s="331"/>
      <c r="C30" s="653">
        <v>14</v>
      </c>
      <c r="D30" s="654"/>
      <c r="E30" s="46">
        <v>1</v>
      </c>
      <c r="F30" s="293">
        <v>144.44999999999999</v>
      </c>
      <c r="G30" s="249" t="s">
        <v>718</v>
      </c>
      <c r="H30" s="249" t="s">
        <v>732</v>
      </c>
      <c r="I30" s="249" t="s">
        <v>720</v>
      </c>
      <c r="J30" s="312" t="s">
        <v>734</v>
      </c>
      <c r="K30" s="312"/>
      <c r="L30" s="312"/>
      <c r="M30" s="249" t="s">
        <v>735</v>
      </c>
      <c r="N30" s="249" t="s">
        <v>722</v>
      </c>
      <c r="O30" s="181" t="s">
        <v>933</v>
      </c>
      <c r="P30" s="249" t="s">
        <v>547</v>
      </c>
      <c r="Q30" s="249" t="s">
        <v>929</v>
      </c>
      <c r="R30" s="249" t="s">
        <v>934</v>
      </c>
      <c r="S30" s="190" t="s">
        <v>724</v>
      </c>
      <c r="T30" s="190" t="s">
        <v>935</v>
      </c>
      <c r="U30" s="190" t="s">
        <v>725</v>
      </c>
      <c r="V30" s="312" t="s">
        <v>936</v>
      </c>
      <c r="W30" s="655"/>
      <c r="X30" s="655"/>
      <c r="Y30" s="655"/>
      <c r="Z30" s="190" t="s">
        <v>723</v>
      </c>
    </row>
    <row r="31" spans="2:26" ht="15.95" customHeight="1" x14ac:dyDescent="0.15">
      <c r="B31" s="331"/>
      <c r="C31" s="653">
        <v>19</v>
      </c>
      <c r="D31" s="654"/>
      <c r="E31" s="46">
        <v>1</v>
      </c>
      <c r="F31" s="293">
        <v>186.7</v>
      </c>
      <c r="G31" s="249" t="s">
        <v>718</v>
      </c>
      <c r="H31" s="249" t="s">
        <v>732</v>
      </c>
      <c r="I31" s="249" t="s">
        <v>340</v>
      </c>
      <c r="J31" s="312" t="s">
        <v>734</v>
      </c>
      <c r="K31" s="312"/>
      <c r="L31" s="312"/>
      <c r="M31" s="249" t="s">
        <v>949</v>
      </c>
      <c r="N31" s="249" t="s">
        <v>722</v>
      </c>
      <c r="O31" s="181" t="s">
        <v>933</v>
      </c>
      <c r="P31" s="249" t="s">
        <v>547</v>
      </c>
      <c r="Q31" s="249" t="s">
        <v>929</v>
      </c>
      <c r="R31" s="249" t="s">
        <v>933</v>
      </c>
      <c r="S31" s="190" t="s">
        <v>724</v>
      </c>
      <c r="T31" s="190" t="s">
        <v>362</v>
      </c>
      <c r="U31" s="190" t="s">
        <v>361</v>
      </c>
      <c r="V31" s="312" t="s">
        <v>936</v>
      </c>
      <c r="W31" s="655"/>
      <c r="X31" s="655"/>
      <c r="Y31" s="655"/>
      <c r="Z31" s="190" t="s">
        <v>929</v>
      </c>
    </row>
    <row r="32" spans="2:26" ht="15.95" customHeight="1" x14ac:dyDescent="0.15">
      <c r="B32" s="331"/>
      <c r="C32" s="653">
        <v>20</v>
      </c>
      <c r="D32" s="654"/>
      <c r="E32" s="46">
        <v>1</v>
      </c>
      <c r="F32" s="293">
        <v>206.83</v>
      </c>
      <c r="G32" s="249" t="s">
        <v>718</v>
      </c>
      <c r="H32" s="249" t="s">
        <v>736</v>
      </c>
      <c r="I32" s="249" t="s">
        <v>720</v>
      </c>
      <c r="J32" s="312" t="s">
        <v>734</v>
      </c>
      <c r="K32" s="312"/>
      <c r="L32" s="312"/>
      <c r="M32" s="249" t="s">
        <v>737</v>
      </c>
      <c r="N32" s="249" t="s">
        <v>722</v>
      </c>
      <c r="O32" s="181" t="s">
        <v>933</v>
      </c>
      <c r="P32" s="249" t="s">
        <v>547</v>
      </c>
      <c r="Q32" s="249" t="s">
        <v>929</v>
      </c>
      <c r="R32" s="249" t="s">
        <v>934</v>
      </c>
      <c r="S32" s="190" t="s">
        <v>724</v>
      </c>
      <c r="T32" s="190" t="s">
        <v>935</v>
      </c>
      <c r="U32" s="190" t="s">
        <v>725</v>
      </c>
      <c r="V32" s="312" t="s">
        <v>936</v>
      </c>
      <c r="W32" s="655"/>
      <c r="X32" s="655"/>
      <c r="Y32" s="655"/>
      <c r="Z32" s="190" t="s">
        <v>723</v>
      </c>
    </row>
    <row r="33" spans="2:26" ht="15.95" customHeight="1" x14ac:dyDescent="0.15">
      <c r="B33" s="331"/>
      <c r="C33" s="653">
        <v>23</v>
      </c>
      <c r="D33" s="654"/>
      <c r="E33" s="46">
        <v>1</v>
      </c>
      <c r="F33" s="293">
        <v>228.8</v>
      </c>
      <c r="G33" s="249" t="s">
        <v>718</v>
      </c>
      <c r="H33" s="249" t="s">
        <v>732</v>
      </c>
      <c r="I33" s="249" t="s">
        <v>720</v>
      </c>
      <c r="J33" s="312" t="s">
        <v>721</v>
      </c>
      <c r="K33" s="312"/>
      <c r="L33" s="312"/>
      <c r="M33" s="249" t="s">
        <v>931</v>
      </c>
      <c r="N33" s="249" t="s">
        <v>722</v>
      </c>
      <c r="O33" s="181" t="s">
        <v>938</v>
      </c>
      <c r="P33" s="249" t="s">
        <v>547</v>
      </c>
      <c r="Q33" s="249" t="s">
        <v>929</v>
      </c>
      <c r="R33" s="249" t="s">
        <v>933</v>
      </c>
      <c r="S33" s="190" t="s">
        <v>724</v>
      </c>
      <c r="T33" s="190" t="s">
        <v>362</v>
      </c>
      <c r="U33" s="190" t="s">
        <v>361</v>
      </c>
      <c r="V33" s="312" t="s">
        <v>936</v>
      </c>
      <c r="W33" s="655"/>
      <c r="X33" s="655"/>
      <c r="Y33" s="655"/>
      <c r="Z33" s="190" t="s">
        <v>1146</v>
      </c>
    </row>
    <row r="34" spans="2:26" ht="15.95" customHeight="1" x14ac:dyDescent="0.15">
      <c r="B34" s="331"/>
      <c r="C34" s="653">
        <v>23</v>
      </c>
      <c r="D34" s="654"/>
      <c r="E34" s="46">
        <v>2</v>
      </c>
      <c r="F34" s="293">
        <v>229.2</v>
      </c>
      <c r="G34" s="249" t="s">
        <v>718</v>
      </c>
      <c r="H34" s="249" t="s">
        <v>732</v>
      </c>
      <c r="I34" s="249" t="s">
        <v>720</v>
      </c>
      <c r="J34" s="312" t="s">
        <v>721</v>
      </c>
      <c r="K34" s="312"/>
      <c r="L34" s="312"/>
      <c r="M34" s="249" t="s">
        <v>950</v>
      </c>
      <c r="N34" s="249" t="s">
        <v>722</v>
      </c>
      <c r="O34" s="181" t="s">
        <v>938</v>
      </c>
      <c r="P34" s="249" t="s">
        <v>547</v>
      </c>
      <c r="Q34" s="249" t="s">
        <v>929</v>
      </c>
      <c r="R34" s="249" t="s">
        <v>933</v>
      </c>
      <c r="S34" s="190" t="s">
        <v>724</v>
      </c>
      <c r="T34" s="190" t="s">
        <v>362</v>
      </c>
      <c r="U34" s="190" t="s">
        <v>361</v>
      </c>
      <c r="V34" s="312" t="s">
        <v>936</v>
      </c>
      <c r="W34" s="655"/>
      <c r="X34" s="655"/>
      <c r="Y34" s="655"/>
      <c r="Z34" s="190" t="s">
        <v>1146</v>
      </c>
    </row>
    <row r="35" spans="2:26" ht="15.95" customHeight="1" x14ac:dyDescent="0.15">
      <c r="B35" s="331"/>
      <c r="C35" s="653">
        <v>24</v>
      </c>
      <c r="D35" s="654"/>
      <c r="E35" s="46">
        <v>1</v>
      </c>
      <c r="F35" s="293">
        <v>249.65</v>
      </c>
      <c r="G35" s="249" t="s">
        <v>718</v>
      </c>
      <c r="H35" s="249" t="s">
        <v>726</v>
      </c>
      <c r="I35" s="249" t="s">
        <v>720</v>
      </c>
      <c r="J35" s="312" t="s">
        <v>727</v>
      </c>
      <c r="K35" s="312"/>
      <c r="L35" s="312"/>
      <c r="M35" s="249" t="s">
        <v>738</v>
      </c>
      <c r="N35" s="249" t="s">
        <v>722</v>
      </c>
      <c r="O35" s="181" t="s">
        <v>938</v>
      </c>
      <c r="P35" s="249" t="s">
        <v>547</v>
      </c>
      <c r="Q35" s="249" t="s">
        <v>929</v>
      </c>
      <c r="R35" s="249" t="s">
        <v>939</v>
      </c>
      <c r="S35" s="190" t="s">
        <v>724</v>
      </c>
      <c r="T35" s="190" t="s">
        <v>935</v>
      </c>
      <c r="U35" s="190" t="s">
        <v>725</v>
      </c>
      <c r="V35" s="312" t="s">
        <v>729</v>
      </c>
      <c r="W35" s="655"/>
      <c r="X35" s="655"/>
      <c r="Y35" s="655"/>
      <c r="Z35" s="190" t="s">
        <v>723</v>
      </c>
    </row>
    <row r="36" spans="2:26" ht="15.95" customHeight="1" x14ac:dyDescent="0.15">
      <c r="B36" s="331"/>
      <c r="C36" s="653">
        <v>25</v>
      </c>
      <c r="D36" s="654"/>
      <c r="E36" s="46">
        <v>1</v>
      </c>
      <c r="F36" s="293">
        <v>253.4</v>
      </c>
      <c r="G36" s="249" t="s">
        <v>718</v>
      </c>
      <c r="H36" s="249" t="s">
        <v>732</v>
      </c>
      <c r="I36" s="249" t="s">
        <v>720</v>
      </c>
      <c r="J36" s="312" t="s">
        <v>721</v>
      </c>
      <c r="K36" s="312"/>
      <c r="L36" s="312"/>
      <c r="M36" s="249" t="s">
        <v>951</v>
      </c>
      <c r="N36" s="249" t="s">
        <v>722</v>
      </c>
      <c r="O36" s="181" t="s">
        <v>938</v>
      </c>
      <c r="P36" s="249" t="s">
        <v>547</v>
      </c>
      <c r="Q36" s="249" t="s">
        <v>929</v>
      </c>
      <c r="R36" s="249" t="s">
        <v>933</v>
      </c>
      <c r="S36" s="190" t="s">
        <v>724</v>
      </c>
      <c r="T36" s="190" t="s">
        <v>362</v>
      </c>
      <c r="U36" s="190" t="s">
        <v>361</v>
      </c>
      <c r="V36" s="312" t="s">
        <v>936</v>
      </c>
      <c r="W36" s="655"/>
      <c r="X36" s="655"/>
      <c r="Y36" s="655"/>
      <c r="Z36" s="190" t="s">
        <v>1146</v>
      </c>
    </row>
    <row r="37" spans="2:26" ht="15.95" customHeight="1" x14ac:dyDescent="0.15">
      <c r="B37" s="331"/>
      <c r="C37" s="653">
        <v>25</v>
      </c>
      <c r="D37" s="654"/>
      <c r="E37" s="46">
        <v>2</v>
      </c>
      <c r="F37" s="293">
        <v>255.1</v>
      </c>
      <c r="G37" s="249" t="s">
        <v>718</v>
      </c>
      <c r="H37" s="249" t="s">
        <v>726</v>
      </c>
      <c r="I37" s="249" t="s">
        <v>720</v>
      </c>
      <c r="J37" s="312" t="s">
        <v>734</v>
      </c>
      <c r="K37" s="312"/>
      <c r="L37" s="312"/>
      <c r="M37" s="249" t="s">
        <v>952</v>
      </c>
      <c r="N37" s="249" t="s">
        <v>722</v>
      </c>
      <c r="O37" s="181" t="s">
        <v>933</v>
      </c>
      <c r="P37" s="249" t="s">
        <v>547</v>
      </c>
      <c r="Q37" s="249" t="s">
        <v>929</v>
      </c>
      <c r="R37" s="249" t="s">
        <v>928</v>
      </c>
      <c r="S37" s="190" t="s">
        <v>724</v>
      </c>
      <c r="T37" s="190" t="s">
        <v>724</v>
      </c>
      <c r="U37" s="190" t="s">
        <v>723</v>
      </c>
      <c r="V37" s="312" t="s">
        <v>723</v>
      </c>
      <c r="W37" s="655"/>
      <c r="X37" s="655"/>
      <c r="Y37" s="655"/>
      <c r="Z37" s="190" t="s">
        <v>1146</v>
      </c>
    </row>
    <row r="38" spans="2:26" ht="15.95" customHeight="1" x14ac:dyDescent="0.15">
      <c r="B38" s="331"/>
      <c r="C38" s="653">
        <v>25</v>
      </c>
      <c r="D38" s="654"/>
      <c r="E38" s="46">
        <v>3</v>
      </c>
      <c r="F38" s="293">
        <v>256.60000000000002</v>
      </c>
      <c r="G38" s="249" t="s">
        <v>718</v>
      </c>
      <c r="H38" s="249" t="s">
        <v>726</v>
      </c>
      <c r="I38" s="249" t="s">
        <v>720</v>
      </c>
      <c r="J38" s="312" t="s">
        <v>721</v>
      </c>
      <c r="K38" s="312"/>
      <c r="L38" s="312"/>
      <c r="M38" s="249" t="s">
        <v>953</v>
      </c>
      <c r="N38" s="249" t="s">
        <v>722</v>
      </c>
      <c r="O38" s="181" t="s">
        <v>938</v>
      </c>
      <c r="P38" s="249" t="s">
        <v>547</v>
      </c>
      <c r="Q38" s="249" t="s">
        <v>929</v>
      </c>
      <c r="R38" s="249" t="s">
        <v>933</v>
      </c>
      <c r="S38" s="190" t="s">
        <v>724</v>
      </c>
      <c r="T38" s="190" t="s">
        <v>362</v>
      </c>
      <c r="U38" s="190" t="s">
        <v>361</v>
      </c>
      <c r="V38" s="312" t="s">
        <v>936</v>
      </c>
      <c r="W38" s="655"/>
      <c r="X38" s="655"/>
      <c r="Y38" s="655"/>
      <c r="Z38" s="190" t="s">
        <v>1146</v>
      </c>
    </row>
    <row r="39" spans="2:26" ht="15.95" customHeight="1" x14ac:dyDescent="0.15">
      <c r="B39" s="409"/>
      <c r="C39" s="653">
        <v>26</v>
      </c>
      <c r="D39" s="654"/>
      <c r="E39" s="46">
        <v>1</v>
      </c>
      <c r="F39" s="293">
        <v>261.39999999999998</v>
      </c>
      <c r="G39" s="249" t="s">
        <v>718</v>
      </c>
      <c r="H39" s="249" t="s">
        <v>732</v>
      </c>
      <c r="I39" s="249" t="s">
        <v>720</v>
      </c>
      <c r="J39" s="312" t="s">
        <v>734</v>
      </c>
      <c r="K39" s="312"/>
      <c r="L39" s="312"/>
      <c r="M39" s="249" t="s">
        <v>954</v>
      </c>
      <c r="N39" s="249" t="s">
        <v>722</v>
      </c>
      <c r="O39" s="181" t="s">
        <v>933</v>
      </c>
      <c r="P39" s="249" t="s">
        <v>547</v>
      </c>
      <c r="Q39" s="249" t="s">
        <v>929</v>
      </c>
      <c r="R39" s="249" t="s">
        <v>928</v>
      </c>
      <c r="S39" s="190" t="s">
        <v>724</v>
      </c>
      <c r="T39" s="190" t="s">
        <v>724</v>
      </c>
      <c r="U39" s="190" t="s">
        <v>723</v>
      </c>
      <c r="V39" s="312" t="s">
        <v>723</v>
      </c>
      <c r="W39" s="655"/>
      <c r="X39" s="655"/>
      <c r="Y39" s="655"/>
      <c r="Z39" s="190" t="s">
        <v>1146</v>
      </c>
    </row>
    <row r="40" spans="2:26" ht="15.95" customHeight="1" x14ac:dyDescent="0.15">
      <c r="B40" s="85"/>
      <c r="C40" s="1" t="s">
        <v>275</v>
      </c>
      <c r="D40" s="40"/>
      <c r="E40" s="2"/>
      <c r="F40" s="40"/>
      <c r="G40" s="82"/>
      <c r="H40" s="82"/>
      <c r="I40" s="82"/>
      <c r="J40" s="82"/>
      <c r="K40" s="82"/>
      <c r="L40" s="82"/>
      <c r="M40" s="82"/>
      <c r="N40" s="82"/>
      <c r="O40" s="82"/>
      <c r="P40" s="82"/>
      <c r="Q40" s="84"/>
      <c r="R40" s="97"/>
      <c r="S40" s="40"/>
      <c r="T40" s="40"/>
      <c r="U40" s="82"/>
      <c r="V40" s="98"/>
      <c r="W40" s="98"/>
      <c r="X40" s="98"/>
      <c r="Y40" s="98"/>
      <c r="Z40" s="40"/>
    </row>
    <row r="41" spans="2:26" ht="15.95" customHeight="1" x14ac:dyDescent="0.15">
      <c r="B41" s="85"/>
      <c r="C41" s="91" t="s">
        <v>276</v>
      </c>
      <c r="D41" s="40"/>
      <c r="E41" s="2"/>
      <c r="F41" s="40"/>
      <c r="G41" s="82"/>
      <c r="H41" s="82"/>
      <c r="I41" s="82"/>
      <c r="J41" s="82"/>
      <c r="K41" s="82"/>
      <c r="L41" s="82"/>
      <c r="M41" s="82"/>
      <c r="N41" s="82"/>
      <c r="O41" s="82"/>
      <c r="P41" s="82"/>
      <c r="Q41" s="84"/>
      <c r="R41" s="97"/>
      <c r="S41" s="40"/>
      <c r="T41" s="40"/>
      <c r="U41" s="82"/>
      <c r="V41" s="98"/>
      <c r="W41" s="98"/>
      <c r="X41" s="98"/>
      <c r="Y41" s="98"/>
      <c r="Z41" s="40"/>
    </row>
    <row r="42" spans="2:26" ht="15.95" customHeight="1" x14ac:dyDescent="0.15">
      <c r="B42" s="86"/>
      <c r="C42" s="32" t="s">
        <v>247</v>
      </c>
      <c r="D42" s="32"/>
      <c r="E42" s="32"/>
      <c r="F42" s="32"/>
      <c r="G42" s="32"/>
      <c r="H42" s="32"/>
      <c r="I42" s="32"/>
      <c r="J42" s="32"/>
      <c r="K42" s="32"/>
      <c r="L42" s="32"/>
      <c r="M42" s="32"/>
      <c r="N42" s="32"/>
      <c r="O42" s="32"/>
      <c r="P42" s="32"/>
      <c r="Q42" s="32"/>
      <c r="R42" s="32"/>
      <c r="S42" s="32"/>
      <c r="T42" s="32"/>
      <c r="U42" s="32"/>
      <c r="V42" s="32"/>
      <c r="W42" s="32"/>
      <c r="X42" s="32"/>
      <c r="Y42" s="32"/>
    </row>
    <row r="43" spans="2:26" ht="15.95" customHeight="1" x14ac:dyDescent="0.15">
      <c r="B43" s="32"/>
      <c r="C43" s="32" t="s">
        <v>248</v>
      </c>
      <c r="D43" s="32"/>
      <c r="E43" s="32"/>
      <c r="F43" s="32"/>
      <c r="G43" s="32"/>
      <c r="H43" s="32"/>
      <c r="I43" s="32"/>
      <c r="J43" s="32"/>
      <c r="K43" s="32"/>
      <c r="L43" s="32"/>
      <c r="M43" s="32"/>
      <c r="N43" s="32"/>
      <c r="O43" s="32"/>
      <c r="P43" s="32"/>
      <c r="Q43" s="32"/>
      <c r="R43" s="32"/>
      <c r="S43" s="32"/>
      <c r="T43" s="32"/>
      <c r="U43" s="32"/>
      <c r="V43" s="32"/>
      <c r="W43" s="32"/>
      <c r="X43" s="32"/>
      <c r="Y43" s="32"/>
    </row>
    <row r="44" spans="2:26" ht="15.95" customHeight="1" x14ac:dyDescent="0.15">
      <c r="B44" s="32"/>
      <c r="C44" s="32" t="s">
        <v>447</v>
      </c>
      <c r="D44" s="32"/>
      <c r="E44" s="32"/>
      <c r="F44" s="32"/>
      <c r="G44" s="32"/>
      <c r="H44" s="32"/>
      <c r="I44" s="32"/>
      <c r="J44" s="32"/>
      <c r="K44" s="32"/>
      <c r="L44" s="32"/>
      <c r="M44" s="32"/>
      <c r="N44" s="32"/>
      <c r="O44" s="32"/>
      <c r="P44" s="32"/>
      <c r="Q44" s="32"/>
      <c r="R44" s="32"/>
      <c r="S44" s="32"/>
      <c r="T44" s="32"/>
      <c r="U44" s="32"/>
      <c r="V44" s="32"/>
      <c r="W44" s="32"/>
      <c r="X44" s="32"/>
      <c r="Y44" s="32"/>
    </row>
    <row r="45" spans="2:26" ht="15.95" customHeight="1" x14ac:dyDescent="0.15">
      <c r="C45" s="6" t="s">
        <v>534</v>
      </c>
    </row>
    <row r="46" spans="2:26" ht="15" customHeight="1" x14ac:dyDescent="0.15">
      <c r="B46" s="331" t="s">
        <v>241</v>
      </c>
      <c r="C46" s="665" t="s">
        <v>42</v>
      </c>
      <c r="D46" s="666"/>
      <c r="E46" s="659" t="s">
        <v>205</v>
      </c>
      <c r="F46" s="659" t="s">
        <v>204</v>
      </c>
      <c r="G46" s="668" t="s">
        <v>203</v>
      </c>
      <c r="H46" s="669"/>
      <c r="I46" s="394" t="s">
        <v>202</v>
      </c>
      <c r="J46" s="412"/>
      <c r="K46" s="412"/>
      <c r="L46" s="412"/>
      <c r="M46" s="412"/>
      <c r="N46" s="413"/>
      <c r="O46" s="672" t="s">
        <v>530</v>
      </c>
      <c r="P46" s="673"/>
      <c r="Q46" s="676" t="s">
        <v>265</v>
      </c>
      <c r="R46" s="677"/>
      <c r="S46" s="677"/>
      <c r="T46" s="678"/>
      <c r="U46" s="668" t="s">
        <v>201</v>
      </c>
      <c r="V46" s="682"/>
      <c r="W46" s="682"/>
      <c r="X46" s="682"/>
      <c r="Y46" s="669"/>
      <c r="Z46" s="658" t="s">
        <v>200</v>
      </c>
    </row>
    <row r="47" spans="2:26" ht="15" customHeight="1" x14ac:dyDescent="0.15">
      <c r="B47" s="331"/>
      <c r="C47" s="665"/>
      <c r="D47" s="666"/>
      <c r="E47" s="659"/>
      <c r="F47" s="659"/>
      <c r="G47" s="670"/>
      <c r="H47" s="671"/>
      <c r="I47" s="321"/>
      <c r="J47" s="322"/>
      <c r="K47" s="322"/>
      <c r="L47" s="322"/>
      <c r="M47" s="322"/>
      <c r="N47" s="323"/>
      <c r="O47" s="674"/>
      <c r="P47" s="675"/>
      <c r="Q47" s="679"/>
      <c r="R47" s="680"/>
      <c r="S47" s="680"/>
      <c r="T47" s="681"/>
      <c r="U47" s="670"/>
      <c r="V47" s="683"/>
      <c r="W47" s="683"/>
      <c r="X47" s="683"/>
      <c r="Y47" s="671"/>
      <c r="Z47" s="659"/>
    </row>
    <row r="48" spans="2:26" ht="16.5" customHeight="1" x14ac:dyDescent="0.15">
      <c r="B48" s="331"/>
      <c r="C48" s="665"/>
      <c r="D48" s="666"/>
      <c r="E48" s="659"/>
      <c r="F48" s="659"/>
      <c r="G48" s="558" t="s">
        <v>199</v>
      </c>
      <c r="H48" s="558" t="s">
        <v>198</v>
      </c>
      <c r="I48" s="535" t="s">
        <v>197</v>
      </c>
      <c r="J48" s="535" t="s">
        <v>43</v>
      </c>
      <c r="K48" s="655"/>
      <c r="L48" s="655"/>
      <c r="M48" s="662" t="s">
        <v>7</v>
      </c>
      <c r="N48" s="663" t="s">
        <v>196</v>
      </c>
      <c r="O48" s="535" t="s">
        <v>195</v>
      </c>
      <c r="P48" s="535" t="s">
        <v>194</v>
      </c>
      <c r="Q48" s="374" t="s">
        <v>274</v>
      </c>
      <c r="R48" s="655"/>
      <c r="S48" s="558" t="s">
        <v>272</v>
      </c>
      <c r="T48" s="558" t="s">
        <v>273</v>
      </c>
      <c r="U48" s="664" t="s">
        <v>193</v>
      </c>
      <c r="V48" s="558" t="s">
        <v>266</v>
      </c>
      <c r="W48" s="655"/>
      <c r="X48" s="655"/>
      <c r="Y48" s="655"/>
      <c r="Z48" s="659"/>
    </row>
    <row r="49" spans="2:26" ht="16.5" customHeight="1" x14ac:dyDescent="0.15">
      <c r="B49" s="331"/>
      <c r="C49" s="321"/>
      <c r="D49" s="323"/>
      <c r="E49" s="667"/>
      <c r="F49" s="667"/>
      <c r="G49" s="661"/>
      <c r="H49" s="661"/>
      <c r="I49" s="655"/>
      <c r="J49" s="655"/>
      <c r="K49" s="655"/>
      <c r="L49" s="655"/>
      <c r="M49" s="655"/>
      <c r="N49" s="655"/>
      <c r="O49" s="655"/>
      <c r="P49" s="655"/>
      <c r="Q49" s="99" t="s">
        <v>267</v>
      </c>
      <c r="R49" s="99" t="s">
        <v>268</v>
      </c>
      <c r="S49" s="655"/>
      <c r="T49" s="655"/>
      <c r="U49" s="655"/>
      <c r="V49" s="655"/>
      <c r="W49" s="655"/>
      <c r="X49" s="655"/>
      <c r="Y49" s="655"/>
      <c r="Z49" s="660"/>
    </row>
    <row r="50" spans="2:26" ht="15.75" customHeight="1" x14ac:dyDescent="0.15">
      <c r="B50" s="331"/>
      <c r="C50" s="653">
        <v>26</v>
      </c>
      <c r="D50" s="654"/>
      <c r="E50" s="46">
        <v>2</v>
      </c>
      <c r="F50" s="293">
        <v>270.64999999999998</v>
      </c>
      <c r="G50" s="282" t="s">
        <v>718</v>
      </c>
      <c r="H50" s="282" t="s">
        <v>726</v>
      </c>
      <c r="I50" s="282" t="s">
        <v>720</v>
      </c>
      <c r="J50" s="312" t="s">
        <v>727</v>
      </c>
      <c r="K50" s="312"/>
      <c r="L50" s="312"/>
      <c r="M50" s="282" t="s">
        <v>739</v>
      </c>
      <c r="N50" s="282" t="s">
        <v>722</v>
      </c>
      <c r="O50" s="181" t="s">
        <v>938</v>
      </c>
      <c r="P50" s="282" t="s">
        <v>547</v>
      </c>
      <c r="Q50" s="282" t="s">
        <v>929</v>
      </c>
      <c r="R50" s="282" t="s">
        <v>939</v>
      </c>
      <c r="S50" s="190" t="s">
        <v>724</v>
      </c>
      <c r="T50" s="190" t="s">
        <v>935</v>
      </c>
      <c r="U50" s="190" t="s">
        <v>725</v>
      </c>
      <c r="V50" s="312" t="s">
        <v>729</v>
      </c>
      <c r="W50" s="657"/>
      <c r="X50" s="657"/>
      <c r="Y50" s="657"/>
      <c r="Z50" s="190" t="s">
        <v>723</v>
      </c>
    </row>
    <row r="51" spans="2:26" ht="15.95" customHeight="1" x14ac:dyDescent="0.15">
      <c r="B51" s="331"/>
      <c r="C51" s="653">
        <v>26</v>
      </c>
      <c r="D51" s="654"/>
      <c r="E51" s="46">
        <v>3</v>
      </c>
      <c r="F51" s="293">
        <v>270.64999999999998</v>
      </c>
      <c r="G51" s="282" t="s">
        <v>718</v>
      </c>
      <c r="H51" s="282" t="s">
        <v>726</v>
      </c>
      <c r="I51" s="282" t="s">
        <v>720</v>
      </c>
      <c r="J51" s="312" t="s">
        <v>727</v>
      </c>
      <c r="K51" s="312"/>
      <c r="L51" s="312"/>
      <c r="M51" s="282" t="s">
        <v>740</v>
      </c>
      <c r="N51" s="282" t="s">
        <v>722</v>
      </c>
      <c r="O51" s="181" t="s">
        <v>938</v>
      </c>
      <c r="P51" s="282" t="s">
        <v>547</v>
      </c>
      <c r="Q51" s="282" t="s">
        <v>929</v>
      </c>
      <c r="R51" s="282" t="s">
        <v>939</v>
      </c>
      <c r="S51" s="190" t="s">
        <v>724</v>
      </c>
      <c r="T51" s="190" t="s">
        <v>935</v>
      </c>
      <c r="U51" s="190" t="s">
        <v>725</v>
      </c>
      <c r="V51" s="312" t="s">
        <v>729</v>
      </c>
      <c r="W51" s="684"/>
      <c r="X51" s="684"/>
      <c r="Y51" s="684"/>
      <c r="Z51" s="190" t="s">
        <v>723</v>
      </c>
    </row>
    <row r="52" spans="2:26" ht="15.95" customHeight="1" x14ac:dyDescent="0.15">
      <c r="B52" s="331"/>
      <c r="C52" s="653">
        <v>26</v>
      </c>
      <c r="D52" s="654"/>
      <c r="E52" s="46">
        <v>4</v>
      </c>
      <c r="F52" s="293">
        <v>270.64999999999998</v>
      </c>
      <c r="G52" s="282" t="s">
        <v>718</v>
      </c>
      <c r="H52" s="282" t="s">
        <v>726</v>
      </c>
      <c r="I52" s="282" t="s">
        <v>720</v>
      </c>
      <c r="J52" s="312" t="s">
        <v>727</v>
      </c>
      <c r="K52" s="312"/>
      <c r="L52" s="312"/>
      <c r="M52" s="282" t="s">
        <v>740</v>
      </c>
      <c r="N52" s="282" t="s">
        <v>722</v>
      </c>
      <c r="O52" s="181" t="s">
        <v>938</v>
      </c>
      <c r="P52" s="282" t="s">
        <v>547</v>
      </c>
      <c r="Q52" s="282" t="s">
        <v>929</v>
      </c>
      <c r="R52" s="282" t="s">
        <v>939</v>
      </c>
      <c r="S52" s="190" t="s">
        <v>724</v>
      </c>
      <c r="T52" s="190" t="s">
        <v>935</v>
      </c>
      <c r="U52" s="190" t="s">
        <v>725</v>
      </c>
      <c r="V52" s="312" t="s">
        <v>729</v>
      </c>
      <c r="W52" s="657"/>
      <c r="X52" s="657"/>
      <c r="Y52" s="657"/>
      <c r="Z52" s="190" t="s">
        <v>723</v>
      </c>
    </row>
    <row r="53" spans="2:26" ht="15.95" customHeight="1" x14ac:dyDescent="0.15">
      <c r="B53" s="331"/>
      <c r="C53" s="653">
        <v>27</v>
      </c>
      <c r="D53" s="654"/>
      <c r="E53" s="46">
        <v>1</v>
      </c>
      <c r="F53" s="293">
        <v>270.7</v>
      </c>
      <c r="G53" s="282" t="s">
        <v>718</v>
      </c>
      <c r="H53" s="282" t="s">
        <v>732</v>
      </c>
      <c r="I53" s="282" t="s">
        <v>720</v>
      </c>
      <c r="J53" s="312" t="s">
        <v>734</v>
      </c>
      <c r="K53" s="312"/>
      <c r="L53" s="312"/>
      <c r="M53" s="282" t="s">
        <v>955</v>
      </c>
      <c r="N53" s="282" t="s">
        <v>722</v>
      </c>
      <c r="O53" s="181" t="s">
        <v>933</v>
      </c>
      <c r="P53" s="282" t="s">
        <v>547</v>
      </c>
      <c r="Q53" s="282" t="s">
        <v>929</v>
      </c>
      <c r="R53" s="282" t="s">
        <v>928</v>
      </c>
      <c r="S53" s="190" t="s">
        <v>724</v>
      </c>
      <c r="T53" s="190" t="s">
        <v>724</v>
      </c>
      <c r="U53" s="190" t="s">
        <v>723</v>
      </c>
      <c r="V53" s="312" t="s">
        <v>723</v>
      </c>
      <c r="W53" s="657"/>
      <c r="X53" s="657"/>
      <c r="Y53" s="657"/>
      <c r="Z53" s="190" t="s">
        <v>1146</v>
      </c>
    </row>
    <row r="54" spans="2:26" ht="15.95" customHeight="1" x14ac:dyDescent="0.15">
      <c r="B54" s="331"/>
      <c r="C54" s="653">
        <v>28</v>
      </c>
      <c r="D54" s="654"/>
      <c r="E54" s="46">
        <v>1</v>
      </c>
      <c r="F54" s="293">
        <v>281.2</v>
      </c>
      <c r="G54" s="282" t="s">
        <v>718</v>
      </c>
      <c r="H54" s="282" t="s">
        <v>732</v>
      </c>
      <c r="I54" s="282" t="s">
        <v>720</v>
      </c>
      <c r="J54" s="312" t="s">
        <v>727</v>
      </c>
      <c r="K54" s="312"/>
      <c r="L54" s="312"/>
      <c r="M54" s="282" t="s">
        <v>741</v>
      </c>
      <c r="N54" s="282" t="s">
        <v>722</v>
      </c>
      <c r="O54" s="181" t="s">
        <v>938</v>
      </c>
      <c r="P54" s="282" t="s">
        <v>547</v>
      </c>
      <c r="Q54" s="282" t="s">
        <v>929</v>
      </c>
      <c r="R54" s="282" t="s">
        <v>939</v>
      </c>
      <c r="S54" s="190" t="s">
        <v>724</v>
      </c>
      <c r="T54" s="190" t="s">
        <v>935</v>
      </c>
      <c r="U54" s="190" t="s">
        <v>725</v>
      </c>
      <c r="V54" s="312" t="s">
        <v>729</v>
      </c>
      <c r="W54" s="657"/>
      <c r="X54" s="657"/>
      <c r="Y54" s="657"/>
      <c r="Z54" s="282" t="s">
        <v>723</v>
      </c>
    </row>
    <row r="55" spans="2:26" ht="15.95" customHeight="1" x14ac:dyDescent="0.15">
      <c r="B55" s="331"/>
      <c r="C55" s="653">
        <v>28</v>
      </c>
      <c r="D55" s="654"/>
      <c r="E55" s="46">
        <v>2</v>
      </c>
      <c r="F55" s="293">
        <v>281.2</v>
      </c>
      <c r="G55" s="282" t="s">
        <v>718</v>
      </c>
      <c r="H55" s="282" t="s">
        <v>732</v>
      </c>
      <c r="I55" s="282" t="s">
        <v>720</v>
      </c>
      <c r="J55" s="392" t="s">
        <v>734</v>
      </c>
      <c r="K55" s="656"/>
      <c r="L55" s="393"/>
      <c r="M55" s="282" t="s">
        <v>956</v>
      </c>
      <c r="N55" s="282" t="s">
        <v>722</v>
      </c>
      <c r="O55" s="181" t="s">
        <v>933</v>
      </c>
      <c r="P55" s="282" t="s">
        <v>547</v>
      </c>
      <c r="Q55" s="282" t="s">
        <v>929</v>
      </c>
      <c r="R55" s="282" t="s">
        <v>928</v>
      </c>
      <c r="S55" s="190" t="s">
        <v>724</v>
      </c>
      <c r="T55" s="190" t="s">
        <v>724</v>
      </c>
      <c r="U55" s="190" t="s">
        <v>723</v>
      </c>
      <c r="V55" s="392" t="s">
        <v>723</v>
      </c>
      <c r="W55" s="656"/>
      <c r="X55" s="656"/>
      <c r="Y55" s="393"/>
      <c r="Z55" s="190" t="s">
        <v>1146</v>
      </c>
    </row>
    <row r="56" spans="2:26" ht="15.95" customHeight="1" x14ac:dyDescent="0.15">
      <c r="B56" s="331"/>
      <c r="C56" s="653">
        <v>29</v>
      </c>
      <c r="D56" s="654"/>
      <c r="E56" s="46">
        <v>1</v>
      </c>
      <c r="F56" s="293">
        <v>295</v>
      </c>
      <c r="G56" s="282" t="s">
        <v>718</v>
      </c>
      <c r="H56" s="282" t="s">
        <v>732</v>
      </c>
      <c r="I56" s="282" t="s">
        <v>720</v>
      </c>
      <c r="J56" s="392" t="s">
        <v>734</v>
      </c>
      <c r="K56" s="656"/>
      <c r="L56" s="393"/>
      <c r="M56" s="282" t="s">
        <v>957</v>
      </c>
      <c r="N56" s="282" t="s">
        <v>722</v>
      </c>
      <c r="O56" s="181" t="s">
        <v>933</v>
      </c>
      <c r="P56" s="282" t="s">
        <v>547</v>
      </c>
      <c r="Q56" s="282" t="s">
        <v>929</v>
      </c>
      <c r="R56" s="282" t="s">
        <v>928</v>
      </c>
      <c r="S56" s="190" t="s">
        <v>724</v>
      </c>
      <c r="T56" s="190" t="s">
        <v>724</v>
      </c>
      <c r="U56" s="190" t="s">
        <v>723</v>
      </c>
      <c r="V56" s="312" t="s">
        <v>723</v>
      </c>
      <c r="W56" s="657"/>
      <c r="X56" s="657"/>
      <c r="Y56" s="657"/>
      <c r="Z56" s="190" t="s">
        <v>1146</v>
      </c>
    </row>
    <row r="57" spans="2:26" ht="15.95" customHeight="1" x14ac:dyDescent="0.15">
      <c r="B57" s="331"/>
      <c r="C57" s="653">
        <v>30</v>
      </c>
      <c r="D57" s="654"/>
      <c r="E57" s="46">
        <v>1</v>
      </c>
      <c r="F57" s="293">
        <v>302.3</v>
      </c>
      <c r="G57" s="282" t="s">
        <v>718</v>
      </c>
      <c r="H57" s="282" t="s">
        <v>732</v>
      </c>
      <c r="I57" s="282" t="s">
        <v>720</v>
      </c>
      <c r="J57" s="392" t="s">
        <v>734</v>
      </c>
      <c r="K57" s="656"/>
      <c r="L57" s="393"/>
      <c r="M57" s="282" t="s">
        <v>956</v>
      </c>
      <c r="N57" s="282" t="s">
        <v>722</v>
      </c>
      <c r="O57" s="181" t="s">
        <v>933</v>
      </c>
      <c r="P57" s="282" t="s">
        <v>547</v>
      </c>
      <c r="Q57" s="282" t="s">
        <v>929</v>
      </c>
      <c r="R57" s="282" t="s">
        <v>928</v>
      </c>
      <c r="S57" s="190" t="s">
        <v>724</v>
      </c>
      <c r="T57" s="190" t="s">
        <v>724</v>
      </c>
      <c r="U57" s="190" t="s">
        <v>723</v>
      </c>
      <c r="V57" s="312" t="s">
        <v>723</v>
      </c>
      <c r="W57" s="657"/>
      <c r="X57" s="657"/>
      <c r="Y57" s="657"/>
      <c r="Z57" s="190" t="s">
        <v>1146</v>
      </c>
    </row>
    <row r="58" spans="2:26" ht="15.95" customHeight="1" x14ac:dyDescent="0.15">
      <c r="B58" s="331"/>
      <c r="C58" s="653">
        <v>30</v>
      </c>
      <c r="D58" s="654"/>
      <c r="E58" s="46">
        <v>2</v>
      </c>
      <c r="F58" s="293">
        <v>312.75</v>
      </c>
      <c r="G58" s="282" t="s">
        <v>718</v>
      </c>
      <c r="H58" s="282" t="s">
        <v>732</v>
      </c>
      <c r="I58" s="282" t="s">
        <v>720</v>
      </c>
      <c r="J58" s="392" t="s">
        <v>727</v>
      </c>
      <c r="K58" s="656"/>
      <c r="L58" s="393"/>
      <c r="M58" s="282" t="s">
        <v>742</v>
      </c>
      <c r="N58" s="282" t="s">
        <v>743</v>
      </c>
      <c r="O58" s="181" t="s">
        <v>723</v>
      </c>
      <c r="P58" s="282" t="s">
        <v>723</v>
      </c>
      <c r="Q58" s="282" t="s">
        <v>929</v>
      </c>
      <c r="R58" s="282" t="s">
        <v>939</v>
      </c>
      <c r="S58" s="190" t="s">
        <v>724</v>
      </c>
      <c r="T58" s="190" t="s">
        <v>935</v>
      </c>
      <c r="U58" s="190" t="s">
        <v>744</v>
      </c>
      <c r="V58" s="312" t="s">
        <v>729</v>
      </c>
      <c r="W58" s="657"/>
      <c r="X58" s="657"/>
      <c r="Y58" s="657"/>
      <c r="Z58" s="190" t="s">
        <v>723</v>
      </c>
    </row>
    <row r="59" spans="2:26" ht="15.95" customHeight="1" x14ac:dyDescent="0.15">
      <c r="B59" s="331"/>
      <c r="C59" s="653">
        <v>30</v>
      </c>
      <c r="D59" s="654"/>
      <c r="E59" s="46">
        <v>3</v>
      </c>
      <c r="F59" s="293">
        <v>307.5</v>
      </c>
      <c r="G59" s="282" t="s">
        <v>718</v>
      </c>
      <c r="H59" s="282" t="s">
        <v>726</v>
      </c>
      <c r="I59" s="282" t="s">
        <v>720</v>
      </c>
      <c r="J59" s="312" t="s">
        <v>721</v>
      </c>
      <c r="K59" s="312"/>
      <c r="L59" s="312"/>
      <c r="M59" s="282" t="s">
        <v>958</v>
      </c>
      <c r="N59" s="282" t="s">
        <v>722</v>
      </c>
      <c r="O59" s="181" t="s">
        <v>938</v>
      </c>
      <c r="P59" s="282" t="s">
        <v>547</v>
      </c>
      <c r="Q59" s="282" t="s">
        <v>929</v>
      </c>
      <c r="R59" s="282" t="s">
        <v>933</v>
      </c>
      <c r="S59" s="190" t="s">
        <v>724</v>
      </c>
      <c r="T59" s="190" t="s">
        <v>362</v>
      </c>
      <c r="U59" s="190" t="s">
        <v>361</v>
      </c>
      <c r="V59" s="312" t="s">
        <v>936</v>
      </c>
      <c r="W59" s="655"/>
      <c r="X59" s="655"/>
      <c r="Y59" s="655"/>
      <c r="Z59" s="190" t="s">
        <v>1146</v>
      </c>
    </row>
    <row r="60" spans="2:26" ht="15.95" customHeight="1" x14ac:dyDescent="0.15">
      <c r="B60" s="331"/>
      <c r="C60" s="653">
        <v>31</v>
      </c>
      <c r="D60" s="654"/>
      <c r="E60" s="46">
        <v>1</v>
      </c>
      <c r="F60" s="293">
        <v>312.8</v>
      </c>
      <c r="G60" s="282" t="s">
        <v>718</v>
      </c>
      <c r="H60" s="282" t="s">
        <v>732</v>
      </c>
      <c r="I60" s="282" t="s">
        <v>720</v>
      </c>
      <c r="J60" s="312" t="s">
        <v>734</v>
      </c>
      <c r="K60" s="312"/>
      <c r="L60" s="312"/>
      <c r="M60" s="282" t="s">
        <v>959</v>
      </c>
      <c r="N60" s="282" t="s">
        <v>722</v>
      </c>
      <c r="O60" s="181" t="s">
        <v>933</v>
      </c>
      <c r="P60" s="282" t="s">
        <v>547</v>
      </c>
      <c r="Q60" s="282" t="s">
        <v>929</v>
      </c>
      <c r="R60" s="282" t="s">
        <v>928</v>
      </c>
      <c r="S60" s="190" t="s">
        <v>724</v>
      </c>
      <c r="T60" s="190" t="s">
        <v>724</v>
      </c>
      <c r="U60" s="190" t="s">
        <v>723</v>
      </c>
      <c r="V60" s="312" t="s">
        <v>723</v>
      </c>
      <c r="W60" s="655"/>
      <c r="X60" s="655"/>
      <c r="Y60" s="655"/>
      <c r="Z60" s="190" t="s">
        <v>1146</v>
      </c>
    </row>
    <row r="61" spans="2:26" ht="15.95" customHeight="1" x14ac:dyDescent="0.15">
      <c r="B61" s="331"/>
      <c r="C61" s="653">
        <v>31</v>
      </c>
      <c r="D61" s="654"/>
      <c r="E61" s="46">
        <v>2</v>
      </c>
      <c r="F61" s="293">
        <v>323.25</v>
      </c>
      <c r="G61" s="282" t="s">
        <v>718</v>
      </c>
      <c r="H61" s="282" t="s">
        <v>732</v>
      </c>
      <c r="I61" s="282" t="s">
        <v>720</v>
      </c>
      <c r="J61" s="312" t="s">
        <v>731</v>
      </c>
      <c r="K61" s="312"/>
      <c r="L61" s="312"/>
      <c r="M61" s="282" t="s">
        <v>745</v>
      </c>
      <c r="N61" s="282" t="s">
        <v>722</v>
      </c>
      <c r="O61" s="181" t="s">
        <v>933</v>
      </c>
      <c r="P61" s="282" t="s">
        <v>547</v>
      </c>
      <c r="Q61" s="282" t="s">
        <v>929</v>
      </c>
      <c r="R61" s="282" t="s">
        <v>934</v>
      </c>
      <c r="S61" s="190" t="s">
        <v>724</v>
      </c>
      <c r="T61" s="190" t="s">
        <v>935</v>
      </c>
      <c r="U61" s="190" t="s">
        <v>725</v>
      </c>
      <c r="V61" s="312" t="s">
        <v>936</v>
      </c>
      <c r="W61" s="655"/>
      <c r="X61" s="655"/>
      <c r="Y61" s="655"/>
      <c r="Z61" s="190" t="s">
        <v>723</v>
      </c>
    </row>
    <row r="62" spans="2:26" ht="15.95" customHeight="1" x14ac:dyDescent="0.15">
      <c r="B62" s="331"/>
      <c r="C62" s="653">
        <v>31</v>
      </c>
      <c r="D62" s="654"/>
      <c r="E62" s="46">
        <v>3</v>
      </c>
      <c r="F62" s="293">
        <v>323.25</v>
      </c>
      <c r="G62" s="282" t="s">
        <v>718</v>
      </c>
      <c r="H62" s="282" t="s">
        <v>726</v>
      </c>
      <c r="I62" s="282" t="s">
        <v>720</v>
      </c>
      <c r="J62" s="312" t="s">
        <v>731</v>
      </c>
      <c r="K62" s="312"/>
      <c r="L62" s="312"/>
      <c r="M62" s="282" t="s">
        <v>746</v>
      </c>
      <c r="N62" s="282" t="s">
        <v>743</v>
      </c>
      <c r="O62" s="181" t="s">
        <v>723</v>
      </c>
      <c r="P62" s="282" t="s">
        <v>723</v>
      </c>
      <c r="Q62" s="282" t="s">
        <v>929</v>
      </c>
      <c r="R62" s="282" t="s">
        <v>934</v>
      </c>
      <c r="S62" s="190" t="s">
        <v>724</v>
      </c>
      <c r="T62" s="190" t="s">
        <v>935</v>
      </c>
      <c r="U62" s="190" t="s">
        <v>744</v>
      </c>
      <c r="V62" s="312" t="s">
        <v>936</v>
      </c>
      <c r="W62" s="655"/>
      <c r="X62" s="655"/>
      <c r="Y62" s="655"/>
      <c r="Z62" s="190" t="s">
        <v>723</v>
      </c>
    </row>
    <row r="63" spans="2:26" ht="15.95" customHeight="1" x14ac:dyDescent="0.15">
      <c r="B63" s="331"/>
      <c r="C63" s="653">
        <v>32</v>
      </c>
      <c r="D63" s="654"/>
      <c r="E63" s="46">
        <v>1</v>
      </c>
      <c r="F63" s="293">
        <v>324.7</v>
      </c>
      <c r="G63" s="282" t="s">
        <v>718</v>
      </c>
      <c r="H63" s="282" t="s">
        <v>732</v>
      </c>
      <c r="I63" s="282" t="s">
        <v>720</v>
      </c>
      <c r="J63" s="312" t="s">
        <v>721</v>
      </c>
      <c r="K63" s="312"/>
      <c r="L63" s="312"/>
      <c r="M63" s="282" t="s">
        <v>927</v>
      </c>
      <c r="N63" s="282" t="s">
        <v>722</v>
      </c>
      <c r="O63" s="181" t="s">
        <v>938</v>
      </c>
      <c r="P63" s="282" t="s">
        <v>547</v>
      </c>
      <c r="Q63" s="282" t="s">
        <v>929</v>
      </c>
      <c r="R63" s="282" t="s">
        <v>933</v>
      </c>
      <c r="S63" s="190" t="s">
        <v>724</v>
      </c>
      <c r="T63" s="190" t="s">
        <v>362</v>
      </c>
      <c r="U63" s="190" t="s">
        <v>361</v>
      </c>
      <c r="V63" s="312" t="s">
        <v>936</v>
      </c>
      <c r="W63" s="655"/>
      <c r="X63" s="655"/>
      <c r="Y63" s="655"/>
      <c r="Z63" s="190" t="s">
        <v>1146</v>
      </c>
    </row>
    <row r="64" spans="2:26" ht="15.95" customHeight="1" x14ac:dyDescent="0.15">
      <c r="B64" s="331"/>
      <c r="C64" s="653">
        <v>32</v>
      </c>
      <c r="D64" s="654"/>
      <c r="E64" s="46">
        <v>2</v>
      </c>
      <c r="F64" s="293">
        <v>323.3</v>
      </c>
      <c r="G64" s="282" t="s">
        <v>718</v>
      </c>
      <c r="H64" s="282" t="s">
        <v>732</v>
      </c>
      <c r="I64" s="282" t="s">
        <v>720</v>
      </c>
      <c r="J64" s="312" t="s">
        <v>734</v>
      </c>
      <c r="K64" s="312"/>
      <c r="L64" s="312"/>
      <c r="M64" s="282" t="s">
        <v>959</v>
      </c>
      <c r="N64" s="282" t="s">
        <v>722</v>
      </c>
      <c r="O64" s="181" t="s">
        <v>933</v>
      </c>
      <c r="P64" s="282" t="s">
        <v>547</v>
      </c>
      <c r="Q64" s="282" t="s">
        <v>929</v>
      </c>
      <c r="R64" s="282" t="s">
        <v>928</v>
      </c>
      <c r="S64" s="190" t="s">
        <v>724</v>
      </c>
      <c r="T64" s="190" t="s">
        <v>724</v>
      </c>
      <c r="U64" s="190" t="s">
        <v>723</v>
      </c>
      <c r="V64" s="312" t="s">
        <v>723</v>
      </c>
      <c r="W64" s="655"/>
      <c r="X64" s="655"/>
      <c r="Y64" s="655"/>
      <c r="Z64" s="190" t="s">
        <v>1146</v>
      </c>
    </row>
    <row r="65" spans="2:26" ht="15.95" customHeight="1" x14ac:dyDescent="0.15">
      <c r="B65" s="331"/>
      <c r="C65" s="653">
        <v>33</v>
      </c>
      <c r="D65" s="654"/>
      <c r="E65" s="46">
        <v>1</v>
      </c>
      <c r="F65" s="293">
        <v>333.9</v>
      </c>
      <c r="G65" s="282" t="s">
        <v>718</v>
      </c>
      <c r="H65" s="282" t="s">
        <v>732</v>
      </c>
      <c r="I65" s="282" t="s">
        <v>720</v>
      </c>
      <c r="J65" s="312" t="s">
        <v>734</v>
      </c>
      <c r="K65" s="312"/>
      <c r="L65" s="312"/>
      <c r="M65" s="282" t="s">
        <v>960</v>
      </c>
      <c r="N65" s="282" t="s">
        <v>722</v>
      </c>
      <c r="O65" s="181" t="s">
        <v>933</v>
      </c>
      <c r="P65" s="282" t="s">
        <v>547</v>
      </c>
      <c r="Q65" s="282" t="s">
        <v>929</v>
      </c>
      <c r="R65" s="282" t="s">
        <v>928</v>
      </c>
      <c r="S65" s="190" t="s">
        <v>724</v>
      </c>
      <c r="T65" s="190" t="s">
        <v>724</v>
      </c>
      <c r="U65" s="190" t="s">
        <v>723</v>
      </c>
      <c r="V65" s="312" t="s">
        <v>723</v>
      </c>
      <c r="W65" s="655"/>
      <c r="X65" s="655"/>
      <c r="Y65" s="655"/>
      <c r="Z65" s="190" t="s">
        <v>1146</v>
      </c>
    </row>
    <row r="66" spans="2:26" ht="15.95" customHeight="1" x14ac:dyDescent="0.15">
      <c r="B66" s="331"/>
      <c r="C66" s="653">
        <v>34</v>
      </c>
      <c r="D66" s="654"/>
      <c r="E66" s="46">
        <v>1</v>
      </c>
      <c r="F66" s="293">
        <v>354.75</v>
      </c>
      <c r="G66" s="282" t="s">
        <v>718</v>
      </c>
      <c r="H66" s="282" t="s">
        <v>732</v>
      </c>
      <c r="I66" s="282" t="s">
        <v>720</v>
      </c>
      <c r="J66" s="312" t="s">
        <v>727</v>
      </c>
      <c r="K66" s="312"/>
      <c r="L66" s="312"/>
      <c r="M66" s="282" t="s">
        <v>747</v>
      </c>
      <c r="N66" s="282" t="s">
        <v>722</v>
      </c>
      <c r="O66" s="181" t="s">
        <v>938</v>
      </c>
      <c r="P66" s="282" t="s">
        <v>544</v>
      </c>
      <c r="Q66" s="282" t="s">
        <v>961</v>
      </c>
      <c r="R66" s="282" t="s">
        <v>939</v>
      </c>
      <c r="S66" s="190" t="s">
        <v>724</v>
      </c>
      <c r="T66" s="190" t="s">
        <v>935</v>
      </c>
      <c r="U66" s="190" t="s">
        <v>725</v>
      </c>
      <c r="V66" s="312" t="s">
        <v>729</v>
      </c>
      <c r="W66" s="655"/>
      <c r="X66" s="655"/>
      <c r="Y66" s="655"/>
      <c r="Z66" s="190" t="s">
        <v>723</v>
      </c>
    </row>
    <row r="67" spans="2:26" ht="15.95" customHeight="1" x14ac:dyDescent="0.15">
      <c r="B67" s="331"/>
      <c r="C67" s="653">
        <v>34</v>
      </c>
      <c r="D67" s="654"/>
      <c r="E67" s="46">
        <v>2</v>
      </c>
      <c r="F67" s="293">
        <v>344.4</v>
      </c>
      <c r="G67" s="282" t="s">
        <v>718</v>
      </c>
      <c r="H67" s="282" t="s">
        <v>732</v>
      </c>
      <c r="I67" s="282" t="s">
        <v>720</v>
      </c>
      <c r="J67" s="312" t="s">
        <v>734</v>
      </c>
      <c r="K67" s="312"/>
      <c r="L67" s="312"/>
      <c r="M67" s="282" t="s">
        <v>949</v>
      </c>
      <c r="N67" s="282" t="s">
        <v>722</v>
      </c>
      <c r="O67" s="181" t="s">
        <v>933</v>
      </c>
      <c r="P67" s="282" t="s">
        <v>547</v>
      </c>
      <c r="Q67" s="282" t="s">
        <v>929</v>
      </c>
      <c r="R67" s="282" t="s">
        <v>928</v>
      </c>
      <c r="S67" s="190" t="s">
        <v>724</v>
      </c>
      <c r="T67" s="190" t="s">
        <v>724</v>
      </c>
      <c r="U67" s="190" t="s">
        <v>723</v>
      </c>
      <c r="V67" s="312" t="s">
        <v>723</v>
      </c>
      <c r="W67" s="655"/>
      <c r="X67" s="655"/>
      <c r="Y67" s="655"/>
      <c r="Z67" s="190" t="s">
        <v>1146</v>
      </c>
    </row>
    <row r="68" spans="2:26" ht="15.95" customHeight="1" x14ac:dyDescent="0.15">
      <c r="B68" s="331"/>
      <c r="C68" s="653">
        <v>34</v>
      </c>
      <c r="D68" s="654"/>
      <c r="E68" s="46">
        <v>3</v>
      </c>
      <c r="F68" s="293">
        <v>354.75</v>
      </c>
      <c r="G68" s="282" t="s">
        <v>718</v>
      </c>
      <c r="H68" s="282" t="s">
        <v>726</v>
      </c>
      <c r="I68" s="282" t="s">
        <v>720</v>
      </c>
      <c r="J68" s="312" t="s">
        <v>727</v>
      </c>
      <c r="K68" s="312"/>
      <c r="L68" s="312"/>
      <c r="M68" s="282" t="s">
        <v>740</v>
      </c>
      <c r="N68" s="282" t="s">
        <v>722</v>
      </c>
      <c r="O68" s="181" t="s">
        <v>938</v>
      </c>
      <c r="P68" s="282" t="s">
        <v>547</v>
      </c>
      <c r="Q68" s="282" t="s">
        <v>929</v>
      </c>
      <c r="R68" s="282" t="s">
        <v>939</v>
      </c>
      <c r="S68" s="190" t="s">
        <v>724</v>
      </c>
      <c r="T68" s="190" t="s">
        <v>935</v>
      </c>
      <c r="U68" s="190" t="s">
        <v>725</v>
      </c>
      <c r="V68" s="312" t="s">
        <v>729</v>
      </c>
      <c r="W68" s="655"/>
      <c r="X68" s="655"/>
      <c r="Y68" s="655"/>
      <c r="Z68" s="190" t="s">
        <v>723</v>
      </c>
    </row>
    <row r="69" spans="2:26" ht="15.95" customHeight="1" x14ac:dyDescent="0.15">
      <c r="B69" s="331"/>
      <c r="C69" s="653">
        <v>35</v>
      </c>
      <c r="D69" s="654"/>
      <c r="E69" s="46">
        <v>1</v>
      </c>
      <c r="F69" s="293">
        <v>356.7</v>
      </c>
      <c r="G69" s="282" t="s">
        <v>718</v>
      </c>
      <c r="H69" s="282" t="s">
        <v>726</v>
      </c>
      <c r="I69" s="282" t="s">
        <v>720</v>
      </c>
      <c r="J69" s="312" t="s">
        <v>734</v>
      </c>
      <c r="K69" s="312"/>
      <c r="L69" s="312"/>
      <c r="M69" s="282" t="s">
        <v>962</v>
      </c>
      <c r="N69" s="282" t="s">
        <v>722</v>
      </c>
      <c r="O69" s="181" t="s">
        <v>933</v>
      </c>
      <c r="P69" s="282" t="s">
        <v>547</v>
      </c>
      <c r="Q69" s="282" t="s">
        <v>929</v>
      </c>
      <c r="R69" s="282" t="s">
        <v>928</v>
      </c>
      <c r="S69" s="190" t="s">
        <v>724</v>
      </c>
      <c r="T69" s="190" t="s">
        <v>724</v>
      </c>
      <c r="U69" s="190" t="s">
        <v>723</v>
      </c>
      <c r="V69" s="312" t="s">
        <v>723</v>
      </c>
      <c r="W69" s="655"/>
      <c r="X69" s="655"/>
      <c r="Y69" s="655"/>
      <c r="Z69" s="190" t="s">
        <v>1146</v>
      </c>
    </row>
    <row r="70" spans="2:26" ht="15.95" customHeight="1" x14ac:dyDescent="0.15">
      <c r="B70" s="331"/>
      <c r="C70" s="653">
        <v>36</v>
      </c>
      <c r="D70" s="654"/>
      <c r="E70" s="46">
        <v>1</v>
      </c>
      <c r="F70" s="293">
        <v>375.85</v>
      </c>
      <c r="G70" s="282" t="s">
        <v>718</v>
      </c>
      <c r="H70" s="282" t="s">
        <v>732</v>
      </c>
      <c r="I70" s="282" t="s">
        <v>720</v>
      </c>
      <c r="J70" s="312" t="s">
        <v>727</v>
      </c>
      <c r="K70" s="312"/>
      <c r="L70" s="312"/>
      <c r="M70" s="282" t="s">
        <v>740</v>
      </c>
      <c r="N70" s="282" t="s">
        <v>722</v>
      </c>
      <c r="O70" s="181" t="s">
        <v>938</v>
      </c>
      <c r="P70" s="282" t="s">
        <v>547</v>
      </c>
      <c r="Q70" s="282" t="s">
        <v>929</v>
      </c>
      <c r="R70" s="282" t="s">
        <v>939</v>
      </c>
      <c r="S70" s="190" t="s">
        <v>724</v>
      </c>
      <c r="T70" s="190" t="s">
        <v>935</v>
      </c>
      <c r="U70" s="190" t="s">
        <v>725</v>
      </c>
      <c r="V70" s="312" t="s">
        <v>729</v>
      </c>
      <c r="W70" s="655"/>
      <c r="X70" s="655"/>
      <c r="Y70" s="655"/>
      <c r="Z70" s="190" t="s">
        <v>723</v>
      </c>
    </row>
    <row r="71" spans="2:26" ht="15.95" customHeight="1" x14ac:dyDescent="0.15">
      <c r="B71" s="331"/>
      <c r="C71" s="653">
        <v>36</v>
      </c>
      <c r="D71" s="654"/>
      <c r="E71" s="46">
        <v>2</v>
      </c>
      <c r="F71" s="293">
        <v>375.85</v>
      </c>
      <c r="G71" s="282" t="s">
        <v>718</v>
      </c>
      <c r="H71" s="282" t="s">
        <v>732</v>
      </c>
      <c r="I71" s="282" t="s">
        <v>720</v>
      </c>
      <c r="J71" s="312" t="s">
        <v>727</v>
      </c>
      <c r="K71" s="312"/>
      <c r="L71" s="312"/>
      <c r="M71" s="282" t="s">
        <v>748</v>
      </c>
      <c r="N71" s="282" t="s">
        <v>722</v>
      </c>
      <c r="O71" s="181" t="s">
        <v>938</v>
      </c>
      <c r="P71" s="282" t="s">
        <v>547</v>
      </c>
      <c r="Q71" s="282" t="s">
        <v>929</v>
      </c>
      <c r="R71" s="282" t="s">
        <v>939</v>
      </c>
      <c r="S71" s="190" t="s">
        <v>724</v>
      </c>
      <c r="T71" s="190" t="s">
        <v>935</v>
      </c>
      <c r="U71" s="190" t="s">
        <v>725</v>
      </c>
      <c r="V71" s="312" t="s">
        <v>729</v>
      </c>
      <c r="W71" s="655"/>
      <c r="X71" s="655"/>
      <c r="Y71" s="655"/>
      <c r="Z71" s="190" t="s">
        <v>723</v>
      </c>
    </row>
    <row r="72" spans="2:26" ht="15.95" customHeight="1" x14ac:dyDescent="0.15">
      <c r="B72" s="331"/>
      <c r="C72" s="653">
        <v>36</v>
      </c>
      <c r="D72" s="654"/>
      <c r="E72" s="46">
        <v>3</v>
      </c>
      <c r="F72" s="293">
        <v>365.4</v>
      </c>
      <c r="G72" s="282" t="s">
        <v>718</v>
      </c>
      <c r="H72" s="282" t="s">
        <v>775</v>
      </c>
      <c r="I72" s="282" t="s">
        <v>720</v>
      </c>
      <c r="J72" s="312" t="s">
        <v>734</v>
      </c>
      <c r="K72" s="312"/>
      <c r="L72" s="312"/>
      <c r="M72" s="282" t="s">
        <v>959</v>
      </c>
      <c r="N72" s="282" t="s">
        <v>722</v>
      </c>
      <c r="O72" s="181" t="s">
        <v>933</v>
      </c>
      <c r="P72" s="282" t="s">
        <v>547</v>
      </c>
      <c r="Q72" s="282" t="s">
        <v>929</v>
      </c>
      <c r="R72" s="282" t="s">
        <v>928</v>
      </c>
      <c r="S72" s="190" t="s">
        <v>724</v>
      </c>
      <c r="T72" s="190" t="s">
        <v>724</v>
      </c>
      <c r="U72" s="190" t="s">
        <v>723</v>
      </c>
      <c r="V72" s="312" t="s">
        <v>723</v>
      </c>
      <c r="W72" s="655"/>
      <c r="X72" s="655"/>
      <c r="Y72" s="655"/>
      <c r="Z72" s="190" t="s">
        <v>1146</v>
      </c>
    </row>
    <row r="73" spans="2:26" ht="15.95" customHeight="1" x14ac:dyDescent="0.15">
      <c r="B73" s="331"/>
      <c r="C73" s="653">
        <v>36</v>
      </c>
      <c r="D73" s="654"/>
      <c r="E73" s="46">
        <v>4</v>
      </c>
      <c r="F73" s="293">
        <v>375.85</v>
      </c>
      <c r="G73" s="282" t="s">
        <v>718</v>
      </c>
      <c r="H73" s="282" t="s">
        <v>732</v>
      </c>
      <c r="I73" s="282" t="s">
        <v>720</v>
      </c>
      <c r="J73" s="312" t="s">
        <v>731</v>
      </c>
      <c r="K73" s="312"/>
      <c r="L73" s="312"/>
      <c r="M73" s="282" t="s">
        <v>778</v>
      </c>
      <c r="N73" s="282" t="s">
        <v>722</v>
      </c>
      <c r="O73" s="181" t="s">
        <v>938</v>
      </c>
      <c r="P73" s="282" t="s">
        <v>547</v>
      </c>
      <c r="Q73" s="282" t="s">
        <v>929</v>
      </c>
      <c r="R73" s="282" t="s">
        <v>928</v>
      </c>
      <c r="S73" s="190" t="s">
        <v>724</v>
      </c>
      <c r="T73" s="190" t="s">
        <v>724</v>
      </c>
      <c r="U73" s="190" t="s">
        <v>359</v>
      </c>
      <c r="V73" s="312" t="s">
        <v>723</v>
      </c>
      <c r="W73" s="655"/>
      <c r="X73" s="655"/>
      <c r="Y73" s="655"/>
      <c r="Z73" s="190" t="s">
        <v>1146</v>
      </c>
    </row>
    <row r="74" spans="2:26" ht="15.95" customHeight="1" x14ac:dyDescent="0.15">
      <c r="B74" s="331"/>
      <c r="C74" s="653">
        <v>36</v>
      </c>
      <c r="D74" s="654"/>
      <c r="E74" s="46">
        <v>5</v>
      </c>
      <c r="F74" s="293">
        <v>375.85</v>
      </c>
      <c r="G74" s="282" t="s">
        <v>718</v>
      </c>
      <c r="H74" s="282" t="s">
        <v>726</v>
      </c>
      <c r="I74" s="282" t="s">
        <v>720</v>
      </c>
      <c r="J74" s="312" t="s">
        <v>727</v>
      </c>
      <c r="K74" s="312"/>
      <c r="L74" s="312"/>
      <c r="M74" s="282" t="s">
        <v>739</v>
      </c>
      <c r="N74" s="282" t="s">
        <v>722</v>
      </c>
      <c r="O74" s="181" t="s">
        <v>938</v>
      </c>
      <c r="P74" s="282" t="s">
        <v>547</v>
      </c>
      <c r="Q74" s="282" t="s">
        <v>929</v>
      </c>
      <c r="R74" s="282" t="s">
        <v>939</v>
      </c>
      <c r="S74" s="190" t="s">
        <v>724</v>
      </c>
      <c r="T74" s="190" t="s">
        <v>935</v>
      </c>
      <c r="U74" s="190" t="s">
        <v>725</v>
      </c>
      <c r="V74" s="312" t="s">
        <v>729</v>
      </c>
      <c r="W74" s="655"/>
      <c r="X74" s="655"/>
      <c r="Y74" s="655"/>
      <c r="Z74" s="190" t="s">
        <v>723</v>
      </c>
    </row>
    <row r="75" spans="2:26" ht="15.95" customHeight="1" x14ac:dyDescent="0.15">
      <c r="B75" s="331"/>
      <c r="C75" s="653">
        <v>37</v>
      </c>
      <c r="D75" s="654"/>
      <c r="E75" s="46">
        <v>1</v>
      </c>
      <c r="F75" s="293">
        <v>386.35</v>
      </c>
      <c r="G75" s="282" t="s">
        <v>718</v>
      </c>
      <c r="H75" s="282" t="s">
        <v>732</v>
      </c>
      <c r="I75" s="282" t="s">
        <v>720</v>
      </c>
      <c r="J75" s="312" t="s">
        <v>727</v>
      </c>
      <c r="K75" s="312"/>
      <c r="L75" s="312"/>
      <c r="M75" s="282" t="s">
        <v>728</v>
      </c>
      <c r="N75" s="282" t="s">
        <v>722</v>
      </c>
      <c r="O75" s="181" t="s">
        <v>938</v>
      </c>
      <c r="P75" s="282" t="s">
        <v>547</v>
      </c>
      <c r="Q75" s="282" t="s">
        <v>929</v>
      </c>
      <c r="R75" s="282" t="s">
        <v>939</v>
      </c>
      <c r="S75" s="190" t="s">
        <v>724</v>
      </c>
      <c r="T75" s="190" t="s">
        <v>935</v>
      </c>
      <c r="U75" s="190" t="s">
        <v>725</v>
      </c>
      <c r="V75" s="312" t="s">
        <v>729</v>
      </c>
      <c r="W75" s="655"/>
      <c r="X75" s="655"/>
      <c r="Y75" s="655"/>
      <c r="Z75" s="190" t="s">
        <v>723</v>
      </c>
    </row>
    <row r="76" spans="2:26" ht="15.95" customHeight="1" x14ac:dyDescent="0.15">
      <c r="B76" s="331"/>
      <c r="C76" s="653">
        <v>39</v>
      </c>
      <c r="D76" s="654"/>
      <c r="E76" s="46">
        <v>1</v>
      </c>
      <c r="F76" s="293">
        <v>398.45</v>
      </c>
      <c r="G76" s="282" t="s">
        <v>718</v>
      </c>
      <c r="H76" s="282" t="s">
        <v>732</v>
      </c>
      <c r="I76" s="282" t="s">
        <v>720</v>
      </c>
      <c r="J76" s="312" t="s">
        <v>727</v>
      </c>
      <c r="K76" s="312"/>
      <c r="L76" s="312"/>
      <c r="M76" s="282" t="s">
        <v>749</v>
      </c>
      <c r="N76" s="282" t="s">
        <v>743</v>
      </c>
      <c r="O76" s="181" t="s">
        <v>723</v>
      </c>
      <c r="P76" s="282" t="s">
        <v>723</v>
      </c>
      <c r="Q76" s="282" t="s">
        <v>929</v>
      </c>
      <c r="R76" s="282" t="s">
        <v>939</v>
      </c>
      <c r="S76" s="190" t="s">
        <v>724</v>
      </c>
      <c r="T76" s="190" t="s">
        <v>935</v>
      </c>
      <c r="U76" s="190" t="s">
        <v>744</v>
      </c>
      <c r="V76" s="312" t="s">
        <v>729</v>
      </c>
      <c r="W76" s="655"/>
      <c r="X76" s="655"/>
      <c r="Y76" s="655"/>
      <c r="Z76" s="190" t="s">
        <v>723</v>
      </c>
    </row>
    <row r="77" spans="2:26" ht="15.95" customHeight="1" x14ac:dyDescent="0.15">
      <c r="B77" s="331"/>
      <c r="C77" s="653">
        <v>39</v>
      </c>
      <c r="D77" s="654"/>
      <c r="E77" s="46">
        <v>2</v>
      </c>
      <c r="F77" s="293">
        <v>396.95</v>
      </c>
      <c r="G77" s="282" t="s">
        <v>718</v>
      </c>
      <c r="H77" s="282" t="s">
        <v>732</v>
      </c>
      <c r="I77" s="282" t="s">
        <v>720</v>
      </c>
      <c r="J77" s="312" t="s">
        <v>734</v>
      </c>
      <c r="K77" s="312"/>
      <c r="L77" s="312"/>
      <c r="M77" s="282" t="s">
        <v>963</v>
      </c>
      <c r="N77" s="282" t="s">
        <v>722</v>
      </c>
      <c r="O77" s="181" t="s">
        <v>933</v>
      </c>
      <c r="P77" s="282" t="s">
        <v>547</v>
      </c>
      <c r="Q77" s="282" t="s">
        <v>929</v>
      </c>
      <c r="R77" s="282" t="s">
        <v>928</v>
      </c>
      <c r="S77" s="190" t="s">
        <v>724</v>
      </c>
      <c r="T77" s="190" t="s">
        <v>724</v>
      </c>
      <c r="U77" s="190" t="s">
        <v>723</v>
      </c>
      <c r="V77" s="312" t="s">
        <v>723</v>
      </c>
      <c r="W77" s="655"/>
      <c r="X77" s="655"/>
      <c r="Y77" s="655"/>
      <c r="Z77" s="190" t="s">
        <v>1146</v>
      </c>
    </row>
    <row r="78" spans="2:26" ht="15.95" customHeight="1" x14ac:dyDescent="0.15">
      <c r="B78" s="331"/>
      <c r="C78" s="653">
        <v>41</v>
      </c>
      <c r="D78" s="654"/>
      <c r="E78" s="46">
        <v>1</v>
      </c>
      <c r="F78" s="293">
        <v>420.7</v>
      </c>
      <c r="G78" s="282" t="s">
        <v>718</v>
      </c>
      <c r="H78" s="282" t="s">
        <v>726</v>
      </c>
      <c r="I78" s="282" t="s">
        <v>720</v>
      </c>
      <c r="J78" s="312" t="s">
        <v>734</v>
      </c>
      <c r="K78" s="312"/>
      <c r="L78" s="312"/>
      <c r="M78" s="282" t="s">
        <v>964</v>
      </c>
      <c r="N78" s="282" t="s">
        <v>722</v>
      </c>
      <c r="O78" s="181" t="s">
        <v>933</v>
      </c>
      <c r="P78" s="282" t="s">
        <v>547</v>
      </c>
      <c r="Q78" s="282" t="s">
        <v>929</v>
      </c>
      <c r="R78" s="282" t="s">
        <v>928</v>
      </c>
      <c r="S78" s="190" t="s">
        <v>724</v>
      </c>
      <c r="T78" s="190" t="s">
        <v>724</v>
      </c>
      <c r="U78" s="190" t="s">
        <v>723</v>
      </c>
      <c r="V78" s="312" t="s">
        <v>723</v>
      </c>
      <c r="W78" s="655"/>
      <c r="X78" s="655"/>
      <c r="Y78" s="655"/>
      <c r="Z78" s="190" t="s">
        <v>1146</v>
      </c>
    </row>
    <row r="79" spans="2:26" ht="15.95" customHeight="1" x14ac:dyDescent="0.15">
      <c r="B79" s="331"/>
      <c r="C79" s="653">
        <v>42</v>
      </c>
      <c r="D79" s="654"/>
      <c r="E79" s="46">
        <v>1</v>
      </c>
      <c r="F79" s="293">
        <v>427.85</v>
      </c>
      <c r="G79" s="282" t="s">
        <v>718</v>
      </c>
      <c r="H79" s="282" t="s">
        <v>775</v>
      </c>
      <c r="I79" s="282" t="s">
        <v>720</v>
      </c>
      <c r="J79" s="312" t="s">
        <v>734</v>
      </c>
      <c r="K79" s="312"/>
      <c r="L79" s="312"/>
      <c r="M79" s="282" t="s">
        <v>964</v>
      </c>
      <c r="N79" s="282" t="s">
        <v>722</v>
      </c>
      <c r="O79" s="181" t="s">
        <v>933</v>
      </c>
      <c r="P79" s="282" t="s">
        <v>547</v>
      </c>
      <c r="Q79" s="282" t="s">
        <v>929</v>
      </c>
      <c r="R79" s="282" t="s">
        <v>928</v>
      </c>
      <c r="S79" s="190" t="s">
        <v>724</v>
      </c>
      <c r="T79" s="190" t="s">
        <v>724</v>
      </c>
      <c r="U79" s="190" t="s">
        <v>723</v>
      </c>
      <c r="V79" s="312" t="s">
        <v>723</v>
      </c>
      <c r="W79" s="655"/>
      <c r="X79" s="655"/>
      <c r="Y79" s="655"/>
      <c r="Z79" s="190" t="s">
        <v>1146</v>
      </c>
    </row>
    <row r="80" spans="2:26" ht="15.95" customHeight="1" x14ac:dyDescent="0.15">
      <c r="B80" s="409"/>
      <c r="C80" s="653">
        <v>43</v>
      </c>
      <c r="D80" s="654"/>
      <c r="E80" s="46">
        <v>1</v>
      </c>
      <c r="F80" s="293">
        <v>438.05</v>
      </c>
      <c r="G80" s="282" t="s">
        <v>718</v>
      </c>
      <c r="H80" s="282" t="s">
        <v>732</v>
      </c>
      <c r="I80" s="282" t="s">
        <v>720</v>
      </c>
      <c r="J80" s="312" t="s">
        <v>721</v>
      </c>
      <c r="K80" s="312"/>
      <c r="L80" s="312"/>
      <c r="M80" s="282" t="s">
        <v>965</v>
      </c>
      <c r="N80" s="282" t="s">
        <v>722</v>
      </c>
      <c r="O80" s="181" t="s">
        <v>938</v>
      </c>
      <c r="P80" s="282" t="s">
        <v>547</v>
      </c>
      <c r="Q80" s="282" t="s">
        <v>929</v>
      </c>
      <c r="R80" s="282" t="s">
        <v>933</v>
      </c>
      <c r="S80" s="190" t="s">
        <v>724</v>
      </c>
      <c r="T80" s="190" t="s">
        <v>362</v>
      </c>
      <c r="U80" s="190" t="s">
        <v>361</v>
      </c>
      <c r="V80" s="312" t="s">
        <v>936</v>
      </c>
      <c r="W80" s="655"/>
      <c r="X80" s="655"/>
      <c r="Y80" s="655"/>
      <c r="Z80" s="190" t="s">
        <v>1146</v>
      </c>
    </row>
    <row r="81" spans="2:26" ht="15.95" customHeight="1" x14ac:dyDescent="0.15">
      <c r="B81" s="85"/>
      <c r="C81" s="1" t="s">
        <v>275</v>
      </c>
      <c r="D81" s="40"/>
      <c r="E81" s="2"/>
      <c r="F81" s="40"/>
      <c r="G81" s="82"/>
      <c r="H81" s="82"/>
      <c r="I81" s="82"/>
      <c r="J81" s="82"/>
      <c r="K81" s="82"/>
      <c r="L81" s="82"/>
      <c r="M81" s="82"/>
      <c r="N81" s="82"/>
      <c r="O81" s="82"/>
      <c r="P81" s="82"/>
      <c r="Q81" s="84"/>
      <c r="R81" s="97"/>
      <c r="S81" s="40"/>
      <c r="T81" s="40"/>
      <c r="U81" s="82"/>
      <c r="V81" s="98"/>
      <c r="W81" s="98"/>
      <c r="X81" s="98"/>
      <c r="Y81" s="98"/>
      <c r="Z81" s="40"/>
    </row>
    <row r="82" spans="2:26" ht="15.95" customHeight="1" x14ac:dyDescent="0.15">
      <c r="B82" s="85"/>
      <c r="C82" s="91" t="s">
        <v>276</v>
      </c>
      <c r="D82" s="40"/>
      <c r="E82" s="2"/>
      <c r="F82" s="40"/>
      <c r="G82" s="82"/>
      <c r="H82" s="82"/>
      <c r="I82" s="82"/>
      <c r="J82" s="82"/>
      <c r="K82" s="82"/>
      <c r="L82" s="82"/>
      <c r="M82" s="82"/>
      <c r="N82" s="82"/>
      <c r="O82" s="82"/>
      <c r="P82" s="82"/>
      <c r="Q82" s="84"/>
      <c r="R82" s="97"/>
      <c r="S82" s="40"/>
      <c r="T82" s="40"/>
      <c r="U82" s="82"/>
      <c r="V82" s="98"/>
      <c r="W82" s="98"/>
      <c r="X82" s="98"/>
      <c r="Y82" s="98"/>
      <c r="Z82" s="40"/>
    </row>
    <row r="83" spans="2:26" ht="15.95" customHeight="1" x14ac:dyDescent="0.15">
      <c r="B83" s="86"/>
      <c r="C83" s="32" t="s">
        <v>247</v>
      </c>
      <c r="D83" s="32"/>
      <c r="E83" s="32"/>
      <c r="F83" s="32"/>
      <c r="G83" s="32"/>
      <c r="H83" s="32"/>
      <c r="I83" s="32"/>
      <c r="J83" s="32"/>
      <c r="K83" s="32"/>
      <c r="L83" s="32"/>
      <c r="M83" s="32"/>
      <c r="N83" s="32"/>
      <c r="O83" s="32"/>
      <c r="P83" s="32"/>
      <c r="Q83" s="32"/>
      <c r="R83" s="32"/>
      <c r="S83" s="32"/>
      <c r="T83" s="32"/>
      <c r="U83" s="32"/>
      <c r="V83" s="32"/>
      <c r="W83" s="32"/>
      <c r="X83" s="32"/>
      <c r="Y83" s="32"/>
    </row>
    <row r="84" spans="2:26" ht="15.95" customHeight="1" x14ac:dyDescent="0.15">
      <c r="B84" s="32"/>
      <c r="C84" s="32" t="s">
        <v>248</v>
      </c>
      <c r="D84" s="32"/>
      <c r="E84" s="32"/>
      <c r="F84" s="32"/>
      <c r="G84" s="32"/>
      <c r="H84" s="32"/>
      <c r="I84" s="32"/>
      <c r="J84" s="32"/>
      <c r="K84" s="32"/>
      <c r="L84" s="32"/>
      <c r="M84" s="32"/>
      <c r="N84" s="32"/>
      <c r="O84" s="32"/>
      <c r="P84" s="32"/>
      <c r="Q84" s="32"/>
      <c r="R84" s="32"/>
      <c r="S84" s="32"/>
      <c r="T84" s="32"/>
      <c r="U84" s="32"/>
      <c r="V84" s="32"/>
      <c r="W84" s="32"/>
      <c r="X84" s="32"/>
      <c r="Y84" s="32"/>
    </row>
    <row r="85" spans="2:26" ht="15.95" customHeight="1" x14ac:dyDescent="0.15">
      <c r="B85" s="32"/>
      <c r="C85" s="32" t="s">
        <v>447</v>
      </c>
      <c r="D85" s="32"/>
      <c r="E85" s="32"/>
      <c r="F85" s="32"/>
      <c r="G85" s="32"/>
      <c r="H85" s="32"/>
      <c r="I85" s="32"/>
      <c r="J85" s="32"/>
      <c r="K85" s="32"/>
      <c r="L85" s="32"/>
      <c r="M85" s="32"/>
      <c r="N85" s="32"/>
      <c r="O85" s="32"/>
      <c r="P85" s="32"/>
      <c r="Q85" s="32"/>
      <c r="R85" s="32"/>
      <c r="S85" s="32"/>
      <c r="T85" s="32"/>
      <c r="U85" s="32"/>
      <c r="V85" s="32"/>
      <c r="W85" s="32"/>
      <c r="X85" s="32"/>
      <c r="Y85" s="32"/>
    </row>
    <row r="86" spans="2:26" ht="15.95" customHeight="1" x14ac:dyDescent="0.15">
      <c r="C86" s="6" t="s">
        <v>534</v>
      </c>
    </row>
    <row r="87" spans="2:26" ht="15" customHeight="1" x14ac:dyDescent="0.15">
      <c r="B87" s="331" t="s">
        <v>241</v>
      </c>
      <c r="C87" s="665" t="s">
        <v>42</v>
      </c>
      <c r="D87" s="666"/>
      <c r="E87" s="659" t="s">
        <v>205</v>
      </c>
      <c r="F87" s="659" t="s">
        <v>204</v>
      </c>
      <c r="G87" s="668" t="s">
        <v>203</v>
      </c>
      <c r="H87" s="669"/>
      <c r="I87" s="394" t="s">
        <v>202</v>
      </c>
      <c r="J87" s="412"/>
      <c r="K87" s="412"/>
      <c r="L87" s="412"/>
      <c r="M87" s="412"/>
      <c r="N87" s="413"/>
      <c r="O87" s="672" t="s">
        <v>530</v>
      </c>
      <c r="P87" s="673"/>
      <c r="Q87" s="676" t="s">
        <v>265</v>
      </c>
      <c r="R87" s="677"/>
      <c r="S87" s="677"/>
      <c r="T87" s="678"/>
      <c r="U87" s="668" t="s">
        <v>201</v>
      </c>
      <c r="V87" s="682"/>
      <c r="W87" s="682"/>
      <c r="X87" s="682"/>
      <c r="Y87" s="669"/>
      <c r="Z87" s="658" t="s">
        <v>200</v>
      </c>
    </row>
    <row r="88" spans="2:26" ht="15" customHeight="1" x14ac:dyDescent="0.15">
      <c r="B88" s="331"/>
      <c r="C88" s="665"/>
      <c r="D88" s="666"/>
      <c r="E88" s="659"/>
      <c r="F88" s="659"/>
      <c r="G88" s="670"/>
      <c r="H88" s="671"/>
      <c r="I88" s="321"/>
      <c r="J88" s="322"/>
      <c r="K88" s="322"/>
      <c r="L88" s="322"/>
      <c r="M88" s="322"/>
      <c r="N88" s="323"/>
      <c r="O88" s="674"/>
      <c r="P88" s="675"/>
      <c r="Q88" s="679"/>
      <c r="R88" s="680"/>
      <c r="S88" s="680"/>
      <c r="T88" s="681"/>
      <c r="U88" s="670"/>
      <c r="V88" s="683"/>
      <c r="W88" s="683"/>
      <c r="X88" s="683"/>
      <c r="Y88" s="671"/>
      <c r="Z88" s="659"/>
    </row>
    <row r="89" spans="2:26" ht="16.5" customHeight="1" x14ac:dyDescent="0.15">
      <c r="B89" s="331"/>
      <c r="C89" s="665"/>
      <c r="D89" s="666"/>
      <c r="E89" s="659"/>
      <c r="F89" s="659"/>
      <c r="G89" s="558" t="s">
        <v>199</v>
      </c>
      <c r="H89" s="558" t="s">
        <v>198</v>
      </c>
      <c r="I89" s="535" t="s">
        <v>197</v>
      </c>
      <c r="J89" s="535" t="s">
        <v>43</v>
      </c>
      <c r="K89" s="655"/>
      <c r="L89" s="655"/>
      <c r="M89" s="662" t="s">
        <v>7</v>
      </c>
      <c r="N89" s="663" t="s">
        <v>196</v>
      </c>
      <c r="O89" s="535" t="s">
        <v>195</v>
      </c>
      <c r="P89" s="535" t="s">
        <v>194</v>
      </c>
      <c r="Q89" s="374" t="s">
        <v>274</v>
      </c>
      <c r="R89" s="655"/>
      <c r="S89" s="558" t="s">
        <v>272</v>
      </c>
      <c r="T89" s="558" t="s">
        <v>273</v>
      </c>
      <c r="U89" s="664" t="s">
        <v>193</v>
      </c>
      <c r="V89" s="558" t="s">
        <v>266</v>
      </c>
      <c r="W89" s="655"/>
      <c r="X89" s="655"/>
      <c r="Y89" s="655"/>
      <c r="Z89" s="659"/>
    </row>
    <row r="90" spans="2:26" ht="16.5" customHeight="1" x14ac:dyDescent="0.15">
      <c r="B90" s="331"/>
      <c r="C90" s="321"/>
      <c r="D90" s="323"/>
      <c r="E90" s="667"/>
      <c r="F90" s="667"/>
      <c r="G90" s="661"/>
      <c r="H90" s="661"/>
      <c r="I90" s="655"/>
      <c r="J90" s="655"/>
      <c r="K90" s="655"/>
      <c r="L90" s="655"/>
      <c r="M90" s="655"/>
      <c r="N90" s="655"/>
      <c r="O90" s="655"/>
      <c r="P90" s="655"/>
      <c r="Q90" s="99" t="s">
        <v>267</v>
      </c>
      <c r="R90" s="99" t="s">
        <v>268</v>
      </c>
      <c r="S90" s="655"/>
      <c r="T90" s="655"/>
      <c r="U90" s="655"/>
      <c r="V90" s="655"/>
      <c r="W90" s="655"/>
      <c r="X90" s="655"/>
      <c r="Y90" s="655"/>
      <c r="Z90" s="660"/>
    </row>
    <row r="91" spans="2:26" ht="15.75" customHeight="1" x14ac:dyDescent="0.15">
      <c r="B91" s="331"/>
      <c r="C91" s="653">
        <v>43</v>
      </c>
      <c r="D91" s="654"/>
      <c r="E91" s="46">
        <v>2</v>
      </c>
      <c r="F91" s="293">
        <v>438.1</v>
      </c>
      <c r="G91" s="282" t="s">
        <v>718</v>
      </c>
      <c r="H91" s="282" t="s">
        <v>726</v>
      </c>
      <c r="I91" s="282" t="s">
        <v>720</v>
      </c>
      <c r="J91" s="312" t="s">
        <v>734</v>
      </c>
      <c r="K91" s="312"/>
      <c r="L91" s="312"/>
      <c r="M91" s="282" t="s">
        <v>966</v>
      </c>
      <c r="N91" s="282" t="s">
        <v>722</v>
      </c>
      <c r="O91" s="181" t="s">
        <v>933</v>
      </c>
      <c r="P91" s="282" t="s">
        <v>547</v>
      </c>
      <c r="Q91" s="282" t="s">
        <v>929</v>
      </c>
      <c r="R91" s="282" t="s">
        <v>928</v>
      </c>
      <c r="S91" s="190" t="s">
        <v>724</v>
      </c>
      <c r="T91" s="190" t="s">
        <v>724</v>
      </c>
      <c r="U91" s="190" t="s">
        <v>723</v>
      </c>
      <c r="V91" s="312" t="s">
        <v>723</v>
      </c>
      <c r="W91" s="657"/>
      <c r="X91" s="657"/>
      <c r="Y91" s="657"/>
      <c r="Z91" s="190" t="s">
        <v>1146</v>
      </c>
    </row>
    <row r="92" spans="2:26" ht="15.95" customHeight="1" x14ac:dyDescent="0.15">
      <c r="B92" s="331"/>
      <c r="C92" s="653">
        <v>43</v>
      </c>
      <c r="D92" s="654"/>
      <c r="E92" s="46">
        <v>3</v>
      </c>
      <c r="F92" s="293">
        <v>448.16</v>
      </c>
      <c r="G92" s="282" t="s">
        <v>718</v>
      </c>
      <c r="H92" s="282" t="s">
        <v>719</v>
      </c>
      <c r="I92" s="282" t="s">
        <v>720</v>
      </c>
      <c r="J92" s="312" t="s">
        <v>727</v>
      </c>
      <c r="K92" s="312"/>
      <c r="L92" s="312"/>
      <c r="M92" s="282" t="s">
        <v>750</v>
      </c>
      <c r="N92" s="282" t="s">
        <v>722</v>
      </c>
      <c r="O92" s="181" t="s">
        <v>938</v>
      </c>
      <c r="P92" s="282" t="s">
        <v>547</v>
      </c>
      <c r="Q92" s="282" t="s">
        <v>929</v>
      </c>
      <c r="R92" s="282" t="s">
        <v>934</v>
      </c>
      <c r="S92" s="190" t="s">
        <v>724</v>
      </c>
      <c r="T92" s="190" t="s">
        <v>935</v>
      </c>
      <c r="U92" s="190" t="s">
        <v>725</v>
      </c>
      <c r="V92" s="312" t="s">
        <v>936</v>
      </c>
      <c r="W92" s="684"/>
      <c r="X92" s="684"/>
      <c r="Y92" s="684"/>
      <c r="Z92" s="190" t="s">
        <v>723</v>
      </c>
    </row>
    <row r="93" spans="2:26" ht="15.95" customHeight="1" x14ac:dyDescent="0.15">
      <c r="B93" s="331"/>
      <c r="C93" s="653">
        <v>44</v>
      </c>
      <c r="D93" s="654"/>
      <c r="E93" s="46">
        <v>1</v>
      </c>
      <c r="F93" s="293">
        <v>420.7</v>
      </c>
      <c r="G93" s="282" t="s">
        <v>718</v>
      </c>
      <c r="H93" s="282" t="s">
        <v>732</v>
      </c>
      <c r="I93" s="282" t="s">
        <v>720</v>
      </c>
      <c r="J93" s="312" t="s">
        <v>734</v>
      </c>
      <c r="K93" s="312"/>
      <c r="L93" s="312"/>
      <c r="M93" s="282" t="s">
        <v>967</v>
      </c>
      <c r="N93" s="282" t="s">
        <v>722</v>
      </c>
      <c r="O93" s="181" t="s">
        <v>933</v>
      </c>
      <c r="P93" s="282" t="s">
        <v>547</v>
      </c>
      <c r="Q93" s="282" t="s">
        <v>929</v>
      </c>
      <c r="R93" s="282" t="s">
        <v>928</v>
      </c>
      <c r="S93" s="190" t="s">
        <v>724</v>
      </c>
      <c r="T93" s="190" t="s">
        <v>724</v>
      </c>
      <c r="U93" s="190" t="s">
        <v>723</v>
      </c>
      <c r="V93" s="312" t="s">
        <v>723</v>
      </c>
      <c r="W93" s="657"/>
      <c r="X93" s="657"/>
      <c r="Y93" s="657"/>
      <c r="Z93" s="190" t="s">
        <v>1146</v>
      </c>
    </row>
    <row r="94" spans="2:26" ht="15.95" customHeight="1" x14ac:dyDescent="0.15">
      <c r="B94" s="331"/>
      <c r="C94" s="653">
        <v>46</v>
      </c>
      <c r="D94" s="654"/>
      <c r="E94" s="46">
        <v>1</v>
      </c>
      <c r="F94" s="293">
        <v>462.31</v>
      </c>
      <c r="G94" s="282" t="s">
        <v>718</v>
      </c>
      <c r="H94" s="282" t="s">
        <v>732</v>
      </c>
      <c r="I94" s="282" t="s">
        <v>720</v>
      </c>
      <c r="J94" s="312" t="s">
        <v>727</v>
      </c>
      <c r="K94" s="312"/>
      <c r="L94" s="312"/>
      <c r="M94" s="282" t="s">
        <v>751</v>
      </c>
      <c r="N94" s="282" t="s">
        <v>722</v>
      </c>
      <c r="O94" s="181" t="s">
        <v>938</v>
      </c>
      <c r="P94" s="282" t="s">
        <v>547</v>
      </c>
      <c r="Q94" s="282" t="s">
        <v>929</v>
      </c>
      <c r="R94" s="282" t="s">
        <v>939</v>
      </c>
      <c r="S94" s="190" t="s">
        <v>724</v>
      </c>
      <c r="T94" s="190" t="s">
        <v>935</v>
      </c>
      <c r="U94" s="190" t="s">
        <v>725</v>
      </c>
      <c r="V94" s="312" t="s">
        <v>729</v>
      </c>
      <c r="W94" s="657"/>
      <c r="X94" s="657"/>
      <c r="Y94" s="657"/>
      <c r="Z94" s="282" t="s">
        <v>723</v>
      </c>
    </row>
    <row r="95" spans="2:26" ht="15.95" customHeight="1" x14ac:dyDescent="0.15">
      <c r="B95" s="331"/>
      <c r="C95" s="653">
        <v>46</v>
      </c>
      <c r="D95" s="654"/>
      <c r="E95" s="46">
        <v>2</v>
      </c>
      <c r="F95" s="293">
        <v>461.15</v>
      </c>
      <c r="G95" s="282" t="s">
        <v>718</v>
      </c>
      <c r="H95" s="282" t="s">
        <v>732</v>
      </c>
      <c r="I95" s="282" t="s">
        <v>720</v>
      </c>
      <c r="J95" s="312" t="s">
        <v>734</v>
      </c>
      <c r="K95" s="312"/>
      <c r="L95" s="312"/>
      <c r="M95" s="282" t="s">
        <v>967</v>
      </c>
      <c r="N95" s="282" t="s">
        <v>722</v>
      </c>
      <c r="O95" s="181" t="s">
        <v>933</v>
      </c>
      <c r="P95" s="282" t="s">
        <v>547</v>
      </c>
      <c r="Q95" s="282" t="s">
        <v>929</v>
      </c>
      <c r="R95" s="282" t="s">
        <v>928</v>
      </c>
      <c r="S95" s="190" t="s">
        <v>724</v>
      </c>
      <c r="T95" s="190" t="s">
        <v>724</v>
      </c>
      <c r="U95" s="190" t="s">
        <v>723</v>
      </c>
      <c r="V95" s="312" t="s">
        <v>723</v>
      </c>
      <c r="W95" s="657"/>
      <c r="X95" s="657"/>
      <c r="Y95" s="657"/>
      <c r="Z95" s="190" t="s">
        <v>1146</v>
      </c>
    </row>
    <row r="96" spans="2:26" ht="15.95" customHeight="1" x14ac:dyDescent="0.15">
      <c r="B96" s="331"/>
      <c r="C96" s="653">
        <v>46</v>
      </c>
      <c r="D96" s="654"/>
      <c r="E96" s="46">
        <v>3</v>
      </c>
      <c r="F96" s="293">
        <v>467.05</v>
      </c>
      <c r="G96" s="282" t="s">
        <v>718</v>
      </c>
      <c r="H96" s="282" t="s">
        <v>732</v>
      </c>
      <c r="I96" s="282" t="s">
        <v>720</v>
      </c>
      <c r="J96" s="392" t="s">
        <v>727</v>
      </c>
      <c r="K96" s="656"/>
      <c r="L96" s="393"/>
      <c r="M96" s="282" t="s">
        <v>752</v>
      </c>
      <c r="N96" s="282" t="s">
        <v>722</v>
      </c>
      <c r="O96" s="181" t="s">
        <v>938</v>
      </c>
      <c r="P96" s="282" t="s">
        <v>547</v>
      </c>
      <c r="Q96" s="282" t="s">
        <v>929</v>
      </c>
      <c r="R96" s="282" t="s">
        <v>939</v>
      </c>
      <c r="S96" s="190" t="s">
        <v>724</v>
      </c>
      <c r="T96" s="190" t="s">
        <v>935</v>
      </c>
      <c r="U96" s="190" t="s">
        <v>725</v>
      </c>
      <c r="V96" s="392" t="s">
        <v>729</v>
      </c>
      <c r="W96" s="656"/>
      <c r="X96" s="656"/>
      <c r="Y96" s="393"/>
      <c r="Z96" s="190" t="s">
        <v>723</v>
      </c>
    </row>
    <row r="97" spans="2:26" ht="15.95" customHeight="1" x14ac:dyDescent="0.15">
      <c r="B97" s="331"/>
      <c r="C97" s="653">
        <v>46</v>
      </c>
      <c r="D97" s="654"/>
      <c r="E97" s="46">
        <v>4</v>
      </c>
      <c r="F97" s="293">
        <v>467.48</v>
      </c>
      <c r="G97" s="282" t="s">
        <v>718</v>
      </c>
      <c r="H97" s="282" t="s">
        <v>726</v>
      </c>
      <c r="I97" s="282" t="s">
        <v>720</v>
      </c>
      <c r="J97" s="392" t="s">
        <v>731</v>
      </c>
      <c r="K97" s="656"/>
      <c r="L97" s="393"/>
      <c r="M97" s="282" t="s">
        <v>753</v>
      </c>
      <c r="N97" s="282" t="s">
        <v>722</v>
      </c>
      <c r="O97" s="181" t="s">
        <v>933</v>
      </c>
      <c r="P97" s="282" t="s">
        <v>547</v>
      </c>
      <c r="Q97" s="282" t="s">
        <v>929</v>
      </c>
      <c r="R97" s="282" t="s">
        <v>934</v>
      </c>
      <c r="S97" s="190" t="s">
        <v>724</v>
      </c>
      <c r="T97" s="190" t="s">
        <v>935</v>
      </c>
      <c r="U97" s="190" t="s">
        <v>725</v>
      </c>
      <c r="V97" s="312" t="s">
        <v>936</v>
      </c>
      <c r="W97" s="657"/>
      <c r="X97" s="657"/>
      <c r="Y97" s="657"/>
      <c r="Z97" s="282" t="s">
        <v>723</v>
      </c>
    </row>
    <row r="98" spans="2:26" ht="15.95" customHeight="1" x14ac:dyDescent="0.15">
      <c r="B98" s="331"/>
      <c r="C98" s="653">
        <v>46</v>
      </c>
      <c r="D98" s="654"/>
      <c r="E98" s="46">
        <v>5</v>
      </c>
      <c r="F98" s="293">
        <v>467.48</v>
      </c>
      <c r="G98" s="282" t="s">
        <v>718</v>
      </c>
      <c r="H98" s="282" t="s">
        <v>726</v>
      </c>
      <c r="I98" s="282" t="s">
        <v>720</v>
      </c>
      <c r="J98" s="392" t="s">
        <v>727</v>
      </c>
      <c r="K98" s="656"/>
      <c r="L98" s="393"/>
      <c r="M98" s="282" t="s">
        <v>754</v>
      </c>
      <c r="N98" s="282" t="s">
        <v>722</v>
      </c>
      <c r="O98" s="181" t="s">
        <v>938</v>
      </c>
      <c r="P98" s="282" t="s">
        <v>547</v>
      </c>
      <c r="Q98" s="282" t="s">
        <v>929</v>
      </c>
      <c r="R98" s="282" t="s">
        <v>939</v>
      </c>
      <c r="S98" s="190" t="s">
        <v>724</v>
      </c>
      <c r="T98" s="190" t="s">
        <v>935</v>
      </c>
      <c r="U98" s="190" t="s">
        <v>725</v>
      </c>
      <c r="V98" s="312" t="s">
        <v>729</v>
      </c>
      <c r="W98" s="657"/>
      <c r="X98" s="657"/>
      <c r="Y98" s="657"/>
      <c r="Z98" s="282" t="s">
        <v>723</v>
      </c>
    </row>
    <row r="99" spans="2:26" ht="15.95" customHeight="1" x14ac:dyDescent="0.15">
      <c r="B99" s="331"/>
      <c r="C99" s="653">
        <v>47</v>
      </c>
      <c r="D99" s="654"/>
      <c r="E99" s="46">
        <v>1</v>
      </c>
      <c r="F99" s="293">
        <v>469.53</v>
      </c>
      <c r="G99" s="282" t="s">
        <v>718</v>
      </c>
      <c r="H99" s="282" t="s">
        <v>755</v>
      </c>
      <c r="I99" s="282" t="s">
        <v>720</v>
      </c>
      <c r="J99" s="392" t="s">
        <v>727</v>
      </c>
      <c r="K99" s="656"/>
      <c r="L99" s="393"/>
      <c r="M99" s="282" t="s">
        <v>756</v>
      </c>
      <c r="N99" s="282" t="s">
        <v>722</v>
      </c>
      <c r="O99" s="181" t="s">
        <v>938</v>
      </c>
      <c r="P99" s="282" t="s">
        <v>547</v>
      </c>
      <c r="Q99" s="282" t="s">
        <v>929</v>
      </c>
      <c r="R99" s="282" t="s">
        <v>934</v>
      </c>
      <c r="S99" s="190" t="s">
        <v>724</v>
      </c>
      <c r="T99" s="190" t="s">
        <v>935</v>
      </c>
      <c r="U99" s="190" t="s">
        <v>725</v>
      </c>
      <c r="V99" s="312" t="s">
        <v>936</v>
      </c>
      <c r="W99" s="657"/>
      <c r="X99" s="657"/>
      <c r="Y99" s="657"/>
      <c r="Z99" s="190" t="s">
        <v>723</v>
      </c>
    </row>
    <row r="100" spans="2:26" ht="15.95" customHeight="1" x14ac:dyDescent="0.15">
      <c r="B100" s="331"/>
      <c r="C100" s="653">
        <v>47</v>
      </c>
      <c r="D100" s="654"/>
      <c r="E100" s="46">
        <v>2</v>
      </c>
      <c r="F100" s="293">
        <v>471.52</v>
      </c>
      <c r="G100" s="282" t="s">
        <v>718</v>
      </c>
      <c r="H100" s="282" t="s">
        <v>755</v>
      </c>
      <c r="I100" s="282" t="s">
        <v>720</v>
      </c>
      <c r="J100" s="312" t="s">
        <v>727</v>
      </c>
      <c r="K100" s="312"/>
      <c r="L100" s="312"/>
      <c r="M100" s="282" t="s">
        <v>757</v>
      </c>
      <c r="N100" s="282" t="s">
        <v>722</v>
      </c>
      <c r="O100" s="181" t="s">
        <v>938</v>
      </c>
      <c r="P100" s="282" t="s">
        <v>547</v>
      </c>
      <c r="Q100" s="282" t="s">
        <v>929</v>
      </c>
      <c r="R100" s="282" t="s">
        <v>934</v>
      </c>
      <c r="S100" s="190" t="s">
        <v>724</v>
      </c>
      <c r="T100" s="190" t="s">
        <v>935</v>
      </c>
      <c r="U100" s="190" t="s">
        <v>725</v>
      </c>
      <c r="V100" s="312" t="s">
        <v>936</v>
      </c>
      <c r="W100" s="657"/>
      <c r="X100" s="657"/>
      <c r="Y100" s="657"/>
      <c r="Z100" s="190" t="s">
        <v>723</v>
      </c>
    </row>
    <row r="101" spans="2:26" ht="15.95" customHeight="1" x14ac:dyDescent="0.15">
      <c r="B101" s="331"/>
      <c r="C101" s="653">
        <v>48</v>
      </c>
      <c r="D101" s="654"/>
      <c r="E101" s="46">
        <v>1</v>
      </c>
      <c r="F101" s="293">
        <v>473.95</v>
      </c>
      <c r="G101" s="282" t="s">
        <v>718</v>
      </c>
      <c r="H101" s="282" t="s">
        <v>726</v>
      </c>
      <c r="I101" s="282" t="s">
        <v>720</v>
      </c>
      <c r="J101" s="312" t="s">
        <v>734</v>
      </c>
      <c r="K101" s="312"/>
      <c r="L101" s="312"/>
      <c r="M101" s="282" t="s">
        <v>968</v>
      </c>
      <c r="N101" s="282" t="s">
        <v>722</v>
      </c>
      <c r="O101" s="181" t="s">
        <v>933</v>
      </c>
      <c r="P101" s="282" t="s">
        <v>547</v>
      </c>
      <c r="Q101" s="282" t="s">
        <v>929</v>
      </c>
      <c r="R101" s="282" t="s">
        <v>928</v>
      </c>
      <c r="S101" s="190" t="s">
        <v>724</v>
      </c>
      <c r="T101" s="190" t="s">
        <v>724</v>
      </c>
      <c r="U101" s="190" t="s">
        <v>723</v>
      </c>
      <c r="V101" s="312" t="s">
        <v>723</v>
      </c>
      <c r="W101" s="655"/>
      <c r="X101" s="655"/>
      <c r="Y101" s="655"/>
      <c r="Z101" s="190" t="s">
        <v>1146</v>
      </c>
    </row>
    <row r="102" spans="2:26" ht="15.95" customHeight="1" x14ac:dyDescent="0.15">
      <c r="B102" s="331"/>
      <c r="C102" s="653">
        <v>48</v>
      </c>
      <c r="D102" s="654"/>
      <c r="E102" s="46">
        <v>2</v>
      </c>
      <c r="F102" s="293">
        <v>480</v>
      </c>
      <c r="G102" s="282" t="s">
        <v>718</v>
      </c>
      <c r="H102" s="282" t="s">
        <v>726</v>
      </c>
      <c r="I102" s="282" t="s">
        <v>720</v>
      </c>
      <c r="J102" s="312" t="s">
        <v>721</v>
      </c>
      <c r="K102" s="312"/>
      <c r="L102" s="312"/>
      <c r="M102" s="282" t="s">
        <v>969</v>
      </c>
      <c r="N102" s="282" t="s">
        <v>722</v>
      </c>
      <c r="O102" s="181" t="s">
        <v>938</v>
      </c>
      <c r="P102" s="282" t="s">
        <v>547</v>
      </c>
      <c r="Q102" s="282" t="s">
        <v>929</v>
      </c>
      <c r="R102" s="282" t="s">
        <v>933</v>
      </c>
      <c r="S102" s="190" t="s">
        <v>724</v>
      </c>
      <c r="T102" s="190" t="s">
        <v>362</v>
      </c>
      <c r="U102" s="190" t="s">
        <v>361</v>
      </c>
      <c r="V102" s="312" t="s">
        <v>936</v>
      </c>
      <c r="W102" s="657"/>
      <c r="X102" s="657"/>
      <c r="Y102" s="657"/>
      <c r="Z102" s="190" t="s">
        <v>1146</v>
      </c>
    </row>
    <row r="103" spans="2:26" ht="15.95" customHeight="1" x14ac:dyDescent="0.15">
      <c r="B103" s="331"/>
      <c r="C103" s="653">
        <v>48</v>
      </c>
      <c r="D103" s="654"/>
      <c r="E103" s="46">
        <v>3</v>
      </c>
      <c r="F103" s="293">
        <v>484.42</v>
      </c>
      <c r="G103" s="282" t="s">
        <v>718</v>
      </c>
      <c r="H103" s="282" t="s">
        <v>719</v>
      </c>
      <c r="I103" s="282" t="s">
        <v>720</v>
      </c>
      <c r="J103" s="312" t="s">
        <v>727</v>
      </c>
      <c r="K103" s="312"/>
      <c r="L103" s="312"/>
      <c r="M103" s="282" t="s">
        <v>739</v>
      </c>
      <c r="N103" s="282" t="s">
        <v>722</v>
      </c>
      <c r="O103" s="181" t="s">
        <v>938</v>
      </c>
      <c r="P103" s="282" t="s">
        <v>547</v>
      </c>
      <c r="Q103" s="282" t="s">
        <v>929</v>
      </c>
      <c r="R103" s="282" t="s">
        <v>934</v>
      </c>
      <c r="S103" s="190" t="s">
        <v>724</v>
      </c>
      <c r="T103" s="190" t="s">
        <v>935</v>
      </c>
      <c r="U103" s="190" t="s">
        <v>725</v>
      </c>
      <c r="V103" s="312" t="s">
        <v>936</v>
      </c>
      <c r="W103" s="655"/>
      <c r="X103" s="655"/>
      <c r="Y103" s="655"/>
      <c r="Z103" s="190" t="s">
        <v>723</v>
      </c>
    </row>
    <row r="104" spans="2:26" ht="15.95" customHeight="1" x14ac:dyDescent="0.15">
      <c r="B104" s="331"/>
      <c r="C104" s="653">
        <v>49</v>
      </c>
      <c r="D104" s="654"/>
      <c r="E104" s="46">
        <v>1</v>
      </c>
      <c r="F104" s="293">
        <v>484.45</v>
      </c>
      <c r="G104" s="282" t="s">
        <v>718</v>
      </c>
      <c r="H104" s="282" t="s">
        <v>732</v>
      </c>
      <c r="I104" s="282" t="s">
        <v>720</v>
      </c>
      <c r="J104" s="312" t="s">
        <v>734</v>
      </c>
      <c r="K104" s="312"/>
      <c r="L104" s="312"/>
      <c r="M104" s="282" t="s">
        <v>970</v>
      </c>
      <c r="N104" s="282" t="s">
        <v>722</v>
      </c>
      <c r="O104" s="181" t="s">
        <v>933</v>
      </c>
      <c r="P104" s="282" t="s">
        <v>547</v>
      </c>
      <c r="Q104" s="282" t="s">
        <v>929</v>
      </c>
      <c r="R104" s="282" t="s">
        <v>928</v>
      </c>
      <c r="S104" s="190" t="s">
        <v>724</v>
      </c>
      <c r="T104" s="190" t="s">
        <v>724</v>
      </c>
      <c r="U104" s="190" t="s">
        <v>723</v>
      </c>
      <c r="V104" s="312" t="s">
        <v>723</v>
      </c>
      <c r="W104" s="655"/>
      <c r="X104" s="655"/>
      <c r="Y104" s="655"/>
      <c r="Z104" s="190" t="s">
        <v>1146</v>
      </c>
    </row>
    <row r="105" spans="2:26" ht="15.95" customHeight="1" x14ac:dyDescent="0.15">
      <c r="B105" s="331"/>
      <c r="C105" s="653">
        <v>50</v>
      </c>
      <c r="D105" s="654"/>
      <c r="E105" s="46">
        <v>1</v>
      </c>
      <c r="F105" s="293">
        <v>505.45</v>
      </c>
      <c r="G105" s="282" t="s">
        <v>718</v>
      </c>
      <c r="H105" s="282" t="s">
        <v>732</v>
      </c>
      <c r="I105" s="282" t="s">
        <v>720</v>
      </c>
      <c r="J105" s="312" t="s">
        <v>727</v>
      </c>
      <c r="K105" s="312"/>
      <c r="L105" s="312"/>
      <c r="M105" s="282" t="s">
        <v>754</v>
      </c>
      <c r="N105" s="282" t="s">
        <v>743</v>
      </c>
      <c r="O105" s="181" t="s">
        <v>723</v>
      </c>
      <c r="P105" s="282" t="s">
        <v>723</v>
      </c>
      <c r="Q105" s="282" t="s">
        <v>929</v>
      </c>
      <c r="R105" s="282" t="s">
        <v>939</v>
      </c>
      <c r="S105" s="190" t="s">
        <v>724</v>
      </c>
      <c r="T105" s="190" t="s">
        <v>935</v>
      </c>
      <c r="U105" s="190" t="s">
        <v>744</v>
      </c>
      <c r="V105" s="312" t="s">
        <v>729</v>
      </c>
      <c r="W105" s="655"/>
      <c r="X105" s="655"/>
      <c r="Y105" s="655"/>
      <c r="Z105" s="190" t="s">
        <v>723</v>
      </c>
    </row>
    <row r="106" spans="2:26" ht="15.95" customHeight="1" x14ac:dyDescent="0.15">
      <c r="B106" s="331"/>
      <c r="C106" s="653">
        <v>50</v>
      </c>
      <c r="D106" s="654"/>
      <c r="E106" s="46">
        <v>2</v>
      </c>
      <c r="F106" s="293">
        <v>495</v>
      </c>
      <c r="G106" s="282" t="s">
        <v>718</v>
      </c>
      <c r="H106" s="282" t="s">
        <v>726</v>
      </c>
      <c r="I106" s="282" t="s">
        <v>720</v>
      </c>
      <c r="J106" s="312" t="s">
        <v>734</v>
      </c>
      <c r="K106" s="312"/>
      <c r="L106" s="312"/>
      <c r="M106" s="282" t="s">
        <v>954</v>
      </c>
      <c r="N106" s="282" t="s">
        <v>722</v>
      </c>
      <c r="O106" s="181" t="s">
        <v>933</v>
      </c>
      <c r="P106" s="282" t="s">
        <v>547</v>
      </c>
      <c r="Q106" s="282" t="s">
        <v>929</v>
      </c>
      <c r="R106" s="282" t="s">
        <v>928</v>
      </c>
      <c r="S106" s="190" t="s">
        <v>724</v>
      </c>
      <c r="T106" s="190" t="s">
        <v>724</v>
      </c>
      <c r="U106" s="190" t="s">
        <v>723</v>
      </c>
      <c r="V106" s="312" t="s">
        <v>723</v>
      </c>
      <c r="W106" s="655"/>
      <c r="X106" s="655"/>
      <c r="Y106" s="655"/>
      <c r="Z106" s="190" t="s">
        <v>1146</v>
      </c>
    </row>
    <row r="107" spans="2:26" ht="15.95" customHeight="1" x14ac:dyDescent="0.15">
      <c r="B107" s="331"/>
      <c r="C107" s="653">
        <v>51</v>
      </c>
      <c r="D107" s="654"/>
      <c r="E107" s="46">
        <v>1</v>
      </c>
      <c r="F107" s="293">
        <v>515.89</v>
      </c>
      <c r="G107" s="282" t="s">
        <v>718</v>
      </c>
      <c r="H107" s="282" t="s">
        <v>732</v>
      </c>
      <c r="I107" s="282" t="s">
        <v>720</v>
      </c>
      <c r="J107" s="312" t="s">
        <v>734</v>
      </c>
      <c r="K107" s="312"/>
      <c r="L107" s="312"/>
      <c r="M107" s="282" t="s">
        <v>758</v>
      </c>
      <c r="N107" s="282" t="s">
        <v>722</v>
      </c>
      <c r="O107" s="181" t="s">
        <v>933</v>
      </c>
      <c r="P107" s="282" t="s">
        <v>547</v>
      </c>
      <c r="Q107" s="282" t="s">
        <v>929</v>
      </c>
      <c r="R107" s="282" t="s">
        <v>934</v>
      </c>
      <c r="S107" s="190" t="s">
        <v>724</v>
      </c>
      <c r="T107" s="190" t="s">
        <v>935</v>
      </c>
      <c r="U107" s="190" t="s">
        <v>725</v>
      </c>
      <c r="V107" s="312" t="s">
        <v>936</v>
      </c>
      <c r="W107" s="655"/>
      <c r="X107" s="655"/>
      <c r="Y107" s="655"/>
      <c r="Z107" s="190" t="s">
        <v>723</v>
      </c>
    </row>
    <row r="108" spans="2:26" ht="15.95" customHeight="1" x14ac:dyDescent="0.15">
      <c r="B108" s="331"/>
      <c r="C108" s="653">
        <v>51</v>
      </c>
      <c r="D108" s="654"/>
      <c r="E108" s="46">
        <v>2</v>
      </c>
      <c r="F108" s="293">
        <v>507.5</v>
      </c>
      <c r="G108" s="282" t="s">
        <v>718</v>
      </c>
      <c r="H108" s="282" t="s">
        <v>775</v>
      </c>
      <c r="I108" s="282" t="s">
        <v>720</v>
      </c>
      <c r="J108" s="312" t="s">
        <v>734</v>
      </c>
      <c r="K108" s="312"/>
      <c r="L108" s="312"/>
      <c r="M108" s="282" t="s">
        <v>971</v>
      </c>
      <c r="N108" s="282" t="s">
        <v>722</v>
      </c>
      <c r="O108" s="181" t="s">
        <v>933</v>
      </c>
      <c r="P108" s="282" t="s">
        <v>547</v>
      </c>
      <c r="Q108" s="282" t="s">
        <v>929</v>
      </c>
      <c r="R108" s="282" t="s">
        <v>928</v>
      </c>
      <c r="S108" s="190" t="s">
        <v>724</v>
      </c>
      <c r="T108" s="190" t="s">
        <v>724</v>
      </c>
      <c r="U108" s="190" t="s">
        <v>723</v>
      </c>
      <c r="V108" s="312" t="s">
        <v>723</v>
      </c>
      <c r="W108" s="655"/>
      <c r="X108" s="655"/>
      <c r="Y108" s="655"/>
      <c r="Z108" s="190" t="s">
        <v>1146</v>
      </c>
    </row>
    <row r="109" spans="2:26" ht="15.95" customHeight="1" x14ac:dyDescent="0.15">
      <c r="B109" s="331"/>
      <c r="C109" s="653">
        <v>51</v>
      </c>
      <c r="D109" s="654"/>
      <c r="E109" s="46">
        <v>3</v>
      </c>
      <c r="F109" s="293">
        <v>515.04999999999995</v>
      </c>
      <c r="G109" s="282" t="s">
        <v>718</v>
      </c>
      <c r="H109" s="282" t="s">
        <v>731</v>
      </c>
      <c r="I109" s="282" t="s">
        <v>330</v>
      </c>
      <c r="J109" s="312" t="s">
        <v>336</v>
      </c>
      <c r="K109" s="312"/>
      <c r="L109" s="312"/>
      <c r="M109" s="282" t="s">
        <v>759</v>
      </c>
      <c r="N109" s="282" t="s">
        <v>722</v>
      </c>
      <c r="O109" s="181" t="s">
        <v>933</v>
      </c>
      <c r="P109" s="282" t="s">
        <v>547</v>
      </c>
      <c r="Q109" s="282" t="s">
        <v>929</v>
      </c>
      <c r="R109" s="282" t="s">
        <v>934</v>
      </c>
      <c r="S109" s="190" t="s">
        <v>724</v>
      </c>
      <c r="T109" s="190" t="s">
        <v>935</v>
      </c>
      <c r="U109" s="190" t="s">
        <v>725</v>
      </c>
      <c r="V109" s="312" t="s">
        <v>936</v>
      </c>
      <c r="W109" s="655"/>
      <c r="X109" s="655"/>
      <c r="Y109" s="655"/>
      <c r="Z109" s="190" t="s">
        <v>723</v>
      </c>
    </row>
    <row r="110" spans="2:26" ht="15.95" customHeight="1" x14ac:dyDescent="0.15">
      <c r="B110" s="331"/>
      <c r="C110" s="653">
        <v>51</v>
      </c>
      <c r="D110" s="654"/>
      <c r="E110" s="46">
        <v>4</v>
      </c>
      <c r="F110" s="293">
        <v>515.04999999999995</v>
      </c>
      <c r="G110" s="282" t="s">
        <v>718</v>
      </c>
      <c r="H110" s="282" t="s">
        <v>731</v>
      </c>
      <c r="I110" s="282" t="s">
        <v>330</v>
      </c>
      <c r="J110" s="312" t="s">
        <v>731</v>
      </c>
      <c r="K110" s="312"/>
      <c r="L110" s="312"/>
      <c r="M110" s="282" t="s">
        <v>759</v>
      </c>
      <c r="N110" s="282" t="s">
        <v>722</v>
      </c>
      <c r="O110" s="181" t="s">
        <v>933</v>
      </c>
      <c r="P110" s="282" t="s">
        <v>547</v>
      </c>
      <c r="Q110" s="282" t="s">
        <v>929</v>
      </c>
      <c r="R110" s="282" t="s">
        <v>934</v>
      </c>
      <c r="S110" s="190" t="s">
        <v>724</v>
      </c>
      <c r="T110" s="190" t="s">
        <v>935</v>
      </c>
      <c r="U110" s="190" t="s">
        <v>725</v>
      </c>
      <c r="V110" s="312" t="s">
        <v>936</v>
      </c>
      <c r="W110" s="655"/>
      <c r="X110" s="655"/>
      <c r="Y110" s="655"/>
      <c r="Z110" s="190" t="s">
        <v>723</v>
      </c>
    </row>
    <row r="111" spans="2:26" ht="15.95" customHeight="1" x14ac:dyDescent="0.15">
      <c r="B111" s="331"/>
      <c r="C111" s="653">
        <v>52</v>
      </c>
      <c r="D111" s="654"/>
      <c r="E111" s="46">
        <v>1</v>
      </c>
      <c r="F111" s="293">
        <v>526.45000000000005</v>
      </c>
      <c r="G111" s="282" t="s">
        <v>718</v>
      </c>
      <c r="H111" s="282" t="s">
        <v>732</v>
      </c>
      <c r="I111" s="282" t="s">
        <v>720</v>
      </c>
      <c r="J111" s="312" t="s">
        <v>721</v>
      </c>
      <c r="K111" s="312"/>
      <c r="L111" s="312"/>
      <c r="M111" s="282" t="s">
        <v>951</v>
      </c>
      <c r="N111" s="282" t="s">
        <v>722</v>
      </c>
      <c r="O111" s="181" t="s">
        <v>938</v>
      </c>
      <c r="P111" s="282" t="s">
        <v>547</v>
      </c>
      <c r="Q111" s="282" t="s">
        <v>929</v>
      </c>
      <c r="R111" s="282" t="s">
        <v>933</v>
      </c>
      <c r="S111" s="190" t="s">
        <v>724</v>
      </c>
      <c r="T111" s="190" t="s">
        <v>362</v>
      </c>
      <c r="U111" s="190" t="s">
        <v>361</v>
      </c>
      <c r="V111" s="312" t="s">
        <v>936</v>
      </c>
      <c r="W111" s="655"/>
      <c r="X111" s="655"/>
      <c r="Y111" s="655"/>
      <c r="Z111" s="190" t="s">
        <v>1146</v>
      </c>
    </row>
    <row r="112" spans="2:26" ht="15.95" customHeight="1" x14ac:dyDescent="0.15">
      <c r="B112" s="331"/>
      <c r="C112" s="653">
        <v>52</v>
      </c>
      <c r="D112" s="654"/>
      <c r="E112" s="46">
        <v>2</v>
      </c>
      <c r="F112" s="293">
        <v>516.5</v>
      </c>
      <c r="G112" s="282" t="s">
        <v>718</v>
      </c>
      <c r="H112" s="282" t="s">
        <v>732</v>
      </c>
      <c r="I112" s="282" t="s">
        <v>720</v>
      </c>
      <c r="J112" s="312" t="s">
        <v>721</v>
      </c>
      <c r="K112" s="312"/>
      <c r="L112" s="312"/>
      <c r="M112" s="282" t="s">
        <v>969</v>
      </c>
      <c r="N112" s="282" t="s">
        <v>722</v>
      </c>
      <c r="O112" s="181" t="s">
        <v>938</v>
      </c>
      <c r="P112" s="282" t="s">
        <v>547</v>
      </c>
      <c r="Q112" s="282" t="s">
        <v>929</v>
      </c>
      <c r="R112" s="282" t="s">
        <v>933</v>
      </c>
      <c r="S112" s="190" t="s">
        <v>724</v>
      </c>
      <c r="T112" s="190" t="s">
        <v>362</v>
      </c>
      <c r="U112" s="190" t="s">
        <v>361</v>
      </c>
      <c r="V112" s="312" t="s">
        <v>936</v>
      </c>
      <c r="W112" s="655"/>
      <c r="X112" s="655"/>
      <c r="Y112" s="655"/>
      <c r="Z112" s="190" t="s">
        <v>1146</v>
      </c>
    </row>
    <row r="113" spans="2:26" ht="15.95" customHeight="1" x14ac:dyDescent="0.15">
      <c r="B113" s="331"/>
      <c r="C113" s="653">
        <v>52</v>
      </c>
      <c r="D113" s="654"/>
      <c r="E113" s="46">
        <v>3</v>
      </c>
      <c r="F113" s="293">
        <v>525.44000000000005</v>
      </c>
      <c r="G113" s="282" t="s">
        <v>718</v>
      </c>
      <c r="H113" s="282" t="s">
        <v>732</v>
      </c>
      <c r="I113" s="282" t="s">
        <v>720</v>
      </c>
      <c r="J113" s="312" t="s">
        <v>727</v>
      </c>
      <c r="K113" s="312"/>
      <c r="L113" s="312"/>
      <c r="M113" s="282" t="s">
        <v>749</v>
      </c>
      <c r="N113" s="282" t="s">
        <v>722</v>
      </c>
      <c r="O113" s="181" t="s">
        <v>938</v>
      </c>
      <c r="P113" s="282" t="s">
        <v>547</v>
      </c>
      <c r="Q113" s="282" t="s">
        <v>929</v>
      </c>
      <c r="R113" s="282" t="s">
        <v>939</v>
      </c>
      <c r="S113" s="190" t="s">
        <v>724</v>
      </c>
      <c r="T113" s="190" t="s">
        <v>935</v>
      </c>
      <c r="U113" s="190" t="s">
        <v>725</v>
      </c>
      <c r="V113" s="312" t="s">
        <v>729</v>
      </c>
      <c r="W113" s="655"/>
      <c r="X113" s="655"/>
      <c r="Y113" s="655"/>
      <c r="Z113" s="190" t="s">
        <v>723</v>
      </c>
    </row>
    <row r="114" spans="2:26" ht="15.95" customHeight="1" x14ac:dyDescent="0.15">
      <c r="B114" s="331"/>
      <c r="C114" s="653">
        <v>52</v>
      </c>
      <c r="D114" s="654"/>
      <c r="E114" s="46">
        <v>4</v>
      </c>
      <c r="F114" s="293">
        <v>516.04999999999995</v>
      </c>
      <c r="G114" s="282" t="s">
        <v>718</v>
      </c>
      <c r="H114" s="282" t="s">
        <v>775</v>
      </c>
      <c r="I114" s="282" t="s">
        <v>720</v>
      </c>
      <c r="J114" s="312" t="s">
        <v>734</v>
      </c>
      <c r="K114" s="312"/>
      <c r="L114" s="312"/>
      <c r="M114" s="282" t="s">
        <v>955</v>
      </c>
      <c r="N114" s="282" t="s">
        <v>722</v>
      </c>
      <c r="O114" s="181" t="s">
        <v>933</v>
      </c>
      <c r="P114" s="282" t="s">
        <v>547</v>
      </c>
      <c r="Q114" s="282" t="s">
        <v>929</v>
      </c>
      <c r="R114" s="282" t="s">
        <v>928</v>
      </c>
      <c r="S114" s="190" t="s">
        <v>724</v>
      </c>
      <c r="T114" s="190" t="s">
        <v>724</v>
      </c>
      <c r="U114" s="190" t="s">
        <v>723</v>
      </c>
      <c r="V114" s="312" t="s">
        <v>723</v>
      </c>
      <c r="W114" s="655"/>
      <c r="X114" s="655"/>
      <c r="Y114" s="655"/>
      <c r="Z114" s="190" t="s">
        <v>1146</v>
      </c>
    </row>
    <row r="115" spans="2:26" ht="15.95" customHeight="1" x14ac:dyDescent="0.15">
      <c r="B115" s="331"/>
      <c r="C115" s="653">
        <v>54</v>
      </c>
      <c r="D115" s="654"/>
      <c r="E115" s="46">
        <v>1</v>
      </c>
      <c r="F115" s="293">
        <v>539.29999999999995</v>
      </c>
      <c r="G115" s="282" t="s">
        <v>718</v>
      </c>
      <c r="H115" s="282" t="s">
        <v>732</v>
      </c>
      <c r="I115" s="282" t="s">
        <v>720</v>
      </c>
      <c r="J115" s="312" t="s">
        <v>727</v>
      </c>
      <c r="K115" s="312"/>
      <c r="L115" s="312"/>
      <c r="M115" s="282" t="s">
        <v>760</v>
      </c>
      <c r="N115" s="282" t="s">
        <v>722</v>
      </c>
      <c r="O115" s="181" t="s">
        <v>938</v>
      </c>
      <c r="P115" s="282" t="s">
        <v>547</v>
      </c>
      <c r="Q115" s="282" t="s">
        <v>929</v>
      </c>
      <c r="R115" s="282" t="s">
        <v>939</v>
      </c>
      <c r="S115" s="190" t="s">
        <v>724</v>
      </c>
      <c r="T115" s="190" t="s">
        <v>935</v>
      </c>
      <c r="U115" s="190" t="s">
        <v>725</v>
      </c>
      <c r="V115" s="312" t="s">
        <v>729</v>
      </c>
      <c r="W115" s="655"/>
      <c r="X115" s="655"/>
      <c r="Y115" s="655"/>
      <c r="Z115" s="190" t="s">
        <v>723</v>
      </c>
    </row>
    <row r="116" spans="2:26" ht="15.95" customHeight="1" x14ac:dyDescent="0.15">
      <c r="B116" s="331"/>
      <c r="C116" s="653">
        <v>54</v>
      </c>
      <c r="D116" s="654"/>
      <c r="E116" s="46">
        <v>2</v>
      </c>
      <c r="F116" s="293">
        <v>532.95000000000005</v>
      </c>
      <c r="G116" s="282" t="s">
        <v>718</v>
      </c>
      <c r="H116" s="282" t="s">
        <v>726</v>
      </c>
      <c r="I116" s="282" t="s">
        <v>720</v>
      </c>
      <c r="J116" s="312" t="s">
        <v>734</v>
      </c>
      <c r="K116" s="312"/>
      <c r="L116" s="312"/>
      <c r="M116" s="282" t="s">
        <v>972</v>
      </c>
      <c r="N116" s="282" t="s">
        <v>722</v>
      </c>
      <c r="O116" s="181" t="s">
        <v>933</v>
      </c>
      <c r="P116" s="282" t="s">
        <v>547</v>
      </c>
      <c r="Q116" s="282" t="s">
        <v>929</v>
      </c>
      <c r="R116" s="282" t="s">
        <v>928</v>
      </c>
      <c r="S116" s="190" t="s">
        <v>724</v>
      </c>
      <c r="T116" s="190" t="s">
        <v>724</v>
      </c>
      <c r="U116" s="190" t="s">
        <v>723</v>
      </c>
      <c r="V116" s="312" t="s">
        <v>723</v>
      </c>
      <c r="W116" s="655"/>
      <c r="X116" s="655"/>
      <c r="Y116" s="655"/>
      <c r="Z116" s="190" t="s">
        <v>1146</v>
      </c>
    </row>
    <row r="117" spans="2:26" ht="15.95" customHeight="1" x14ac:dyDescent="0.15">
      <c r="B117" s="331"/>
      <c r="C117" s="653">
        <v>55</v>
      </c>
      <c r="D117" s="654"/>
      <c r="E117" s="46">
        <v>1</v>
      </c>
      <c r="F117" s="293">
        <v>539.35</v>
      </c>
      <c r="G117" s="282" t="s">
        <v>718</v>
      </c>
      <c r="H117" s="282" t="s">
        <v>775</v>
      </c>
      <c r="I117" s="282" t="s">
        <v>720</v>
      </c>
      <c r="J117" s="312" t="s">
        <v>734</v>
      </c>
      <c r="K117" s="312"/>
      <c r="L117" s="312"/>
      <c r="M117" s="282" t="s">
        <v>973</v>
      </c>
      <c r="N117" s="282" t="s">
        <v>722</v>
      </c>
      <c r="O117" s="181" t="s">
        <v>933</v>
      </c>
      <c r="P117" s="282" t="s">
        <v>547</v>
      </c>
      <c r="Q117" s="282" t="s">
        <v>929</v>
      </c>
      <c r="R117" s="282" t="s">
        <v>928</v>
      </c>
      <c r="S117" s="190" t="s">
        <v>724</v>
      </c>
      <c r="T117" s="190" t="s">
        <v>724</v>
      </c>
      <c r="U117" s="190" t="s">
        <v>723</v>
      </c>
      <c r="V117" s="312" t="s">
        <v>723</v>
      </c>
      <c r="W117" s="655"/>
      <c r="X117" s="655"/>
      <c r="Y117" s="655"/>
      <c r="Z117" s="190" t="s">
        <v>1146</v>
      </c>
    </row>
    <row r="118" spans="2:26" ht="15.95" customHeight="1" x14ac:dyDescent="0.15">
      <c r="B118" s="331"/>
      <c r="C118" s="653">
        <v>56</v>
      </c>
      <c r="D118" s="654"/>
      <c r="E118" s="46">
        <v>1</v>
      </c>
      <c r="F118" s="293">
        <v>545.75</v>
      </c>
      <c r="G118" s="282" t="s">
        <v>718</v>
      </c>
      <c r="H118" s="282" t="s">
        <v>732</v>
      </c>
      <c r="I118" s="282" t="s">
        <v>340</v>
      </c>
      <c r="J118" s="312" t="s">
        <v>734</v>
      </c>
      <c r="K118" s="312"/>
      <c r="L118" s="312"/>
      <c r="M118" s="282" t="s">
        <v>974</v>
      </c>
      <c r="N118" s="282" t="s">
        <v>722</v>
      </c>
      <c r="O118" s="181" t="s">
        <v>933</v>
      </c>
      <c r="P118" s="282" t="s">
        <v>547</v>
      </c>
      <c r="Q118" s="282" t="s">
        <v>929</v>
      </c>
      <c r="R118" s="282" t="s">
        <v>933</v>
      </c>
      <c r="S118" s="190" t="s">
        <v>724</v>
      </c>
      <c r="T118" s="190" t="s">
        <v>362</v>
      </c>
      <c r="U118" s="190" t="s">
        <v>361</v>
      </c>
      <c r="V118" s="312" t="s">
        <v>936</v>
      </c>
      <c r="W118" s="655"/>
      <c r="X118" s="655"/>
      <c r="Y118" s="655"/>
      <c r="Z118" s="190" t="s">
        <v>929</v>
      </c>
    </row>
    <row r="119" spans="2:26" ht="15.95" customHeight="1" x14ac:dyDescent="0.15">
      <c r="B119" s="331"/>
      <c r="C119" s="653">
        <v>56</v>
      </c>
      <c r="D119" s="654"/>
      <c r="E119" s="46">
        <v>2</v>
      </c>
      <c r="F119" s="293">
        <v>545.75</v>
      </c>
      <c r="G119" s="282" t="s">
        <v>718</v>
      </c>
      <c r="H119" s="282" t="s">
        <v>726</v>
      </c>
      <c r="I119" s="282" t="s">
        <v>720</v>
      </c>
      <c r="J119" s="312" t="s">
        <v>734</v>
      </c>
      <c r="K119" s="312"/>
      <c r="L119" s="312"/>
      <c r="M119" s="282" t="s">
        <v>975</v>
      </c>
      <c r="N119" s="282" t="s">
        <v>722</v>
      </c>
      <c r="O119" s="181" t="s">
        <v>933</v>
      </c>
      <c r="P119" s="282" t="s">
        <v>547</v>
      </c>
      <c r="Q119" s="282" t="s">
        <v>929</v>
      </c>
      <c r="R119" s="282" t="s">
        <v>928</v>
      </c>
      <c r="S119" s="190" t="s">
        <v>724</v>
      </c>
      <c r="T119" s="190" t="s">
        <v>724</v>
      </c>
      <c r="U119" s="190" t="s">
        <v>723</v>
      </c>
      <c r="V119" s="312" t="s">
        <v>723</v>
      </c>
      <c r="W119" s="655"/>
      <c r="X119" s="655"/>
      <c r="Y119" s="655"/>
      <c r="Z119" s="190" t="s">
        <v>1146</v>
      </c>
    </row>
    <row r="120" spans="2:26" ht="15.95" customHeight="1" x14ac:dyDescent="0.15">
      <c r="B120" s="331"/>
      <c r="C120" s="653">
        <v>57</v>
      </c>
      <c r="D120" s="654"/>
      <c r="E120" s="46">
        <v>1</v>
      </c>
      <c r="F120" s="293">
        <v>552.29999999999995</v>
      </c>
      <c r="G120" s="282" t="s">
        <v>718</v>
      </c>
      <c r="H120" s="282" t="s">
        <v>732</v>
      </c>
      <c r="I120" s="282" t="s">
        <v>720</v>
      </c>
      <c r="J120" s="312" t="s">
        <v>734</v>
      </c>
      <c r="K120" s="312"/>
      <c r="L120" s="312"/>
      <c r="M120" s="282" t="s">
        <v>976</v>
      </c>
      <c r="N120" s="282" t="s">
        <v>722</v>
      </c>
      <c r="O120" s="181" t="s">
        <v>933</v>
      </c>
      <c r="P120" s="282" t="s">
        <v>547</v>
      </c>
      <c r="Q120" s="282" t="s">
        <v>929</v>
      </c>
      <c r="R120" s="282" t="s">
        <v>928</v>
      </c>
      <c r="S120" s="190" t="s">
        <v>724</v>
      </c>
      <c r="T120" s="190" t="s">
        <v>724</v>
      </c>
      <c r="U120" s="190" t="s">
        <v>723</v>
      </c>
      <c r="V120" s="312" t="s">
        <v>723</v>
      </c>
      <c r="W120" s="655"/>
      <c r="X120" s="655"/>
      <c r="Y120" s="655"/>
      <c r="Z120" s="190" t="s">
        <v>1146</v>
      </c>
    </row>
    <row r="121" spans="2:26" ht="15.95" customHeight="1" x14ac:dyDescent="0.15">
      <c r="B121" s="409"/>
      <c r="C121" s="653">
        <v>59</v>
      </c>
      <c r="D121" s="654"/>
      <c r="E121" s="46">
        <v>1</v>
      </c>
      <c r="F121" s="293">
        <v>573.20000000000005</v>
      </c>
      <c r="G121" s="282" t="s">
        <v>718</v>
      </c>
      <c r="H121" s="282" t="s">
        <v>732</v>
      </c>
      <c r="I121" s="282" t="s">
        <v>720</v>
      </c>
      <c r="J121" s="312" t="s">
        <v>734</v>
      </c>
      <c r="K121" s="312"/>
      <c r="L121" s="312"/>
      <c r="M121" s="282" t="s">
        <v>977</v>
      </c>
      <c r="N121" s="282" t="s">
        <v>722</v>
      </c>
      <c r="O121" s="181" t="s">
        <v>933</v>
      </c>
      <c r="P121" s="282" t="s">
        <v>547</v>
      </c>
      <c r="Q121" s="282" t="s">
        <v>929</v>
      </c>
      <c r="R121" s="282" t="s">
        <v>928</v>
      </c>
      <c r="S121" s="190" t="s">
        <v>724</v>
      </c>
      <c r="T121" s="190" t="s">
        <v>724</v>
      </c>
      <c r="U121" s="190" t="s">
        <v>723</v>
      </c>
      <c r="V121" s="312" t="s">
        <v>723</v>
      </c>
      <c r="W121" s="655"/>
      <c r="X121" s="655"/>
      <c r="Y121" s="655"/>
      <c r="Z121" s="190" t="s">
        <v>1146</v>
      </c>
    </row>
    <row r="122" spans="2:26" ht="15.95" customHeight="1" x14ac:dyDescent="0.15">
      <c r="B122" s="85"/>
      <c r="C122" s="1" t="s">
        <v>275</v>
      </c>
      <c r="D122" s="40"/>
      <c r="E122" s="2"/>
      <c r="F122" s="2"/>
      <c r="G122" s="82"/>
      <c r="H122" s="82"/>
      <c r="I122" s="82"/>
      <c r="J122" s="82"/>
      <c r="K122" s="82"/>
      <c r="L122" s="82"/>
      <c r="M122" s="82"/>
      <c r="N122" s="82"/>
      <c r="O122" s="82"/>
      <c r="P122" s="82"/>
      <c r="Q122" s="84"/>
      <c r="R122" s="97"/>
      <c r="S122" s="40"/>
      <c r="T122" s="40"/>
      <c r="U122" s="82"/>
      <c r="V122" s="98"/>
      <c r="W122" s="98"/>
      <c r="X122" s="98"/>
      <c r="Y122" s="98"/>
      <c r="Z122" s="40"/>
    </row>
    <row r="123" spans="2:26" ht="15.95" customHeight="1" x14ac:dyDescent="0.15">
      <c r="B123" s="85"/>
      <c r="C123" s="91" t="s">
        <v>276</v>
      </c>
      <c r="D123" s="40"/>
      <c r="E123" s="2"/>
      <c r="F123" s="2"/>
      <c r="G123" s="82"/>
      <c r="H123" s="82"/>
      <c r="I123" s="82"/>
      <c r="J123" s="82"/>
      <c r="K123" s="82"/>
      <c r="L123" s="82"/>
      <c r="M123" s="82"/>
      <c r="N123" s="82"/>
      <c r="O123" s="82"/>
      <c r="P123" s="82"/>
      <c r="Q123" s="84"/>
      <c r="R123" s="97"/>
      <c r="S123" s="40"/>
      <c r="T123" s="40"/>
      <c r="U123" s="82"/>
      <c r="V123" s="98"/>
      <c r="W123" s="98"/>
      <c r="X123" s="98"/>
      <c r="Y123" s="98"/>
      <c r="Z123" s="40"/>
    </row>
    <row r="124" spans="2:26" ht="15.95" customHeight="1" x14ac:dyDescent="0.15">
      <c r="B124" s="86"/>
      <c r="C124" s="32" t="s">
        <v>247</v>
      </c>
      <c r="D124" s="32"/>
      <c r="E124" s="32"/>
      <c r="F124" s="32"/>
      <c r="G124" s="32"/>
      <c r="H124" s="32"/>
      <c r="I124" s="32"/>
      <c r="J124" s="32"/>
      <c r="K124" s="32"/>
      <c r="L124" s="32"/>
      <c r="M124" s="32"/>
      <c r="N124" s="32"/>
      <c r="O124" s="32"/>
      <c r="P124" s="32"/>
      <c r="Q124" s="32"/>
      <c r="R124" s="32"/>
      <c r="S124" s="32"/>
      <c r="T124" s="32"/>
      <c r="U124" s="32"/>
      <c r="V124" s="32"/>
      <c r="W124" s="32"/>
      <c r="X124" s="32"/>
      <c r="Y124" s="32"/>
    </row>
    <row r="125" spans="2:26" ht="15.95" customHeight="1" x14ac:dyDescent="0.15">
      <c r="B125" s="32"/>
      <c r="C125" s="32" t="s">
        <v>248</v>
      </c>
      <c r="D125" s="32"/>
      <c r="E125" s="32"/>
      <c r="F125" s="32"/>
      <c r="G125" s="32"/>
      <c r="H125" s="32"/>
      <c r="I125" s="32"/>
      <c r="J125" s="32"/>
      <c r="K125" s="32"/>
      <c r="L125" s="32"/>
      <c r="M125" s="32"/>
      <c r="N125" s="32"/>
      <c r="O125" s="32"/>
      <c r="P125" s="32"/>
      <c r="Q125" s="32"/>
      <c r="R125" s="32"/>
      <c r="S125" s="32"/>
      <c r="T125" s="32"/>
      <c r="U125" s="32"/>
      <c r="V125" s="32"/>
      <c r="W125" s="32"/>
      <c r="X125" s="32"/>
      <c r="Y125" s="32"/>
    </row>
    <row r="126" spans="2:26" ht="15.95" customHeight="1" x14ac:dyDescent="0.15">
      <c r="B126" s="32"/>
      <c r="C126" s="32" t="s">
        <v>447</v>
      </c>
      <c r="D126" s="32"/>
      <c r="E126" s="32"/>
      <c r="F126" s="32"/>
      <c r="G126" s="32"/>
      <c r="H126" s="32"/>
      <c r="I126" s="32"/>
      <c r="J126" s="32"/>
      <c r="K126" s="32"/>
      <c r="L126" s="32"/>
      <c r="M126" s="32"/>
      <c r="N126" s="32"/>
      <c r="O126" s="32"/>
      <c r="P126" s="32"/>
      <c r="Q126" s="32"/>
      <c r="R126" s="32"/>
      <c r="S126" s="32"/>
      <c r="T126" s="32"/>
      <c r="U126" s="32"/>
      <c r="V126" s="32"/>
      <c r="W126" s="32"/>
      <c r="X126" s="32"/>
      <c r="Y126" s="32"/>
    </row>
    <row r="127" spans="2:26" ht="15.95" customHeight="1" x14ac:dyDescent="0.15">
      <c r="C127" s="6" t="s">
        <v>534</v>
      </c>
    </row>
    <row r="128" spans="2:26" ht="15" customHeight="1" x14ac:dyDescent="0.15">
      <c r="B128" s="331" t="s">
        <v>241</v>
      </c>
      <c r="C128" s="665" t="s">
        <v>42</v>
      </c>
      <c r="D128" s="666"/>
      <c r="E128" s="659" t="s">
        <v>205</v>
      </c>
      <c r="F128" s="685" t="s">
        <v>204</v>
      </c>
      <c r="G128" s="668" t="s">
        <v>203</v>
      </c>
      <c r="H128" s="669"/>
      <c r="I128" s="394" t="s">
        <v>202</v>
      </c>
      <c r="J128" s="412"/>
      <c r="K128" s="412"/>
      <c r="L128" s="412"/>
      <c r="M128" s="412"/>
      <c r="N128" s="413"/>
      <c r="O128" s="672" t="s">
        <v>530</v>
      </c>
      <c r="P128" s="673"/>
      <c r="Q128" s="676" t="s">
        <v>265</v>
      </c>
      <c r="R128" s="677"/>
      <c r="S128" s="677"/>
      <c r="T128" s="678"/>
      <c r="U128" s="668" t="s">
        <v>201</v>
      </c>
      <c r="V128" s="682"/>
      <c r="W128" s="682"/>
      <c r="X128" s="682"/>
      <c r="Y128" s="669"/>
      <c r="Z128" s="658" t="s">
        <v>200</v>
      </c>
    </row>
    <row r="129" spans="2:26" ht="15" customHeight="1" x14ac:dyDescent="0.15">
      <c r="B129" s="331"/>
      <c r="C129" s="665"/>
      <c r="D129" s="666"/>
      <c r="E129" s="659"/>
      <c r="F129" s="685"/>
      <c r="G129" s="670"/>
      <c r="H129" s="671"/>
      <c r="I129" s="321"/>
      <c r="J129" s="322"/>
      <c r="K129" s="322"/>
      <c r="L129" s="322"/>
      <c r="M129" s="322"/>
      <c r="N129" s="323"/>
      <c r="O129" s="674"/>
      <c r="P129" s="675"/>
      <c r="Q129" s="679"/>
      <c r="R129" s="680"/>
      <c r="S129" s="680"/>
      <c r="T129" s="681"/>
      <c r="U129" s="670"/>
      <c r="V129" s="683"/>
      <c r="W129" s="683"/>
      <c r="X129" s="683"/>
      <c r="Y129" s="671"/>
      <c r="Z129" s="659"/>
    </row>
    <row r="130" spans="2:26" ht="16.5" customHeight="1" x14ac:dyDescent="0.15">
      <c r="B130" s="331"/>
      <c r="C130" s="665"/>
      <c r="D130" s="666"/>
      <c r="E130" s="659"/>
      <c r="F130" s="685"/>
      <c r="G130" s="558" t="s">
        <v>199</v>
      </c>
      <c r="H130" s="558" t="s">
        <v>198</v>
      </c>
      <c r="I130" s="535" t="s">
        <v>197</v>
      </c>
      <c r="J130" s="535" t="s">
        <v>43</v>
      </c>
      <c r="K130" s="655"/>
      <c r="L130" s="655"/>
      <c r="M130" s="662" t="s">
        <v>7</v>
      </c>
      <c r="N130" s="663" t="s">
        <v>196</v>
      </c>
      <c r="O130" s="535" t="s">
        <v>195</v>
      </c>
      <c r="P130" s="535" t="s">
        <v>194</v>
      </c>
      <c r="Q130" s="374" t="s">
        <v>274</v>
      </c>
      <c r="R130" s="655"/>
      <c r="S130" s="558" t="s">
        <v>272</v>
      </c>
      <c r="T130" s="558" t="s">
        <v>273</v>
      </c>
      <c r="U130" s="664" t="s">
        <v>193</v>
      </c>
      <c r="V130" s="558" t="s">
        <v>266</v>
      </c>
      <c r="W130" s="655"/>
      <c r="X130" s="655"/>
      <c r="Y130" s="655"/>
      <c r="Z130" s="659"/>
    </row>
    <row r="131" spans="2:26" ht="16.5" customHeight="1" x14ac:dyDescent="0.15">
      <c r="B131" s="331"/>
      <c r="C131" s="321"/>
      <c r="D131" s="323"/>
      <c r="E131" s="667"/>
      <c r="F131" s="686"/>
      <c r="G131" s="661"/>
      <c r="H131" s="661"/>
      <c r="I131" s="655"/>
      <c r="J131" s="655"/>
      <c r="K131" s="655"/>
      <c r="L131" s="655"/>
      <c r="M131" s="655"/>
      <c r="N131" s="655"/>
      <c r="O131" s="655"/>
      <c r="P131" s="655"/>
      <c r="Q131" s="99" t="s">
        <v>267</v>
      </c>
      <c r="R131" s="99" t="s">
        <v>268</v>
      </c>
      <c r="S131" s="655"/>
      <c r="T131" s="655"/>
      <c r="U131" s="655"/>
      <c r="V131" s="655"/>
      <c r="W131" s="655"/>
      <c r="X131" s="655"/>
      <c r="Y131" s="655"/>
      <c r="Z131" s="660"/>
    </row>
    <row r="132" spans="2:26" ht="15.75" customHeight="1" x14ac:dyDescent="0.15">
      <c r="B132" s="331"/>
      <c r="C132" s="653">
        <v>60</v>
      </c>
      <c r="D132" s="654"/>
      <c r="E132" s="46">
        <v>1</v>
      </c>
      <c r="F132" s="293">
        <v>583.70000000000005</v>
      </c>
      <c r="G132" s="282" t="s">
        <v>718</v>
      </c>
      <c r="H132" s="282" t="s">
        <v>726</v>
      </c>
      <c r="I132" s="282" t="s">
        <v>720</v>
      </c>
      <c r="J132" s="312" t="s">
        <v>734</v>
      </c>
      <c r="K132" s="312"/>
      <c r="L132" s="312"/>
      <c r="M132" s="282" t="s">
        <v>959</v>
      </c>
      <c r="N132" s="282" t="s">
        <v>722</v>
      </c>
      <c r="O132" s="181" t="s">
        <v>933</v>
      </c>
      <c r="P132" s="282" t="s">
        <v>547</v>
      </c>
      <c r="Q132" s="282" t="s">
        <v>929</v>
      </c>
      <c r="R132" s="282" t="s">
        <v>928</v>
      </c>
      <c r="S132" s="190" t="s">
        <v>724</v>
      </c>
      <c r="T132" s="190" t="s">
        <v>724</v>
      </c>
      <c r="U132" s="190" t="s">
        <v>723</v>
      </c>
      <c r="V132" s="312" t="s">
        <v>723</v>
      </c>
      <c r="W132" s="657"/>
      <c r="X132" s="657"/>
      <c r="Y132" s="657"/>
      <c r="Z132" s="190" t="s">
        <v>1146</v>
      </c>
    </row>
    <row r="133" spans="2:26" ht="15.95" customHeight="1" x14ac:dyDescent="0.15">
      <c r="B133" s="331"/>
      <c r="C133" s="653">
        <v>60</v>
      </c>
      <c r="D133" s="654"/>
      <c r="E133" s="46">
        <v>2</v>
      </c>
      <c r="F133" s="293">
        <v>593.45000000000005</v>
      </c>
      <c r="G133" s="282" t="s">
        <v>718</v>
      </c>
      <c r="H133" s="282" t="s">
        <v>726</v>
      </c>
      <c r="I133" s="282" t="s">
        <v>761</v>
      </c>
      <c r="J133" s="312" t="s">
        <v>761</v>
      </c>
      <c r="K133" s="312"/>
      <c r="L133" s="312"/>
      <c r="M133" s="282" t="s">
        <v>762</v>
      </c>
      <c r="N133" s="282" t="s">
        <v>722</v>
      </c>
      <c r="O133" s="181" t="s">
        <v>933</v>
      </c>
      <c r="P133" s="282" t="s">
        <v>547</v>
      </c>
      <c r="Q133" s="282" t="s">
        <v>929</v>
      </c>
      <c r="R133" s="282" t="s">
        <v>934</v>
      </c>
      <c r="S133" s="190" t="s">
        <v>724</v>
      </c>
      <c r="T133" s="190" t="s">
        <v>935</v>
      </c>
      <c r="U133" s="190" t="s">
        <v>725</v>
      </c>
      <c r="V133" s="312" t="s">
        <v>936</v>
      </c>
      <c r="W133" s="684"/>
      <c r="X133" s="684"/>
      <c r="Y133" s="684"/>
      <c r="Z133" s="190" t="s">
        <v>723</v>
      </c>
    </row>
    <row r="134" spans="2:26" ht="15.95" customHeight="1" x14ac:dyDescent="0.15">
      <c r="B134" s="331"/>
      <c r="C134" s="653">
        <v>62</v>
      </c>
      <c r="D134" s="654"/>
      <c r="E134" s="46">
        <v>1</v>
      </c>
      <c r="F134" s="293">
        <v>613.39</v>
      </c>
      <c r="G134" s="282" t="s">
        <v>718</v>
      </c>
      <c r="H134" s="282" t="s">
        <v>732</v>
      </c>
      <c r="I134" s="282" t="s">
        <v>761</v>
      </c>
      <c r="J134" s="312" t="s">
        <v>761</v>
      </c>
      <c r="K134" s="312"/>
      <c r="L134" s="312"/>
      <c r="M134" s="282" t="s">
        <v>763</v>
      </c>
      <c r="N134" s="282" t="s">
        <v>722</v>
      </c>
      <c r="O134" s="181" t="s">
        <v>933</v>
      </c>
      <c r="P134" s="282" t="s">
        <v>547</v>
      </c>
      <c r="Q134" s="282" t="s">
        <v>929</v>
      </c>
      <c r="R134" s="282" t="s">
        <v>934</v>
      </c>
      <c r="S134" s="190" t="s">
        <v>724</v>
      </c>
      <c r="T134" s="190" t="s">
        <v>935</v>
      </c>
      <c r="U134" s="190" t="s">
        <v>725</v>
      </c>
      <c r="V134" s="312" t="s">
        <v>936</v>
      </c>
      <c r="W134" s="657"/>
      <c r="X134" s="657"/>
      <c r="Y134" s="657"/>
      <c r="Z134" s="190" t="s">
        <v>723</v>
      </c>
    </row>
    <row r="135" spans="2:26" ht="15.95" customHeight="1" x14ac:dyDescent="0.15">
      <c r="B135" s="331"/>
      <c r="C135" s="653">
        <v>63</v>
      </c>
      <c r="D135" s="654"/>
      <c r="E135" s="46">
        <v>1</v>
      </c>
      <c r="F135" s="293">
        <v>615.52</v>
      </c>
      <c r="G135" s="282" t="s">
        <v>718</v>
      </c>
      <c r="H135" s="282" t="s">
        <v>732</v>
      </c>
      <c r="I135" s="282" t="s">
        <v>720</v>
      </c>
      <c r="J135" s="312" t="s">
        <v>731</v>
      </c>
      <c r="K135" s="312"/>
      <c r="L135" s="312"/>
      <c r="M135" s="282" t="s">
        <v>764</v>
      </c>
      <c r="N135" s="282" t="s">
        <v>722</v>
      </c>
      <c r="O135" s="181" t="s">
        <v>933</v>
      </c>
      <c r="P135" s="282" t="s">
        <v>547</v>
      </c>
      <c r="Q135" s="282" t="s">
        <v>929</v>
      </c>
      <c r="R135" s="282" t="s">
        <v>934</v>
      </c>
      <c r="S135" s="190" t="s">
        <v>724</v>
      </c>
      <c r="T135" s="190" t="s">
        <v>935</v>
      </c>
      <c r="U135" s="190" t="s">
        <v>725</v>
      </c>
      <c r="V135" s="312" t="s">
        <v>936</v>
      </c>
      <c r="W135" s="657"/>
      <c r="X135" s="657"/>
      <c r="Y135" s="657"/>
      <c r="Z135" s="282" t="s">
        <v>723</v>
      </c>
    </row>
    <row r="136" spans="2:26" ht="15.95" customHeight="1" x14ac:dyDescent="0.15">
      <c r="B136" s="331"/>
      <c r="C136" s="653">
        <v>63</v>
      </c>
      <c r="D136" s="654"/>
      <c r="E136" s="46">
        <v>2</v>
      </c>
      <c r="F136" s="293">
        <v>615.25</v>
      </c>
      <c r="G136" s="282" t="s">
        <v>718</v>
      </c>
      <c r="H136" s="282" t="s">
        <v>732</v>
      </c>
      <c r="I136" s="282" t="s">
        <v>720</v>
      </c>
      <c r="J136" s="312" t="s">
        <v>734</v>
      </c>
      <c r="K136" s="312"/>
      <c r="L136" s="312"/>
      <c r="M136" s="282" t="s">
        <v>978</v>
      </c>
      <c r="N136" s="282" t="s">
        <v>722</v>
      </c>
      <c r="O136" s="181" t="s">
        <v>933</v>
      </c>
      <c r="P136" s="282" t="s">
        <v>547</v>
      </c>
      <c r="Q136" s="282" t="s">
        <v>929</v>
      </c>
      <c r="R136" s="282" t="s">
        <v>928</v>
      </c>
      <c r="S136" s="190" t="s">
        <v>724</v>
      </c>
      <c r="T136" s="190" t="s">
        <v>724</v>
      </c>
      <c r="U136" s="190" t="s">
        <v>723</v>
      </c>
      <c r="V136" s="312" t="s">
        <v>723</v>
      </c>
      <c r="W136" s="657"/>
      <c r="X136" s="657"/>
      <c r="Y136" s="657"/>
      <c r="Z136" s="190" t="s">
        <v>1146</v>
      </c>
    </row>
    <row r="137" spans="2:26" ht="15.95" customHeight="1" x14ac:dyDescent="0.15">
      <c r="B137" s="331"/>
      <c r="C137" s="653">
        <v>64</v>
      </c>
      <c r="D137" s="654"/>
      <c r="E137" s="46">
        <v>1</v>
      </c>
      <c r="F137" s="293">
        <v>625.57000000000005</v>
      </c>
      <c r="G137" s="282" t="s">
        <v>718</v>
      </c>
      <c r="H137" s="282" t="s">
        <v>732</v>
      </c>
      <c r="I137" s="282" t="s">
        <v>720</v>
      </c>
      <c r="J137" s="392" t="s">
        <v>727</v>
      </c>
      <c r="K137" s="656"/>
      <c r="L137" s="393"/>
      <c r="M137" s="282" t="s">
        <v>765</v>
      </c>
      <c r="N137" s="282" t="s">
        <v>743</v>
      </c>
      <c r="O137" s="181" t="s">
        <v>723</v>
      </c>
      <c r="P137" s="282" t="s">
        <v>723</v>
      </c>
      <c r="Q137" s="282" t="s">
        <v>929</v>
      </c>
      <c r="R137" s="282" t="s">
        <v>934</v>
      </c>
      <c r="S137" s="190" t="s">
        <v>724</v>
      </c>
      <c r="T137" s="190" t="s">
        <v>935</v>
      </c>
      <c r="U137" s="190" t="s">
        <v>744</v>
      </c>
      <c r="V137" s="392" t="s">
        <v>936</v>
      </c>
      <c r="W137" s="656"/>
      <c r="X137" s="656"/>
      <c r="Y137" s="393"/>
      <c r="Z137" s="190" t="s">
        <v>723</v>
      </c>
    </row>
    <row r="138" spans="2:26" ht="15.95" customHeight="1" x14ac:dyDescent="0.15">
      <c r="B138" s="331"/>
      <c r="C138" s="653">
        <v>64</v>
      </c>
      <c r="D138" s="654"/>
      <c r="E138" s="46">
        <v>2</v>
      </c>
      <c r="F138" s="293">
        <v>631.58000000000004</v>
      </c>
      <c r="G138" s="282" t="s">
        <v>718</v>
      </c>
      <c r="H138" s="282" t="s">
        <v>732</v>
      </c>
      <c r="I138" s="282" t="s">
        <v>720</v>
      </c>
      <c r="J138" s="392" t="s">
        <v>727</v>
      </c>
      <c r="K138" s="656"/>
      <c r="L138" s="393"/>
      <c r="M138" s="282" t="s">
        <v>766</v>
      </c>
      <c r="N138" s="282" t="s">
        <v>722</v>
      </c>
      <c r="O138" s="181" t="s">
        <v>938</v>
      </c>
      <c r="P138" s="282" t="s">
        <v>547</v>
      </c>
      <c r="Q138" s="282" t="s">
        <v>929</v>
      </c>
      <c r="R138" s="282" t="s">
        <v>939</v>
      </c>
      <c r="S138" s="190" t="s">
        <v>724</v>
      </c>
      <c r="T138" s="190" t="s">
        <v>935</v>
      </c>
      <c r="U138" s="190" t="s">
        <v>725</v>
      </c>
      <c r="V138" s="312" t="s">
        <v>729</v>
      </c>
      <c r="W138" s="657"/>
      <c r="X138" s="657"/>
      <c r="Y138" s="657"/>
      <c r="Z138" s="282" t="s">
        <v>723</v>
      </c>
    </row>
    <row r="139" spans="2:26" ht="15.95" customHeight="1" x14ac:dyDescent="0.15">
      <c r="B139" s="331"/>
      <c r="C139" s="653">
        <v>64</v>
      </c>
      <c r="D139" s="654"/>
      <c r="E139" s="46">
        <v>3</v>
      </c>
      <c r="F139" s="293">
        <v>626.5</v>
      </c>
      <c r="G139" s="282" t="s">
        <v>718</v>
      </c>
      <c r="H139" s="282" t="s">
        <v>732</v>
      </c>
      <c r="I139" s="282" t="s">
        <v>720</v>
      </c>
      <c r="J139" s="392" t="s">
        <v>734</v>
      </c>
      <c r="K139" s="656"/>
      <c r="L139" s="393"/>
      <c r="M139" s="282" t="s">
        <v>956</v>
      </c>
      <c r="N139" s="282" t="s">
        <v>722</v>
      </c>
      <c r="O139" s="181" t="s">
        <v>933</v>
      </c>
      <c r="P139" s="282" t="s">
        <v>547</v>
      </c>
      <c r="Q139" s="282" t="s">
        <v>929</v>
      </c>
      <c r="R139" s="282" t="s">
        <v>928</v>
      </c>
      <c r="S139" s="190" t="s">
        <v>724</v>
      </c>
      <c r="T139" s="190" t="s">
        <v>724</v>
      </c>
      <c r="U139" s="190" t="s">
        <v>723</v>
      </c>
      <c r="V139" s="312" t="s">
        <v>723</v>
      </c>
      <c r="W139" s="657"/>
      <c r="X139" s="657"/>
      <c r="Y139" s="657"/>
      <c r="Z139" s="190" t="s">
        <v>1146</v>
      </c>
    </row>
    <row r="140" spans="2:26" ht="15.95" customHeight="1" x14ac:dyDescent="0.15">
      <c r="B140" s="331"/>
      <c r="C140" s="653">
        <v>65</v>
      </c>
      <c r="D140" s="654"/>
      <c r="E140" s="46">
        <v>1</v>
      </c>
      <c r="F140" s="293">
        <v>636.25</v>
      </c>
      <c r="G140" s="282" t="s">
        <v>718</v>
      </c>
      <c r="H140" s="282" t="s">
        <v>732</v>
      </c>
      <c r="I140" s="282" t="s">
        <v>720</v>
      </c>
      <c r="J140" s="392" t="s">
        <v>734</v>
      </c>
      <c r="K140" s="656"/>
      <c r="L140" s="393"/>
      <c r="M140" s="282" t="s">
        <v>979</v>
      </c>
      <c r="N140" s="282" t="s">
        <v>722</v>
      </c>
      <c r="O140" s="181" t="s">
        <v>933</v>
      </c>
      <c r="P140" s="282" t="s">
        <v>547</v>
      </c>
      <c r="Q140" s="282" t="s">
        <v>929</v>
      </c>
      <c r="R140" s="282" t="s">
        <v>928</v>
      </c>
      <c r="S140" s="190" t="s">
        <v>724</v>
      </c>
      <c r="T140" s="190" t="s">
        <v>724</v>
      </c>
      <c r="U140" s="190" t="s">
        <v>723</v>
      </c>
      <c r="V140" s="312" t="s">
        <v>723</v>
      </c>
      <c r="W140" s="657"/>
      <c r="X140" s="657"/>
      <c r="Y140" s="657"/>
      <c r="Z140" s="190" t="s">
        <v>1146</v>
      </c>
    </row>
    <row r="141" spans="2:26" ht="15.95" customHeight="1" x14ac:dyDescent="0.15">
      <c r="B141" s="331"/>
      <c r="C141" s="653">
        <v>66</v>
      </c>
      <c r="D141" s="654"/>
      <c r="E141" s="46">
        <v>1</v>
      </c>
      <c r="F141" s="293">
        <v>648.5</v>
      </c>
      <c r="G141" s="282" t="s">
        <v>718</v>
      </c>
      <c r="H141" s="282" t="s">
        <v>732</v>
      </c>
      <c r="I141" s="282" t="s">
        <v>720</v>
      </c>
      <c r="J141" s="312" t="s">
        <v>721</v>
      </c>
      <c r="K141" s="312"/>
      <c r="L141" s="312"/>
      <c r="M141" s="282" t="s">
        <v>931</v>
      </c>
      <c r="N141" s="282" t="s">
        <v>722</v>
      </c>
      <c r="O141" s="181" t="s">
        <v>938</v>
      </c>
      <c r="P141" s="282" t="s">
        <v>547</v>
      </c>
      <c r="Q141" s="282" t="s">
        <v>929</v>
      </c>
      <c r="R141" s="282" t="s">
        <v>933</v>
      </c>
      <c r="S141" s="190" t="s">
        <v>724</v>
      </c>
      <c r="T141" s="190" t="s">
        <v>362</v>
      </c>
      <c r="U141" s="190" t="s">
        <v>361</v>
      </c>
      <c r="V141" s="312" t="s">
        <v>936</v>
      </c>
      <c r="W141" s="655"/>
      <c r="X141" s="655"/>
      <c r="Y141" s="655"/>
      <c r="Z141" s="190" t="s">
        <v>1146</v>
      </c>
    </row>
    <row r="142" spans="2:26" ht="15.95" customHeight="1" x14ac:dyDescent="0.15">
      <c r="B142" s="331"/>
      <c r="C142" s="653">
        <v>66</v>
      </c>
      <c r="D142" s="654"/>
      <c r="E142" s="46">
        <v>2</v>
      </c>
      <c r="F142" s="293">
        <v>646.75</v>
      </c>
      <c r="G142" s="282" t="s">
        <v>718</v>
      </c>
      <c r="H142" s="282" t="s">
        <v>732</v>
      </c>
      <c r="I142" s="282" t="s">
        <v>720</v>
      </c>
      <c r="J142" s="312" t="s">
        <v>727</v>
      </c>
      <c r="K142" s="312"/>
      <c r="L142" s="312"/>
      <c r="M142" s="282" t="s">
        <v>767</v>
      </c>
      <c r="N142" s="282" t="s">
        <v>743</v>
      </c>
      <c r="O142" s="181" t="s">
        <v>723</v>
      </c>
      <c r="P142" s="282" t="s">
        <v>723</v>
      </c>
      <c r="Q142" s="282" t="s">
        <v>929</v>
      </c>
      <c r="R142" s="282" t="s">
        <v>934</v>
      </c>
      <c r="S142" s="190" t="s">
        <v>724</v>
      </c>
      <c r="T142" s="190" t="s">
        <v>935</v>
      </c>
      <c r="U142" s="190" t="s">
        <v>744</v>
      </c>
      <c r="V142" s="312" t="s">
        <v>936</v>
      </c>
      <c r="W142" s="655"/>
      <c r="X142" s="655"/>
      <c r="Y142" s="655"/>
      <c r="Z142" s="190" t="s">
        <v>723</v>
      </c>
    </row>
    <row r="143" spans="2:26" ht="15.95" customHeight="1" x14ac:dyDescent="0.15">
      <c r="B143" s="331"/>
      <c r="C143" s="653">
        <v>66</v>
      </c>
      <c r="D143" s="654"/>
      <c r="E143" s="46">
        <v>3</v>
      </c>
      <c r="F143" s="293">
        <v>646.75</v>
      </c>
      <c r="G143" s="282" t="s">
        <v>718</v>
      </c>
      <c r="H143" s="282" t="s">
        <v>719</v>
      </c>
      <c r="I143" s="282" t="s">
        <v>761</v>
      </c>
      <c r="J143" s="312" t="s">
        <v>761</v>
      </c>
      <c r="K143" s="312"/>
      <c r="L143" s="312"/>
      <c r="M143" s="282" t="s">
        <v>768</v>
      </c>
      <c r="N143" s="282" t="s">
        <v>743</v>
      </c>
      <c r="O143" s="181" t="s">
        <v>723</v>
      </c>
      <c r="P143" s="282" t="s">
        <v>723</v>
      </c>
      <c r="Q143" s="282" t="s">
        <v>929</v>
      </c>
      <c r="R143" s="282" t="s">
        <v>934</v>
      </c>
      <c r="S143" s="190" t="s">
        <v>724</v>
      </c>
      <c r="T143" s="190" t="s">
        <v>935</v>
      </c>
      <c r="U143" s="190" t="s">
        <v>744</v>
      </c>
      <c r="V143" s="312" t="s">
        <v>936</v>
      </c>
      <c r="W143" s="655"/>
      <c r="X143" s="655"/>
      <c r="Y143" s="655"/>
      <c r="Z143" s="190" t="s">
        <v>723</v>
      </c>
    </row>
    <row r="144" spans="2:26" ht="15.95" customHeight="1" x14ac:dyDescent="0.15">
      <c r="B144" s="331"/>
      <c r="C144" s="653">
        <v>66</v>
      </c>
      <c r="D144" s="654"/>
      <c r="E144" s="46">
        <v>4</v>
      </c>
      <c r="F144" s="293">
        <v>646.75</v>
      </c>
      <c r="G144" s="282" t="s">
        <v>718</v>
      </c>
      <c r="H144" s="282" t="s">
        <v>731</v>
      </c>
      <c r="I144" s="282" t="s">
        <v>761</v>
      </c>
      <c r="J144" s="312" t="s">
        <v>769</v>
      </c>
      <c r="K144" s="312"/>
      <c r="L144" s="312"/>
      <c r="M144" s="282" t="s">
        <v>770</v>
      </c>
      <c r="N144" s="282" t="s">
        <v>743</v>
      </c>
      <c r="O144" s="181" t="s">
        <v>723</v>
      </c>
      <c r="P144" s="282" t="s">
        <v>723</v>
      </c>
      <c r="Q144" s="282" t="s">
        <v>929</v>
      </c>
      <c r="R144" s="282" t="s">
        <v>934</v>
      </c>
      <c r="S144" s="190" t="s">
        <v>724</v>
      </c>
      <c r="T144" s="190" t="s">
        <v>935</v>
      </c>
      <c r="U144" s="190" t="s">
        <v>744</v>
      </c>
      <c r="V144" s="312" t="s">
        <v>936</v>
      </c>
      <c r="W144" s="655"/>
      <c r="X144" s="655"/>
      <c r="Y144" s="655"/>
      <c r="Z144" s="190" t="s">
        <v>723</v>
      </c>
    </row>
    <row r="145" spans="2:26" ht="15.95" customHeight="1" x14ac:dyDescent="0.15">
      <c r="B145" s="331"/>
      <c r="C145" s="653">
        <v>67</v>
      </c>
      <c r="D145" s="654"/>
      <c r="E145" s="46">
        <v>1</v>
      </c>
      <c r="F145" s="293">
        <v>667.7</v>
      </c>
      <c r="G145" s="282" t="s">
        <v>718</v>
      </c>
      <c r="H145" s="282" t="s">
        <v>755</v>
      </c>
      <c r="I145" s="282" t="s">
        <v>720</v>
      </c>
      <c r="J145" s="312" t="s">
        <v>727</v>
      </c>
      <c r="K145" s="312"/>
      <c r="L145" s="312"/>
      <c r="M145" s="282" t="s">
        <v>739</v>
      </c>
      <c r="N145" s="282" t="s">
        <v>722</v>
      </c>
      <c r="O145" s="181" t="s">
        <v>938</v>
      </c>
      <c r="P145" s="282" t="s">
        <v>547</v>
      </c>
      <c r="Q145" s="282" t="s">
        <v>929</v>
      </c>
      <c r="R145" s="282" t="s">
        <v>934</v>
      </c>
      <c r="S145" s="190" t="s">
        <v>724</v>
      </c>
      <c r="T145" s="190" t="s">
        <v>935</v>
      </c>
      <c r="U145" s="190" t="s">
        <v>725</v>
      </c>
      <c r="V145" s="312" t="s">
        <v>936</v>
      </c>
      <c r="W145" s="655"/>
      <c r="X145" s="655"/>
      <c r="Y145" s="655"/>
      <c r="Z145" s="190" t="s">
        <v>723</v>
      </c>
    </row>
    <row r="146" spans="2:26" ht="15.95" customHeight="1" x14ac:dyDescent="0.15">
      <c r="B146" s="331"/>
      <c r="C146" s="653">
        <v>67</v>
      </c>
      <c r="D146" s="654"/>
      <c r="E146" s="46">
        <v>2</v>
      </c>
      <c r="F146" s="293">
        <v>667.7</v>
      </c>
      <c r="G146" s="282" t="s">
        <v>718</v>
      </c>
      <c r="H146" s="282" t="s">
        <v>732</v>
      </c>
      <c r="I146" s="282" t="s">
        <v>720</v>
      </c>
      <c r="J146" s="312" t="s">
        <v>727</v>
      </c>
      <c r="K146" s="312"/>
      <c r="L146" s="312"/>
      <c r="M146" s="282" t="s">
        <v>771</v>
      </c>
      <c r="N146" s="282" t="s">
        <v>722</v>
      </c>
      <c r="O146" s="181" t="s">
        <v>938</v>
      </c>
      <c r="P146" s="282" t="s">
        <v>547</v>
      </c>
      <c r="Q146" s="282" t="s">
        <v>929</v>
      </c>
      <c r="R146" s="282" t="s">
        <v>939</v>
      </c>
      <c r="S146" s="190" t="s">
        <v>724</v>
      </c>
      <c r="T146" s="190" t="s">
        <v>935</v>
      </c>
      <c r="U146" s="190" t="s">
        <v>725</v>
      </c>
      <c r="V146" s="312" t="s">
        <v>729</v>
      </c>
      <c r="W146" s="655"/>
      <c r="X146" s="655"/>
      <c r="Y146" s="655"/>
      <c r="Z146" s="190" t="s">
        <v>723</v>
      </c>
    </row>
    <row r="147" spans="2:26" ht="15.95" customHeight="1" x14ac:dyDescent="0.15">
      <c r="B147" s="331"/>
      <c r="C147" s="653">
        <v>67</v>
      </c>
      <c r="D147" s="654"/>
      <c r="E147" s="46">
        <v>3</v>
      </c>
      <c r="F147" s="293">
        <v>658.8</v>
      </c>
      <c r="G147" s="282" t="s">
        <v>718</v>
      </c>
      <c r="H147" s="282" t="s">
        <v>732</v>
      </c>
      <c r="I147" s="282" t="s">
        <v>720</v>
      </c>
      <c r="J147" s="312" t="s">
        <v>734</v>
      </c>
      <c r="K147" s="312"/>
      <c r="L147" s="312"/>
      <c r="M147" s="282" t="s">
        <v>980</v>
      </c>
      <c r="N147" s="282" t="s">
        <v>722</v>
      </c>
      <c r="O147" s="181" t="s">
        <v>933</v>
      </c>
      <c r="P147" s="282" t="s">
        <v>547</v>
      </c>
      <c r="Q147" s="282" t="s">
        <v>929</v>
      </c>
      <c r="R147" s="282" t="s">
        <v>928</v>
      </c>
      <c r="S147" s="190" t="s">
        <v>724</v>
      </c>
      <c r="T147" s="190" t="s">
        <v>724</v>
      </c>
      <c r="U147" s="190" t="s">
        <v>723</v>
      </c>
      <c r="V147" s="312" t="s">
        <v>723</v>
      </c>
      <c r="W147" s="655"/>
      <c r="X147" s="655"/>
      <c r="Y147" s="655"/>
      <c r="Z147" s="190" t="s">
        <v>1146</v>
      </c>
    </row>
    <row r="148" spans="2:26" ht="15.95" customHeight="1" x14ac:dyDescent="0.15">
      <c r="B148" s="331"/>
      <c r="C148" s="653">
        <v>67</v>
      </c>
      <c r="D148" s="654"/>
      <c r="E148" s="46">
        <v>4</v>
      </c>
      <c r="F148" s="293">
        <v>667.7</v>
      </c>
      <c r="G148" s="282" t="s">
        <v>718</v>
      </c>
      <c r="H148" s="282" t="s">
        <v>732</v>
      </c>
      <c r="I148" s="282" t="s">
        <v>720</v>
      </c>
      <c r="J148" s="312" t="s">
        <v>727</v>
      </c>
      <c r="K148" s="312"/>
      <c r="L148" s="312"/>
      <c r="M148" s="282" t="s">
        <v>767</v>
      </c>
      <c r="N148" s="282" t="s">
        <v>722</v>
      </c>
      <c r="O148" s="181" t="s">
        <v>938</v>
      </c>
      <c r="P148" s="282" t="s">
        <v>547</v>
      </c>
      <c r="Q148" s="282" t="s">
        <v>929</v>
      </c>
      <c r="R148" s="282" t="s">
        <v>939</v>
      </c>
      <c r="S148" s="190" t="s">
        <v>724</v>
      </c>
      <c r="T148" s="190" t="s">
        <v>935</v>
      </c>
      <c r="U148" s="190" t="s">
        <v>725</v>
      </c>
      <c r="V148" s="312" t="s">
        <v>729</v>
      </c>
      <c r="W148" s="655"/>
      <c r="X148" s="655"/>
      <c r="Y148" s="655"/>
      <c r="Z148" s="190" t="s">
        <v>723</v>
      </c>
    </row>
    <row r="149" spans="2:26" ht="15.95" customHeight="1" x14ac:dyDescent="0.15">
      <c r="B149" s="331"/>
      <c r="C149" s="653">
        <v>67</v>
      </c>
      <c r="D149" s="654"/>
      <c r="E149" s="46">
        <v>5</v>
      </c>
      <c r="F149" s="293">
        <v>667.7</v>
      </c>
      <c r="G149" s="282" t="s">
        <v>718</v>
      </c>
      <c r="H149" s="282" t="s">
        <v>726</v>
      </c>
      <c r="I149" s="282" t="s">
        <v>720</v>
      </c>
      <c r="J149" s="312" t="s">
        <v>727</v>
      </c>
      <c r="K149" s="312"/>
      <c r="L149" s="312"/>
      <c r="M149" s="282" t="s">
        <v>772</v>
      </c>
      <c r="N149" s="282" t="s">
        <v>722</v>
      </c>
      <c r="O149" s="181" t="s">
        <v>938</v>
      </c>
      <c r="P149" s="282" t="s">
        <v>547</v>
      </c>
      <c r="Q149" s="282" t="s">
        <v>929</v>
      </c>
      <c r="R149" s="282" t="s">
        <v>939</v>
      </c>
      <c r="S149" s="190" t="s">
        <v>724</v>
      </c>
      <c r="T149" s="190" t="s">
        <v>935</v>
      </c>
      <c r="U149" s="190" t="s">
        <v>725</v>
      </c>
      <c r="V149" s="312" t="s">
        <v>729</v>
      </c>
      <c r="W149" s="655"/>
      <c r="X149" s="655"/>
      <c r="Y149" s="655"/>
      <c r="Z149" s="190" t="s">
        <v>723</v>
      </c>
    </row>
    <row r="150" spans="2:26" ht="15.95" customHeight="1" x14ac:dyDescent="0.15">
      <c r="B150" s="331"/>
      <c r="C150" s="653">
        <v>67</v>
      </c>
      <c r="D150" s="654"/>
      <c r="E150" s="46">
        <v>6</v>
      </c>
      <c r="F150" s="293">
        <v>667.7</v>
      </c>
      <c r="G150" s="282" t="s">
        <v>718</v>
      </c>
      <c r="H150" s="282" t="s">
        <v>726</v>
      </c>
      <c r="I150" s="282" t="s">
        <v>720</v>
      </c>
      <c r="J150" s="312" t="s">
        <v>727</v>
      </c>
      <c r="K150" s="312"/>
      <c r="L150" s="312"/>
      <c r="M150" s="282" t="s">
        <v>773</v>
      </c>
      <c r="N150" s="282" t="s">
        <v>722</v>
      </c>
      <c r="O150" s="181" t="s">
        <v>938</v>
      </c>
      <c r="P150" s="282" t="s">
        <v>547</v>
      </c>
      <c r="Q150" s="282" t="s">
        <v>929</v>
      </c>
      <c r="R150" s="282" t="s">
        <v>939</v>
      </c>
      <c r="S150" s="190" t="s">
        <v>724</v>
      </c>
      <c r="T150" s="190" t="s">
        <v>935</v>
      </c>
      <c r="U150" s="190" t="s">
        <v>725</v>
      </c>
      <c r="V150" s="312" t="s">
        <v>729</v>
      </c>
      <c r="W150" s="655"/>
      <c r="X150" s="655"/>
      <c r="Y150" s="655"/>
      <c r="Z150" s="190" t="s">
        <v>723</v>
      </c>
    </row>
    <row r="151" spans="2:26" ht="15.95" customHeight="1" x14ac:dyDescent="0.15">
      <c r="B151" s="331"/>
      <c r="C151" s="653">
        <v>67</v>
      </c>
      <c r="D151" s="654"/>
      <c r="E151" s="46">
        <v>7</v>
      </c>
      <c r="F151" s="293">
        <v>667.7</v>
      </c>
      <c r="G151" s="282" t="s">
        <v>718</v>
      </c>
      <c r="H151" s="282" t="s">
        <v>719</v>
      </c>
      <c r="I151" s="282" t="s">
        <v>720</v>
      </c>
      <c r="J151" s="312" t="s">
        <v>727</v>
      </c>
      <c r="K151" s="312"/>
      <c r="L151" s="312"/>
      <c r="M151" s="282" t="s">
        <v>774</v>
      </c>
      <c r="N151" s="282" t="s">
        <v>722</v>
      </c>
      <c r="O151" s="181" t="s">
        <v>938</v>
      </c>
      <c r="P151" s="282" t="s">
        <v>547</v>
      </c>
      <c r="Q151" s="282" t="s">
        <v>929</v>
      </c>
      <c r="R151" s="282" t="s">
        <v>934</v>
      </c>
      <c r="S151" s="190" t="s">
        <v>724</v>
      </c>
      <c r="T151" s="190" t="s">
        <v>935</v>
      </c>
      <c r="U151" s="190" t="s">
        <v>725</v>
      </c>
      <c r="V151" s="312" t="s">
        <v>936</v>
      </c>
      <c r="W151" s="655"/>
      <c r="X151" s="655"/>
      <c r="Y151" s="655"/>
      <c r="Z151" s="190" t="s">
        <v>723</v>
      </c>
    </row>
    <row r="152" spans="2:26" ht="15.95" customHeight="1" x14ac:dyDescent="0.15">
      <c r="B152" s="331"/>
      <c r="C152" s="653">
        <v>68</v>
      </c>
      <c r="D152" s="654"/>
      <c r="E152" s="46">
        <v>1</v>
      </c>
      <c r="F152" s="293">
        <v>667.75</v>
      </c>
      <c r="G152" s="282" t="s">
        <v>718</v>
      </c>
      <c r="H152" s="282" t="s">
        <v>732</v>
      </c>
      <c r="I152" s="282" t="s">
        <v>720</v>
      </c>
      <c r="J152" s="312" t="s">
        <v>734</v>
      </c>
      <c r="K152" s="312"/>
      <c r="L152" s="312"/>
      <c r="M152" s="282" t="s">
        <v>959</v>
      </c>
      <c r="N152" s="282" t="s">
        <v>722</v>
      </c>
      <c r="O152" s="181" t="s">
        <v>933</v>
      </c>
      <c r="P152" s="282" t="s">
        <v>547</v>
      </c>
      <c r="Q152" s="282" t="s">
        <v>929</v>
      </c>
      <c r="R152" s="282" t="s">
        <v>928</v>
      </c>
      <c r="S152" s="190" t="s">
        <v>724</v>
      </c>
      <c r="T152" s="190" t="s">
        <v>724</v>
      </c>
      <c r="U152" s="190" t="s">
        <v>723</v>
      </c>
      <c r="V152" s="312" t="s">
        <v>723</v>
      </c>
      <c r="W152" s="655"/>
      <c r="X152" s="655"/>
      <c r="Y152" s="655"/>
      <c r="Z152" s="190" t="s">
        <v>1146</v>
      </c>
    </row>
    <row r="153" spans="2:26" ht="15.95" customHeight="1" x14ac:dyDescent="0.15">
      <c r="B153" s="331"/>
      <c r="C153" s="653">
        <v>68</v>
      </c>
      <c r="D153" s="654"/>
      <c r="E153" s="46">
        <v>2</v>
      </c>
      <c r="F153" s="293">
        <v>668.25</v>
      </c>
      <c r="G153" s="282" t="s">
        <v>718</v>
      </c>
      <c r="H153" s="282" t="s">
        <v>775</v>
      </c>
      <c r="I153" s="282" t="s">
        <v>720</v>
      </c>
      <c r="J153" s="312" t="s">
        <v>727</v>
      </c>
      <c r="K153" s="312"/>
      <c r="L153" s="312"/>
      <c r="M153" s="282" t="s">
        <v>776</v>
      </c>
      <c r="N153" s="282" t="s">
        <v>722</v>
      </c>
      <c r="O153" s="181" t="s">
        <v>53</v>
      </c>
      <c r="P153" s="282" t="s">
        <v>53</v>
      </c>
      <c r="Q153" s="282" t="s">
        <v>929</v>
      </c>
      <c r="R153" s="282" t="s">
        <v>981</v>
      </c>
      <c r="S153" s="190" t="s">
        <v>724</v>
      </c>
      <c r="T153" s="190" t="s">
        <v>777</v>
      </c>
      <c r="U153" s="190" t="s">
        <v>725</v>
      </c>
      <c r="V153" s="312" t="s">
        <v>729</v>
      </c>
      <c r="W153" s="655"/>
      <c r="X153" s="655"/>
      <c r="Y153" s="655"/>
      <c r="Z153" s="190" t="s">
        <v>723</v>
      </c>
    </row>
    <row r="154" spans="2:26" ht="15.95" customHeight="1" x14ac:dyDescent="0.15">
      <c r="B154" s="331"/>
      <c r="C154" s="653">
        <v>70</v>
      </c>
      <c r="D154" s="654"/>
      <c r="E154" s="46">
        <v>1</v>
      </c>
      <c r="F154" s="293">
        <v>699.2</v>
      </c>
      <c r="G154" s="282" t="s">
        <v>718</v>
      </c>
      <c r="H154" s="282" t="s">
        <v>732</v>
      </c>
      <c r="I154" s="282" t="s">
        <v>720</v>
      </c>
      <c r="J154" s="312" t="s">
        <v>727</v>
      </c>
      <c r="K154" s="312"/>
      <c r="L154" s="312"/>
      <c r="M154" s="282" t="s">
        <v>778</v>
      </c>
      <c r="N154" s="282" t="s">
        <v>743</v>
      </c>
      <c r="O154" s="181" t="s">
        <v>723</v>
      </c>
      <c r="P154" s="282" t="s">
        <v>723</v>
      </c>
      <c r="Q154" s="282" t="s">
        <v>929</v>
      </c>
      <c r="R154" s="282" t="s">
        <v>939</v>
      </c>
      <c r="S154" s="190" t="s">
        <v>724</v>
      </c>
      <c r="T154" s="190" t="s">
        <v>935</v>
      </c>
      <c r="U154" s="190" t="s">
        <v>744</v>
      </c>
      <c r="V154" s="312" t="s">
        <v>729</v>
      </c>
      <c r="W154" s="655"/>
      <c r="X154" s="655"/>
      <c r="Y154" s="655"/>
      <c r="Z154" s="190" t="s">
        <v>723</v>
      </c>
    </row>
    <row r="155" spans="2:26" ht="15.95" customHeight="1" x14ac:dyDescent="0.15">
      <c r="B155" s="331"/>
      <c r="C155" s="653">
        <v>73</v>
      </c>
      <c r="D155" s="654"/>
      <c r="E155" s="46">
        <v>1</v>
      </c>
      <c r="F155" s="293">
        <v>720.51</v>
      </c>
      <c r="G155" s="282" t="s">
        <v>718</v>
      </c>
      <c r="H155" s="282" t="s">
        <v>732</v>
      </c>
      <c r="I155" s="282" t="s">
        <v>720</v>
      </c>
      <c r="J155" s="312" t="s">
        <v>731</v>
      </c>
      <c r="K155" s="312"/>
      <c r="L155" s="312"/>
      <c r="M155" s="282" t="s">
        <v>779</v>
      </c>
      <c r="N155" s="282" t="s">
        <v>722</v>
      </c>
      <c r="O155" s="181" t="s">
        <v>933</v>
      </c>
      <c r="P155" s="282" t="s">
        <v>547</v>
      </c>
      <c r="Q155" s="282" t="s">
        <v>929</v>
      </c>
      <c r="R155" s="282" t="s">
        <v>939</v>
      </c>
      <c r="S155" s="190" t="s">
        <v>724</v>
      </c>
      <c r="T155" s="190" t="s">
        <v>935</v>
      </c>
      <c r="U155" s="190" t="s">
        <v>725</v>
      </c>
      <c r="V155" s="312" t="s">
        <v>729</v>
      </c>
      <c r="W155" s="655"/>
      <c r="X155" s="655"/>
      <c r="Y155" s="655"/>
      <c r="Z155" s="190" t="s">
        <v>723</v>
      </c>
    </row>
    <row r="156" spans="2:26" ht="15.95" customHeight="1" x14ac:dyDescent="0.15">
      <c r="B156" s="331"/>
      <c r="C156" s="653">
        <v>73</v>
      </c>
      <c r="D156" s="654"/>
      <c r="E156" s="46">
        <v>2</v>
      </c>
      <c r="F156" s="293">
        <v>721.13</v>
      </c>
      <c r="G156" s="282" t="s">
        <v>718</v>
      </c>
      <c r="H156" s="282" t="s">
        <v>732</v>
      </c>
      <c r="I156" s="282" t="s">
        <v>720</v>
      </c>
      <c r="J156" s="312" t="s">
        <v>731</v>
      </c>
      <c r="K156" s="312"/>
      <c r="L156" s="312"/>
      <c r="M156" s="282" t="s">
        <v>780</v>
      </c>
      <c r="N156" s="282" t="s">
        <v>722</v>
      </c>
      <c r="O156" s="181" t="s">
        <v>933</v>
      </c>
      <c r="P156" s="282" t="s">
        <v>547</v>
      </c>
      <c r="Q156" s="282" t="s">
        <v>929</v>
      </c>
      <c r="R156" s="282" t="s">
        <v>934</v>
      </c>
      <c r="S156" s="190" t="s">
        <v>724</v>
      </c>
      <c r="T156" s="190" t="s">
        <v>935</v>
      </c>
      <c r="U156" s="190" t="s">
        <v>725</v>
      </c>
      <c r="V156" s="312" t="s">
        <v>936</v>
      </c>
      <c r="W156" s="655"/>
      <c r="X156" s="655"/>
      <c r="Y156" s="655"/>
      <c r="Z156" s="190" t="s">
        <v>723</v>
      </c>
    </row>
    <row r="157" spans="2:26" ht="15.95" customHeight="1" x14ac:dyDescent="0.15">
      <c r="B157" s="331"/>
      <c r="C157" s="653">
        <v>75</v>
      </c>
      <c r="D157" s="654"/>
      <c r="E157" s="46">
        <v>1</v>
      </c>
      <c r="F157" s="293">
        <v>751.75</v>
      </c>
      <c r="G157" s="282" t="s">
        <v>718</v>
      </c>
      <c r="H157" s="282" t="s">
        <v>732</v>
      </c>
      <c r="I157" s="282" t="s">
        <v>720</v>
      </c>
      <c r="J157" s="312" t="s">
        <v>727</v>
      </c>
      <c r="K157" s="312"/>
      <c r="L157" s="312"/>
      <c r="M157" s="282" t="s">
        <v>730</v>
      </c>
      <c r="N157" s="282" t="s">
        <v>743</v>
      </c>
      <c r="O157" s="181" t="s">
        <v>723</v>
      </c>
      <c r="P157" s="282" t="s">
        <v>723</v>
      </c>
      <c r="Q157" s="282" t="s">
        <v>929</v>
      </c>
      <c r="R157" s="282" t="s">
        <v>939</v>
      </c>
      <c r="S157" s="190" t="s">
        <v>724</v>
      </c>
      <c r="T157" s="190" t="s">
        <v>935</v>
      </c>
      <c r="U157" s="190" t="s">
        <v>744</v>
      </c>
      <c r="V157" s="312" t="s">
        <v>729</v>
      </c>
      <c r="W157" s="655"/>
      <c r="X157" s="655"/>
      <c r="Y157" s="655"/>
      <c r="Z157" s="190" t="s">
        <v>723</v>
      </c>
    </row>
    <row r="158" spans="2:26" ht="15.95" customHeight="1" x14ac:dyDescent="0.15">
      <c r="B158" s="331"/>
      <c r="C158" s="653">
        <v>76</v>
      </c>
      <c r="D158" s="654"/>
      <c r="E158" s="46">
        <v>1</v>
      </c>
      <c r="F158" s="293">
        <v>752.61</v>
      </c>
      <c r="G158" s="282" t="s">
        <v>718</v>
      </c>
      <c r="H158" s="282" t="s">
        <v>726</v>
      </c>
      <c r="I158" s="282" t="s">
        <v>720</v>
      </c>
      <c r="J158" s="312" t="s">
        <v>731</v>
      </c>
      <c r="K158" s="312"/>
      <c r="L158" s="312"/>
      <c r="M158" s="282" t="s">
        <v>780</v>
      </c>
      <c r="N158" s="282" t="s">
        <v>722</v>
      </c>
      <c r="O158" s="181" t="s">
        <v>933</v>
      </c>
      <c r="P158" s="282" t="s">
        <v>547</v>
      </c>
      <c r="Q158" s="282" t="s">
        <v>929</v>
      </c>
      <c r="R158" s="282" t="s">
        <v>934</v>
      </c>
      <c r="S158" s="190" t="s">
        <v>724</v>
      </c>
      <c r="T158" s="190" t="s">
        <v>935</v>
      </c>
      <c r="U158" s="190" t="s">
        <v>725</v>
      </c>
      <c r="V158" s="312" t="s">
        <v>936</v>
      </c>
      <c r="W158" s="655"/>
      <c r="X158" s="655"/>
      <c r="Y158" s="655"/>
      <c r="Z158" s="190" t="s">
        <v>723</v>
      </c>
    </row>
    <row r="159" spans="2:26" ht="15.95" customHeight="1" x14ac:dyDescent="0.15">
      <c r="B159" s="331"/>
      <c r="C159" s="653">
        <v>78</v>
      </c>
      <c r="D159" s="654"/>
      <c r="E159" s="46">
        <v>1</v>
      </c>
      <c r="F159" s="293">
        <v>772.8</v>
      </c>
      <c r="G159" s="282" t="s">
        <v>718</v>
      </c>
      <c r="H159" s="282" t="s">
        <v>732</v>
      </c>
      <c r="I159" s="282" t="s">
        <v>720</v>
      </c>
      <c r="J159" s="312" t="s">
        <v>734</v>
      </c>
      <c r="K159" s="312"/>
      <c r="L159" s="312"/>
      <c r="M159" s="282" t="s">
        <v>982</v>
      </c>
      <c r="N159" s="282" t="s">
        <v>722</v>
      </c>
      <c r="O159" s="181" t="s">
        <v>933</v>
      </c>
      <c r="P159" s="282" t="s">
        <v>547</v>
      </c>
      <c r="Q159" s="282" t="s">
        <v>929</v>
      </c>
      <c r="R159" s="282" t="s">
        <v>928</v>
      </c>
      <c r="S159" s="190" t="s">
        <v>724</v>
      </c>
      <c r="T159" s="190" t="s">
        <v>724</v>
      </c>
      <c r="U159" s="190" t="s">
        <v>723</v>
      </c>
      <c r="V159" s="312" t="s">
        <v>723</v>
      </c>
      <c r="W159" s="655"/>
      <c r="X159" s="655"/>
      <c r="Y159" s="655"/>
      <c r="Z159" s="190" t="s">
        <v>1146</v>
      </c>
    </row>
    <row r="160" spans="2:26" ht="15.95" customHeight="1" x14ac:dyDescent="0.15">
      <c r="B160" s="331"/>
      <c r="C160" s="653">
        <v>79</v>
      </c>
      <c r="D160" s="654"/>
      <c r="E160" s="46">
        <v>1</v>
      </c>
      <c r="F160" s="293">
        <v>793.77</v>
      </c>
      <c r="G160" s="282" t="s">
        <v>718</v>
      </c>
      <c r="H160" s="282" t="s">
        <v>732</v>
      </c>
      <c r="I160" s="282" t="s">
        <v>720</v>
      </c>
      <c r="J160" s="312" t="s">
        <v>727</v>
      </c>
      <c r="K160" s="312"/>
      <c r="L160" s="312"/>
      <c r="M160" s="282" t="s">
        <v>738</v>
      </c>
      <c r="N160" s="282" t="s">
        <v>743</v>
      </c>
      <c r="O160" s="181" t="s">
        <v>723</v>
      </c>
      <c r="P160" s="282" t="s">
        <v>723</v>
      </c>
      <c r="Q160" s="282" t="s">
        <v>929</v>
      </c>
      <c r="R160" s="282" t="s">
        <v>939</v>
      </c>
      <c r="S160" s="190" t="s">
        <v>724</v>
      </c>
      <c r="T160" s="190" t="s">
        <v>935</v>
      </c>
      <c r="U160" s="190" t="s">
        <v>744</v>
      </c>
      <c r="V160" s="312" t="s">
        <v>729</v>
      </c>
      <c r="W160" s="655"/>
      <c r="X160" s="655"/>
      <c r="Y160" s="655"/>
      <c r="Z160" s="190" t="s">
        <v>723</v>
      </c>
    </row>
    <row r="161" spans="2:26" ht="15.95" customHeight="1" x14ac:dyDescent="0.15">
      <c r="B161" s="331"/>
      <c r="C161" s="653">
        <v>79</v>
      </c>
      <c r="D161" s="654"/>
      <c r="E161" s="46">
        <v>2</v>
      </c>
      <c r="F161" s="293">
        <v>793.77</v>
      </c>
      <c r="G161" s="282" t="s">
        <v>718</v>
      </c>
      <c r="H161" s="282" t="s">
        <v>732</v>
      </c>
      <c r="I161" s="282" t="s">
        <v>720</v>
      </c>
      <c r="J161" s="312" t="s">
        <v>727</v>
      </c>
      <c r="K161" s="312"/>
      <c r="L161" s="312"/>
      <c r="M161" s="282" t="s">
        <v>781</v>
      </c>
      <c r="N161" s="282" t="s">
        <v>722</v>
      </c>
      <c r="O161" s="181" t="s">
        <v>938</v>
      </c>
      <c r="P161" s="282" t="s">
        <v>547</v>
      </c>
      <c r="Q161" s="282" t="s">
        <v>929</v>
      </c>
      <c r="R161" s="282" t="s">
        <v>939</v>
      </c>
      <c r="S161" s="190" t="s">
        <v>724</v>
      </c>
      <c r="T161" s="190" t="s">
        <v>935</v>
      </c>
      <c r="U161" s="190" t="s">
        <v>725</v>
      </c>
      <c r="V161" s="312" t="s">
        <v>729</v>
      </c>
      <c r="W161" s="655"/>
      <c r="X161" s="655"/>
      <c r="Y161" s="655"/>
      <c r="Z161" s="190" t="s">
        <v>723</v>
      </c>
    </row>
    <row r="162" spans="2:26" ht="15.95" customHeight="1" x14ac:dyDescent="0.15">
      <c r="B162" s="409"/>
      <c r="C162" s="653">
        <v>80</v>
      </c>
      <c r="D162" s="654"/>
      <c r="E162" s="46">
        <v>1</v>
      </c>
      <c r="F162" s="293">
        <v>793.8</v>
      </c>
      <c r="G162" s="282" t="s">
        <v>718</v>
      </c>
      <c r="H162" s="282" t="s">
        <v>732</v>
      </c>
      <c r="I162" s="282" t="s">
        <v>720</v>
      </c>
      <c r="J162" s="312" t="s">
        <v>734</v>
      </c>
      <c r="K162" s="312"/>
      <c r="L162" s="312"/>
      <c r="M162" s="282" t="s">
        <v>955</v>
      </c>
      <c r="N162" s="282" t="s">
        <v>722</v>
      </c>
      <c r="O162" s="181" t="s">
        <v>933</v>
      </c>
      <c r="P162" s="282" t="s">
        <v>547</v>
      </c>
      <c r="Q162" s="282" t="s">
        <v>929</v>
      </c>
      <c r="R162" s="282" t="s">
        <v>928</v>
      </c>
      <c r="S162" s="190" t="s">
        <v>724</v>
      </c>
      <c r="T162" s="190" t="s">
        <v>724</v>
      </c>
      <c r="U162" s="190" t="s">
        <v>723</v>
      </c>
      <c r="V162" s="312" t="s">
        <v>723</v>
      </c>
      <c r="W162" s="655"/>
      <c r="X162" s="655"/>
      <c r="Y162" s="655"/>
      <c r="Z162" s="190" t="s">
        <v>1146</v>
      </c>
    </row>
    <row r="163" spans="2:26" ht="15.95" customHeight="1" x14ac:dyDescent="0.15">
      <c r="B163" s="85"/>
      <c r="C163" s="1" t="s">
        <v>275</v>
      </c>
      <c r="D163" s="40"/>
      <c r="E163" s="2"/>
      <c r="F163" s="40"/>
      <c r="G163" s="82"/>
      <c r="H163" s="82"/>
      <c r="I163" s="82"/>
      <c r="J163" s="82"/>
      <c r="K163" s="82"/>
      <c r="L163" s="82"/>
      <c r="M163" s="82"/>
      <c r="N163" s="82"/>
      <c r="O163" s="82"/>
      <c r="P163" s="82"/>
      <c r="Q163" s="84"/>
      <c r="R163" s="97"/>
      <c r="S163" s="40"/>
      <c r="T163" s="40"/>
      <c r="U163" s="82"/>
      <c r="V163" s="98"/>
      <c r="W163" s="98"/>
      <c r="X163" s="98"/>
      <c r="Y163" s="98"/>
      <c r="Z163" s="40"/>
    </row>
    <row r="164" spans="2:26" ht="15.95" customHeight="1" x14ac:dyDescent="0.15">
      <c r="B164" s="85"/>
      <c r="C164" s="91" t="s">
        <v>276</v>
      </c>
      <c r="D164" s="40"/>
      <c r="E164" s="2"/>
      <c r="F164" s="40"/>
      <c r="G164" s="82"/>
      <c r="H164" s="82"/>
      <c r="I164" s="82"/>
      <c r="J164" s="82"/>
      <c r="K164" s="82"/>
      <c r="L164" s="82"/>
      <c r="M164" s="82"/>
      <c r="N164" s="82"/>
      <c r="O164" s="82"/>
      <c r="P164" s="82"/>
      <c r="Q164" s="84"/>
      <c r="R164" s="97"/>
      <c r="S164" s="40"/>
      <c r="T164" s="40"/>
      <c r="U164" s="82"/>
      <c r="V164" s="98"/>
      <c r="W164" s="98"/>
      <c r="X164" s="98"/>
      <c r="Y164" s="98"/>
      <c r="Z164" s="40"/>
    </row>
    <row r="165" spans="2:26" ht="15.95" customHeight="1" x14ac:dyDescent="0.15">
      <c r="B165" s="86"/>
      <c r="C165" s="32" t="s">
        <v>247</v>
      </c>
      <c r="D165" s="32"/>
      <c r="E165" s="32"/>
      <c r="F165" s="32"/>
      <c r="G165" s="32"/>
      <c r="H165" s="32"/>
      <c r="I165" s="32"/>
      <c r="J165" s="32"/>
      <c r="K165" s="32"/>
      <c r="L165" s="32"/>
      <c r="M165" s="32"/>
      <c r="N165" s="32"/>
      <c r="O165" s="32"/>
      <c r="P165" s="32"/>
      <c r="Q165" s="32"/>
      <c r="R165" s="32"/>
      <c r="S165" s="32"/>
      <c r="T165" s="32"/>
      <c r="U165" s="32"/>
      <c r="V165" s="32"/>
      <c r="W165" s="32"/>
      <c r="X165" s="32"/>
      <c r="Y165" s="32"/>
    </row>
    <row r="166" spans="2:26" ht="15.95" customHeight="1" x14ac:dyDescent="0.15">
      <c r="B166" s="32"/>
      <c r="C166" s="32" t="s">
        <v>248</v>
      </c>
      <c r="D166" s="32"/>
      <c r="E166" s="32"/>
      <c r="F166" s="32"/>
      <c r="G166" s="32"/>
      <c r="H166" s="32"/>
      <c r="I166" s="32"/>
      <c r="J166" s="32"/>
      <c r="K166" s="32"/>
      <c r="L166" s="32"/>
      <c r="M166" s="32"/>
      <c r="N166" s="32"/>
      <c r="O166" s="32"/>
      <c r="P166" s="32"/>
      <c r="Q166" s="32"/>
      <c r="R166" s="32"/>
      <c r="S166" s="32"/>
      <c r="T166" s="32"/>
      <c r="U166" s="32"/>
      <c r="V166" s="32"/>
      <c r="W166" s="32"/>
      <c r="X166" s="32"/>
      <c r="Y166" s="32"/>
    </row>
    <row r="167" spans="2:26" ht="15.95" customHeight="1" x14ac:dyDescent="0.15">
      <c r="B167" s="32"/>
      <c r="C167" s="32" t="s">
        <v>447</v>
      </c>
      <c r="D167" s="32"/>
      <c r="E167" s="32"/>
      <c r="F167" s="32"/>
      <c r="G167" s="32"/>
      <c r="H167" s="32"/>
      <c r="I167" s="32"/>
      <c r="J167" s="32"/>
      <c r="K167" s="32"/>
      <c r="L167" s="32"/>
      <c r="M167" s="32"/>
      <c r="N167" s="32"/>
      <c r="O167" s="32"/>
      <c r="P167" s="32"/>
      <c r="Q167" s="32"/>
      <c r="R167" s="32"/>
      <c r="S167" s="32"/>
      <c r="T167" s="32"/>
      <c r="U167" s="32"/>
      <c r="V167" s="32"/>
      <c r="W167" s="32"/>
      <c r="X167" s="32"/>
      <c r="Y167" s="32"/>
    </row>
    <row r="168" spans="2:26" ht="15.95" customHeight="1" x14ac:dyDescent="0.15">
      <c r="C168" s="6" t="s">
        <v>534</v>
      </c>
    </row>
    <row r="169" spans="2:26" ht="15" customHeight="1" x14ac:dyDescent="0.15">
      <c r="B169" s="331" t="s">
        <v>241</v>
      </c>
      <c r="C169" s="665" t="s">
        <v>42</v>
      </c>
      <c r="D169" s="666"/>
      <c r="E169" s="659" t="s">
        <v>205</v>
      </c>
      <c r="F169" s="659" t="s">
        <v>204</v>
      </c>
      <c r="G169" s="668" t="s">
        <v>203</v>
      </c>
      <c r="H169" s="669"/>
      <c r="I169" s="394" t="s">
        <v>202</v>
      </c>
      <c r="J169" s="412"/>
      <c r="K169" s="412"/>
      <c r="L169" s="412"/>
      <c r="M169" s="412"/>
      <c r="N169" s="413"/>
      <c r="O169" s="672" t="s">
        <v>530</v>
      </c>
      <c r="P169" s="673"/>
      <c r="Q169" s="676" t="s">
        <v>265</v>
      </c>
      <c r="R169" s="677"/>
      <c r="S169" s="677"/>
      <c r="T169" s="678"/>
      <c r="U169" s="668" t="s">
        <v>201</v>
      </c>
      <c r="V169" s="682"/>
      <c r="W169" s="682"/>
      <c r="X169" s="682"/>
      <c r="Y169" s="669"/>
      <c r="Z169" s="658" t="s">
        <v>200</v>
      </c>
    </row>
    <row r="170" spans="2:26" ht="15" customHeight="1" x14ac:dyDescent="0.15">
      <c r="B170" s="331"/>
      <c r="C170" s="665"/>
      <c r="D170" s="666"/>
      <c r="E170" s="659"/>
      <c r="F170" s="659"/>
      <c r="G170" s="670"/>
      <c r="H170" s="671"/>
      <c r="I170" s="321"/>
      <c r="J170" s="322"/>
      <c r="K170" s="322"/>
      <c r="L170" s="322"/>
      <c r="M170" s="322"/>
      <c r="N170" s="323"/>
      <c r="O170" s="674"/>
      <c r="P170" s="675"/>
      <c r="Q170" s="679"/>
      <c r="R170" s="680"/>
      <c r="S170" s="680"/>
      <c r="T170" s="681"/>
      <c r="U170" s="670"/>
      <c r="V170" s="683"/>
      <c r="W170" s="683"/>
      <c r="X170" s="683"/>
      <c r="Y170" s="671"/>
      <c r="Z170" s="659"/>
    </row>
    <row r="171" spans="2:26" ht="16.5" customHeight="1" x14ac:dyDescent="0.15">
      <c r="B171" s="331"/>
      <c r="C171" s="665"/>
      <c r="D171" s="666"/>
      <c r="E171" s="659"/>
      <c r="F171" s="659"/>
      <c r="G171" s="558" t="s">
        <v>199</v>
      </c>
      <c r="H171" s="558" t="s">
        <v>198</v>
      </c>
      <c r="I171" s="535" t="s">
        <v>197</v>
      </c>
      <c r="J171" s="535" t="s">
        <v>43</v>
      </c>
      <c r="K171" s="655"/>
      <c r="L171" s="655"/>
      <c r="M171" s="662" t="s">
        <v>7</v>
      </c>
      <c r="N171" s="663" t="s">
        <v>196</v>
      </c>
      <c r="O171" s="535" t="s">
        <v>195</v>
      </c>
      <c r="P171" s="535" t="s">
        <v>194</v>
      </c>
      <c r="Q171" s="374" t="s">
        <v>274</v>
      </c>
      <c r="R171" s="655"/>
      <c r="S171" s="558" t="s">
        <v>272</v>
      </c>
      <c r="T171" s="558" t="s">
        <v>273</v>
      </c>
      <c r="U171" s="664" t="s">
        <v>193</v>
      </c>
      <c r="V171" s="558" t="s">
        <v>266</v>
      </c>
      <c r="W171" s="655"/>
      <c r="X171" s="655"/>
      <c r="Y171" s="655"/>
      <c r="Z171" s="659"/>
    </row>
    <row r="172" spans="2:26" ht="16.5" customHeight="1" x14ac:dyDescent="0.15">
      <c r="B172" s="331"/>
      <c r="C172" s="321"/>
      <c r="D172" s="323"/>
      <c r="E172" s="667"/>
      <c r="F172" s="667"/>
      <c r="G172" s="661"/>
      <c r="H172" s="661"/>
      <c r="I172" s="655"/>
      <c r="J172" s="655"/>
      <c r="K172" s="655"/>
      <c r="L172" s="655"/>
      <c r="M172" s="655"/>
      <c r="N172" s="655"/>
      <c r="O172" s="655"/>
      <c r="P172" s="655"/>
      <c r="Q172" s="99" t="s">
        <v>267</v>
      </c>
      <c r="R172" s="99" t="s">
        <v>268</v>
      </c>
      <c r="S172" s="655"/>
      <c r="T172" s="655"/>
      <c r="U172" s="655"/>
      <c r="V172" s="655"/>
      <c r="W172" s="655"/>
      <c r="X172" s="655"/>
      <c r="Y172" s="655"/>
      <c r="Z172" s="660"/>
    </row>
    <row r="173" spans="2:26" ht="15.75" customHeight="1" x14ac:dyDescent="0.15">
      <c r="B173" s="331"/>
      <c r="C173" s="653">
        <v>84</v>
      </c>
      <c r="D173" s="654"/>
      <c r="E173" s="46">
        <v>1</v>
      </c>
      <c r="F173" s="293">
        <v>835.8</v>
      </c>
      <c r="G173" s="282" t="s">
        <v>718</v>
      </c>
      <c r="H173" s="282" t="s">
        <v>732</v>
      </c>
      <c r="I173" s="282" t="s">
        <v>720</v>
      </c>
      <c r="J173" s="312" t="s">
        <v>734</v>
      </c>
      <c r="K173" s="312"/>
      <c r="L173" s="312"/>
      <c r="M173" s="282" t="s">
        <v>983</v>
      </c>
      <c r="N173" s="282" t="s">
        <v>722</v>
      </c>
      <c r="O173" s="181" t="s">
        <v>933</v>
      </c>
      <c r="P173" s="282" t="s">
        <v>547</v>
      </c>
      <c r="Q173" s="282" t="s">
        <v>929</v>
      </c>
      <c r="R173" s="282" t="s">
        <v>928</v>
      </c>
      <c r="S173" s="190" t="s">
        <v>724</v>
      </c>
      <c r="T173" s="190" t="s">
        <v>724</v>
      </c>
      <c r="U173" s="190" t="s">
        <v>723</v>
      </c>
      <c r="V173" s="312" t="s">
        <v>723</v>
      </c>
      <c r="W173" s="657"/>
      <c r="X173" s="657"/>
      <c r="Y173" s="657"/>
      <c r="Z173" s="190" t="s">
        <v>1146</v>
      </c>
    </row>
    <row r="174" spans="2:26" ht="15.95" customHeight="1" x14ac:dyDescent="0.15">
      <c r="B174" s="331"/>
      <c r="C174" s="653">
        <v>85</v>
      </c>
      <c r="D174" s="654"/>
      <c r="E174" s="46">
        <v>1</v>
      </c>
      <c r="F174" s="293">
        <v>846.3</v>
      </c>
      <c r="G174" s="282" t="s">
        <v>718</v>
      </c>
      <c r="H174" s="282" t="s">
        <v>719</v>
      </c>
      <c r="I174" s="282" t="s">
        <v>720</v>
      </c>
      <c r="J174" s="312" t="s">
        <v>727</v>
      </c>
      <c r="K174" s="312"/>
      <c r="L174" s="312"/>
      <c r="M174" s="282" t="s">
        <v>782</v>
      </c>
      <c r="N174" s="282" t="s">
        <v>722</v>
      </c>
      <c r="O174" s="181" t="s">
        <v>938</v>
      </c>
      <c r="P174" s="282" t="s">
        <v>547</v>
      </c>
      <c r="Q174" s="282" t="s">
        <v>929</v>
      </c>
      <c r="R174" s="282" t="s">
        <v>934</v>
      </c>
      <c r="S174" s="190" t="s">
        <v>724</v>
      </c>
      <c r="T174" s="190" t="s">
        <v>935</v>
      </c>
      <c r="U174" s="190" t="s">
        <v>725</v>
      </c>
      <c r="V174" s="312" t="s">
        <v>936</v>
      </c>
      <c r="W174" s="684"/>
      <c r="X174" s="684"/>
      <c r="Y174" s="684"/>
      <c r="Z174" s="190" t="s">
        <v>723</v>
      </c>
    </row>
    <row r="175" spans="2:26" ht="15.95" customHeight="1" x14ac:dyDescent="0.15">
      <c r="B175" s="331"/>
      <c r="C175" s="653">
        <v>87</v>
      </c>
      <c r="D175" s="654"/>
      <c r="E175" s="46">
        <v>1</v>
      </c>
      <c r="F175" s="293">
        <v>877.24</v>
      </c>
      <c r="G175" s="282" t="s">
        <v>718</v>
      </c>
      <c r="H175" s="282" t="s">
        <v>726</v>
      </c>
      <c r="I175" s="282" t="s">
        <v>720</v>
      </c>
      <c r="J175" s="312" t="s">
        <v>734</v>
      </c>
      <c r="K175" s="312"/>
      <c r="L175" s="312"/>
      <c r="M175" s="282" t="s">
        <v>783</v>
      </c>
      <c r="N175" s="282" t="s">
        <v>722</v>
      </c>
      <c r="O175" s="181" t="s">
        <v>933</v>
      </c>
      <c r="P175" s="282" t="s">
        <v>547</v>
      </c>
      <c r="Q175" s="282" t="s">
        <v>929</v>
      </c>
      <c r="R175" s="282" t="s">
        <v>934</v>
      </c>
      <c r="S175" s="190" t="s">
        <v>724</v>
      </c>
      <c r="T175" s="190" t="s">
        <v>935</v>
      </c>
      <c r="U175" s="190" t="s">
        <v>725</v>
      </c>
      <c r="V175" s="312" t="s">
        <v>936</v>
      </c>
      <c r="W175" s="657"/>
      <c r="X175" s="657"/>
      <c r="Y175" s="657"/>
      <c r="Z175" s="190" t="s">
        <v>723</v>
      </c>
    </row>
    <row r="176" spans="2:26" ht="15.95" customHeight="1" x14ac:dyDescent="0.15">
      <c r="B176" s="331"/>
      <c r="C176" s="653">
        <v>88</v>
      </c>
      <c r="D176" s="654"/>
      <c r="E176" s="46">
        <v>1</v>
      </c>
      <c r="F176" s="293">
        <v>880</v>
      </c>
      <c r="G176" s="282" t="s">
        <v>718</v>
      </c>
      <c r="H176" s="282" t="s">
        <v>755</v>
      </c>
      <c r="I176" s="282" t="s">
        <v>720</v>
      </c>
      <c r="J176" s="312" t="s">
        <v>721</v>
      </c>
      <c r="K176" s="312"/>
      <c r="L176" s="312"/>
      <c r="M176" s="282" t="s">
        <v>984</v>
      </c>
      <c r="N176" s="282" t="s">
        <v>722</v>
      </c>
      <c r="O176" s="181" t="s">
        <v>938</v>
      </c>
      <c r="P176" s="282" t="s">
        <v>547</v>
      </c>
      <c r="Q176" s="282" t="s">
        <v>929</v>
      </c>
      <c r="R176" s="282" t="s">
        <v>933</v>
      </c>
      <c r="S176" s="190" t="s">
        <v>724</v>
      </c>
      <c r="T176" s="190" t="s">
        <v>362</v>
      </c>
      <c r="U176" s="190" t="s">
        <v>361</v>
      </c>
      <c r="V176" s="312" t="s">
        <v>936</v>
      </c>
      <c r="W176" s="657"/>
      <c r="X176" s="657"/>
      <c r="Y176" s="657"/>
      <c r="Z176" s="190" t="s">
        <v>1146</v>
      </c>
    </row>
    <row r="177" spans="2:26" ht="15.95" customHeight="1" x14ac:dyDescent="0.15">
      <c r="B177" s="331"/>
      <c r="C177" s="653">
        <v>88</v>
      </c>
      <c r="D177" s="654"/>
      <c r="E177" s="46">
        <v>2</v>
      </c>
      <c r="F177" s="293">
        <v>879.5</v>
      </c>
      <c r="G177" s="282" t="s">
        <v>718</v>
      </c>
      <c r="H177" s="282" t="s">
        <v>755</v>
      </c>
      <c r="I177" s="282" t="s">
        <v>720</v>
      </c>
      <c r="J177" s="312" t="s">
        <v>721</v>
      </c>
      <c r="K177" s="312"/>
      <c r="L177" s="312"/>
      <c r="M177" s="282" t="s">
        <v>985</v>
      </c>
      <c r="N177" s="282" t="s">
        <v>722</v>
      </c>
      <c r="O177" s="181" t="s">
        <v>938</v>
      </c>
      <c r="P177" s="282" t="s">
        <v>547</v>
      </c>
      <c r="Q177" s="282" t="s">
        <v>929</v>
      </c>
      <c r="R177" s="282" t="s">
        <v>933</v>
      </c>
      <c r="S177" s="190" t="s">
        <v>724</v>
      </c>
      <c r="T177" s="190" t="s">
        <v>362</v>
      </c>
      <c r="U177" s="190" t="s">
        <v>361</v>
      </c>
      <c r="V177" s="312" t="s">
        <v>936</v>
      </c>
      <c r="W177" s="657"/>
      <c r="X177" s="657"/>
      <c r="Y177" s="657"/>
      <c r="Z177" s="190" t="s">
        <v>1146</v>
      </c>
    </row>
    <row r="178" spans="2:26" ht="15.95" customHeight="1" x14ac:dyDescent="0.15">
      <c r="B178" s="331"/>
      <c r="C178" s="653">
        <v>89</v>
      </c>
      <c r="D178" s="654"/>
      <c r="E178" s="46">
        <v>1</v>
      </c>
      <c r="F178" s="293">
        <v>892.2</v>
      </c>
      <c r="G178" s="282" t="s">
        <v>718</v>
      </c>
      <c r="H178" s="282" t="s">
        <v>726</v>
      </c>
      <c r="I178" s="282" t="s">
        <v>720</v>
      </c>
      <c r="J178" s="392" t="s">
        <v>734</v>
      </c>
      <c r="K178" s="656"/>
      <c r="L178" s="393"/>
      <c r="M178" s="282" t="s">
        <v>986</v>
      </c>
      <c r="N178" s="282" t="s">
        <v>722</v>
      </c>
      <c r="O178" s="181" t="s">
        <v>933</v>
      </c>
      <c r="P178" s="282" t="s">
        <v>547</v>
      </c>
      <c r="Q178" s="282" t="s">
        <v>929</v>
      </c>
      <c r="R178" s="282" t="s">
        <v>928</v>
      </c>
      <c r="S178" s="190" t="s">
        <v>724</v>
      </c>
      <c r="T178" s="190" t="s">
        <v>724</v>
      </c>
      <c r="U178" s="190" t="s">
        <v>723</v>
      </c>
      <c r="V178" s="392" t="s">
        <v>723</v>
      </c>
      <c r="W178" s="656"/>
      <c r="X178" s="656"/>
      <c r="Y178" s="393"/>
      <c r="Z178" s="190" t="s">
        <v>1146</v>
      </c>
    </row>
    <row r="179" spans="2:26" ht="15.95" customHeight="1" x14ac:dyDescent="0.15">
      <c r="B179" s="331"/>
      <c r="C179" s="653">
        <v>90</v>
      </c>
      <c r="D179" s="654"/>
      <c r="E179" s="46">
        <v>1</v>
      </c>
      <c r="F179" s="293">
        <v>902</v>
      </c>
      <c r="G179" s="282" t="s">
        <v>718</v>
      </c>
      <c r="H179" s="282" t="s">
        <v>732</v>
      </c>
      <c r="I179" s="282" t="s">
        <v>720</v>
      </c>
      <c r="J179" s="392" t="s">
        <v>734</v>
      </c>
      <c r="K179" s="656"/>
      <c r="L179" s="393"/>
      <c r="M179" s="282" t="s">
        <v>987</v>
      </c>
      <c r="N179" s="282" t="s">
        <v>722</v>
      </c>
      <c r="O179" s="181" t="s">
        <v>933</v>
      </c>
      <c r="P179" s="282" t="s">
        <v>547</v>
      </c>
      <c r="Q179" s="282" t="s">
        <v>929</v>
      </c>
      <c r="R179" s="282" t="s">
        <v>928</v>
      </c>
      <c r="S179" s="190" t="s">
        <v>724</v>
      </c>
      <c r="T179" s="190" t="s">
        <v>724</v>
      </c>
      <c r="U179" s="190" t="s">
        <v>723</v>
      </c>
      <c r="V179" s="312" t="s">
        <v>723</v>
      </c>
      <c r="W179" s="657"/>
      <c r="X179" s="657"/>
      <c r="Y179" s="657"/>
      <c r="Z179" s="190" t="s">
        <v>1146</v>
      </c>
    </row>
    <row r="180" spans="2:26" ht="15.95" customHeight="1" x14ac:dyDescent="0.15">
      <c r="B180" s="331"/>
      <c r="C180" s="653">
        <v>93</v>
      </c>
      <c r="D180" s="654"/>
      <c r="E180" s="46">
        <v>1</v>
      </c>
      <c r="F180" s="293">
        <v>930.6</v>
      </c>
      <c r="G180" s="282" t="s">
        <v>718</v>
      </c>
      <c r="H180" s="282" t="s">
        <v>732</v>
      </c>
      <c r="I180" s="282" t="s">
        <v>720</v>
      </c>
      <c r="J180" s="392" t="s">
        <v>721</v>
      </c>
      <c r="K180" s="656"/>
      <c r="L180" s="393"/>
      <c r="M180" s="282" t="s">
        <v>988</v>
      </c>
      <c r="N180" s="282" t="s">
        <v>722</v>
      </c>
      <c r="O180" s="181" t="s">
        <v>938</v>
      </c>
      <c r="P180" s="282" t="s">
        <v>547</v>
      </c>
      <c r="Q180" s="282" t="s">
        <v>929</v>
      </c>
      <c r="R180" s="282" t="s">
        <v>933</v>
      </c>
      <c r="S180" s="190" t="s">
        <v>724</v>
      </c>
      <c r="T180" s="190" t="s">
        <v>362</v>
      </c>
      <c r="U180" s="190" t="s">
        <v>361</v>
      </c>
      <c r="V180" s="312" t="s">
        <v>936</v>
      </c>
      <c r="W180" s="657"/>
      <c r="X180" s="657"/>
      <c r="Y180" s="657"/>
      <c r="Z180" s="190" t="s">
        <v>1146</v>
      </c>
    </row>
    <row r="181" spans="2:26" ht="15.95" customHeight="1" x14ac:dyDescent="0.15">
      <c r="B181" s="331"/>
      <c r="C181" s="653">
        <v>93</v>
      </c>
      <c r="D181" s="654"/>
      <c r="E181" s="46">
        <v>2</v>
      </c>
      <c r="F181" s="293">
        <v>931.6</v>
      </c>
      <c r="G181" s="282" t="s">
        <v>718</v>
      </c>
      <c r="H181" s="282" t="s">
        <v>732</v>
      </c>
      <c r="I181" s="282" t="s">
        <v>720</v>
      </c>
      <c r="J181" s="392" t="s">
        <v>721</v>
      </c>
      <c r="K181" s="656"/>
      <c r="L181" s="393"/>
      <c r="M181" s="282" t="s">
        <v>931</v>
      </c>
      <c r="N181" s="282" t="s">
        <v>722</v>
      </c>
      <c r="O181" s="181" t="s">
        <v>938</v>
      </c>
      <c r="P181" s="282" t="s">
        <v>547</v>
      </c>
      <c r="Q181" s="282" t="s">
        <v>929</v>
      </c>
      <c r="R181" s="282" t="s">
        <v>933</v>
      </c>
      <c r="S181" s="190" t="s">
        <v>724</v>
      </c>
      <c r="T181" s="190" t="s">
        <v>362</v>
      </c>
      <c r="U181" s="190" t="s">
        <v>361</v>
      </c>
      <c r="V181" s="312" t="s">
        <v>936</v>
      </c>
      <c r="W181" s="657"/>
      <c r="X181" s="657"/>
      <c r="Y181" s="657"/>
      <c r="Z181" s="190" t="s">
        <v>1146</v>
      </c>
    </row>
    <row r="182" spans="2:26" ht="15.95" customHeight="1" x14ac:dyDescent="0.15">
      <c r="B182" s="331"/>
      <c r="C182" s="653">
        <v>93</v>
      </c>
      <c r="D182" s="654"/>
      <c r="E182" s="46">
        <v>3</v>
      </c>
      <c r="F182" s="293">
        <v>930.2</v>
      </c>
      <c r="G182" s="282" t="s">
        <v>718</v>
      </c>
      <c r="H182" s="282" t="s">
        <v>726</v>
      </c>
      <c r="I182" s="282" t="s">
        <v>720</v>
      </c>
      <c r="J182" s="312" t="s">
        <v>721</v>
      </c>
      <c r="K182" s="312"/>
      <c r="L182" s="312"/>
      <c r="M182" s="282" t="s">
        <v>931</v>
      </c>
      <c r="N182" s="282" t="s">
        <v>722</v>
      </c>
      <c r="O182" s="181" t="s">
        <v>938</v>
      </c>
      <c r="P182" s="282" t="s">
        <v>547</v>
      </c>
      <c r="Q182" s="282" t="s">
        <v>929</v>
      </c>
      <c r="R182" s="282" t="s">
        <v>933</v>
      </c>
      <c r="S182" s="190" t="s">
        <v>724</v>
      </c>
      <c r="T182" s="190" t="s">
        <v>362</v>
      </c>
      <c r="U182" s="190" t="s">
        <v>361</v>
      </c>
      <c r="V182" s="312" t="s">
        <v>936</v>
      </c>
      <c r="W182" s="657"/>
      <c r="X182" s="657"/>
      <c r="Y182" s="657"/>
      <c r="Z182" s="190" t="s">
        <v>1146</v>
      </c>
    </row>
    <row r="183" spans="2:26" ht="15.95" customHeight="1" x14ac:dyDescent="0.15">
      <c r="B183" s="331"/>
      <c r="C183" s="653">
        <v>94</v>
      </c>
      <c r="D183" s="654"/>
      <c r="E183" s="46">
        <v>1</v>
      </c>
      <c r="F183" s="293">
        <v>950.15</v>
      </c>
      <c r="G183" s="282" t="s">
        <v>718</v>
      </c>
      <c r="H183" s="282" t="s">
        <v>726</v>
      </c>
      <c r="I183" s="282" t="s">
        <v>720</v>
      </c>
      <c r="J183" s="312" t="s">
        <v>727</v>
      </c>
      <c r="K183" s="312"/>
      <c r="L183" s="312"/>
      <c r="M183" s="282" t="s">
        <v>728</v>
      </c>
      <c r="N183" s="282" t="s">
        <v>722</v>
      </c>
      <c r="O183" s="181" t="s">
        <v>938</v>
      </c>
      <c r="P183" s="282" t="s">
        <v>547</v>
      </c>
      <c r="Q183" s="282" t="s">
        <v>929</v>
      </c>
      <c r="R183" s="282" t="s">
        <v>939</v>
      </c>
      <c r="S183" s="190" t="s">
        <v>724</v>
      </c>
      <c r="T183" s="190" t="s">
        <v>935</v>
      </c>
      <c r="U183" s="190" t="s">
        <v>725</v>
      </c>
      <c r="V183" s="312" t="s">
        <v>729</v>
      </c>
      <c r="W183" s="655"/>
      <c r="X183" s="655"/>
      <c r="Y183" s="655"/>
      <c r="Z183" s="190" t="s">
        <v>723</v>
      </c>
    </row>
    <row r="184" spans="2:26" ht="15.95" customHeight="1" x14ac:dyDescent="0.15">
      <c r="B184" s="331"/>
      <c r="C184" s="653">
        <v>94</v>
      </c>
      <c r="D184" s="654"/>
      <c r="E184" s="46">
        <v>2</v>
      </c>
      <c r="F184" s="293">
        <v>947</v>
      </c>
      <c r="G184" s="282" t="s">
        <v>718</v>
      </c>
      <c r="H184" s="282" t="s">
        <v>719</v>
      </c>
      <c r="I184" s="282" t="s">
        <v>720</v>
      </c>
      <c r="J184" s="312" t="s">
        <v>721</v>
      </c>
      <c r="K184" s="312"/>
      <c r="L184" s="312"/>
      <c r="M184" s="282" t="s">
        <v>989</v>
      </c>
      <c r="N184" s="282" t="s">
        <v>722</v>
      </c>
      <c r="O184" s="181" t="s">
        <v>938</v>
      </c>
      <c r="P184" s="282" t="s">
        <v>547</v>
      </c>
      <c r="Q184" s="282" t="s">
        <v>929</v>
      </c>
      <c r="R184" s="282" t="s">
        <v>933</v>
      </c>
      <c r="S184" s="190" t="s">
        <v>724</v>
      </c>
      <c r="T184" s="190" t="s">
        <v>362</v>
      </c>
      <c r="U184" s="190" t="s">
        <v>361</v>
      </c>
      <c r="V184" s="312" t="s">
        <v>936</v>
      </c>
      <c r="W184" s="657"/>
      <c r="X184" s="657"/>
      <c r="Y184" s="657"/>
      <c r="Z184" s="190" t="s">
        <v>1146</v>
      </c>
    </row>
    <row r="185" spans="2:26" ht="15.95" customHeight="1" x14ac:dyDescent="0.15">
      <c r="B185" s="331"/>
      <c r="C185" s="653">
        <v>95</v>
      </c>
      <c r="D185" s="654"/>
      <c r="E185" s="46">
        <v>1</v>
      </c>
      <c r="F185" s="293">
        <v>950.5</v>
      </c>
      <c r="G185" s="282" t="s">
        <v>718</v>
      </c>
      <c r="H185" s="282" t="s">
        <v>755</v>
      </c>
      <c r="I185" s="282" t="s">
        <v>720</v>
      </c>
      <c r="J185" s="312" t="s">
        <v>721</v>
      </c>
      <c r="K185" s="312"/>
      <c r="L185" s="312"/>
      <c r="M185" s="282" t="s">
        <v>990</v>
      </c>
      <c r="N185" s="282" t="s">
        <v>722</v>
      </c>
      <c r="O185" s="181" t="s">
        <v>938</v>
      </c>
      <c r="P185" s="282" t="s">
        <v>547</v>
      </c>
      <c r="Q185" s="282" t="s">
        <v>929</v>
      </c>
      <c r="R185" s="282" t="s">
        <v>933</v>
      </c>
      <c r="S185" s="190" t="s">
        <v>724</v>
      </c>
      <c r="T185" s="190" t="s">
        <v>362</v>
      </c>
      <c r="U185" s="190" t="s">
        <v>361</v>
      </c>
      <c r="V185" s="312" t="s">
        <v>936</v>
      </c>
      <c r="W185" s="657"/>
      <c r="X185" s="657"/>
      <c r="Y185" s="657"/>
      <c r="Z185" s="190" t="s">
        <v>1146</v>
      </c>
    </row>
    <row r="186" spans="2:26" ht="15.95" customHeight="1" x14ac:dyDescent="0.15">
      <c r="B186" s="331"/>
      <c r="C186" s="653">
        <v>96</v>
      </c>
      <c r="D186" s="654"/>
      <c r="E186" s="46">
        <v>1</v>
      </c>
      <c r="F186" s="293">
        <v>960.7</v>
      </c>
      <c r="G186" s="282" t="s">
        <v>718</v>
      </c>
      <c r="H186" s="282" t="s">
        <v>719</v>
      </c>
      <c r="I186" s="282" t="s">
        <v>720</v>
      </c>
      <c r="J186" s="312" t="s">
        <v>734</v>
      </c>
      <c r="K186" s="312"/>
      <c r="L186" s="312"/>
      <c r="M186" s="282" t="s">
        <v>986</v>
      </c>
      <c r="N186" s="282" t="s">
        <v>722</v>
      </c>
      <c r="O186" s="181" t="s">
        <v>933</v>
      </c>
      <c r="P186" s="282" t="s">
        <v>547</v>
      </c>
      <c r="Q186" s="282" t="s">
        <v>929</v>
      </c>
      <c r="R186" s="282" t="s">
        <v>928</v>
      </c>
      <c r="S186" s="190" t="s">
        <v>724</v>
      </c>
      <c r="T186" s="190" t="s">
        <v>724</v>
      </c>
      <c r="U186" s="190" t="s">
        <v>723</v>
      </c>
      <c r="V186" s="312" t="s">
        <v>723</v>
      </c>
      <c r="W186" s="655"/>
      <c r="X186" s="655"/>
      <c r="Y186" s="655"/>
      <c r="Z186" s="190" t="s">
        <v>1146</v>
      </c>
    </row>
    <row r="187" spans="2:26" ht="15.95" customHeight="1" x14ac:dyDescent="0.15">
      <c r="B187" s="331"/>
      <c r="C187" s="653">
        <v>97</v>
      </c>
      <c r="D187" s="654"/>
      <c r="E187" s="46">
        <v>1</v>
      </c>
      <c r="F187" s="293">
        <v>979.2</v>
      </c>
      <c r="G187" s="282" t="s">
        <v>718</v>
      </c>
      <c r="H187" s="282" t="s">
        <v>732</v>
      </c>
      <c r="I187" s="282" t="s">
        <v>720</v>
      </c>
      <c r="J187" s="312" t="s">
        <v>721</v>
      </c>
      <c r="K187" s="312"/>
      <c r="L187" s="312"/>
      <c r="M187" s="282" t="s">
        <v>991</v>
      </c>
      <c r="N187" s="282" t="s">
        <v>722</v>
      </c>
      <c r="O187" s="181" t="s">
        <v>938</v>
      </c>
      <c r="P187" s="282" t="s">
        <v>547</v>
      </c>
      <c r="Q187" s="282" t="s">
        <v>929</v>
      </c>
      <c r="R187" s="282" t="s">
        <v>933</v>
      </c>
      <c r="S187" s="190" t="s">
        <v>724</v>
      </c>
      <c r="T187" s="190" t="s">
        <v>362</v>
      </c>
      <c r="U187" s="190" t="s">
        <v>361</v>
      </c>
      <c r="V187" s="312" t="s">
        <v>936</v>
      </c>
      <c r="W187" s="657"/>
      <c r="X187" s="657"/>
      <c r="Y187" s="657"/>
      <c r="Z187" s="190" t="s">
        <v>1146</v>
      </c>
    </row>
    <row r="188" spans="2:26" ht="15.95" customHeight="1" x14ac:dyDescent="0.15">
      <c r="B188" s="331"/>
      <c r="C188" s="653">
        <v>97</v>
      </c>
      <c r="D188" s="654"/>
      <c r="E188" s="46">
        <v>2</v>
      </c>
      <c r="F188" s="293">
        <v>971.59</v>
      </c>
      <c r="G188" s="282" t="s">
        <v>718</v>
      </c>
      <c r="H188" s="282" t="s">
        <v>732</v>
      </c>
      <c r="I188" s="282" t="s">
        <v>720</v>
      </c>
      <c r="J188" s="312" t="s">
        <v>731</v>
      </c>
      <c r="K188" s="312"/>
      <c r="L188" s="312"/>
      <c r="M188" s="282" t="s">
        <v>784</v>
      </c>
      <c r="N188" s="282" t="s">
        <v>722</v>
      </c>
      <c r="O188" s="181" t="s">
        <v>933</v>
      </c>
      <c r="P188" s="282" t="s">
        <v>547</v>
      </c>
      <c r="Q188" s="282" t="s">
        <v>929</v>
      </c>
      <c r="R188" s="282" t="s">
        <v>934</v>
      </c>
      <c r="S188" s="190" t="s">
        <v>724</v>
      </c>
      <c r="T188" s="190" t="s">
        <v>935</v>
      </c>
      <c r="U188" s="190" t="s">
        <v>725</v>
      </c>
      <c r="V188" s="312" t="s">
        <v>936</v>
      </c>
      <c r="W188" s="655"/>
      <c r="X188" s="655"/>
      <c r="Y188" s="655"/>
      <c r="Z188" s="190" t="s">
        <v>723</v>
      </c>
    </row>
    <row r="189" spans="2:26" ht="15.95" customHeight="1" x14ac:dyDescent="0.15">
      <c r="B189" s="331"/>
      <c r="C189" s="653">
        <v>97</v>
      </c>
      <c r="D189" s="654"/>
      <c r="E189" s="46">
        <v>3</v>
      </c>
      <c r="F189" s="293">
        <v>979.5</v>
      </c>
      <c r="G189" s="282" t="s">
        <v>718</v>
      </c>
      <c r="H189" s="282" t="s">
        <v>719</v>
      </c>
      <c r="I189" s="282" t="s">
        <v>720</v>
      </c>
      <c r="J189" s="312" t="s">
        <v>721</v>
      </c>
      <c r="K189" s="312"/>
      <c r="L189" s="312"/>
      <c r="M189" s="282" t="s">
        <v>992</v>
      </c>
      <c r="N189" s="282" t="s">
        <v>722</v>
      </c>
      <c r="O189" s="181" t="s">
        <v>938</v>
      </c>
      <c r="P189" s="282" t="s">
        <v>547</v>
      </c>
      <c r="Q189" s="282" t="s">
        <v>929</v>
      </c>
      <c r="R189" s="282" t="s">
        <v>933</v>
      </c>
      <c r="S189" s="190" t="s">
        <v>724</v>
      </c>
      <c r="T189" s="190" t="s">
        <v>362</v>
      </c>
      <c r="U189" s="190" t="s">
        <v>361</v>
      </c>
      <c r="V189" s="312" t="s">
        <v>936</v>
      </c>
      <c r="W189" s="655"/>
      <c r="X189" s="655"/>
      <c r="Y189" s="655"/>
      <c r="Z189" s="190" t="s">
        <v>1146</v>
      </c>
    </row>
    <row r="190" spans="2:26" ht="15.95" customHeight="1" x14ac:dyDescent="0.15">
      <c r="B190" s="331"/>
      <c r="C190" s="653">
        <v>97</v>
      </c>
      <c r="D190" s="654"/>
      <c r="E190" s="46">
        <v>4</v>
      </c>
      <c r="F190" s="293">
        <v>980.5</v>
      </c>
      <c r="G190" s="282" t="s">
        <v>718</v>
      </c>
      <c r="H190" s="282" t="s">
        <v>719</v>
      </c>
      <c r="I190" s="282" t="s">
        <v>720</v>
      </c>
      <c r="J190" s="312" t="s">
        <v>721</v>
      </c>
      <c r="K190" s="312"/>
      <c r="L190" s="312"/>
      <c r="M190" s="282" t="s">
        <v>993</v>
      </c>
      <c r="N190" s="282" t="s">
        <v>722</v>
      </c>
      <c r="O190" s="181" t="s">
        <v>938</v>
      </c>
      <c r="P190" s="282" t="s">
        <v>547</v>
      </c>
      <c r="Q190" s="282" t="s">
        <v>929</v>
      </c>
      <c r="R190" s="282" t="s">
        <v>933</v>
      </c>
      <c r="S190" s="190" t="s">
        <v>724</v>
      </c>
      <c r="T190" s="190" t="s">
        <v>362</v>
      </c>
      <c r="U190" s="190" t="s">
        <v>361</v>
      </c>
      <c r="V190" s="312" t="s">
        <v>936</v>
      </c>
      <c r="W190" s="655"/>
      <c r="X190" s="655"/>
      <c r="Y190" s="655"/>
      <c r="Z190" s="190" t="s">
        <v>1146</v>
      </c>
    </row>
    <row r="191" spans="2:26" ht="15.95" customHeight="1" x14ac:dyDescent="0.15">
      <c r="B191" s="331"/>
      <c r="C191" s="653">
        <v>97</v>
      </c>
      <c r="D191" s="654"/>
      <c r="E191" s="46">
        <v>5</v>
      </c>
      <c r="F191" s="293">
        <v>981.2</v>
      </c>
      <c r="G191" s="282" t="s">
        <v>718</v>
      </c>
      <c r="H191" s="282" t="s">
        <v>726</v>
      </c>
      <c r="I191" s="282" t="s">
        <v>720</v>
      </c>
      <c r="J191" s="312" t="s">
        <v>721</v>
      </c>
      <c r="K191" s="312"/>
      <c r="L191" s="312"/>
      <c r="M191" s="282" t="s">
        <v>994</v>
      </c>
      <c r="N191" s="282" t="s">
        <v>722</v>
      </c>
      <c r="O191" s="181" t="s">
        <v>938</v>
      </c>
      <c r="P191" s="282" t="s">
        <v>547</v>
      </c>
      <c r="Q191" s="282" t="s">
        <v>929</v>
      </c>
      <c r="R191" s="282" t="s">
        <v>933</v>
      </c>
      <c r="S191" s="190" t="s">
        <v>724</v>
      </c>
      <c r="T191" s="190" t="s">
        <v>362</v>
      </c>
      <c r="U191" s="190" t="s">
        <v>361</v>
      </c>
      <c r="V191" s="312" t="s">
        <v>936</v>
      </c>
      <c r="W191" s="655"/>
      <c r="X191" s="655"/>
      <c r="Y191" s="655"/>
      <c r="Z191" s="190" t="s">
        <v>1146</v>
      </c>
    </row>
    <row r="192" spans="2:26" ht="15.95" customHeight="1" x14ac:dyDescent="0.15">
      <c r="B192" s="331"/>
      <c r="C192" s="653">
        <v>98</v>
      </c>
      <c r="D192" s="654"/>
      <c r="E192" s="46">
        <v>1</v>
      </c>
      <c r="F192" s="293">
        <v>990.2</v>
      </c>
      <c r="G192" s="282" t="s">
        <v>718</v>
      </c>
      <c r="H192" s="282" t="s">
        <v>719</v>
      </c>
      <c r="I192" s="282" t="s">
        <v>720</v>
      </c>
      <c r="J192" s="312" t="s">
        <v>721</v>
      </c>
      <c r="K192" s="312"/>
      <c r="L192" s="312"/>
      <c r="M192" s="282" t="s">
        <v>995</v>
      </c>
      <c r="N192" s="282" t="s">
        <v>722</v>
      </c>
      <c r="O192" s="181" t="s">
        <v>938</v>
      </c>
      <c r="P192" s="282" t="s">
        <v>547</v>
      </c>
      <c r="Q192" s="282" t="s">
        <v>929</v>
      </c>
      <c r="R192" s="282" t="s">
        <v>933</v>
      </c>
      <c r="S192" s="190" t="s">
        <v>724</v>
      </c>
      <c r="T192" s="190" t="s">
        <v>362</v>
      </c>
      <c r="U192" s="190" t="s">
        <v>361</v>
      </c>
      <c r="V192" s="312" t="s">
        <v>936</v>
      </c>
      <c r="W192" s="655"/>
      <c r="X192" s="655"/>
      <c r="Y192" s="655"/>
      <c r="Z192" s="190" t="s">
        <v>1146</v>
      </c>
    </row>
    <row r="193" spans="2:29" ht="15.95" customHeight="1" x14ac:dyDescent="0.15">
      <c r="B193" s="331"/>
      <c r="C193" s="653">
        <v>99</v>
      </c>
      <c r="D193" s="654"/>
      <c r="E193" s="46">
        <v>1</v>
      </c>
      <c r="F193" s="293">
        <v>1000.5</v>
      </c>
      <c r="G193" s="282" t="s">
        <v>718</v>
      </c>
      <c r="H193" s="282" t="s">
        <v>732</v>
      </c>
      <c r="I193" s="282" t="s">
        <v>720</v>
      </c>
      <c r="J193" s="312" t="s">
        <v>721</v>
      </c>
      <c r="K193" s="312"/>
      <c r="L193" s="312"/>
      <c r="M193" s="282" t="s">
        <v>996</v>
      </c>
      <c r="N193" s="282" t="s">
        <v>722</v>
      </c>
      <c r="O193" s="181" t="s">
        <v>938</v>
      </c>
      <c r="P193" s="282" t="s">
        <v>547</v>
      </c>
      <c r="Q193" s="282" t="s">
        <v>929</v>
      </c>
      <c r="R193" s="282" t="s">
        <v>933</v>
      </c>
      <c r="S193" s="190" t="s">
        <v>724</v>
      </c>
      <c r="T193" s="190" t="s">
        <v>362</v>
      </c>
      <c r="U193" s="190" t="s">
        <v>361</v>
      </c>
      <c r="V193" s="312" t="s">
        <v>936</v>
      </c>
      <c r="W193" s="655"/>
      <c r="X193" s="655"/>
      <c r="Y193" s="655"/>
      <c r="Z193" s="190" t="s">
        <v>1146</v>
      </c>
    </row>
    <row r="194" spans="2:29" ht="15.95" customHeight="1" x14ac:dyDescent="0.15">
      <c r="B194" s="331"/>
      <c r="C194" s="653">
        <v>99</v>
      </c>
      <c r="D194" s="654"/>
      <c r="E194" s="46">
        <v>2</v>
      </c>
      <c r="F194" s="293">
        <v>1002.64</v>
      </c>
      <c r="G194" s="282" t="s">
        <v>718</v>
      </c>
      <c r="H194" s="282" t="s">
        <v>726</v>
      </c>
      <c r="I194" s="282" t="s">
        <v>720</v>
      </c>
      <c r="J194" s="312" t="s">
        <v>727</v>
      </c>
      <c r="K194" s="312"/>
      <c r="L194" s="312"/>
      <c r="M194" s="282" t="s">
        <v>733</v>
      </c>
      <c r="N194" s="282" t="s">
        <v>722</v>
      </c>
      <c r="O194" s="181" t="s">
        <v>938</v>
      </c>
      <c r="P194" s="282" t="s">
        <v>547</v>
      </c>
      <c r="Q194" s="282" t="s">
        <v>929</v>
      </c>
      <c r="R194" s="282" t="s">
        <v>939</v>
      </c>
      <c r="S194" s="190" t="s">
        <v>724</v>
      </c>
      <c r="T194" s="190" t="s">
        <v>935</v>
      </c>
      <c r="U194" s="190" t="s">
        <v>725</v>
      </c>
      <c r="V194" s="312" t="s">
        <v>729</v>
      </c>
      <c r="W194" s="655"/>
      <c r="X194" s="655"/>
      <c r="Y194" s="655"/>
      <c r="Z194" s="190" t="s">
        <v>723</v>
      </c>
    </row>
    <row r="195" spans="2:29" ht="15.95" customHeight="1" x14ac:dyDescent="0.15">
      <c r="B195" s="331"/>
      <c r="C195" s="653">
        <v>99</v>
      </c>
      <c r="D195" s="654"/>
      <c r="E195" s="46">
        <v>3</v>
      </c>
      <c r="F195" s="293">
        <v>1002.64</v>
      </c>
      <c r="G195" s="282" t="s">
        <v>718</v>
      </c>
      <c r="H195" s="282" t="s">
        <v>726</v>
      </c>
      <c r="I195" s="282" t="s">
        <v>720</v>
      </c>
      <c r="J195" s="312" t="s">
        <v>727</v>
      </c>
      <c r="K195" s="312"/>
      <c r="L195" s="312"/>
      <c r="M195" s="282" t="s">
        <v>785</v>
      </c>
      <c r="N195" s="282" t="s">
        <v>722</v>
      </c>
      <c r="O195" s="181" t="s">
        <v>938</v>
      </c>
      <c r="P195" s="282" t="s">
        <v>547</v>
      </c>
      <c r="Q195" s="282" t="s">
        <v>929</v>
      </c>
      <c r="R195" s="282" t="s">
        <v>939</v>
      </c>
      <c r="S195" s="190" t="s">
        <v>724</v>
      </c>
      <c r="T195" s="190" t="s">
        <v>935</v>
      </c>
      <c r="U195" s="190" t="s">
        <v>725</v>
      </c>
      <c r="V195" s="312" t="s">
        <v>729</v>
      </c>
      <c r="W195" s="655"/>
      <c r="X195" s="655"/>
      <c r="Y195" s="655"/>
      <c r="Z195" s="190" t="s">
        <v>723</v>
      </c>
    </row>
    <row r="196" spans="2:29" ht="15.95" customHeight="1" x14ac:dyDescent="0.15">
      <c r="B196" s="331"/>
      <c r="C196" s="653">
        <v>99</v>
      </c>
      <c r="D196" s="654"/>
      <c r="E196" s="46">
        <v>4</v>
      </c>
      <c r="F196" s="293">
        <v>1001</v>
      </c>
      <c r="G196" s="282" t="s">
        <v>718</v>
      </c>
      <c r="H196" s="282" t="s">
        <v>726</v>
      </c>
      <c r="I196" s="282" t="s">
        <v>720</v>
      </c>
      <c r="J196" s="312" t="s">
        <v>721</v>
      </c>
      <c r="K196" s="312"/>
      <c r="L196" s="312"/>
      <c r="M196" s="282" t="s">
        <v>997</v>
      </c>
      <c r="N196" s="282" t="s">
        <v>722</v>
      </c>
      <c r="O196" s="181" t="s">
        <v>938</v>
      </c>
      <c r="P196" s="282" t="s">
        <v>547</v>
      </c>
      <c r="Q196" s="282"/>
      <c r="R196" s="282" t="s">
        <v>933</v>
      </c>
      <c r="S196" s="190" t="s">
        <v>724</v>
      </c>
      <c r="T196" s="190" t="s">
        <v>362</v>
      </c>
      <c r="U196" s="190" t="s">
        <v>361</v>
      </c>
      <c r="V196" s="312" t="s">
        <v>936</v>
      </c>
      <c r="W196" s="655"/>
      <c r="X196" s="655"/>
      <c r="Y196" s="655"/>
      <c r="Z196" s="190" t="s">
        <v>1146</v>
      </c>
    </row>
    <row r="197" spans="2:29" ht="15.95" customHeight="1" x14ac:dyDescent="0.15">
      <c r="B197" s="331"/>
      <c r="C197" s="653">
        <v>100</v>
      </c>
      <c r="D197" s="654"/>
      <c r="E197" s="46">
        <v>1</v>
      </c>
      <c r="F197" s="293">
        <v>1013.17</v>
      </c>
      <c r="G197" s="282" t="s">
        <v>718</v>
      </c>
      <c r="H197" s="282" t="s">
        <v>726</v>
      </c>
      <c r="I197" s="282" t="s">
        <v>720</v>
      </c>
      <c r="J197" s="312" t="s">
        <v>727</v>
      </c>
      <c r="K197" s="312"/>
      <c r="L197" s="312"/>
      <c r="M197" s="282" t="s">
        <v>730</v>
      </c>
      <c r="N197" s="282" t="s">
        <v>722</v>
      </c>
      <c r="O197" s="181" t="s">
        <v>938</v>
      </c>
      <c r="P197" s="282" t="s">
        <v>547</v>
      </c>
      <c r="Q197" s="282" t="s">
        <v>929</v>
      </c>
      <c r="R197" s="282" t="s">
        <v>939</v>
      </c>
      <c r="S197" s="190" t="s">
        <v>724</v>
      </c>
      <c r="T197" s="190" t="s">
        <v>935</v>
      </c>
      <c r="U197" s="190" t="s">
        <v>725</v>
      </c>
      <c r="V197" s="312" t="s">
        <v>729</v>
      </c>
      <c r="W197" s="655"/>
      <c r="X197" s="655"/>
      <c r="Y197" s="655"/>
      <c r="Z197" s="190" t="s">
        <v>723</v>
      </c>
    </row>
    <row r="198" spans="2:29" ht="15.95" customHeight="1" x14ac:dyDescent="0.15">
      <c r="B198" s="331"/>
      <c r="C198" s="653">
        <v>100</v>
      </c>
      <c r="D198" s="654"/>
      <c r="E198" s="46">
        <v>2</v>
      </c>
      <c r="F198" s="293">
        <v>1013.17</v>
      </c>
      <c r="G198" s="282" t="s">
        <v>718</v>
      </c>
      <c r="H198" s="282" t="s">
        <v>726</v>
      </c>
      <c r="I198" s="282" t="s">
        <v>720</v>
      </c>
      <c r="J198" s="312" t="s">
        <v>727</v>
      </c>
      <c r="K198" s="312"/>
      <c r="L198" s="312"/>
      <c r="M198" s="282" t="s">
        <v>739</v>
      </c>
      <c r="N198" s="282" t="s">
        <v>722</v>
      </c>
      <c r="O198" s="181" t="s">
        <v>938</v>
      </c>
      <c r="P198" s="282" t="s">
        <v>547</v>
      </c>
      <c r="Q198" s="282" t="s">
        <v>929</v>
      </c>
      <c r="R198" s="282" t="s">
        <v>939</v>
      </c>
      <c r="S198" s="190" t="s">
        <v>724</v>
      </c>
      <c r="T198" s="190" t="s">
        <v>935</v>
      </c>
      <c r="U198" s="190" t="s">
        <v>725</v>
      </c>
      <c r="V198" s="312" t="s">
        <v>729</v>
      </c>
      <c r="W198" s="655"/>
      <c r="X198" s="655"/>
      <c r="Y198" s="655"/>
      <c r="Z198" s="190" t="s">
        <v>723</v>
      </c>
    </row>
    <row r="199" spans="2:29" ht="15.95" customHeight="1" x14ac:dyDescent="0.15">
      <c r="B199" s="331"/>
      <c r="C199" s="653">
        <v>100</v>
      </c>
      <c r="D199" s="654"/>
      <c r="E199" s="46">
        <v>3</v>
      </c>
      <c r="F199" s="293">
        <v>1010.5</v>
      </c>
      <c r="G199" s="282" t="s">
        <v>718</v>
      </c>
      <c r="H199" s="282" t="s">
        <v>726</v>
      </c>
      <c r="I199" s="282" t="s">
        <v>720</v>
      </c>
      <c r="J199" s="312" t="s">
        <v>721</v>
      </c>
      <c r="K199" s="312"/>
      <c r="L199" s="312"/>
      <c r="M199" s="282" t="s">
        <v>998</v>
      </c>
      <c r="N199" s="282" t="s">
        <v>722</v>
      </c>
      <c r="O199" s="181" t="s">
        <v>938</v>
      </c>
      <c r="P199" s="282" t="s">
        <v>547</v>
      </c>
      <c r="Q199" s="282" t="s">
        <v>929</v>
      </c>
      <c r="R199" s="282" t="s">
        <v>933</v>
      </c>
      <c r="S199" s="190" t="s">
        <v>724</v>
      </c>
      <c r="T199" s="190" t="s">
        <v>362</v>
      </c>
      <c r="U199" s="190" t="s">
        <v>361</v>
      </c>
      <c r="V199" s="312" t="s">
        <v>936</v>
      </c>
      <c r="W199" s="655"/>
      <c r="X199" s="655"/>
      <c r="Y199" s="655"/>
      <c r="Z199" s="190" t="s">
        <v>1146</v>
      </c>
      <c r="AB199" s="1" t="s">
        <v>1162</v>
      </c>
      <c r="AC199" s="1">
        <f>COUNTIF($R$9:$R$39:$R$50:$R$80:$R$91:$R$121:$R$132:$R$162:$R$173:$R$200,"Ⅱb")</f>
        <v>72</v>
      </c>
    </row>
    <row r="200" spans="2:29" ht="15.95" customHeight="1" x14ac:dyDescent="0.15">
      <c r="B200" s="331"/>
      <c r="C200" s="653">
        <v>101</v>
      </c>
      <c r="D200" s="654"/>
      <c r="E200" s="46">
        <v>1</v>
      </c>
      <c r="F200" s="293">
        <v>1014.71</v>
      </c>
      <c r="G200" s="282" t="s">
        <v>731</v>
      </c>
      <c r="H200" s="282" t="s">
        <v>731</v>
      </c>
      <c r="I200" s="282" t="s">
        <v>720</v>
      </c>
      <c r="J200" s="312" t="s">
        <v>731</v>
      </c>
      <c r="K200" s="312"/>
      <c r="L200" s="312"/>
      <c r="M200" s="282" t="s">
        <v>786</v>
      </c>
      <c r="N200" s="282" t="s">
        <v>722</v>
      </c>
      <c r="O200" s="181" t="s">
        <v>933</v>
      </c>
      <c r="P200" s="282" t="s">
        <v>547</v>
      </c>
      <c r="Q200" s="282" t="s">
        <v>929</v>
      </c>
      <c r="R200" s="282" t="s">
        <v>934</v>
      </c>
      <c r="S200" s="190" t="s">
        <v>724</v>
      </c>
      <c r="T200" s="190" t="s">
        <v>935</v>
      </c>
      <c r="U200" s="190" t="s">
        <v>725</v>
      </c>
      <c r="V200" s="312" t="s">
        <v>936</v>
      </c>
      <c r="W200" s="655"/>
      <c r="X200" s="655"/>
      <c r="Y200" s="655"/>
      <c r="Z200" s="190" t="s">
        <v>723</v>
      </c>
      <c r="AB200" s="1" t="s">
        <v>1161</v>
      </c>
      <c r="AC200" s="1">
        <f>COUNTIF($R$9:$R$39:$R$50:$R$80:$R$91:$R$121:$R$132:$R$162:$R$173:$R$200,"Ⅱa")</f>
        <v>38</v>
      </c>
    </row>
    <row r="201" spans="2:29" ht="15.95" customHeight="1" x14ac:dyDescent="0.15">
      <c r="B201" s="331"/>
      <c r="C201" s="653"/>
      <c r="D201" s="654"/>
      <c r="E201" s="46"/>
      <c r="F201" s="283"/>
      <c r="G201" s="282"/>
      <c r="H201" s="282"/>
      <c r="I201" s="282"/>
      <c r="J201" s="312"/>
      <c r="K201" s="312"/>
      <c r="L201" s="312"/>
      <c r="M201" s="282"/>
      <c r="N201" s="282"/>
      <c r="O201" s="181"/>
      <c r="P201" s="282"/>
      <c r="Q201" s="282"/>
      <c r="R201" s="282"/>
      <c r="S201" s="190"/>
      <c r="T201" s="190"/>
      <c r="U201" s="190"/>
      <c r="V201" s="312"/>
      <c r="W201" s="655"/>
      <c r="X201" s="655"/>
      <c r="Y201" s="655"/>
      <c r="Z201" s="190"/>
      <c r="AB201" s="1" t="s">
        <v>1163</v>
      </c>
      <c r="AC201" s="1">
        <f>COUNTIF($R$9:$R$39:$R$50:$R$80:$R$91:$R$121:$R$132:$R$162:$R$173:$R$200,"Ⅲ")</f>
        <v>1</v>
      </c>
    </row>
    <row r="202" spans="2:29" ht="15.95" customHeight="1" x14ac:dyDescent="0.15">
      <c r="B202" s="331"/>
      <c r="C202" s="653"/>
      <c r="D202" s="654"/>
      <c r="E202" s="46"/>
      <c r="F202" s="283"/>
      <c r="G202" s="282"/>
      <c r="H202" s="282"/>
      <c r="I202" s="282"/>
      <c r="J202" s="312"/>
      <c r="K202" s="312"/>
      <c r="L202" s="312"/>
      <c r="M202" s="282"/>
      <c r="N202" s="282"/>
      <c r="O202" s="181"/>
      <c r="P202" s="282"/>
      <c r="Q202" s="282"/>
      <c r="R202" s="282"/>
      <c r="S202" s="190"/>
      <c r="T202" s="190"/>
      <c r="U202" s="190"/>
      <c r="V202" s="312"/>
      <c r="W202" s="655"/>
      <c r="X202" s="655"/>
      <c r="Y202" s="655"/>
      <c r="Z202" s="190"/>
    </row>
    <row r="203" spans="2:29" ht="15.95" customHeight="1" x14ac:dyDescent="0.15">
      <c r="B203" s="409"/>
      <c r="C203" s="653"/>
      <c r="D203" s="654"/>
      <c r="E203" s="46"/>
      <c r="F203" s="283"/>
      <c r="G203" s="282"/>
      <c r="H203" s="282"/>
      <c r="I203" s="282"/>
      <c r="J203" s="312"/>
      <c r="K203" s="312"/>
      <c r="L203" s="312"/>
      <c r="M203" s="282"/>
      <c r="N203" s="282"/>
      <c r="O203" s="181"/>
      <c r="P203" s="282"/>
      <c r="Q203" s="282"/>
      <c r="R203" s="282"/>
      <c r="S203" s="190"/>
      <c r="T203" s="190"/>
      <c r="U203" s="190"/>
      <c r="V203" s="312"/>
      <c r="W203" s="655"/>
      <c r="X203" s="655"/>
      <c r="Y203" s="655"/>
      <c r="Z203" s="190"/>
    </row>
    <row r="204" spans="2:29" ht="15.95" customHeight="1" x14ac:dyDescent="0.15">
      <c r="B204" s="85"/>
      <c r="C204" s="1" t="s">
        <v>275</v>
      </c>
      <c r="D204" s="40"/>
      <c r="E204" s="2"/>
      <c r="F204" s="40"/>
      <c r="G204" s="82"/>
      <c r="H204" s="82"/>
      <c r="I204" s="82"/>
      <c r="J204" s="82"/>
      <c r="K204" s="82"/>
      <c r="L204" s="82"/>
      <c r="M204" s="82"/>
      <c r="N204" s="82"/>
      <c r="O204" s="82"/>
      <c r="P204" s="82"/>
      <c r="Q204" s="84"/>
      <c r="R204" s="97"/>
      <c r="S204" s="40"/>
      <c r="T204" s="40"/>
      <c r="U204" s="82"/>
      <c r="V204" s="98"/>
      <c r="W204" s="98"/>
      <c r="X204" s="98"/>
      <c r="Y204" s="98"/>
      <c r="Z204" s="40"/>
    </row>
    <row r="205" spans="2:29" ht="15.95" customHeight="1" x14ac:dyDescent="0.15">
      <c r="B205" s="85"/>
      <c r="C205" s="91" t="s">
        <v>276</v>
      </c>
      <c r="D205" s="40"/>
      <c r="E205" s="2"/>
      <c r="F205" s="40"/>
      <c r="G205" s="82"/>
      <c r="H205" s="82"/>
      <c r="I205" s="82"/>
      <c r="J205" s="82"/>
      <c r="K205" s="82"/>
      <c r="L205" s="82"/>
      <c r="M205" s="82"/>
      <c r="N205" s="82"/>
      <c r="O205" s="82"/>
      <c r="P205" s="82"/>
      <c r="Q205" s="84"/>
      <c r="R205" s="97"/>
      <c r="S205" s="40"/>
      <c r="T205" s="40"/>
      <c r="U205" s="82"/>
      <c r="V205" s="98"/>
      <c r="W205" s="98"/>
      <c r="X205" s="98"/>
      <c r="Y205" s="98"/>
      <c r="Z205" s="40"/>
    </row>
    <row r="206" spans="2:29" ht="15.95" customHeight="1" x14ac:dyDescent="0.15">
      <c r="B206" s="86"/>
      <c r="C206" s="32" t="s">
        <v>247</v>
      </c>
      <c r="D206" s="32"/>
      <c r="E206" s="32"/>
      <c r="F206" s="32"/>
      <c r="G206" s="32"/>
      <c r="H206" s="32"/>
      <c r="I206" s="32"/>
      <c r="J206" s="32"/>
      <c r="K206" s="32"/>
      <c r="L206" s="32"/>
      <c r="M206" s="32"/>
      <c r="N206" s="32"/>
      <c r="O206" s="32"/>
      <c r="P206" s="32"/>
      <c r="Q206" s="32"/>
      <c r="R206" s="32"/>
      <c r="S206" s="32"/>
      <c r="T206" s="32"/>
      <c r="U206" s="32"/>
      <c r="V206" s="32"/>
      <c r="W206" s="32"/>
      <c r="X206" s="32"/>
      <c r="Y206" s="32"/>
    </row>
    <row r="207" spans="2:29" ht="15.95" customHeight="1" x14ac:dyDescent="0.15">
      <c r="B207" s="32"/>
      <c r="C207" s="32" t="s">
        <v>248</v>
      </c>
      <c r="D207" s="32"/>
      <c r="E207" s="32"/>
      <c r="F207" s="32"/>
      <c r="G207" s="32"/>
      <c r="H207" s="32"/>
      <c r="I207" s="32"/>
      <c r="J207" s="32"/>
      <c r="K207" s="32"/>
      <c r="L207" s="32"/>
      <c r="M207" s="32"/>
      <c r="N207" s="32"/>
      <c r="O207" s="32"/>
      <c r="P207" s="32"/>
      <c r="Q207" s="32"/>
      <c r="R207" s="32"/>
      <c r="S207" s="32"/>
      <c r="T207" s="32"/>
      <c r="U207" s="32"/>
      <c r="V207" s="32"/>
      <c r="W207" s="32"/>
      <c r="X207" s="32"/>
      <c r="Y207" s="32"/>
    </row>
    <row r="208" spans="2:29" ht="15.95" customHeight="1" x14ac:dyDescent="0.15">
      <c r="B208" s="32"/>
      <c r="C208" s="32" t="s">
        <v>447</v>
      </c>
      <c r="D208" s="32"/>
      <c r="E208" s="32"/>
      <c r="F208" s="32"/>
      <c r="G208" s="32"/>
      <c r="H208" s="32"/>
      <c r="I208" s="32"/>
      <c r="J208" s="32"/>
      <c r="K208" s="32"/>
      <c r="L208" s="32"/>
      <c r="M208" s="32"/>
      <c r="N208" s="32"/>
      <c r="O208" s="32"/>
      <c r="P208" s="32"/>
      <c r="Q208" s="32"/>
      <c r="R208" s="32"/>
      <c r="S208" s="32"/>
      <c r="T208" s="32"/>
      <c r="U208" s="32"/>
      <c r="V208" s="32"/>
      <c r="W208" s="32"/>
      <c r="X208" s="32"/>
      <c r="Y208" s="32"/>
    </row>
    <row r="209" spans="3:3" ht="15.95" customHeight="1" x14ac:dyDescent="0.15">
      <c r="C209" s="6" t="s">
        <v>534</v>
      </c>
    </row>
  </sheetData>
  <dataConsolidate/>
  <mergeCells count="595">
    <mergeCell ref="G7:G8"/>
    <mergeCell ref="H7:H8"/>
    <mergeCell ref="J7:L8"/>
    <mergeCell ref="I7:I8"/>
    <mergeCell ref="M7:M8"/>
    <mergeCell ref="N7:N8"/>
    <mergeCell ref="O7:O8"/>
    <mergeCell ref="P7:P8"/>
    <mergeCell ref="S7:S8"/>
    <mergeCell ref="Q7:R7"/>
    <mergeCell ref="Z5:Z8"/>
    <mergeCell ref="O3:P3"/>
    <mergeCell ref="O4:P4"/>
    <mergeCell ref="U3:X4"/>
    <mergeCell ref="Y3:Z4"/>
    <mergeCell ref="Q3:T3"/>
    <mergeCell ref="Q4:T4"/>
    <mergeCell ref="T7:T8"/>
    <mergeCell ref="U7:U8"/>
    <mergeCell ref="V7:Y8"/>
    <mergeCell ref="O5:P6"/>
    <mergeCell ref="C21:D21"/>
    <mergeCell ref="J21:L21"/>
    <mergeCell ref="C17:D17"/>
    <mergeCell ref="C12:D12"/>
    <mergeCell ref="C14:D14"/>
    <mergeCell ref="J20:L20"/>
    <mergeCell ref="J14:L14"/>
    <mergeCell ref="J12:L12"/>
    <mergeCell ref="C16:D16"/>
    <mergeCell ref="J16:L16"/>
    <mergeCell ref="C18:D18"/>
    <mergeCell ref="J18:L18"/>
    <mergeCell ref="C20:D20"/>
    <mergeCell ref="J19:L19"/>
    <mergeCell ref="C23:D23"/>
    <mergeCell ref="C24:D24"/>
    <mergeCell ref="C25:D25"/>
    <mergeCell ref="J9:L9"/>
    <mergeCell ref="C13:D13"/>
    <mergeCell ref="J13:L13"/>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J11:L11"/>
    <mergeCell ref="J23:L23"/>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C31:D31"/>
    <mergeCell ref="C35:D35"/>
    <mergeCell ref="V39:Y39"/>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 ref="V25:Y25"/>
    <mergeCell ref="V26:Y26"/>
    <mergeCell ref="V27:Y27"/>
    <mergeCell ref="V28:Y28"/>
    <mergeCell ref="V29:Y29"/>
    <mergeCell ref="V30:Y30"/>
    <mergeCell ref="V31:Y31"/>
    <mergeCell ref="C33:D33"/>
    <mergeCell ref="C34:D34"/>
    <mergeCell ref="V34:Y34"/>
    <mergeCell ref="G5:H6"/>
    <mergeCell ref="I5:N6"/>
    <mergeCell ref="U5:Y6"/>
    <mergeCell ref="Q5:T6"/>
    <mergeCell ref="V35:Y35"/>
    <mergeCell ref="V36:Y36"/>
    <mergeCell ref="V32:Y32"/>
    <mergeCell ref="V33:Y33"/>
    <mergeCell ref="C29:D29"/>
    <mergeCell ref="J15:L15"/>
    <mergeCell ref="C19:D19"/>
    <mergeCell ref="J17:L17"/>
    <mergeCell ref="J22:L22"/>
    <mergeCell ref="C15:D15"/>
    <mergeCell ref="C28:D28"/>
    <mergeCell ref="J25:L25"/>
    <mergeCell ref="J26:L26"/>
    <mergeCell ref="J28:L28"/>
    <mergeCell ref="J27:L27"/>
    <mergeCell ref="J24:L24"/>
    <mergeCell ref="C22:D22"/>
    <mergeCell ref="B169:B203"/>
    <mergeCell ref="C169:D172"/>
    <mergeCell ref="E169:E172"/>
    <mergeCell ref="F169:F172"/>
    <mergeCell ref="G169:H170"/>
    <mergeCell ref="I169:N170"/>
    <mergeCell ref="O169:P170"/>
    <mergeCell ref="Q169:T170"/>
    <mergeCell ref="U169:Y170"/>
    <mergeCell ref="C173:D173"/>
    <mergeCell ref="J173:L173"/>
    <mergeCell ref="V173:Y173"/>
    <mergeCell ref="C174:D174"/>
    <mergeCell ref="J174:L174"/>
    <mergeCell ref="V174:Y174"/>
    <mergeCell ref="C175:D175"/>
    <mergeCell ref="J175:L175"/>
    <mergeCell ref="V175:Y175"/>
    <mergeCell ref="C176:D176"/>
    <mergeCell ref="J176:L176"/>
    <mergeCell ref="V176:Y176"/>
    <mergeCell ref="C177:D177"/>
    <mergeCell ref="J177:L177"/>
    <mergeCell ref="V177:Y177"/>
    <mergeCell ref="Z169:Z172"/>
    <mergeCell ref="G171:G172"/>
    <mergeCell ref="H171:H172"/>
    <mergeCell ref="I171:I172"/>
    <mergeCell ref="J171:L172"/>
    <mergeCell ref="M171:M172"/>
    <mergeCell ref="N171:N172"/>
    <mergeCell ref="O171:O172"/>
    <mergeCell ref="P171:P172"/>
    <mergeCell ref="Q171:R171"/>
    <mergeCell ref="S171:S172"/>
    <mergeCell ref="T171:T172"/>
    <mergeCell ref="U171:U172"/>
    <mergeCell ref="V171:Y172"/>
    <mergeCell ref="C178:D178"/>
    <mergeCell ref="J178:L178"/>
    <mergeCell ref="V178:Y178"/>
    <mergeCell ref="C179:D179"/>
    <mergeCell ref="J179:L179"/>
    <mergeCell ref="V179:Y179"/>
    <mergeCell ref="C180:D180"/>
    <mergeCell ref="J180:L180"/>
    <mergeCell ref="V180:Y180"/>
    <mergeCell ref="C181:D181"/>
    <mergeCell ref="J181:L181"/>
    <mergeCell ref="V181:Y181"/>
    <mergeCell ref="C182:D182"/>
    <mergeCell ref="J182:L182"/>
    <mergeCell ref="V182:Y182"/>
    <mergeCell ref="C183:D183"/>
    <mergeCell ref="J183:L183"/>
    <mergeCell ref="V183:Y183"/>
    <mergeCell ref="C184:D184"/>
    <mergeCell ref="J184:L184"/>
    <mergeCell ref="V184:Y184"/>
    <mergeCell ref="C185:D185"/>
    <mergeCell ref="J185:L185"/>
    <mergeCell ref="V185:Y185"/>
    <mergeCell ref="C186:D186"/>
    <mergeCell ref="J186:L186"/>
    <mergeCell ref="V186:Y186"/>
    <mergeCell ref="C187:D187"/>
    <mergeCell ref="J187:L187"/>
    <mergeCell ref="V187:Y187"/>
    <mergeCell ref="C188:D188"/>
    <mergeCell ref="J188:L188"/>
    <mergeCell ref="V188:Y188"/>
    <mergeCell ref="C189:D189"/>
    <mergeCell ref="J189:L189"/>
    <mergeCell ref="V189:Y189"/>
    <mergeCell ref="C190:D190"/>
    <mergeCell ref="J190:L190"/>
    <mergeCell ref="V190:Y190"/>
    <mergeCell ref="C191:D191"/>
    <mergeCell ref="J191:L191"/>
    <mergeCell ref="V191:Y191"/>
    <mergeCell ref="C192:D192"/>
    <mergeCell ref="J192:L192"/>
    <mergeCell ref="V192:Y192"/>
    <mergeCell ref="C193:D193"/>
    <mergeCell ref="J193:L193"/>
    <mergeCell ref="V193:Y193"/>
    <mergeCell ref="C194:D194"/>
    <mergeCell ref="J194:L194"/>
    <mergeCell ref="V194:Y194"/>
    <mergeCell ref="C195:D195"/>
    <mergeCell ref="J195:L195"/>
    <mergeCell ref="V195:Y195"/>
    <mergeCell ref="C196:D196"/>
    <mergeCell ref="J196:L196"/>
    <mergeCell ref="V196:Y196"/>
    <mergeCell ref="C197:D197"/>
    <mergeCell ref="J197:L197"/>
    <mergeCell ref="V197:Y197"/>
    <mergeCell ref="C198:D198"/>
    <mergeCell ref="J198:L198"/>
    <mergeCell ref="V198:Y198"/>
    <mergeCell ref="C199:D199"/>
    <mergeCell ref="J199:L199"/>
    <mergeCell ref="V199:Y199"/>
    <mergeCell ref="C200:D200"/>
    <mergeCell ref="J200:L200"/>
    <mergeCell ref="V200:Y200"/>
    <mergeCell ref="C201:D201"/>
    <mergeCell ref="J201:L201"/>
    <mergeCell ref="V201:Y201"/>
    <mergeCell ref="C202:D202"/>
    <mergeCell ref="J202:L202"/>
    <mergeCell ref="V202:Y202"/>
    <mergeCell ref="C203:D203"/>
    <mergeCell ref="J203:L203"/>
    <mergeCell ref="V203:Y203"/>
    <mergeCell ref="B128:B162"/>
    <mergeCell ref="C128:D131"/>
    <mergeCell ref="E128:E131"/>
    <mergeCell ref="F128:F131"/>
    <mergeCell ref="G128:H129"/>
    <mergeCell ref="I128:N129"/>
    <mergeCell ref="O128:P129"/>
    <mergeCell ref="Q128:T129"/>
    <mergeCell ref="U128:Y129"/>
    <mergeCell ref="C132:D132"/>
    <mergeCell ref="J132:L132"/>
    <mergeCell ref="V132:Y132"/>
    <mergeCell ref="C133:D133"/>
    <mergeCell ref="J133:L133"/>
    <mergeCell ref="V133:Y133"/>
    <mergeCell ref="C134:D134"/>
    <mergeCell ref="J134:L134"/>
    <mergeCell ref="V134:Y134"/>
    <mergeCell ref="Z128:Z131"/>
    <mergeCell ref="G130:G131"/>
    <mergeCell ref="H130:H131"/>
    <mergeCell ref="I130:I131"/>
    <mergeCell ref="J130:L131"/>
    <mergeCell ref="M130:M131"/>
    <mergeCell ref="N130:N131"/>
    <mergeCell ref="O130:O131"/>
    <mergeCell ref="P130:P131"/>
    <mergeCell ref="Q130:R130"/>
    <mergeCell ref="S130:S131"/>
    <mergeCell ref="T130:T131"/>
    <mergeCell ref="U130:U131"/>
    <mergeCell ref="V130:Y131"/>
    <mergeCell ref="C135:D135"/>
    <mergeCell ref="J135:L135"/>
    <mergeCell ref="V135:Y135"/>
    <mergeCell ref="C136:D136"/>
    <mergeCell ref="J136:L136"/>
    <mergeCell ref="V136:Y136"/>
    <mergeCell ref="C137:D137"/>
    <mergeCell ref="J137:L137"/>
    <mergeCell ref="V137:Y137"/>
    <mergeCell ref="C138:D138"/>
    <mergeCell ref="J138:L138"/>
    <mergeCell ref="V138:Y138"/>
    <mergeCell ref="C139:D139"/>
    <mergeCell ref="J139:L139"/>
    <mergeCell ref="V139:Y139"/>
    <mergeCell ref="C140:D140"/>
    <mergeCell ref="J140:L140"/>
    <mergeCell ref="V140:Y140"/>
    <mergeCell ref="C141:D141"/>
    <mergeCell ref="J141:L141"/>
    <mergeCell ref="V141:Y141"/>
    <mergeCell ref="C142:D142"/>
    <mergeCell ref="J142:L142"/>
    <mergeCell ref="V142:Y142"/>
    <mergeCell ref="C143:D143"/>
    <mergeCell ref="J143:L143"/>
    <mergeCell ref="V143:Y143"/>
    <mergeCell ref="C144:D144"/>
    <mergeCell ref="J144:L144"/>
    <mergeCell ref="V144:Y144"/>
    <mergeCell ref="C145:D145"/>
    <mergeCell ref="J145:L145"/>
    <mergeCell ref="V145:Y145"/>
    <mergeCell ref="C146:D146"/>
    <mergeCell ref="J146:L146"/>
    <mergeCell ref="V146:Y146"/>
    <mergeCell ref="C147:D147"/>
    <mergeCell ref="J147:L147"/>
    <mergeCell ref="V147:Y147"/>
    <mergeCell ref="C148:D148"/>
    <mergeCell ref="J148:L148"/>
    <mergeCell ref="V148:Y148"/>
    <mergeCell ref="C149:D149"/>
    <mergeCell ref="J149:L149"/>
    <mergeCell ref="V149:Y149"/>
    <mergeCell ref="C150:D150"/>
    <mergeCell ref="J150:L150"/>
    <mergeCell ref="V150:Y150"/>
    <mergeCell ref="C151:D151"/>
    <mergeCell ref="J151:L151"/>
    <mergeCell ref="V151:Y151"/>
    <mergeCell ref="C152:D152"/>
    <mergeCell ref="J152:L152"/>
    <mergeCell ref="V152:Y152"/>
    <mergeCell ref="C153:D153"/>
    <mergeCell ref="J153:L153"/>
    <mergeCell ref="V153:Y153"/>
    <mergeCell ref="C154:D154"/>
    <mergeCell ref="J154:L154"/>
    <mergeCell ref="V154:Y154"/>
    <mergeCell ref="C155:D155"/>
    <mergeCell ref="J155:L155"/>
    <mergeCell ref="V155:Y155"/>
    <mergeCell ref="C156:D156"/>
    <mergeCell ref="J156:L156"/>
    <mergeCell ref="V156:Y156"/>
    <mergeCell ref="C157:D157"/>
    <mergeCell ref="J157:L157"/>
    <mergeCell ref="V157:Y157"/>
    <mergeCell ref="C158:D158"/>
    <mergeCell ref="J158:L158"/>
    <mergeCell ref="V158:Y158"/>
    <mergeCell ref="C159:D159"/>
    <mergeCell ref="J159:L159"/>
    <mergeCell ref="V159:Y159"/>
    <mergeCell ref="C160:D160"/>
    <mergeCell ref="J160:L160"/>
    <mergeCell ref="V160:Y160"/>
    <mergeCell ref="C161:D161"/>
    <mergeCell ref="J161:L161"/>
    <mergeCell ref="V161:Y161"/>
    <mergeCell ref="C162:D162"/>
    <mergeCell ref="J162:L162"/>
    <mergeCell ref="V162:Y162"/>
    <mergeCell ref="B87:B121"/>
    <mergeCell ref="C87:D90"/>
    <mergeCell ref="E87:E90"/>
    <mergeCell ref="F87:F90"/>
    <mergeCell ref="G87:H88"/>
    <mergeCell ref="I87:N88"/>
    <mergeCell ref="O87:P88"/>
    <mergeCell ref="Q87:T88"/>
    <mergeCell ref="U87:Y88"/>
    <mergeCell ref="C91:D91"/>
    <mergeCell ref="J91:L91"/>
    <mergeCell ref="V91:Y91"/>
    <mergeCell ref="C92:D92"/>
    <mergeCell ref="J92:L92"/>
    <mergeCell ref="V92:Y92"/>
    <mergeCell ref="C93:D93"/>
    <mergeCell ref="J93:L93"/>
    <mergeCell ref="V93:Y93"/>
    <mergeCell ref="C94:D94"/>
    <mergeCell ref="J94:L94"/>
    <mergeCell ref="V94:Y94"/>
    <mergeCell ref="Z87:Z90"/>
    <mergeCell ref="G89:G90"/>
    <mergeCell ref="H89:H90"/>
    <mergeCell ref="I89:I90"/>
    <mergeCell ref="J89:L90"/>
    <mergeCell ref="M89:M90"/>
    <mergeCell ref="N89:N90"/>
    <mergeCell ref="O89:O90"/>
    <mergeCell ref="P89:P90"/>
    <mergeCell ref="Q89:R89"/>
    <mergeCell ref="S89:S90"/>
    <mergeCell ref="T89:T90"/>
    <mergeCell ref="U89:U90"/>
    <mergeCell ref="V89:Y90"/>
    <mergeCell ref="C95:D95"/>
    <mergeCell ref="J95:L95"/>
    <mergeCell ref="V95:Y95"/>
    <mergeCell ref="C96:D96"/>
    <mergeCell ref="J96:L96"/>
    <mergeCell ref="V96:Y96"/>
    <mergeCell ref="C97:D97"/>
    <mergeCell ref="J97:L97"/>
    <mergeCell ref="V97:Y97"/>
    <mergeCell ref="C98:D98"/>
    <mergeCell ref="J98:L98"/>
    <mergeCell ref="V98:Y98"/>
    <mergeCell ref="C99:D99"/>
    <mergeCell ref="J99:L99"/>
    <mergeCell ref="V99:Y99"/>
    <mergeCell ref="C100:D100"/>
    <mergeCell ref="J100:L100"/>
    <mergeCell ref="V100:Y100"/>
    <mergeCell ref="C101:D101"/>
    <mergeCell ref="J101:L101"/>
    <mergeCell ref="V101:Y101"/>
    <mergeCell ref="C102:D102"/>
    <mergeCell ref="J102:L102"/>
    <mergeCell ref="V102:Y102"/>
    <mergeCell ref="C103:D103"/>
    <mergeCell ref="J103:L103"/>
    <mergeCell ref="V103:Y103"/>
    <mergeCell ref="C104:D104"/>
    <mergeCell ref="J104:L104"/>
    <mergeCell ref="V104:Y104"/>
    <mergeCell ref="C105:D105"/>
    <mergeCell ref="J105:L105"/>
    <mergeCell ref="V105:Y105"/>
    <mergeCell ref="C106:D106"/>
    <mergeCell ref="J106:L106"/>
    <mergeCell ref="V106:Y106"/>
    <mergeCell ref="C107:D107"/>
    <mergeCell ref="J107:L107"/>
    <mergeCell ref="V107:Y107"/>
    <mergeCell ref="C108:D108"/>
    <mergeCell ref="J108:L108"/>
    <mergeCell ref="V108:Y108"/>
    <mergeCell ref="C109:D109"/>
    <mergeCell ref="J109:L109"/>
    <mergeCell ref="V109:Y109"/>
    <mergeCell ref="C110:D110"/>
    <mergeCell ref="J110:L110"/>
    <mergeCell ref="V110:Y110"/>
    <mergeCell ref="C111:D111"/>
    <mergeCell ref="J111:L111"/>
    <mergeCell ref="V111:Y111"/>
    <mergeCell ref="C112:D112"/>
    <mergeCell ref="J112:L112"/>
    <mergeCell ref="V112:Y112"/>
    <mergeCell ref="C113:D113"/>
    <mergeCell ref="J113:L113"/>
    <mergeCell ref="V113:Y113"/>
    <mergeCell ref="C114:D114"/>
    <mergeCell ref="J114:L114"/>
    <mergeCell ref="V114:Y114"/>
    <mergeCell ref="C115:D115"/>
    <mergeCell ref="J115:L115"/>
    <mergeCell ref="V115:Y115"/>
    <mergeCell ref="C116:D116"/>
    <mergeCell ref="J116:L116"/>
    <mergeCell ref="V116:Y116"/>
    <mergeCell ref="C117:D117"/>
    <mergeCell ref="J117:L117"/>
    <mergeCell ref="V117:Y117"/>
    <mergeCell ref="C118:D118"/>
    <mergeCell ref="J118:L118"/>
    <mergeCell ref="V118:Y118"/>
    <mergeCell ref="C119:D119"/>
    <mergeCell ref="J119:L119"/>
    <mergeCell ref="V119:Y119"/>
    <mergeCell ref="C120:D120"/>
    <mergeCell ref="J120:L120"/>
    <mergeCell ref="V120:Y120"/>
    <mergeCell ref="C121:D121"/>
    <mergeCell ref="J121:L121"/>
    <mergeCell ref="V121:Y121"/>
    <mergeCell ref="B46:B80"/>
    <mergeCell ref="C46:D49"/>
    <mergeCell ref="E46:E49"/>
    <mergeCell ref="F46:F49"/>
    <mergeCell ref="G46:H47"/>
    <mergeCell ref="I46:N47"/>
    <mergeCell ref="O46:P47"/>
    <mergeCell ref="Q46:T47"/>
    <mergeCell ref="U46:Y47"/>
    <mergeCell ref="C50:D50"/>
    <mergeCell ref="J50:L50"/>
    <mergeCell ref="V50:Y50"/>
    <mergeCell ref="C51:D51"/>
    <mergeCell ref="J51:L51"/>
    <mergeCell ref="V51:Y51"/>
    <mergeCell ref="C52:D52"/>
    <mergeCell ref="J52:L52"/>
    <mergeCell ref="V52:Y52"/>
    <mergeCell ref="C53:D53"/>
    <mergeCell ref="J53:L53"/>
    <mergeCell ref="V53:Y53"/>
    <mergeCell ref="C54:D54"/>
    <mergeCell ref="J54:L54"/>
    <mergeCell ref="V54:Y54"/>
    <mergeCell ref="Z46:Z49"/>
    <mergeCell ref="G48:G49"/>
    <mergeCell ref="H48:H49"/>
    <mergeCell ref="I48:I49"/>
    <mergeCell ref="J48:L49"/>
    <mergeCell ref="M48:M49"/>
    <mergeCell ref="N48:N49"/>
    <mergeCell ref="O48:O49"/>
    <mergeCell ref="P48:P49"/>
    <mergeCell ref="Q48:R48"/>
    <mergeCell ref="S48:S49"/>
    <mergeCell ref="T48:T49"/>
    <mergeCell ref="U48:U49"/>
    <mergeCell ref="V48:Y49"/>
    <mergeCell ref="C55:D55"/>
    <mergeCell ref="J55:L55"/>
    <mergeCell ref="V55:Y55"/>
    <mergeCell ref="C56:D56"/>
    <mergeCell ref="J56:L56"/>
    <mergeCell ref="V56:Y56"/>
    <mergeCell ref="C57:D57"/>
    <mergeCell ref="J57:L57"/>
    <mergeCell ref="V57:Y57"/>
    <mergeCell ref="C58:D58"/>
    <mergeCell ref="J58:L58"/>
    <mergeCell ref="V58:Y58"/>
    <mergeCell ref="C59:D59"/>
    <mergeCell ref="J59:L59"/>
    <mergeCell ref="V59:Y59"/>
    <mergeCell ref="C60:D60"/>
    <mergeCell ref="J60:L60"/>
    <mergeCell ref="V60:Y60"/>
    <mergeCell ref="C61:D61"/>
    <mergeCell ref="J61:L61"/>
    <mergeCell ref="V61:Y61"/>
    <mergeCell ref="C62:D62"/>
    <mergeCell ref="J62:L62"/>
    <mergeCell ref="V62:Y62"/>
    <mergeCell ref="C63:D63"/>
    <mergeCell ref="J63:L63"/>
    <mergeCell ref="V63:Y63"/>
    <mergeCell ref="C64:D64"/>
    <mergeCell ref="J64:L64"/>
    <mergeCell ref="V64:Y64"/>
    <mergeCell ref="C65:D65"/>
    <mergeCell ref="J65:L65"/>
    <mergeCell ref="V65:Y65"/>
    <mergeCell ref="C66:D66"/>
    <mergeCell ref="J66:L66"/>
    <mergeCell ref="V66:Y66"/>
    <mergeCell ref="C67:D67"/>
    <mergeCell ref="J67:L67"/>
    <mergeCell ref="V67:Y67"/>
    <mergeCell ref="C68:D68"/>
    <mergeCell ref="J68:L68"/>
    <mergeCell ref="V68:Y68"/>
    <mergeCell ref="C69:D69"/>
    <mergeCell ref="J69:L69"/>
    <mergeCell ref="V69:Y69"/>
    <mergeCell ref="C70:D70"/>
    <mergeCell ref="J70:L70"/>
    <mergeCell ref="V70:Y70"/>
    <mergeCell ref="C71:D71"/>
    <mergeCell ref="J71:L71"/>
    <mergeCell ref="V71:Y71"/>
    <mergeCell ref="C72:D72"/>
    <mergeCell ref="J72:L72"/>
    <mergeCell ref="V72:Y72"/>
    <mergeCell ref="C73:D73"/>
    <mergeCell ref="J73:L73"/>
    <mergeCell ref="V73:Y73"/>
    <mergeCell ref="C74:D74"/>
    <mergeCell ref="J74:L74"/>
    <mergeCell ref="V74:Y74"/>
    <mergeCell ref="C75:D75"/>
    <mergeCell ref="J75:L75"/>
    <mergeCell ref="V75:Y75"/>
    <mergeCell ref="C79:D79"/>
    <mergeCell ref="J79:L79"/>
    <mergeCell ref="V79:Y79"/>
    <mergeCell ref="C80:D80"/>
    <mergeCell ref="J80:L80"/>
    <mergeCell ref="V80:Y80"/>
    <mergeCell ref="C76:D76"/>
    <mergeCell ref="J76:L76"/>
    <mergeCell ref="V76:Y76"/>
    <mergeCell ref="C77:D77"/>
    <mergeCell ref="J77:L77"/>
    <mergeCell ref="V77:Y77"/>
    <mergeCell ref="C78:D78"/>
    <mergeCell ref="J78:L78"/>
    <mergeCell ref="V78:Y78"/>
  </mergeCells>
  <phoneticPr fontId="9"/>
  <dataValidations count="2">
    <dataValidation type="list" errorStyle="warning" allowBlank="1" showInputMessage="1" showErrorMessage="1" error="選択出来ません" sqref="H9:H39 H173:H203 H132:H162 H91:H121 H50:H80" xr:uid="{00000000-0002-0000-0600-000000000000}">
      <formula1>INDIRECT(G9)</formula1>
    </dataValidation>
    <dataValidation type="list" allowBlank="1" showInputMessage="1" showErrorMessage="1" sqref="J9:L39 J173:L203 J132:L162 J91:L121 J50:L80" xr:uid="{00000000-0002-0000-0600-000001000000}">
      <formula1>INDIRECT(I9)</formula1>
    </dataValidation>
  </dataValidations>
  <printOptions horizontalCentered="1" verticalCentered="1"/>
  <pageMargins left="0" right="0" top="0.78740157480314965" bottom="0.39370078740157483" header="0.31496062992125984" footer="0.31496062992125984"/>
  <pageSetup paperSize="9" scale="78"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 I173:I203 I132:I162 I91:I121 I50:I80</xm:sqref>
        </x14:dataValidation>
        <x14:dataValidation type="list" allowBlank="1" showInputMessage="1" showErrorMessage="1" xr:uid="{00000000-0002-0000-0600-000006000000}">
          <x14:formula1>
            <xm:f>'(参考)リスト'!$J$16:$J$18</xm:f>
          </x14:formula1>
          <xm:sqref>U9:U39 U173:U203 U132:U162 U91:U121 U50:U80</xm:sqref>
        </x14:dataValidation>
        <x14:dataValidation type="list" allowBlank="1" showInputMessage="1" showErrorMessage="1" xr:uid="{00000000-0002-0000-0600-000007000000}">
          <x14:formula1>
            <xm:f>'(参考)リスト'!$H$16:$H$17</xm:f>
          </x14:formula1>
          <xm:sqref>S9:S39 S173:S203 S132:S162 S91:S121 S50:S80</xm:sqref>
        </x14:dataValidation>
        <x14:dataValidation type="list" allowBlank="1" showInputMessage="1" showErrorMessage="1" xr:uid="{00000000-0002-0000-0600-000008000000}">
          <x14:formula1>
            <xm:f>'(参考)リスト'!$I$16:$I$18</xm:f>
          </x14:formula1>
          <xm:sqref>T9:T39 T173:T203 T132:T162 T91:T121 T50:T80</xm:sqref>
        </x14:dataValidation>
        <x14:dataValidation type="list" allowBlank="1" showInputMessage="1" showErrorMessage="1" xr:uid="{00000000-0002-0000-0600-00000A000000}">
          <x14:formula1>
            <xm:f>'(参考)リスト'!$G$16:$G$20</xm:f>
          </x14:formula1>
          <xm:sqref>P9:P39 P173:P203 P132:P162 P91:P121 P50:P80</xm:sqref>
        </x14:dataValidation>
        <x14:dataValidation type="list" allowBlank="1" showInputMessage="1" showErrorMessage="1" xr:uid="{00000000-0002-0000-0600-00000B000000}">
          <x14:formula1>
            <xm:f>'(参考)リスト'!$B$16:$B$20</xm:f>
          </x14:formula1>
          <xm:sqref>G9:G39 G173:G203 G132:G162 G91:G121 G50:G80</xm:sqref>
        </x14:dataValidation>
        <x14:dataValidation type="list" allowBlank="1" showInputMessage="1" showErrorMessage="1" xr:uid="{00000000-0002-0000-0600-00000C000000}">
          <x14:formula1>
            <xm:f>'(参考)リスト'!$F$16:$F$21</xm:f>
          </x14:formula1>
          <xm:sqref>Q9:R39 O91:O121 Q173:R203 O132:O162 Q132:R162 O9:O39 Q91:R121 O50:O80 Q50:R80 O173:O203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8"/>
  <dimension ref="B1:AB82"/>
  <sheetViews>
    <sheetView showGridLines="0" view="pageBreakPreview" zoomScaleNormal="100" zoomScaleSheetLayoutView="100" workbookViewId="0">
      <pane xSplit="4" ySplit="1" topLeftCell="E2" activePane="bottomRight" state="frozen"/>
      <selection activeCell="M11" sqref="M11:N12"/>
      <selection pane="topRight" activeCell="M11" sqref="M11:N12"/>
      <selection pane="bottomLeft" activeCell="M11" sqref="M11:N12"/>
      <selection pane="bottomRight" activeCell="L4" sqref="L4:N4"/>
    </sheetView>
  </sheetViews>
  <sheetFormatPr defaultColWidth="9" defaultRowHeight="15.95" customHeight="1" x14ac:dyDescent="0.15"/>
  <cols>
    <col min="1" max="1" width="1.75" style="1" customWidth="1"/>
    <col min="2" max="2" width="4.125" style="207" customWidth="1"/>
    <col min="3" max="3" width="3.25" style="207" customWidth="1"/>
    <col min="4" max="4" width="3.375" style="207" customWidth="1"/>
    <col min="5" max="5" width="6" style="207" customWidth="1"/>
    <col min="6" max="6" width="6.625" style="207" customWidth="1"/>
    <col min="7" max="8" width="10.375" style="207" customWidth="1"/>
    <col min="9" max="9" width="11.625" style="207" customWidth="1"/>
    <col min="10" max="10" width="8.25" style="207" customWidth="1"/>
    <col min="11" max="11" width="8.125" style="207" customWidth="1"/>
    <col min="12" max="12" width="3.75" style="207" customWidth="1"/>
    <col min="13" max="13" width="12.5" style="207" customWidth="1"/>
    <col min="14" max="14" width="15.875" style="207" customWidth="1"/>
    <col min="15" max="15" width="14.125" style="207" customWidth="1"/>
    <col min="16" max="17" width="10" style="207" customWidth="1"/>
    <col min="18" max="18" width="5.5" style="207" customWidth="1"/>
    <col min="19" max="19" width="5.125" style="207" customWidth="1"/>
    <col min="20" max="20" width="4.625" style="207" customWidth="1"/>
    <col min="21" max="22" width="6.625" style="207" customWidth="1"/>
    <col min="23" max="23" width="4.125" style="207" customWidth="1"/>
    <col min="24" max="24" width="6.375" style="207" customWidth="1"/>
    <col min="25" max="25" width="5" style="207" customWidth="1"/>
    <col min="26" max="26" width="11.5" style="207" customWidth="1"/>
    <col min="27" max="27" width="11.25" style="2" customWidth="1"/>
    <col min="28" max="16384" width="9" style="1"/>
  </cols>
  <sheetData>
    <row r="1" spans="2:28" ht="9.75" customHeight="1" x14ac:dyDescent="0.15">
      <c r="Y1" s="129"/>
      <c r="Z1" s="129"/>
    </row>
    <row r="2" spans="2:28" ht="24.75" customHeight="1" x14ac:dyDescent="0.15">
      <c r="B2" s="731" t="s">
        <v>321</v>
      </c>
      <c r="C2" s="731"/>
      <c r="D2" s="731"/>
      <c r="E2" s="731"/>
      <c r="F2" s="731"/>
      <c r="G2" s="731"/>
      <c r="H2" s="731"/>
      <c r="I2" s="731"/>
      <c r="J2" s="732"/>
      <c r="K2" s="732"/>
      <c r="L2" s="732"/>
      <c r="M2" s="732"/>
      <c r="N2" s="732"/>
      <c r="O2" s="732"/>
      <c r="P2" s="732"/>
      <c r="Q2" s="732"/>
      <c r="R2" s="732"/>
      <c r="S2" s="732"/>
      <c r="T2" s="732"/>
      <c r="U2" s="732"/>
      <c r="V2" s="732"/>
      <c r="W2" s="732"/>
      <c r="X2" s="732"/>
    </row>
    <row r="3" spans="2:28" ht="20.100000000000001" customHeight="1" x14ac:dyDescent="0.15">
      <c r="B3" s="717" t="s">
        <v>27</v>
      </c>
      <c r="C3" s="718"/>
      <c r="D3" s="718"/>
      <c r="E3" s="746"/>
      <c r="F3" s="747" t="str">
        <f>'様式C-1-1'!F3:H3</f>
        <v>ホウベンザントンネル</v>
      </c>
      <c r="G3" s="748"/>
      <c r="H3" s="748"/>
      <c r="I3" s="749"/>
      <c r="J3" s="750" t="s">
        <v>28</v>
      </c>
      <c r="K3" s="751"/>
      <c r="L3" s="743" t="str">
        <f>'様式C-1-1'!K3</f>
        <v>国道435号</v>
      </c>
      <c r="M3" s="744"/>
      <c r="N3" s="744"/>
      <c r="O3" s="741" t="s">
        <v>257</v>
      </c>
      <c r="P3" s="742"/>
      <c r="Q3" s="743" t="str">
        <f>'様式C-1-1'!Q3:T3</f>
        <v>株式会社エイト日本技術開発</v>
      </c>
      <c r="R3" s="744"/>
      <c r="S3" s="744"/>
      <c r="T3" s="745"/>
      <c r="U3" s="594" t="s">
        <v>219</v>
      </c>
      <c r="V3" s="595"/>
      <c r="W3" s="595"/>
      <c r="X3" s="600"/>
      <c r="Y3" s="753">
        <f>'様式C-1-1'!Y3:Z4</f>
        <v>44413</v>
      </c>
      <c r="Z3" s="754"/>
      <c r="AA3" s="1"/>
      <c r="AB3" s="2"/>
    </row>
    <row r="4" spans="2:28" ht="20.100000000000001" customHeight="1" x14ac:dyDescent="0.15">
      <c r="B4" s="733" t="s">
        <v>0</v>
      </c>
      <c r="C4" s="734"/>
      <c r="D4" s="734"/>
      <c r="E4" s="735"/>
      <c r="F4" s="736" t="str">
        <f>'様式C-1-1'!F4:H4</f>
        <v>鳳翩山トンネル</v>
      </c>
      <c r="G4" s="737"/>
      <c r="H4" s="737"/>
      <c r="I4" s="738"/>
      <c r="J4" s="739" t="s">
        <v>1</v>
      </c>
      <c r="K4" s="740"/>
      <c r="L4" s="752" t="str">
        <f>'様式C-1-1'!K4</f>
        <v>防府土木建設事務所山口支所</v>
      </c>
      <c r="M4" s="744"/>
      <c r="N4" s="744"/>
      <c r="O4" s="741" t="s">
        <v>258</v>
      </c>
      <c r="P4" s="742"/>
      <c r="Q4" s="743" t="str">
        <f>'様式C-1-1'!Q4</f>
        <v>榎田　敦之</v>
      </c>
      <c r="R4" s="744"/>
      <c r="S4" s="744"/>
      <c r="T4" s="745"/>
      <c r="U4" s="693"/>
      <c r="V4" s="694"/>
      <c r="W4" s="694"/>
      <c r="X4" s="695"/>
      <c r="Y4" s="633"/>
      <c r="Z4" s="755"/>
      <c r="AA4" s="1"/>
      <c r="AB4" s="2"/>
    </row>
    <row r="5" spans="2:28" ht="30" customHeight="1" x14ac:dyDescent="0.15">
      <c r="B5" s="707" t="s">
        <v>241</v>
      </c>
      <c r="C5" s="709" t="s">
        <v>42</v>
      </c>
      <c r="D5" s="710"/>
      <c r="E5" s="712" t="s">
        <v>210</v>
      </c>
      <c r="F5" s="712" t="s">
        <v>204</v>
      </c>
      <c r="G5" s="709" t="s">
        <v>209</v>
      </c>
      <c r="H5" s="715"/>
      <c r="I5" s="716"/>
      <c r="J5" s="717" t="s">
        <v>208</v>
      </c>
      <c r="K5" s="718"/>
      <c r="L5" s="718"/>
      <c r="M5" s="718"/>
      <c r="N5" s="718"/>
      <c r="O5" s="718"/>
      <c r="P5" s="676" t="s">
        <v>241</v>
      </c>
      <c r="Q5" s="678"/>
      <c r="R5" s="719" t="s">
        <v>264</v>
      </c>
      <c r="S5" s="720"/>
      <c r="T5" s="720"/>
      <c r="U5" s="720"/>
      <c r="V5" s="720"/>
      <c r="W5" s="721"/>
      <c r="X5" s="719" t="s">
        <v>200</v>
      </c>
      <c r="Y5" s="720"/>
      <c r="Z5" s="721"/>
      <c r="AA5" s="1"/>
    </row>
    <row r="6" spans="2:28" ht="16.5" customHeight="1" x14ac:dyDescent="0.15">
      <c r="B6" s="707"/>
      <c r="C6" s="711"/>
      <c r="D6" s="710"/>
      <c r="E6" s="713"/>
      <c r="F6" s="713"/>
      <c r="G6" s="719" t="s">
        <v>199</v>
      </c>
      <c r="H6" s="721"/>
      <c r="I6" s="724" t="s">
        <v>198</v>
      </c>
      <c r="J6" s="636" t="s">
        <v>207</v>
      </c>
      <c r="K6" s="636"/>
      <c r="L6" s="636"/>
      <c r="M6" s="636"/>
      <c r="N6" s="725" t="s">
        <v>206</v>
      </c>
      <c r="O6" s="725"/>
      <c r="P6" s="724" t="s">
        <v>277</v>
      </c>
      <c r="Q6" s="661"/>
      <c r="R6" s="726" t="s">
        <v>193</v>
      </c>
      <c r="S6" s="724" t="s">
        <v>260</v>
      </c>
      <c r="T6" s="724"/>
      <c r="U6" s="724"/>
      <c r="V6" s="724"/>
      <c r="W6" s="724"/>
      <c r="X6" s="709"/>
      <c r="Y6" s="715"/>
      <c r="Z6" s="716"/>
      <c r="AA6" s="1"/>
    </row>
    <row r="7" spans="2:28" ht="16.5" customHeight="1" x14ac:dyDescent="0.15">
      <c r="B7" s="707"/>
      <c r="C7" s="642"/>
      <c r="D7" s="643"/>
      <c r="E7" s="714"/>
      <c r="F7" s="714"/>
      <c r="G7" s="722"/>
      <c r="H7" s="723"/>
      <c r="I7" s="661"/>
      <c r="J7" s="655"/>
      <c r="K7" s="655"/>
      <c r="L7" s="655"/>
      <c r="M7" s="655"/>
      <c r="N7" s="655"/>
      <c r="O7" s="655"/>
      <c r="P7" s="269" t="s">
        <v>267</v>
      </c>
      <c r="Q7" s="269" t="s">
        <v>268</v>
      </c>
      <c r="R7" s="727"/>
      <c r="S7" s="661"/>
      <c r="T7" s="661"/>
      <c r="U7" s="661"/>
      <c r="V7" s="661"/>
      <c r="W7" s="661"/>
      <c r="X7" s="270"/>
      <c r="Y7" s="271"/>
      <c r="Z7" s="272"/>
      <c r="AA7" s="1"/>
    </row>
    <row r="8" spans="2:28" ht="15.95" customHeight="1" x14ac:dyDescent="0.15">
      <c r="B8" s="707"/>
      <c r="C8" s="701" t="s">
        <v>902</v>
      </c>
      <c r="D8" s="702"/>
      <c r="E8" s="233">
        <v>101</v>
      </c>
      <c r="F8" s="273">
        <v>0.25</v>
      </c>
      <c r="G8" s="232" t="s">
        <v>903</v>
      </c>
      <c r="H8" s="232" t="s">
        <v>904</v>
      </c>
      <c r="I8" s="232" t="s">
        <v>905</v>
      </c>
      <c r="J8" s="703" t="s">
        <v>906</v>
      </c>
      <c r="K8" s="703"/>
      <c r="L8" s="703"/>
      <c r="M8" s="703"/>
      <c r="N8" s="703" t="s">
        <v>907</v>
      </c>
      <c r="O8" s="703"/>
      <c r="P8" s="232" t="s">
        <v>908</v>
      </c>
      <c r="Q8" s="232" t="s">
        <v>912</v>
      </c>
      <c r="R8" s="233" t="s">
        <v>913</v>
      </c>
      <c r="S8" s="703" t="s">
        <v>912</v>
      </c>
      <c r="T8" s="703"/>
      <c r="U8" s="703"/>
      <c r="V8" s="703"/>
      <c r="W8" s="703"/>
      <c r="X8" s="704" t="s">
        <v>912</v>
      </c>
      <c r="Y8" s="705"/>
      <c r="Z8" s="706"/>
      <c r="AA8" s="1"/>
    </row>
    <row r="9" spans="2:28" ht="15.95" customHeight="1" x14ac:dyDescent="0.15">
      <c r="B9" s="707"/>
      <c r="C9" s="701" t="s">
        <v>1159</v>
      </c>
      <c r="D9" s="702"/>
      <c r="E9" s="233">
        <v>101</v>
      </c>
      <c r="F9" s="273">
        <v>202.33</v>
      </c>
      <c r="G9" s="232" t="s">
        <v>516</v>
      </c>
      <c r="H9" s="232" t="s">
        <v>336</v>
      </c>
      <c r="I9" s="232" t="s">
        <v>479</v>
      </c>
      <c r="J9" s="703" t="s">
        <v>384</v>
      </c>
      <c r="K9" s="703"/>
      <c r="L9" s="703"/>
      <c r="M9" s="703"/>
      <c r="N9" s="703" t="s">
        <v>907</v>
      </c>
      <c r="O9" s="703"/>
      <c r="P9" s="232" t="s">
        <v>787</v>
      </c>
      <c r="Q9" s="295" t="s">
        <v>912</v>
      </c>
      <c r="R9" s="233" t="s">
        <v>360</v>
      </c>
      <c r="S9" s="703" t="s">
        <v>1160</v>
      </c>
      <c r="T9" s="703"/>
      <c r="U9" s="703"/>
      <c r="V9" s="703"/>
      <c r="W9" s="703"/>
      <c r="X9" s="704" t="s">
        <v>1160</v>
      </c>
      <c r="Y9" s="705"/>
      <c r="Z9" s="706"/>
      <c r="AA9" s="1"/>
    </row>
    <row r="10" spans="2:28" ht="15.95" customHeight="1" x14ac:dyDescent="0.15">
      <c r="B10" s="707"/>
      <c r="C10" s="701" t="s">
        <v>909</v>
      </c>
      <c r="D10" s="702"/>
      <c r="E10" s="233">
        <v>101</v>
      </c>
      <c r="F10" s="296">
        <v>347.16</v>
      </c>
      <c r="G10" s="295" t="s">
        <v>903</v>
      </c>
      <c r="H10" s="295" t="s">
        <v>904</v>
      </c>
      <c r="I10" s="295" t="s">
        <v>905</v>
      </c>
      <c r="J10" s="703" t="s">
        <v>906</v>
      </c>
      <c r="K10" s="703"/>
      <c r="L10" s="703"/>
      <c r="M10" s="703"/>
      <c r="N10" s="703" t="s">
        <v>907</v>
      </c>
      <c r="O10" s="703"/>
      <c r="P10" s="295" t="s">
        <v>908</v>
      </c>
      <c r="Q10" s="295" t="s">
        <v>912</v>
      </c>
      <c r="R10" s="233" t="s">
        <v>913</v>
      </c>
      <c r="S10" s="703" t="s">
        <v>912</v>
      </c>
      <c r="T10" s="703"/>
      <c r="U10" s="703"/>
      <c r="V10" s="703"/>
      <c r="W10" s="703"/>
      <c r="X10" s="704" t="s">
        <v>912</v>
      </c>
      <c r="Y10" s="705"/>
      <c r="Z10" s="706"/>
      <c r="AA10" s="1"/>
    </row>
    <row r="11" spans="2:28" ht="15.95" customHeight="1" x14ac:dyDescent="0.15">
      <c r="B11" s="707"/>
      <c r="C11" s="701" t="s">
        <v>910</v>
      </c>
      <c r="D11" s="702"/>
      <c r="E11" s="233">
        <v>101</v>
      </c>
      <c r="F11" s="296">
        <v>447.85</v>
      </c>
      <c r="G11" s="295" t="s">
        <v>903</v>
      </c>
      <c r="H11" s="295" t="s">
        <v>904</v>
      </c>
      <c r="I11" s="295" t="s">
        <v>905</v>
      </c>
      <c r="J11" s="728" t="s">
        <v>906</v>
      </c>
      <c r="K11" s="729"/>
      <c r="L11" s="729"/>
      <c r="M11" s="730"/>
      <c r="N11" s="728" t="s">
        <v>907</v>
      </c>
      <c r="O11" s="730"/>
      <c r="P11" s="295" t="s">
        <v>908</v>
      </c>
      <c r="Q11" s="295" t="s">
        <v>912</v>
      </c>
      <c r="R11" s="233" t="s">
        <v>913</v>
      </c>
      <c r="S11" s="728" t="s">
        <v>912</v>
      </c>
      <c r="T11" s="729"/>
      <c r="U11" s="729"/>
      <c r="V11" s="729"/>
      <c r="W11" s="730"/>
      <c r="X11" s="704" t="s">
        <v>912</v>
      </c>
      <c r="Y11" s="705"/>
      <c r="Z11" s="706"/>
      <c r="AA11" s="1"/>
    </row>
    <row r="12" spans="2:28" ht="15.95" customHeight="1" x14ac:dyDescent="0.15">
      <c r="B12" s="707"/>
      <c r="C12" s="701" t="s">
        <v>911</v>
      </c>
      <c r="D12" s="702"/>
      <c r="E12" s="233">
        <v>101</v>
      </c>
      <c r="F12" s="296">
        <v>526.45000000000005</v>
      </c>
      <c r="G12" s="295" t="s">
        <v>903</v>
      </c>
      <c r="H12" s="295" t="s">
        <v>904</v>
      </c>
      <c r="I12" s="295" t="s">
        <v>905</v>
      </c>
      <c r="J12" s="728" t="s">
        <v>906</v>
      </c>
      <c r="K12" s="729"/>
      <c r="L12" s="729"/>
      <c r="M12" s="730"/>
      <c r="N12" s="728" t="s">
        <v>907</v>
      </c>
      <c r="O12" s="730"/>
      <c r="P12" s="295" t="s">
        <v>908</v>
      </c>
      <c r="Q12" s="295" t="s">
        <v>912</v>
      </c>
      <c r="R12" s="233" t="s">
        <v>913</v>
      </c>
      <c r="S12" s="728" t="s">
        <v>912</v>
      </c>
      <c r="T12" s="729"/>
      <c r="U12" s="729"/>
      <c r="V12" s="729"/>
      <c r="W12" s="730"/>
      <c r="X12" s="704" t="s">
        <v>912</v>
      </c>
      <c r="Y12" s="705"/>
      <c r="Z12" s="706"/>
      <c r="AA12" s="1"/>
    </row>
    <row r="13" spans="2:28" ht="15.95" customHeight="1" x14ac:dyDescent="0.15">
      <c r="B13" s="707"/>
      <c r="C13" s="701"/>
      <c r="D13" s="702"/>
      <c r="E13" s="274"/>
      <c r="F13" s="273"/>
      <c r="G13" s="232"/>
      <c r="H13" s="232"/>
      <c r="I13" s="232"/>
      <c r="J13" s="703"/>
      <c r="K13" s="703"/>
      <c r="L13" s="703"/>
      <c r="M13" s="703"/>
      <c r="N13" s="703"/>
      <c r="O13" s="703"/>
      <c r="P13" s="232"/>
      <c r="Q13" s="232"/>
      <c r="R13" s="233"/>
      <c r="S13" s="703"/>
      <c r="T13" s="703"/>
      <c r="U13" s="703"/>
      <c r="V13" s="703"/>
      <c r="W13" s="703"/>
      <c r="X13" s="704"/>
      <c r="Y13" s="705"/>
      <c r="Z13" s="706"/>
      <c r="AA13" s="1"/>
    </row>
    <row r="14" spans="2:28" ht="15.95" customHeight="1" x14ac:dyDescent="0.15">
      <c r="B14" s="707"/>
      <c r="C14" s="701"/>
      <c r="D14" s="702"/>
      <c r="E14" s="274"/>
      <c r="F14" s="273"/>
      <c r="G14" s="232"/>
      <c r="H14" s="232"/>
      <c r="I14" s="232"/>
      <c r="J14" s="703"/>
      <c r="K14" s="703"/>
      <c r="L14" s="703"/>
      <c r="M14" s="703"/>
      <c r="N14" s="703"/>
      <c r="O14" s="703"/>
      <c r="P14" s="232"/>
      <c r="Q14" s="232"/>
      <c r="R14" s="233"/>
      <c r="S14" s="703"/>
      <c r="T14" s="703"/>
      <c r="U14" s="703"/>
      <c r="V14" s="703"/>
      <c r="W14" s="703"/>
      <c r="X14" s="704"/>
      <c r="Y14" s="705"/>
      <c r="Z14" s="706"/>
      <c r="AA14" s="1"/>
    </row>
    <row r="15" spans="2:28" ht="15.95" customHeight="1" x14ac:dyDescent="0.15">
      <c r="B15" s="707"/>
      <c r="C15" s="275"/>
      <c r="D15" s="276"/>
      <c r="E15" s="274"/>
      <c r="F15" s="273"/>
      <c r="G15" s="232"/>
      <c r="H15" s="232"/>
      <c r="I15" s="232"/>
      <c r="J15" s="703"/>
      <c r="K15" s="703"/>
      <c r="L15" s="703"/>
      <c r="M15" s="703"/>
      <c r="N15" s="703"/>
      <c r="O15" s="703"/>
      <c r="P15" s="232"/>
      <c r="Q15" s="232"/>
      <c r="R15" s="233"/>
      <c r="S15" s="703"/>
      <c r="T15" s="703"/>
      <c r="U15" s="703"/>
      <c r="V15" s="703"/>
      <c r="W15" s="703"/>
      <c r="X15" s="704"/>
      <c r="Y15" s="705"/>
      <c r="Z15" s="706"/>
      <c r="AA15" s="1"/>
    </row>
    <row r="16" spans="2:28" ht="15.95" customHeight="1" x14ac:dyDescent="0.15">
      <c r="B16" s="707"/>
      <c r="C16" s="275"/>
      <c r="D16" s="276"/>
      <c r="E16" s="274"/>
      <c r="F16" s="273"/>
      <c r="G16" s="232"/>
      <c r="H16" s="232"/>
      <c r="I16" s="232"/>
      <c r="J16" s="703"/>
      <c r="K16" s="703"/>
      <c r="L16" s="703"/>
      <c r="M16" s="703"/>
      <c r="N16" s="703"/>
      <c r="O16" s="703"/>
      <c r="P16" s="232"/>
      <c r="Q16" s="232"/>
      <c r="R16" s="233"/>
      <c r="S16" s="703"/>
      <c r="T16" s="703"/>
      <c r="U16" s="703"/>
      <c r="V16" s="703"/>
      <c r="W16" s="703"/>
      <c r="X16" s="704"/>
      <c r="Y16" s="705"/>
      <c r="Z16" s="706"/>
      <c r="AA16" s="1"/>
    </row>
    <row r="17" spans="2:27" ht="15.95" customHeight="1" x14ac:dyDescent="0.15">
      <c r="B17" s="707"/>
      <c r="C17" s="701"/>
      <c r="D17" s="702"/>
      <c r="E17" s="274"/>
      <c r="F17" s="273"/>
      <c r="G17" s="232"/>
      <c r="H17" s="232"/>
      <c r="I17" s="232"/>
      <c r="J17" s="703"/>
      <c r="K17" s="703"/>
      <c r="L17" s="703"/>
      <c r="M17" s="703"/>
      <c r="N17" s="703"/>
      <c r="O17" s="703"/>
      <c r="P17" s="232"/>
      <c r="Q17" s="232"/>
      <c r="R17" s="233"/>
      <c r="S17" s="703"/>
      <c r="T17" s="703"/>
      <c r="U17" s="703"/>
      <c r="V17" s="703"/>
      <c r="W17" s="703"/>
      <c r="X17" s="704"/>
      <c r="Y17" s="705"/>
      <c r="Z17" s="706"/>
      <c r="AA17" s="1"/>
    </row>
    <row r="18" spans="2:27" ht="15.95" customHeight="1" x14ac:dyDescent="0.15">
      <c r="B18" s="707"/>
      <c r="C18" s="701"/>
      <c r="D18" s="702"/>
      <c r="E18" s="274"/>
      <c r="F18" s="273"/>
      <c r="G18" s="232"/>
      <c r="H18" s="232"/>
      <c r="I18" s="232"/>
      <c r="J18" s="703"/>
      <c r="K18" s="703"/>
      <c r="L18" s="703"/>
      <c r="M18" s="703"/>
      <c r="N18" s="703"/>
      <c r="O18" s="703"/>
      <c r="P18" s="232"/>
      <c r="Q18" s="232"/>
      <c r="R18" s="233"/>
      <c r="S18" s="703"/>
      <c r="T18" s="703"/>
      <c r="U18" s="703"/>
      <c r="V18" s="703"/>
      <c r="W18" s="703"/>
      <c r="X18" s="704"/>
      <c r="Y18" s="705"/>
      <c r="Z18" s="706"/>
      <c r="AA18" s="1"/>
    </row>
    <row r="19" spans="2:27" ht="15.95" customHeight="1" x14ac:dyDescent="0.15">
      <c r="B19" s="707"/>
      <c r="C19" s="701"/>
      <c r="D19" s="702"/>
      <c r="E19" s="274"/>
      <c r="F19" s="273"/>
      <c r="G19" s="232"/>
      <c r="H19" s="232"/>
      <c r="I19" s="232"/>
      <c r="J19" s="703"/>
      <c r="K19" s="703"/>
      <c r="L19" s="703"/>
      <c r="M19" s="703"/>
      <c r="N19" s="703"/>
      <c r="O19" s="703"/>
      <c r="P19" s="232"/>
      <c r="Q19" s="232"/>
      <c r="R19" s="233"/>
      <c r="S19" s="703"/>
      <c r="T19" s="703"/>
      <c r="U19" s="703"/>
      <c r="V19" s="703"/>
      <c r="W19" s="703"/>
      <c r="X19" s="704"/>
      <c r="Y19" s="705"/>
      <c r="Z19" s="706"/>
      <c r="AA19" s="1"/>
    </row>
    <row r="20" spans="2:27" ht="15.95" customHeight="1" x14ac:dyDescent="0.15">
      <c r="B20" s="707"/>
      <c r="C20" s="701"/>
      <c r="D20" s="702"/>
      <c r="E20" s="274"/>
      <c r="F20" s="273"/>
      <c r="G20" s="232"/>
      <c r="H20" s="232"/>
      <c r="I20" s="232"/>
      <c r="J20" s="703"/>
      <c r="K20" s="703"/>
      <c r="L20" s="703"/>
      <c r="M20" s="703"/>
      <c r="N20" s="703"/>
      <c r="O20" s="703"/>
      <c r="P20" s="232"/>
      <c r="Q20" s="232"/>
      <c r="R20" s="233"/>
      <c r="S20" s="703"/>
      <c r="T20" s="703"/>
      <c r="U20" s="703"/>
      <c r="V20" s="703"/>
      <c r="W20" s="703"/>
      <c r="X20" s="704"/>
      <c r="Y20" s="705"/>
      <c r="Z20" s="706"/>
      <c r="AA20" s="1"/>
    </row>
    <row r="21" spans="2:27" ht="15.95" customHeight="1" x14ac:dyDescent="0.15">
      <c r="B21" s="707"/>
      <c r="C21" s="275"/>
      <c r="D21" s="276"/>
      <c r="E21" s="274"/>
      <c r="F21" s="273"/>
      <c r="G21" s="232"/>
      <c r="H21" s="232"/>
      <c r="I21" s="232"/>
      <c r="J21" s="703"/>
      <c r="K21" s="703"/>
      <c r="L21" s="703"/>
      <c r="M21" s="703"/>
      <c r="N21" s="703"/>
      <c r="O21" s="703"/>
      <c r="P21" s="232"/>
      <c r="Q21" s="232"/>
      <c r="R21" s="233"/>
      <c r="S21" s="703"/>
      <c r="T21" s="703"/>
      <c r="U21" s="703"/>
      <c r="V21" s="703"/>
      <c r="W21" s="703"/>
      <c r="X21" s="704"/>
      <c r="Y21" s="705"/>
      <c r="Z21" s="706"/>
      <c r="AA21" s="1"/>
    </row>
    <row r="22" spans="2:27" ht="15.95" customHeight="1" x14ac:dyDescent="0.15">
      <c r="B22" s="707"/>
      <c r="C22" s="275"/>
      <c r="D22" s="276"/>
      <c r="E22" s="274"/>
      <c r="F22" s="273"/>
      <c r="G22" s="232"/>
      <c r="H22" s="232"/>
      <c r="I22" s="232"/>
      <c r="J22" s="703"/>
      <c r="K22" s="703"/>
      <c r="L22" s="703"/>
      <c r="M22" s="703"/>
      <c r="N22" s="703"/>
      <c r="O22" s="703"/>
      <c r="P22" s="232"/>
      <c r="Q22" s="232"/>
      <c r="R22" s="233"/>
      <c r="S22" s="703"/>
      <c r="T22" s="703"/>
      <c r="U22" s="703"/>
      <c r="V22" s="703"/>
      <c r="W22" s="703"/>
      <c r="X22" s="704"/>
      <c r="Y22" s="705"/>
      <c r="Z22" s="706"/>
      <c r="AA22" s="1"/>
    </row>
    <row r="23" spans="2:27" ht="15.95" customHeight="1" x14ac:dyDescent="0.15">
      <c r="B23" s="707"/>
      <c r="C23" s="275"/>
      <c r="D23" s="276"/>
      <c r="E23" s="274"/>
      <c r="F23" s="273"/>
      <c r="G23" s="232"/>
      <c r="H23" s="232"/>
      <c r="I23" s="232"/>
      <c r="J23" s="703"/>
      <c r="K23" s="703"/>
      <c r="L23" s="703"/>
      <c r="M23" s="703"/>
      <c r="N23" s="703"/>
      <c r="O23" s="703"/>
      <c r="P23" s="232"/>
      <c r="Q23" s="232"/>
      <c r="R23" s="233"/>
      <c r="S23" s="703"/>
      <c r="T23" s="703"/>
      <c r="U23" s="703"/>
      <c r="V23" s="703"/>
      <c r="W23" s="703"/>
      <c r="X23" s="704"/>
      <c r="Y23" s="705"/>
      <c r="Z23" s="706"/>
      <c r="AA23" s="1"/>
    </row>
    <row r="24" spans="2:27" ht="15.95" customHeight="1" x14ac:dyDescent="0.15">
      <c r="B24" s="707"/>
      <c r="C24" s="275"/>
      <c r="D24" s="276"/>
      <c r="E24" s="274"/>
      <c r="F24" s="273"/>
      <c r="G24" s="232"/>
      <c r="H24" s="232"/>
      <c r="I24" s="232"/>
      <c r="J24" s="703"/>
      <c r="K24" s="703"/>
      <c r="L24" s="703"/>
      <c r="M24" s="703"/>
      <c r="N24" s="703"/>
      <c r="O24" s="703"/>
      <c r="P24" s="232"/>
      <c r="Q24" s="232"/>
      <c r="R24" s="233"/>
      <c r="S24" s="703"/>
      <c r="T24" s="703"/>
      <c r="U24" s="703"/>
      <c r="V24" s="703"/>
      <c r="W24" s="703"/>
      <c r="X24" s="704"/>
      <c r="Y24" s="705"/>
      <c r="Z24" s="706"/>
      <c r="AA24" s="1"/>
    </row>
    <row r="25" spans="2:27" ht="15.95" customHeight="1" x14ac:dyDescent="0.15">
      <c r="B25" s="707"/>
      <c r="C25" s="701"/>
      <c r="D25" s="702"/>
      <c r="E25" s="274"/>
      <c r="F25" s="273"/>
      <c r="G25" s="232"/>
      <c r="H25" s="232"/>
      <c r="I25" s="232"/>
      <c r="J25" s="703"/>
      <c r="K25" s="703"/>
      <c r="L25" s="703"/>
      <c r="M25" s="703"/>
      <c r="N25" s="703"/>
      <c r="O25" s="703"/>
      <c r="P25" s="232"/>
      <c r="Q25" s="232"/>
      <c r="R25" s="233"/>
      <c r="S25" s="703"/>
      <c r="T25" s="703"/>
      <c r="U25" s="703"/>
      <c r="V25" s="703"/>
      <c r="W25" s="703"/>
      <c r="X25" s="704"/>
      <c r="Y25" s="705"/>
      <c r="Z25" s="706"/>
      <c r="AA25" s="1"/>
    </row>
    <row r="26" spans="2:27" ht="15.95" customHeight="1" x14ac:dyDescent="0.15">
      <c r="B26" s="707"/>
      <c r="C26" s="701"/>
      <c r="D26" s="702"/>
      <c r="E26" s="274"/>
      <c r="F26" s="273"/>
      <c r="G26" s="232"/>
      <c r="H26" s="232"/>
      <c r="I26" s="232"/>
      <c r="J26" s="703"/>
      <c r="K26" s="703"/>
      <c r="L26" s="703"/>
      <c r="M26" s="703"/>
      <c r="N26" s="703"/>
      <c r="O26" s="703"/>
      <c r="P26" s="232"/>
      <c r="Q26" s="232"/>
      <c r="R26" s="233"/>
      <c r="S26" s="703"/>
      <c r="T26" s="703"/>
      <c r="U26" s="703"/>
      <c r="V26" s="703"/>
      <c r="W26" s="703"/>
      <c r="X26" s="704"/>
      <c r="Y26" s="705"/>
      <c r="Z26" s="706"/>
      <c r="AA26" s="1"/>
    </row>
    <row r="27" spans="2:27" ht="15.95" customHeight="1" x14ac:dyDescent="0.15">
      <c r="B27" s="707"/>
      <c r="C27" s="701"/>
      <c r="D27" s="702"/>
      <c r="E27" s="274"/>
      <c r="F27" s="273"/>
      <c r="G27" s="232"/>
      <c r="H27" s="232"/>
      <c r="I27" s="232"/>
      <c r="J27" s="703"/>
      <c r="K27" s="703"/>
      <c r="L27" s="703"/>
      <c r="M27" s="703"/>
      <c r="N27" s="703"/>
      <c r="O27" s="703"/>
      <c r="P27" s="232"/>
      <c r="Q27" s="232"/>
      <c r="R27" s="233"/>
      <c r="S27" s="703"/>
      <c r="T27" s="703"/>
      <c r="U27" s="703"/>
      <c r="V27" s="703"/>
      <c r="W27" s="703"/>
      <c r="X27" s="704"/>
      <c r="Y27" s="705"/>
      <c r="Z27" s="706"/>
      <c r="AA27" s="1"/>
    </row>
    <row r="28" spans="2:27" ht="15.95" customHeight="1" x14ac:dyDescent="0.15">
      <c r="B28" s="707"/>
      <c r="C28" s="701"/>
      <c r="D28" s="702"/>
      <c r="E28" s="274"/>
      <c r="F28" s="273"/>
      <c r="G28" s="232"/>
      <c r="H28" s="232"/>
      <c r="I28" s="232"/>
      <c r="J28" s="703"/>
      <c r="K28" s="703"/>
      <c r="L28" s="703"/>
      <c r="M28" s="703"/>
      <c r="N28" s="703"/>
      <c r="O28" s="703"/>
      <c r="P28" s="232"/>
      <c r="Q28" s="232"/>
      <c r="R28" s="233"/>
      <c r="S28" s="703"/>
      <c r="T28" s="703"/>
      <c r="U28" s="703"/>
      <c r="V28" s="703"/>
      <c r="W28" s="703"/>
      <c r="X28" s="704"/>
      <c r="Y28" s="705"/>
      <c r="Z28" s="706"/>
      <c r="AA28" s="1"/>
    </row>
    <row r="29" spans="2:27" ht="15.95" customHeight="1" x14ac:dyDescent="0.15">
      <c r="B29" s="707"/>
      <c r="C29" s="701"/>
      <c r="D29" s="702"/>
      <c r="E29" s="274"/>
      <c r="F29" s="273"/>
      <c r="G29" s="232"/>
      <c r="H29" s="232"/>
      <c r="I29" s="232"/>
      <c r="J29" s="703"/>
      <c r="K29" s="703"/>
      <c r="L29" s="703"/>
      <c r="M29" s="703"/>
      <c r="N29" s="703"/>
      <c r="O29" s="703"/>
      <c r="P29" s="232"/>
      <c r="Q29" s="232"/>
      <c r="R29" s="233"/>
      <c r="S29" s="703"/>
      <c r="T29" s="703"/>
      <c r="U29" s="703"/>
      <c r="V29" s="703"/>
      <c r="W29" s="703"/>
      <c r="X29" s="704"/>
      <c r="Y29" s="705"/>
      <c r="Z29" s="706"/>
      <c r="AA29" s="1"/>
    </row>
    <row r="30" spans="2:27" ht="15.95" customHeight="1" x14ac:dyDescent="0.15">
      <c r="B30" s="707"/>
      <c r="C30" s="701"/>
      <c r="D30" s="702"/>
      <c r="E30" s="274"/>
      <c r="F30" s="273"/>
      <c r="G30" s="232"/>
      <c r="H30" s="232"/>
      <c r="I30" s="232"/>
      <c r="J30" s="703"/>
      <c r="K30" s="703"/>
      <c r="L30" s="703"/>
      <c r="M30" s="703"/>
      <c r="N30" s="703"/>
      <c r="O30" s="703"/>
      <c r="P30" s="232"/>
      <c r="Q30" s="232"/>
      <c r="R30" s="233"/>
      <c r="S30" s="703"/>
      <c r="T30" s="703"/>
      <c r="U30" s="703"/>
      <c r="V30" s="703"/>
      <c r="W30" s="703"/>
      <c r="X30" s="704"/>
      <c r="Y30" s="705"/>
      <c r="Z30" s="706"/>
      <c r="AA30" s="1"/>
    </row>
    <row r="31" spans="2:27" ht="15.95" customHeight="1" x14ac:dyDescent="0.15">
      <c r="B31" s="707"/>
      <c r="C31" s="701"/>
      <c r="D31" s="702"/>
      <c r="E31" s="274"/>
      <c r="F31" s="273"/>
      <c r="G31" s="232"/>
      <c r="H31" s="232"/>
      <c r="I31" s="232"/>
      <c r="J31" s="703"/>
      <c r="K31" s="703"/>
      <c r="L31" s="703"/>
      <c r="M31" s="703"/>
      <c r="N31" s="703"/>
      <c r="O31" s="703"/>
      <c r="P31" s="232"/>
      <c r="Q31" s="232"/>
      <c r="R31" s="233"/>
      <c r="S31" s="703"/>
      <c r="T31" s="703"/>
      <c r="U31" s="703"/>
      <c r="V31" s="703"/>
      <c r="W31" s="703"/>
      <c r="X31" s="704"/>
      <c r="Y31" s="705"/>
      <c r="Z31" s="706"/>
      <c r="AA31" s="1"/>
    </row>
    <row r="32" spans="2:27" ht="15.95" customHeight="1" x14ac:dyDescent="0.15">
      <c r="B32" s="707"/>
      <c r="C32" s="275"/>
      <c r="D32" s="276"/>
      <c r="E32" s="274"/>
      <c r="F32" s="273"/>
      <c r="G32" s="232"/>
      <c r="H32" s="232"/>
      <c r="I32" s="232"/>
      <c r="J32" s="703"/>
      <c r="K32" s="703"/>
      <c r="L32" s="703"/>
      <c r="M32" s="703"/>
      <c r="N32" s="703"/>
      <c r="O32" s="703"/>
      <c r="P32" s="232"/>
      <c r="Q32" s="232"/>
      <c r="R32" s="233"/>
      <c r="S32" s="703"/>
      <c r="T32" s="703"/>
      <c r="U32" s="703"/>
      <c r="V32" s="703"/>
      <c r="W32" s="703"/>
      <c r="X32" s="704"/>
      <c r="Y32" s="705"/>
      <c r="Z32" s="706"/>
      <c r="AA32" s="1"/>
    </row>
    <row r="33" spans="2:27" ht="15.95" customHeight="1" x14ac:dyDescent="0.15">
      <c r="B33" s="707"/>
      <c r="C33" s="275"/>
      <c r="D33" s="276"/>
      <c r="E33" s="274"/>
      <c r="F33" s="273"/>
      <c r="G33" s="232"/>
      <c r="H33" s="232"/>
      <c r="I33" s="232"/>
      <c r="J33" s="703"/>
      <c r="K33" s="703"/>
      <c r="L33" s="703"/>
      <c r="M33" s="703"/>
      <c r="N33" s="703"/>
      <c r="O33" s="703"/>
      <c r="P33" s="232"/>
      <c r="Q33" s="232"/>
      <c r="R33" s="233"/>
      <c r="S33" s="703"/>
      <c r="T33" s="703"/>
      <c r="U33" s="703"/>
      <c r="V33" s="703"/>
      <c r="W33" s="703"/>
      <c r="X33" s="704"/>
      <c r="Y33" s="705"/>
      <c r="Z33" s="706"/>
      <c r="AA33" s="1"/>
    </row>
    <row r="34" spans="2:27" ht="15.95" customHeight="1" x14ac:dyDescent="0.15">
      <c r="B34" s="707"/>
      <c r="C34" s="701"/>
      <c r="D34" s="702"/>
      <c r="E34" s="274"/>
      <c r="F34" s="273"/>
      <c r="G34" s="232"/>
      <c r="H34" s="232"/>
      <c r="I34" s="232"/>
      <c r="J34" s="703"/>
      <c r="K34" s="703"/>
      <c r="L34" s="703"/>
      <c r="M34" s="703"/>
      <c r="N34" s="703"/>
      <c r="O34" s="703"/>
      <c r="P34" s="232"/>
      <c r="Q34" s="232"/>
      <c r="R34" s="233"/>
      <c r="S34" s="703"/>
      <c r="T34" s="703"/>
      <c r="U34" s="703"/>
      <c r="V34" s="703"/>
      <c r="W34" s="703"/>
      <c r="X34" s="704"/>
      <c r="Y34" s="705"/>
      <c r="Z34" s="706"/>
      <c r="AA34" s="1"/>
    </row>
    <row r="35" spans="2:27" ht="15.95" customHeight="1" x14ac:dyDescent="0.15">
      <c r="B35" s="707"/>
      <c r="C35" s="701"/>
      <c r="D35" s="702"/>
      <c r="E35" s="274"/>
      <c r="F35" s="273"/>
      <c r="G35" s="232"/>
      <c r="H35" s="232"/>
      <c r="I35" s="232"/>
      <c r="J35" s="703"/>
      <c r="K35" s="703"/>
      <c r="L35" s="703"/>
      <c r="M35" s="703"/>
      <c r="N35" s="703"/>
      <c r="O35" s="703"/>
      <c r="P35" s="232"/>
      <c r="Q35" s="232"/>
      <c r="R35" s="233"/>
      <c r="S35" s="703"/>
      <c r="T35" s="703"/>
      <c r="U35" s="703"/>
      <c r="V35" s="703"/>
      <c r="W35" s="703"/>
      <c r="X35" s="704"/>
      <c r="Y35" s="705"/>
      <c r="Z35" s="706"/>
      <c r="AA35" s="1"/>
    </row>
    <row r="36" spans="2:27" ht="15.95" customHeight="1" x14ac:dyDescent="0.15">
      <c r="B36" s="707"/>
      <c r="C36" s="701"/>
      <c r="D36" s="702"/>
      <c r="E36" s="274"/>
      <c r="F36" s="273"/>
      <c r="G36" s="232"/>
      <c r="H36" s="232"/>
      <c r="I36" s="232"/>
      <c r="J36" s="703"/>
      <c r="K36" s="703"/>
      <c r="L36" s="703"/>
      <c r="M36" s="703"/>
      <c r="N36" s="703"/>
      <c r="O36" s="703"/>
      <c r="P36" s="232"/>
      <c r="Q36" s="232"/>
      <c r="R36" s="233"/>
      <c r="S36" s="703"/>
      <c r="T36" s="703"/>
      <c r="U36" s="703"/>
      <c r="V36" s="703"/>
      <c r="W36" s="703"/>
      <c r="X36" s="704"/>
      <c r="Y36" s="705"/>
      <c r="Z36" s="706"/>
      <c r="AA36" s="1"/>
    </row>
    <row r="37" spans="2:27" ht="15.95" customHeight="1" x14ac:dyDescent="0.15">
      <c r="B37" s="707"/>
      <c r="C37" s="701"/>
      <c r="D37" s="702"/>
      <c r="E37" s="274"/>
      <c r="F37" s="273"/>
      <c r="G37" s="232"/>
      <c r="H37" s="232"/>
      <c r="I37" s="232"/>
      <c r="J37" s="703"/>
      <c r="K37" s="703"/>
      <c r="L37" s="703"/>
      <c r="M37" s="703"/>
      <c r="N37" s="703"/>
      <c r="O37" s="703"/>
      <c r="P37" s="232"/>
      <c r="Q37" s="232"/>
      <c r="R37" s="233"/>
      <c r="S37" s="703"/>
      <c r="T37" s="703"/>
      <c r="U37" s="703"/>
      <c r="V37" s="703"/>
      <c r="W37" s="703"/>
      <c r="X37" s="704"/>
      <c r="Y37" s="705"/>
      <c r="Z37" s="706"/>
      <c r="AA37" s="1"/>
    </row>
    <row r="38" spans="2:27" ht="15.95" customHeight="1" x14ac:dyDescent="0.15">
      <c r="B38" s="708"/>
      <c r="C38" s="701"/>
      <c r="D38" s="702"/>
      <c r="E38" s="274"/>
      <c r="F38" s="273"/>
      <c r="G38" s="232"/>
      <c r="H38" s="232"/>
      <c r="I38" s="232"/>
      <c r="J38" s="703"/>
      <c r="K38" s="703"/>
      <c r="L38" s="703"/>
      <c r="M38" s="703"/>
      <c r="N38" s="703"/>
      <c r="O38" s="703"/>
      <c r="P38" s="232"/>
      <c r="Q38" s="232"/>
      <c r="R38" s="233"/>
      <c r="S38" s="703"/>
      <c r="T38" s="703"/>
      <c r="U38" s="703"/>
      <c r="V38" s="703"/>
      <c r="W38" s="703"/>
      <c r="X38" s="704"/>
      <c r="Y38" s="705"/>
      <c r="Z38" s="706"/>
      <c r="AA38" s="1"/>
    </row>
    <row r="39" spans="2:27" ht="15.95" customHeight="1" x14ac:dyDescent="0.15">
      <c r="B39" s="277"/>
      <c r="C39" s="207" t="s">
        <v>282</v>
      </c>
      <c r="D39" s="278"/>
      <c r="F39" s="278"/>
      <c r="G39" s="279"/>
      <c r="H39" s="279"/>
      <c r="I39" s="279"/>
      <c r="J39" s="279"/>
      <c r="K39" s="279"/>
      <c r="L39" s="279"/>
      <c r="M39" s="279"/>
      <c r="N39" s="279"/>
      <c r="O39" s="279"/>
      <c r="P39" s="279"/>
      <c r="Q39" s="279"/>
      <c r="R39" s="278"/>
      <c r="S39" s="279"/>
      <c r="T39" s="279"/>
      <c r="U39" s="279"/>
      <c r="V39" s="279"/>
      <c r="W39" s="279"/>
      <c r="X39" s="278"/>
      <c r="Y39" s="278"/>
      <c r="Z39" s="278"/>
      <c r="AA39" s="1"/>
    </row>
    <row r="40" spans="2:27" ht="15.95" customHeight="1" x14ac:dyDescent="0.15">
      <c r="B40" s="277"/>
      <c r="C40" s="280" t="s">
        <v>283</v>
      </c>
      <c r="D40" s="278"/>
      <c r="F40" s="278"/>
      <c r="G40" s="279"/>
      <c r="H40" s="279"/>
      <c r="I40" s="279"/>
      <c r="J40" s="279"/>
      <c r="K40" s="279"/>
      <c r="L40" s="279"/>
      <c r="M40" s="279"/>
      <c r="N40" s="279"/>
      <c r="O40" s="279"/>
      <c r="P40" s="279"/>
      <c r="Q40" s="279"/>
      <c r="R40" s="278"/>
      <c r="S40" s="279"/>
      <c r="T40" s="279"/>
      <c r="U40" s="279"/>
      <c r="V40" s="279"/>
      <c r="W40" s="279"/>
      <c r="X40" s="278"/>
      <c r="Y40" s="278"/>
      <c r="Z40" s="278"/>
      <c r="AA40" s="1"/>
    </row>
    <row r="41" spans="2:27" ht="15.95" customHeight="1" x14ac:dyDescent="0.15">
      <c r="C41" s="129" t="s">
        <v>249</v>
      </c>
    </row>
    <row r="42" spans="2:27" ht="15.95" customHeight="1" x14ac:dyDescent="0.15">
      <c r="C42" s="129" t="s">
        <v>250</v>
      </c>
    </row>
    <row r="43" spans="2:27" ht="15.95" customHeight="1" x14ac:dyDescent="0.15">
      <c r="C43" s="281" t="s">
        <v>534</v>
      </c>
    </row>
    <row r="44" spans="2:27" ht="15.95" customHeight="1" x14ac:dyDescent="0.15">
      <c r="B44" s="707"/>
      <c r="C44" s="709"/>
      <c r="D44" s="710"/>
      <c r="E44" s="712"/>
      <c r="F44" s="712"/>
      <c r="G44" s="709"/>
      <c r="H44" s="715"/>
      <c r="I44" s="716"/>
      <c r="J44" s="717"/>
      <c r="K44" s="718"/>
      <c r="L44" s="718"/>
      <c r="M44" s="718"/>
      <c r="N44" s="718"/>
      <c r="O44" s="718"/>
      <c r="P44" s="676"/>
      <c r="Q44" s="678"/>
      <c r="R44" s="719"/>
      <c r="S44" s="720"/>
      <c r="T44" s="720"/>
      <c r="U44" s="720"/>
      <c r="V44" s="720"/>
      <c r="W44" s="721"/>
      <c r="X44" s="719"/>
      <c r="Y44" s="720"/>
      <c r="Z44" s="721"/>
    </row>
    <row r="45" spans="2:27" ht="15.95" customHeight="1" x14ac:dyDescent="0.15">
      <c r="B45" s="707"/>
      <c r="C45" s="711"/>
      <c r="D45" s="710"/>
      <c r="E45" s="713"/>
      <c r="F45" s="713"/>
      <c r="G45" s="719"/>
      <c r="H45" s="721"/>
      <c r="I45" s="724"/>
      <c r="J45" s="636"/>
      <c r="K45" s="636"/>
      <c r="L45" s="636"/>
      <c r="M45" s="636"/>
      <c r="N45" s="725"/>
      <c r="O45" s="725"/>
      <c r="P45" s="724"/>
      <c r="Q45" s="661"/>
      <c r="R45" s="726"/>
      <c r="S45" s="724"/>
      <c r="T45" s="724"/>
      <c r="U45" s="724"/>
      <c r="V45" s="724"/>
      <c r="W45" s="724"/>
      <c r="X45" s="709"/>
      <c r="Y45" s="715"/>
      <c r="Z45" s="716"/>
    </row>
    <row r="46" spans="2:27" ht="15.95" customHeight="1" x14ac:dyDescent="0.15">
      <c r="B46" s="707"/>
      <c r="C46" s="642"/>
      <c r="D46" s="643"/>
      <c r="E46" s="714"/>
      <c r="F46" s="714"/>
      <c r="G46" s="722"/>
      <c r="H46" s="723"/>
      <c r="I46" s="661"/>
      <c r="J46" s="655"/>
      <c r="K46" s="655"/>
      <c r="L46" s="655"/>
      <c r="M46" s="655"/>
      <c r="N46" s="655"/>
      <c r="O46" s="655"/>
      <c r="P46" s="269"/>
      <c r="Q46" s="269"/>
      <c r="R46" s="727"/>
      <c r="S46" s="661"/>
      <c r="T46" s="661"/>
      <c r="U46" s="661"/>
      <c r="V46" s="661"/>
      <c r="W46" s="661"/>
      <c r="X46" s="270"/>
      <c r="Y46" s="271"/>
      <c r="Z46" s="272"/>
    </row>
    <row r="47" spans="2:27" ht="15.95" customHeight="1" x14ac:dyDescent="0.15">
      <c r="B47" s="707"/>
      <c r="C47" s="701"/>
      <c r="D47" s="702"/>
      <c r="E47" s="233"/>
      <c r="F47" s="273"/>
      <c r="G47" s="232"/>
      <c r="H47" s="232"/>
      <c r="I47" s="232"/>
      <c r="J47" s="703"/>
      <c r="K47" s="703"/>
      <c r="L47" s="703"/>
      <c r="M47" s="703"/>
      <c r="N47" s="703"/>
      <c r="O47" s="703"/>
      <c r="P47" s="232"/>
      <c r="Q47" s="232"/>
      <c r="R47" s="233"/>
      <c r="S47" s="703"/>
      <c r="T47" s="703"/>
      <c r="U47" s="703"/>
      <c r="V47" s="703"/>
      <c r="W47" s="703"/>
      <c r="X47" s="704"/>
      <c r="Y47" s="705"/>
      <c r="Z47" s="706"/>
    </row>
    <row r="48" spans="2:27" ht="15.95" customHeight="1" x14ac:dyDescent="0.15">
      <c r="B48" s="707"/>
      <c r="C48" s="701"/>
      <c r="D48" s="702"/>
      <c r="E48" s="233"/>
      <c r="F48" s="273"/>
      <c r="G48" s="232"/>
      <c r="H48" s="232"/>
      <c r="I48" s="232"/>
      <c r="J48" s="703"/>
      <c r="K48" s="703"/>
      <c r="L48" s="703"/>
      <c r="M48" s="703"/>
      <c r="N48" s="703"/>
      <c r="O48" s="703"/>
      <c r="P48" s="232"/>
      <c r="Q48" s="232"/>
      <c r="R48" s="233"/>
      <c r="S48" s="703"/>
      <c r="T48" s="703"/>
      <c r="U48" s="703"/>
      <c r="V48" s="703"/>
      <c r="W48" s="703"/>
      <c r="X48" s="704"/>
      <c r="Y48" s="705"/>
      <c r="Z48" s="706"/>
    </row>
    <row r="49" spans="2:26" ht="15.95" customHeight="1" x14ac:dyDescent="0.15">
      <c r="B49" s="707"/>
      <c r="C49" s="701"/>
      <c r="D49" s="702"/>
      <c r="E49" s="233"/>
      <c r="F49" s="273"/>
      <c r="G49" s="232"/>
      <c r="H49" s="232"/>
      <c r="I49" s="232"/>
      <c r="J49" s="703"/>
      <c r="K49" s="703"/>
      <c r="L49" s="703"/>
      <c r="M49" s="703"/>
      <c r="N49" s="703"/>
      <c r="O49" s="703"/>
      <c r="P49" s="232"/>
      <c r="Q49" s="232"/>
      <c r="R49" s="233"/>
      <c r="S49" s="703"/>
      <c r="T49" s="703"/>
      <c r="U49" s="703"/>
      <c r="V49" s="703"/>
      <c r="W49" s="703"/>
      <c r="X49" s="704"/>
      <c r="Y49" s="705"/>
      <c r="Z49" s="706"/>
    </row>
    <row r="50" spans="2:26" ht="15.95" customHeight="1" x14ac:dyDescent="0.15">
      <c r="B50" s="707"/>
      <c r="C50" s="701"/>
      <c r="D50" s="702"/>
      <c r="E50" s="233"/>
      <c r="F50" s="273"/>
      <c r="G50" s="232"/>
      <c r="H50" s="232"/>
      <c r="I50" s="232"/>
      <c r="J50" s="703"/>
      <c r="K50" s="703"/>
      <c r="L50" s="703"/>
      <c r="M50" s="703"/>
      <c r="N50" s="703"/>
      <c r="O50" s="703"/>
      <c r="P50" s="232"/>
      <c r="Q50" s="232"/>
      <c r="R50" s="233"/>
      <c r="S50" s="703"/>
      <c r="T50" s="703"/>
      <c r="U50" s="703"/>
      <c r="V50" s="703"/>
      <c r="W50" s="703"/>
      <c r="X50" s="704"/>
      <c r="Y50" s="705"/>
      <c r="Z50" s="706"/>
    </row>
    <row r="51" spans="2:26" ht="15.95" customHeight="1" x14ac:dyDescent="0.15">
      <c r="B51" s="707"/>
      <c r="C51" s="701"/>
      <c r="D51" s="702"/>
      <c r="E51" s="274"/>
      <c r="F51" s="273"/>
      <c r="G51" s="232"/>
      <c r="H51" s="232"/>
      <c r="I51" s="232"/>
      <c r="J51" s="703"/>
      <c r="K51" s="703"/>
      <c r="L51" s="703"/>
      <c r="M51" s="703"/>
      <c r="N51" s="703"/>
      <c r="O51" s="703"/>
      <c r="P51" s="232"/>
      <c r="Q51" s="232"/>
      <c r="R51" s="233"/>
      <c r="S51" s="703"/>
      <c r="T51" s="703"/>
      <c r="U51" s="703"/>
      <c r="V51" s="703"/>
      <c r="W51" s="703"/>
      <c r="X51" s="704"/>
      <c r="Y51" s="705"/>
      <c r="Z51" s="706"/>
    </row>
    <row r="52" spans="2:26" ht="15.95" customHeight="1" x14ac:dyDescent="0.15">
      <c r="B52" s="707"/>
      <c r="C52" s="701"/>
      <c r="D52" s="702"/>
      <c r="E52" s="274"/>
      <c r="F52" s="273"/>
      <c r="G52" s="232"/>
      <c r="H52" s="232"/>
      <c r="I52" s="232"/>
      <c r="J52" s="703"/>
      <c r="K52" s="703"/>
      <c r="L52" s="703"/>
      <c r="M52" s="703"/>
      <c r="N52" s="703"/>
      <c r="O52" s="703"/>
      <c r="P52" s="232"/>
      <c r="Q52" s="232"/>
      <c r="R52" s="233"/>
      <c r="S52" s="703"/>
      <c r="T52" s="703"/>
      <c r="U52" s="703"/>
      <c r="V52" s="703"/>
      <c r="W52" s="703"/>
      <c r="X52" s="704"/>
      <c r="Y52" s="705"/>
      <c r="Z52" s="706"/>
    </row>
    <row r="53" spans="2:26" ht="15.95" customHeight="1" x14ac:dyDescent="0.15">
      <c r="B53" s="707"/>
      <c r="C53" s="701"/>
      <c r="D53" s="702"/>
      <c r="E53" s="274"/>
      <c r="F53" s="273"/>
      <c r="G53" s="232"/>
      <c r="H53" s="232"/>
      <c r="I53" s="232"/>
      <c r="J53" s="703"/>
      <c r="K53" s="703"/>
      <c r="L53" s="703"/>
      <c r="M53" s="703"/>
      <c r="N53" s="703"/>
      <c r="O53" s="703"/>
      <c r="P53" s="232"/>
      <c r="Q53" s="232"/>
      <c r="R53" s="233"/>
      <c r="S53" s="703"/>
      <c r="T53" s="703"/>
      <c r="U53" s="703"/>
      <c r="V53" s="703"/>
      <c r="W53" s="703"/>
      <c r="X53" s="704"/>
      <c r="Y53" s="705"/>
      <c r="Z53" s="706"/>
    </row>
    <row r="54" spans="2:26" ht="15.95" customHeight="1" x14ac:dyDescent="0.15">
      <c r="B54" s="707"/>
      <c r="C54" s="275"/>
      <c r="D54" s="276"/>
      <c r="E54" s="274"/>
      <c r="F54" s="273"/>
      <c r="G54" s="232"/>
      <c r="H54" s="232"/>
      <c r="I54" s="232"/>
      <c r="J54" s="703"/>
      <c r="K54" s="703"/>
      <c r="L54" s="703"/>
      <c r="M54" s="703"/>
      <c r="N54" s="703"/>
      <c r="O54" s="703"/>
      <c r="P54" s="232"/>
      <c r="Q54" s="232"/>
      <c r="R54" s="233"/>
      <c r="S54" s="703"/>
      <c r="T54" s="703"/>
      <c r="U54" s="703"/>
      <c r="V54" s="703"/>
      <c r="W54" s="703"/>
      <c r="X54" s="704"/>
      <c r="Y54" s="705"/>
      <c r="Z54" s="706"/>
    </row>
    <row r="55" spans="2:26" ht="15.95" customHeight="1" x14ac:dyDescent="0.15">
      <c r="B55" s="707"/>
      <c r="C55" s="275"/>
      <c r="D55" s="276"/>
      <c r="E55" s="274"/>
      <c r="F55" s="273"/>
      <c r="G55" s="232"/>
      <c r="H55" s="232"/>
      <c r="I55" s="232"/>
      <c r="J55" s="703"/>
      <c r="K55" s="703"/>
      <c r="L55" s="703"/>
      <c r="M55" s="703"/>
      <c r="N55" s="703"/>
      <c r="O55" s="703"/>
      <c r="P55" s="232"/>
      <c r="Q55" s="232"/>
      <c r="R55" s="233"/>
      <c r="S55" s="703"/>
      <c r="T55" s="703"/>
      <c r="U55" s="703"/>
      <c r="V55" s="703"/>
      <c r="W55" s="703"/>
      <c r="X55" s="704"/>
      <c r="Y55" s="705"/>
      <c r="Z55" s="706"/>
    </row>
    <row r="56" spans="2:26" ht="15.95" customHeight="1" x14ac:dyDescent="0.15">
      <c r="B56" s="707"/>
      <c r="C56" s="701"/>
      <c r="D56" s="702"/>
      <c r="E56" s="274"/>
      <c r="F56" s="273"/>
      <c r="G56" s="232"/>
      <c r="H56" s="232"/>
      <c r="I56" s="232"/>
      <c r="J56" s="703"/>
      <c r="K56" s="703"/>
      <c r="L56" s="703"/>
      <c r="M56" s="703"/>
      <c r="N56" s="703"/>
      <c r="O56" s="703"/>
      <c r="P56" s="232"/>
      <c r="Q56" s="232"/>
      <c r="R56" s="233"/>
      <c r="S56" s="703"/>
      <c r="T56" s="703"/>
      <c r="U56" s="703"/>
      <c r="V56" s="703"/>
      <c r="W56" s="703"/>
      <c r="X56" s="704"/>
      <c r="Y56" s="705"/>
      <c r="Z56" s="706"/>
    </row>
    <row r="57" spans="2:26" ht="15.95" customHeight="1" x14ac:dyDescent="0.15">
      <c r="B57" s="707"/>
      <c r="C57" s="701"/>
      <c r="D57" s="702"/>
      <c r="E57" s="274"/>
      <c r="F57" s="273"/>
      <c r="G57" s="232"/>
      <c r="H57" s="232"/>
      <c r="I57" s="232"/>
      <c r="J57" s="703"/>
      <c r="K57" s="703"/>
      <c r="L57" s="703"/>
      <c r="M57" s="703"/>
      <c r="N57" s="703"/>
      <c r="O57" s="703"/>
      <c r="P57" s="232"/>
      <c r="Q57" s="232"/>
      <c r="R57" s="233"/>
      <c r="S57" s="703"/>
      <c r="T57" s="703"/>
      <c r="U57" s="703"/>
      <c r="V57" s="703"/>
      <c r="W57" s="703"/>
      <c r="X57" s="704"/>
      <c r="Y57" s="705"/>
      <c r="Z57" s="706"/>
    </row>
    <row r="58" spans="2:26" ht="15.95" customHeight="1" x14ac:dyDescent="0.15">
      <c r="B58" s="707"/>
      <c r="C58" s="701"/>
      <c r="D58" s="702"/>
      <c r="E58" s="274"/>
      <c r="F58" s="273"/>
      <c r="G58" s="232"/>
      <c r="H58" s="232"/>
      <c r="I58" s="232"/>
      <c r="J58" s="703"/>
      <c r="K58" s="703"/>
      <c r="L58" s="703"/>
      <c r="M58" s="703"/>
      <c r="N58" s="703"/>
      <c r="O58" s="703"/>
      <c r="P58" s="232"/>
      <c r="Q58" s="232"/>
      <c r="R58" s="233"/>
      <c r="S58" s="703"/>
      <c r="T58" s="703"/>
      <c r="U58" s="703"/>
      <c r="V58" s="703"/>
      <c r="W58" s="703"/>
      <c r="X58" s="704"/>
      <c r="Y58" s="705"/>
      <c r="Z58" s="706"/>
    </row>
    <row r="59" spans="2:26" ht="15.95" customHeight="1" x14ac:dyDescent="0.15">
      <c r="B59" s="707"/>
      <c r="C59" s="701"/>
      <c r="D59" s="702"/>
      <c r="E59" s="274"/>
      <c r="F59" s="273"/>
      <c r="G59" s="232"/>
      <c r="H59" s="232"/>
      <c r="I59" s="232"/>
      <c r="J59" s="703"/>
      <c r="K59" s="703"/>
      <c r="L59" s="703"/>
      <c r="M59" s="703"/>
      <c r="N59" s="703"/>
      <c r="O59" s="703"/>
      <c r="P59" s="232"/>
      <c r="Q59" s="232"/>
      <c r="R59" s="233"/>
      <c r="S59" s="703"/>
      <c r="T59" s="703"/>
      <c r="U59" s="703"/>
      <c r="V59" s="703"/>
      <c r="W59" s="703"/>
      <c r="X59" s="704"/>
      <c r="Y59" s="705"/>
      <c r="Z59" s="706"/>
    </row>
    <row r="60" spans="2:26" ht="15.95" customHeight="1" x14ac:dyDescent="0.15">
      <c r="B60" s="707"/>
      <c r="C60" s="275"/>
      <c r="D60" s="276"/>
      <c r="E60" s="274"/>
      <c r="F60" s="273"/>
      <c r="G60" s="232"/>
      <c r="H60" s="232"/>
      <c r="I60" s="232"/>
      <c r="J60" s="703"/>
      <c r="K60" s="703"/>
      <c r="L60" s="703"/>
      <c r="M60" s="703"/>
      <c r="N60" s="703"/>
      <c r="O60" s="703"/>
      <c r="P60" s="232"/>
      <c r="Q60" s="232"/>
      <c r="R60" s="233"/>
      <c r="S60" s="703"/>
      <c r="T60" s="703"/>
      <c r="U60" s="703"/>
      <c r="V60" s="703"/>
      <c r="W60" s="703"/>
      <c r="X60" s="704"/>
      <c r="Y60" s="705"/>
      <c r="Z60" s="706"/>
    </row>
    <row r="61" spans="2:26" ht="15.95" customHeight="1" x14ac:dyDescent="0.15">
      <c r="B61" s="707"/>
      <c r="C61" s="275"/>
      <c r="D61" s="276"/>
      <c r="E61" s="274"/>
      <c r="F61" s="273"/>
      <c r="G61" s="232"/>
      <c r="H61" s="232"/>
      <c r="I61" s="232"/>
      <c r="J61" s="703"/>
      <c r="K61" s="703"/>
      <c r="L61" s="703"/>
      <c r="M61" s="703"/>
      <c r="N61" s="703"/>
      <c r="O61" s="703"/>
      <c r="P61" s="232"/>
      <c r="Q61" s="232"/>
      <c r="R61" s="233"/>
      <c r="S61" s="703"/>
      <c r="T61" s="703"/>
      <c r="U61" s="703"/>
      <c r="V61" s="703"/>
      <c r="W61" s="703"/>
      <c r="X61" s="704"/>
      <c r="Y61" s="705"/>
      <c r="Z61" s="706"/>
    </row>
    <row r="62" spans="2:26" ht="15.95" customHeight="1" x14ac:dyDescent="0.15">
      <c r="B62" s="707"/>
      <c r="C62" s="275"/>
      <c r="D62" s="276"/>
      <c r="E62" s="274"/>
      <c r="F62" s="273"/>
      <c r="G62" s="232"/>
      <c r="H62" s="232"/>
      <c r="I62" s="232"/>
      <c r="J62" s="703"/>
      <c r="K62" s="703"/>
      <c r="L62" s="703"/>
      <c r="M62" s="703"/>
      <c r="N62" s="703"/>
      <c r="O62" s="703"/>
      <c r="P62" s="232"/>
      <c r="Q62" s="232"/>
      <c r="R62" s="233"/>
      <c r="S62" s="703"/>
      <c r="T62" s="703"/>
      <c r="U62" s="703"/>
      <c r="V62" s="703"/>
      <c r="W62" s="703"/>
      <c r="X62" s="704"/>
      <c r="Y62" s="705"/>
      <c r="Z62" s="706"/>
    </row>
    <row r="63" spans="2:26" ht="15.95" customHeight="1" x14ac:dyDescent="0.15">
      <c r="B63" s="707"/>
      <c r="C63" s="275"/>
      <c r="D63" s="276"/>
      <c r="E63" s="274"/>
      <c r="F63" s="273"/>
      <c r="G63" s="232"/>
      <c r="H63" s="232"/>
      <c r="I63" s="232"/>
      <c r="J63" s="703"/>
      <c r="K63" s="703"/>
      <c r="L63" s="703"/>
      <c r="M63" s="703"/>
      <c r="N63" s="703"/>
      <c r="O63" s="703"/>
      <c r="P63" s="232"/>
      <c r="Q63" s="232"/>
      <c r="R63" s="233"/>
      <c r="S63" s="703"/>
      <c r="T63" s="703"/>
      <c r="U63" s="703"/>
      <c r="V63" s="703"/>
      <c r="W63" s="703"/>
      <c r="X63" s="704"/>
      <c r="Y63" s="705"/>
      <c r="Z63" s="706"/>
    </row>
    <row r="64" spans="2:26" ht="15.95" customHeight="1" x14ac:dyDescent="0.15">
      <c r="B64" s="707"/>
      <c r="C64" s="701"/>
      <c r="D64" s="702"/>
      <c r="E64" s="274"/>
      <c r="F64" s="273"/>
      <c r="G64" s="232"/>
      <c r="H64" s="232"/>
      <c r="I64" s="232"/>
      <c r="J64" s="703"/>
      <c r="K64" s="703"/>
      <c r="L64" s="703"/>
      <c r="M64" s="703"/>
      <c r="N64" s="703"/>
      <c r="O64" s="703"/>
      <c r="P64" s="232"/>
      <c r="Q64" s="232"/>
      <c r="R64" s="233"/>
      <c r="S64" s="703"/>
      <c r="T64" s="703"/>
      <c r="U64" s="703"/>
      <c r="V64" s="703"/>
      <c r="W64" s="703"/>
      <c r="X64" s="704"/>
      <c r="Y64" s="705"/>
      <c r="Z64" s="706"/>
    </row>
    <row r="65" spans="2:26" ht="15.95" customHeight="1" x14ac:dyDescent="0.15">
      <c r="B65" s="707"/>
      <c r="C65" s="701"/>
      <c r="D65" s="702"/>
      <c r="E65" s="274"/>
      <c r="F65" s="273"/>
      <c r="G65" s="232"/>
      <c r="H65" s="232"/>
      <c r="I65" s="232"/>
      <c r="J65" s="703"/>
      <c r="K65" s="703"/>
      <c r="L65" s="703"/>
      <c r="M65" s="703"/>
      <c r="N65" s="703"/>
      <c r="O65" s="703"/>
      <c r="P65" s="232"/>
      <c r="Q65" s="232"/>
      <c r="R65" s="233"/>
      <c r="S65" s="703"/>
      <c r="T65" s="703"/>
      <c r="U65" s="703"/>
      <c r="V65" s="703"/>
      <c r="W65" s="703"/>
      <c r="X65" s="704"/>
      <c r="Y65" s="705"/>
      <c r="Z65" s="706"/>
    </row>
    <row r="66" spans="2:26" ht="15.95" customHeight="1" x14ac:dyDescent="0.15">
      <c r="B66" s="707"/>
      <c r="C66" s="701"/>
      <c r="D66" s="702"/>
      <c r="E66" s="274"/>
      <c r="F66" s="273"/>
      <c r="G66" s="232"/>
      <c r="H66" s="232"/>
      <c r="I66" s="232"/>
      <c r="J66" s="703"/>
      <c r="K66" s="703"/>
      <c r="L66" s="703"/>
      <c r="M66" s="703"/>
      <c r="N66" s="703"/>
      <c r="O66" s="703"/>
      <c r="P66" s="232"/>
      <c r="Q66" s="232"/>
      <c r="R66" s="233"/>
      <c r="S66" s="703"/>
      <c r="T66" s="703"/>
      <c r="U66" s="703"/>
      <c r="V66" s="703"/>
      <c r="W66" s="703"/>
      <c r="X66" s="704"/>
      <c r="Y66" s="705"/>
      <c r="Z66" s="706"/>
    </row>
    <row r="67" spans="2:26" ht="15.95" customHeight="1" x14ac:dyDescent="0.15">
      <c r="B67" s="707"/>
      <c r="C67" s="701"/>
      <c r="D67" s="702"/>
      <c r="E67" s="274"/>
      <c r="F67" s="273"/>
      <c r="G67" s="232"/>
      <c r="H67" s="232"/>
      <c r="I67" s="232"/>
      <c r="J67" s="703"/>
      <c r="K67" s="703"/>
      <c r="L67" s="703"/>
      <c r="M67" s="703"/>
      <c r="N67" s="703"/>
      <c r="O67" s="703"/>
      <c r="P67" s="232"/>
      <c r="Q67" s="232"/>
      <c r="R67" s="233"/>
      <c r="S67" s="703"/>
      <c r="T67" s="703"/>
      <c r="U67" s="703"/>
      <c r="V67" s="703"/>
      <c r="W67" s="703"/>
      <c r="X67" s="704"/>
      <c r="Y67" s="705"/>
      <c r="Z67" s="706"/>
    </row>
    <row r="68" spans="2:26" ht="15.95" customHeight="1" x14ac:dyDescent="0.15">
      <c r="B68" s="707"/>
      <c r="C68" s="701"/>
      <c r="D68" s="702"/>
      <c r="E68" s="274"/>
      <c r="F68" s="273"/>
      <c r="G68" s="232"/>
      <c r="H68" s="232"/>
      <c r="I68" s="232"/>
      <c r="J68" s="703"/>
      <c r="K68" s="703"/>
      <c r="L68" s="703"/>
      <c r="M68" s="703"/>
      <c r="N68" s="703"/>
      <c r="O68" s="703"/>
      <c r="P68" s="232"/>
      <c r="Q68" s="232"/>
      <c r="R68" s="233"/>
      <c r="S68" s="703"/>
      <c r="T68" s="703"/>
      <c r="U68" s="703"/>
      <c r="V68" s="703"/>
      <c r="W68" s="703"/>
      <c r="X68" s="704"/>
      <c r="Y68" s="705"/>
      <c r="Z68" s="706"/>
    </row>
    <row r="69" spans="2:26" ht="15.95" customHeight="1" x14ac:dyDescent="0.15">
      <c r="B69" s="707"/>
      <c r="C69" s="701"/>
      <c r="D69" s="702"/>
      <c r="E69" s="274"/>
      <c r="F69" s="273"/>
      <c r="G69" s="232"/>
      <c r="H69" s="232"/>
      <c r="I69" s="232"/>
      <c r="J69" s="703"/>
      <c r="K69" s="703"/>
      <c r="L69" s="703"/>
      <c r="M69" s="703"/>
      <c r="N69" s="703"/>
      <c r="O69" s="703"/>
      <c r="P69" s="232"/>
      <c r="Q69" s="232"/>
      <c r="R69" s="233"/>
      <c r="S69" s="703"/>
      <c r="T69" s="703"/>
      <c r="U69" s="703"/>
      <c r="V69" s="703"/>
      <c r="W69" s="703"/>
      <c r="X69" s="704"/>
      <c r="Y69" s="705"/>
      <c r="Z69" s="706"/>
    </row>
    <row r="70" spans="2:26" ht="15.95" customHeight="1" x14ac:dyDescent="0.15">
      <c r="B70" s="707"/>
      <c r="C70" s="701"/>
      <c r="D70" s="702"/>
      <c r="E70" s="274"/>
      <c r="F70" s="273"/>
      <c r="G70" s="232"/>
      <c r="H70" s="232"/>
      <c r="I70" s="232"/>
      <c r="J70" s="703"/>
      <c r="K70" s="703"/>
      <c r="L70" s="703"/>
      <c r="M70" s="703"/>
      <c r="N70" s="703"/>
      <c r="O70" s="703"/>
      <c r="P70" s="232"/>
      <c r="Q70" s="232"/>
      <c r="R70" s="233"/>
      <c r="S70" s="703"/>
      <c r="T70" s="703"/>
      <c r="U70" s="703"/>
      <c r="V70" s="703"/>
      <c r="W70" s="703"/>
      <c r="X70" s="704"/>
      <c r="Y70" s="705"/>
      <c r="Z70" s="706"/>
    </row>
    <row r="71" spans="2:26" ht="15.95" customHeight="1" x14ac:dyDescent="0.15">
      <c r="B71" s="707"/>
      <c r="C71" s="275"/>
      <c r="D71" s="276"/>
      <c r="E71" s="274"/>
      <c r="F71" s="273"/>
      <c r="G71" s="232"/>
      <c r="H71" s="232"/>
      <c r="I71" s="232"/>
      <c r="J71" s="703"/>
      <c r="K71" s="703"/>
      <c r="L71" s="703"/>
      <c r="M71" s="703"/>
      <c r="N71" s="703"/>
      <c r="O71" s="703"/>
      <c r="P71" s="232"/>
      <c r="Q71" s="232"/>
      <c r="R71" s="233"/>
      <c r="S71" s="703"/>
      <c r="T71" s="703"/>
      <c r="U71" s="703"/>
      <c r="V71" s="703"/>
      <c r="W71" s="703"/>
      <c r="X71" s="704"/>
      <c r="Y71" s="705"/>
      <c r="Z71" s="706"/>
    </row>
    <row r="72" spans="2:26" ht="15.95" customHeight="1" x14ac:dyDescent="0.15">
      <c r="B72" s="707"/>
      <c r="C72" s="275"/>
      <c r="D72" s="276"/>
      <c r="E72" s="274"/>
      <c r="F72" s="273"/>
      <c r="G72" s="232"/>
      <c r="H72" s="232"/>
      <c r="I72" s="232"/>
      <c r="J72" s="703"/>
      <c r="K72" s="703"/>
      <c r="L72" s="703"/>
      <c r="M72" s="703"/>
      <c r="N72" s="703"/>
      <c r="O72" s="703"/>
      <c r="P72" s="232"/>
      <c r="Q72" s="232"/>
      <c r="R72" s="233"/>
      <c r="S72" s="703"/>
      <c r="T72" s="703"/>
      <c r="U72" s="703"/>
      <c r="V72" s="703"/>
      <c r="W72" s="703"/>
      <c r="X72" s="704"/>
      <c r="Y72" s="705"/>
      <c r="Z72" s="706"/>
    </row>
    <row r="73" spans="2:26" ht="15.95" customHeight="1" x14ac:dyDescent="0.15">
      <c r="B73" s="707"/>
      <c r="C73" s="701"/>
      <c r="D73" s="702"/>
      <c r="E73" s="274"/>
      <c r="F73" s="273"/>
      <c r="G73" s="232"/>
      <c r="H73" s="232"/>
      <c r="I73" s="232"/>
      <c r="J73" s="703"/>
      <c r="K73" s="703"/>
      <c r="L73" s="703"/>
      <c r="M73" s="703"/>
      <c r="N73" s="703"/>
      <c r="O73" s="703"/>
      <c r="P73" s="232"/>
      <c r="Q73" s="232"/>
      <c r="R73" s="233"/>
      <c r="S73" s="703"/>
      <c r="T73" s="703"/>
      <c r="U73" s="703"/>
      <c r="V73" s="703"/>
      <c r="W73" s="703"/>
      <c r="X73" s="704"/>
      <c r="Y73" s="705"/>
      <c r="Z73" s="706"/>
    </row>
    <row r="74" spans="2:26" ht="15.95" customHeight="1" x14ac:dyDescent="0.15">
      <c r="B74" s="707"/>
      <c r="C74" s="701"/>
      <c r="D74" s="702"/>
      <c r="E74" s="274"/>
      <c r="F74" s="273"/>
      <c r="G74" s="232"/>
      <c r="H74" s="232"/>
      <c r="I74" s="232"/>
      <c r="J74" s="703"/>
      <c r="K74" s="703"/>
      <c r="L74" s="703"/>
      <c r="M74" s="703"/>
      <c r="N74" s="703"/>
      <c r="O74" s="703"/>
      <c r="P74" s="232"/>
      <c r="Q74" s="232"/>
      <c r="R74" s="233"/>
      <c r="S74" s="703"/>
      <c r="T74" s="703"/>
      <c r="U74" s="703"/>
      <c r="V74" s="703"/>
      <c r="W74" s="703"/>
      <c r="X74" s="704"/>
      <c r="Y74" s="705"/>
      <c r="Z74" s="706"/>
    </row>
    <row r="75" spans="2:26" ht="15.95" customHeight="1" x14ac:dyDescent="0.15">
      <c r="B75" s="707"/>
      <c r="C75" s="701"/>
      <c r="D75" s="702"/>
      <c r="E75" s="274"/>
      <c r="F75" s="273"/>
      <c r="G75" s="232"/>
      <c r="H75" s="232"/>
      <c r="I75" s="232"/>
      <c r="J75" s="703"/>
      <c r="K75" s="703"/>
      <c r="L75" s="703"/>
      <c r="M75" s="703"/>
      <c r="N75" s="703"/>
      <c r="O75" s="703"/>
      <c r="P75" s="232"/>
      <c r="Q75" s="232"/>
      <c r="R75" s="233"/>
      <c r="S75" s="703"/>
      <c r="T75" s="703"/>
      <c r="U75" s="703"/>
      <c r="V75" s="703"/>
      <c r="W75" s="703"/>
      <c r="X75" s="704"/>
      <c r="Y75" s="705"/>
      <c r="Z75" s="706"/>
    </row>
    <row r="76" spans="2:26" ht="15.95" customHeight="1" x14ac:dyDescent="0.15">
      <c r="B76" s="707"/>
      <c r="C76" s="701"/>
      <c r="D76" s="702"/>
      <c r="E76" s="274"/>
      <c r="F76" s="273"/>
      <c r="G76" s="232"/>
      <c r="H76" s="232"/>
      <c r="I76" s="232"/>
      <c r="J76" s="703"/>
      <c r="K76" s="703"/>
      <c r="L76" s="703"/>
      <c r="M76" s="703"/>
      <c r="N76" s="703"/>
      <c r="O76" s="703"/>
      <c r="P76" s="232"/>
      <c r="Q76" s="232"/>
      <c r="R76" s="233"/>
      <c r="S76" s="703"/>
      <c r="T76" s="703"/>
      <c r="U76" s="703"/>
      <c r="V76" s="703"/>
      <c r="W76" s="703"/>
      <c r="X76" s="704"/>
      <c r="Y76" s="705"/>
      <c r="Z76" s="706"/>
    </row>
    <row r="77" spans="2:26" ht="15.95" customHeight="1" x14ac:dyDescent="0.15">
      <c r="B77" s="708"/>
      <c r="C77" s="701"/>
      <c r="D77" s="702"/>
      <c r="E77" s="274"/>
      <c r="F77" s="273"/>
      <c r="G77" s="232"/>
      <c r="H77" s="232"/>
      <c r="I77" s="232"/>
      <c r="J77" s="703"/>
      <c r="K77" s="703"/>
      <c r="L77" s="703"/>
      <c r="M77" s="703"/>
      <c r="N77" s="703"/>
      <c r="O77" s="703"/>
      <c r="P77" s="232"/>
      <c r="Q77" s="232"/>
      <c r="R77" s="233"/>
      <c r="S77" s="703"/>
      <c r="T77" s="703"/>
      <c r="U77" s="703"/>
      <c r="V77" s="703"/>
      <c r="W77" s="703"/>
      <c r="X77" s="704"/>
      <c r="Y77" s="705"/>
      <c r="Z77" s="706"/>
    </row>
    <row r="78" spans="2:26" ht="15.95" customHeight="1" x14ac:dyDescent="0.15">
      <c r="B78" s="277"/>
      <c r="D78" s="278"/>
      <c r="F78" s="278"/>
      <c r="G78" s="279"/>
      <c r="H78" s="279"/>
      <c r="I78" s="279"/>
      <c r="J78" s="279"/>
      <c r="K78" s="279"/>
      <c r="L78" s="279"/>
      <c r="M78" s="279"/>
      <c r="N78" s="279"/>
      <c r="O78" s="279"/>
      <c r="P78" s="279"/>
      <c r="Q78" s="279"/>
      <c r="R78" s="278"/>
      <c r="S78" s="279"/>
      <c r="T78" s="279"/>
      <c r="U78" s="279"/>
      <c r="V78" s="279"/>
      <c r="W78" s="279"/>
      <c r="X78" s="278"/>
      <c r="Y78" s="278"/>
      <c r="Z78" s="278"/>
    </row>
    <row r="79" spans="2:26" ht="15.95" customHeight="1" x14ac:dyDescent="0.15">
      <c r="B79" s="277"/>
      <c r="C79" s="280"/>
      <c r="D79" s="278"/>
      <c r="F79" s="278"/>
      <c r="G79" s="279"/>
      <c r="H79" s="279"/>
      <c r="I79" s="279"/>
      <c r="J79" s="279"/>
      <c r="K79" s="279"/>
      <c r="L79" s="279"/>
      <c r="M79" s="279"/>
      <c r="N79" s="279"/>
      <c r="O79" s="279"/>
      <c r="P79" s="279"/>
      <c r="Q79" s="279"/>
      <c r="R79" s="278"/>
      <c r="S79" s="279"/>
      <c r="T79" s="279"/>
      <c r="U79" s="279"/>
      <c r="V79" s="279"/>
      <c r="W79" s="279"/>
      <c r="X79" s="278"/>
      <c r="Y79" s="278"/>
      <c r="Z79" s="278"/>
    </row>
    <row r="80" spans="2:26" ht="15.95" customHeight="1" x14ac:dyDescent="0.15">
      <c r="C80" s="129"/>
    </row>
    <row r="81" spans="3:3" ht="15.95" customHeight="1" x14ac:dyDescent="0.15">
      <c r="C81" s="129"/>
    </row>
    <row r="82" spans="3:3" ht="15.95" customHeight="1" x14ac:dyDescent="0.15">
      <c r="C82" s="281"/>
    </row>
  </sheetData>
  <mergeCells count="341">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7:O27"/>
    <mergeCell ref="J30:M30"/>
    <mergeCell ref="N30:O30"/>
    <mergeCell ref="C25:D25"/>
    <mergeCell ref="J25:M25"/>
    <mergeCell ref="C26:D26"/>
    <mergeCell ref="J26:M26"/>
    <mergeCell ref="C19:D19"/>
    <mergeCell ref="C13:D13"/>
    <mergeCell ref="J13:M13"/>
    <mergeCell ref="N13:O13"/>
    <mergeCell ref="C17:D17"/>
    <mergeCell ref="J16:M16"/>
    <mergeCell ref="N16:O16"/>
    <mergeCell ref="J24:M24"/>
    <mergeCell ref="J22:M22"/>
    <mergeCell ref="N25:O25"/>
    <mergeCell ref="N24:O24"/>
    <mergeCell ref="J19:M19"/>
    <mergeCell ref="C12:D12"/>
    <mergeCell ref="N12:O12"/>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F4:I4"/>
    <mergeCell ref="J4:K4"/>
    <mergeCell ref="O4:P4"/>
    <mergeCell ref="Q4:T4"/>
    <mergeCell ref="B3:E3"/>
    <mergeCell ref="F3:I3"/>
    <mergeCell ref="J3:K3"/>
    <mergeCell ref="O3:P3"/>
    <mergeCell ref="Q3:T3"/>
    <mergeCell ref="U3:X4"/>
    <mergeCell ref="L3:N3"/>
    <mergeCell ref="L4:N4"/>
    <mergeCell ref="S27:W27"/>
    <mergeCell ref="S26:W26"/>
    <mergeCell ref="S25:W25"/>
    <mergeCell ref="N19:O19"/>
    <mergeCell ref="J11:M11"/>
    <mergeCell ref="N11:O11"/>
    <mergeCell ref="J12:M12"/>
    <mergeCell ref="J15:M15"/>
    <mergeCell ref="N15:O15"/>
    <mergeCell ref="N22:O22"/>
    <mergeCell ref="J20:M20"/>
    <mergeCell ref="N20:O20"/>
    <mergeCell ref="N26:O2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S23:W23"/>
    <mergeCell ref="S22:W22"/>
    <mergeCell ref="X28:Z28"/>
    <mergeCell ref="X29:Z29"/>
    <mergeCell ref="S29:W29"/>
    <mergeCell ref="S30:W30"/>
    <mergeCell ref="S31:W31"/>
    <mergeCell ref="S32:W32"/>
    <mergeCell ref="S33:W33"/>
    <mergeCell ref="S34:W34"/>
    <mergeCell ref="S35:W35"/>
    <mergeCell ref="X30:Z30"/>
    <mergeCell ref="X31:Z31"/>
    <mergeCell ref="X32:Z32"/>
    <mergeCell ref="X33:Z33"/>
    <mergeCell ref="X34:Z34"/>
    <mergeCell ref="X35:Z35"/>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36:Z36"/>
    <mergeCell ref="S36:W36"/>
    <mergeCell ref="C34:D34"/>
    <mergeCell ref="J34:M34"/>
    <mergeCell ref="N34:O34"/>
    <mergeCell ref="N33:O33"/>
    <mergeCell ref="J33:M33"/>
    <mergeCell ref="J31:M31"/>
    <mergeCell ref="N31:O31"/>
    <mergeCell ref="J32:M32"/>
    <mergeCell ref="N32:O32"/>
    <mergeCell ref="B44:B77"/>
    <mergeCell ref="C44:D46"/>
    <mergeCell ref="E44:E46"/>
    <mergeCell ref="F44:F46"/>
    <mergeCell ref="G44:I44"/>
    <mergeCell ref="J44:O44"/>
    <mergeCell ref="P44:Q44"/>
    <mergeCell ref="R44:W44"/>
    <mergeCell ref="X44:Z45"/>
    <mergeCell ref="G45:H46"/>
    <mergeCell ref="I45:I46"/>
    <mergeCell ref="J45:M46"/>
    <mergeCell ref="N45:O46"/>
    <mergeCell ref="P45:Q45"/>
    <mergeCell ref="R45:R46"/>
    <mergeCell ref="S45:W46"/>
    <mergeCell ref="C47:D47"/>
    <mergeCell ref="J47:M47"/>
    <mergeCell ref="N47:O47"/>
    <mergeCell ref="S47:W47"/>
    <mergeCell ref="X47:Z47"/>
    <mergeCell ref="C48:D48"/>
    <mergeCell ref="J48:M48"/>
    <mergeCell ref="N48:O48"/>
    <mergeCell ref="S48:W48"/>
    <mergeCell ref="X48:Z48"/>
    <mergeCell ref="C49:D49"/>
    <mergeCell ref="J49:M49"/>
    <mergeCell ref="N49:O49"/>
    <mergeCell ref="S49:W49"/>
    <mergeCell ref="X49:Z49"/>
    <mergeCell ref="C50:D50"/>
    <mergeCell ref="J50:M50"/>
    <mergeCell ref="N50:O50"/>
    <mergeCell ref="S50:W50"/>
    <mergeCell ref="X50:Z50"/>
    <mergeCell ref="C51:D51"/>
    <mergeCell ref="J51:M51"/>
    <mergeCell ref="N51:O51"/>
    <mergeCell ref="S51:W51"/>
    <mergeCell ref="X51:Z51"/>
    <mergeCell ref="C52:D52"/>
    <mergeCell ref="J52:M52"/>
    <mergeCell ref="N52:O52"/>
    <mergeCell ref="S52:W52"/>
    <mergeCell ref="X52:Z52"/>
    <mergeCell ref="C53:D53"/>
    <mergeCell ref="J53:M53"/>
    <mergeCell ref="N53:O53"/>
    <mergeCell ref="S53:W53"/>
    <mergeCell ref="X53:Z53"/>
    <mergeCell ref="J54:M54"/>
    <mergeCell ref="N54:O54"/>
    <mergeCell ref="S54:W54"/>
    <mergeCell ref="X54:Z54"/>
    <mergeCell ref="J55:M55"/>
    <mergeCell ref="N55:O55"/>
    <mergeCell ref="S55:W55"/>
    <mergeCell ref="X55:Z55"/>
    <mergeCell ref="C56:D56"/>
    <mergeCell ref="J56:M56"/>
    <mergeCell ref="N56:O56"/>
    <mergeCell ref="S56:W56"/>
    <mergeCell ref="X56:Z56"/>
    <mergeCell ref="C57:D57"/>
    <mergeCell ref="J57:M57"/>
    <mergeCell ref="N57:O57"/>
    <mergeCell ref="S57:W57"/>
    <mergeCell ref="X57:Z57"/>
    <mergeCell ref="C58:D58"/>
    <mergeCell ref="J58:M58"/>
    <mergeCell ref="N58:O58"/>
    <mergeCell ref="S58:W58"/>
    <mergeCell ref="X58:Z58"/>
    <mergeCell ref="C59:D59"/>
    <mergeCell ref="J59:M59"/>
    <mergeCell ref="N59:O59"/>
    <mergeCell ref="S59:W59"/>
    <mergeCell ref="X59:Z59"/>
    <mergeCell ref="J60:M60"/>
    <mergeCell ref="N60:O60"/>
    <mergeCell ref="S60:W60"/>
    <mergeCell ref="X60:Z60"/>
    <mergeCell ref="J61:M61"/>
    <mergeCell ref="N61:O61"/>
    <mergeCell ref="S61:W61"/>
    <mergeCell ref="X61:Z61"/>
    <mergeCell ref="J62:M62"/>
    <mergeCell ref="N62:O62"/>
    <mergeCell ref="S62:W62"/>
    <mergeCell ref="X62:Z62"/>
    <mergeCell ref="J63:M63"/>
    <mergeCell ref="N63:O63"/>
    <mergeCell ref="S63:W63"/>
    <mergeCell ref="X63:Z63"/>
    <mergeCell ref="C64:D64"/>
    <mergeCell ref="J64:M64"/>
    <mergeCell ref="N64:O64"/>
    <mergeCell ref="S64:W64"/>
    <mergeCell ref="X64:Z64"/>
    <mergeCell ref="C65:D65"/>
    <mergeCell ref="J65:M65"/>
    <mergeCell ref="N65:O65"/>
    <mergeCell ref="S65:W65"/>
    <mergeCell ref="X65:Z65"/>
    <mergeCell ref="C66:D66"/>
    <mergeCell ref="J66:M66"/>
    <mergeCell ref="N66:O66"/>
    <mergeCell ref="S66:W66"/>
    <mergeCell ref="X66:Z66"/>
    <mergeCell ref="C67:D67"/>
    <mergeCell ref="J67:M67"/>
    <mergeCell ref="N67:O67"/>
    <mergeCell ref="S67:W67"/>
    <mergeCell ref="X67:Z67"/>
    <mergeCell ref="C68:D68"/>
    <mergeCell ref="J68:M68"/>
    <mergeCell ref="N68:O68"/>
    <mergeCell ref="S68:W68"/>
    <mergeCell ref="X68:Z68"/>
    <mergeCell ref="C69:D69"/>
    <mergeCell ref="J69:M69"/>
    <mergeCell ref="N69:O69"/>
    <mergeCell ref="S69:W69"/>
    <mergeCell ref="X69:Z69"/>
    <mergeCell ref="C70:D70"/>
    <mergeCell ref="J70:M70"/>
    <mergeCell ref="N70:O70"/>
    <mergeCell ref="S70:W70"/>
    <mergeCell ref="X70:Z70"/>
    <mergeCell ref="J71:M71"/>
    <mergeCell ref="N71:O71"/>
    <mergeCell ref="S71:W71"/>
    <mergeCell ref="X71:Z71"/>
    <mergeCell ref="J72:M72"/>
    <mergeCell ref="N72:O72"/>
    <mergeCell ref="S72:W72"/>
    <mergeCell ref="X72:Z72"/>
    <mergeCell ref="C73:D73"/>
    <mergeCell ref="J73:M73"/>
    <mergeCell ref="N73:O73"/>
    <mergeCell ref="S73:W73"/>
    <mergeCell ref="X73:Z73"/>
    <mergeCell ref="C74:D74"/>
    <mergeCell ref="J74:M74"/>
    <mergeCell ref="N74:O74"/>
    <mergeCell ref="S74:W74"/>
    <mergeCell ref="X74:Z74"/>
    <mergeCell ref="C75:D75"/>
    <mergeCell ref="J75:M75"/>
    <mergeCell ref="N75:O75"/>
    <mergeCell ref="S75:W75"/>
    <mergeCell ref="X75:Z75"/>
    <mergeCell ref="C76:D76"/>
    <mergeCell ref="J76:M76"/>
    <mergeCell ref="N76:O76"/>
    <mergeCell ref="S76:W76"/>
    <mergeCell ref="X76:Z76"/>
    <mergeCell ref="C77:D77"/>
    <mergeCell ref="J77:M77"/>
    <mergeCell ref="N77:O77"/>
    <mergeCell ref="S77:W77"/>
    <mergeCell ref="X77:Z77"/>
  </mergeCells>
  <phoneticPr fontId="9"/>
  <dataValidations count="3">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 type="list" allowBlank="1" showInputMessage="1" showErrorMessage="1" sqref="H8:H38" xr:uid="{00000000-0002-0000-0700-000002000000}">
      <formula1>INDIRECT(G8)</formula1>
    </dataValidation>
  </dataValidations>
  <printOptions horizontalCentered="1" verticalCentered="1"/>
  <pageMargins left="0" right="0" top="0.59055118110236227" bottom="0.59055118110236227" header="0.31496062992125984" footer="0.31496062992125984"/>
  <pageSetup paperSize="9" scale="76"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'(参考)リスト'!$D$51:$D$53</xm:f>
          </x14:formula1>
          <xm:sqref>I8:I38</xm:sqref>
        </x14:dataValidation>
        <x14:dataValidation type="list" allowBlank="1" showInputMessage="1" showErrorMessage="1" xr:uid="{00000000-0002-0000-0700-000004000000}">
          <x14:formula1>
            <xm:f>'(参考)リスト'!$F$51:$F$52</xm:f>
          </x14:formula1>
          <xm:sqref>P8:Q38</xm:sqref>
        </x14:dataValidation>
        <x14:dataValidation type="list" showInputMessage="1" showErrorMessage="1" xr:uid="{00000000-0002-0000-0700-000005000000}">
          <x14:formula1>
            <xm:f>'(参考)リスト'!$B$51:$B$54</xm:f>
          </x14:formula1>
          <xm:sqref>G8:G38</xm:sqref>
        </x14:dataValidation>
        <x14:dataValidation type="list" allowBlank="1" showInputMessage="1" showErrorMessage="1" xr:uid="{00000000-0002-0000-0700-000006000000}">
          <x14:formula1>
            <xm:f>'(参考)リスト'!$G$51:$G$53</xm:f>
          </x14:formula1>
          <xm:sqref>R8:R38</xm:sqref>
        </x14:dataValidation>
        <x14:dataValidation type="list" allowBlank="1" showInputMessage="1" showErrorMessage="1" xr:uid="{00000000-0002-0000-0700-000007000000}">
          <x14:formula1>
            <xm:f>'(参考)リスト'!$E$51:$E$56</xm:f>
          </x14:formula1>
          <xm:sqref>J8:J38 K8:M10 K13:M38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9"/>
  <dimension ref="B1:AC23"/>
  <sheetViews>
    <sheetView showGridLines="0" view="pageBreakPreview" zoomScaleNormal="100" zoomScaleSheetLayoutView="100" workbookViewId="0">
      <pane xSplit="4" ySplit="6" topLeftCell="E7" activePane="bottomRight" state="frozen"/>
      <selection activeCell="M11" sqref="M11:N12"/>
      <selection pane="topRight" activeCell="M11" sqref="M11:N12"/>
      <selection pane="bottomLeft" activeCell="M11" sqref="M11:N12"/>
      <selection pane="bottomRight" activeCell="J4" sqref="J4:L4"/>
    </sheetView>
  </sheetViews>
  <sheetFormatPr defaultColWidth="5.625" defaultRowHeight="15.95" customHeight="1" x14ac:dyDescent="0.15"/>
  <cols>
    <col min="1" max="1" width="2.75" style="1" customWidth="1"/>
    <col min="2" max="2" width="4.125" style="1" customWidth="1"/>
    <col min="3" max="27" width="5.625" style="1" customWidth="1"/>
    <col min="28" max="29" width="5.625" style="2" customWidth="1"/>
    <col min="30" max="16384" width="5.625" style="1"/>
  </cols>
  <sheetData>
    <row r="1" spans="2:28" ht="9.75" customHeight="1" x14ac:dyDescent="0.15">
      <c r="G1" s="2"/>
      <c r="H1" s="2"/>
      <c r="I1" s="2"/>
      <c r="J1" s="2"/>
      <c r="K1" s="2"/>
      <c r="L1" s="2"/>
      <c r="M1" s="2"/>
      <c r="N1" s="2"/>
      <c r="O1" s="2"/>
      <c r="P1" s="2"/>
      <c r="Q1" s="2"/>
      <c r="R1" s="2"/>
      <c r="S1" s="2"/>
      <c r="T1" s="2"/>
      <c r="U1" s="2"/>
      <c r="V1" s="2"/>
      <c r="W1" s="2"/>
      <c r="X1" s="2"/>
      <c r="Y1" s="2"/>
      <c r="Z1" s="2"/>
    </row>
    <row r="2" spans="2:28" ht="24.75" customHeight="1" x14ac:dyDescent="0.15">
      <c r="B2" s="687" t="s">
        <v>322</v>
      </c>
      <c r="C2" s="687"/>
      <c r="D2" s="687"/>
      <c r="E2" s="531"/>
      <c r="F2" s="531"/>
      <c r="G2" s="531"/>
      <c r="H2" s="687"/>
      <c r="I2" s="687"/>
      <c r="J2" s="687"/>
      <c r="K2" s="687"/>
      <c r="L2" s="687"/>
      <c r="M2" s="687"/>
      <c r="N2" s="687"/>
      <c r="O2" s="687"/>
      <c r="P2" s="687"/>
      <c r="Q2" s="687"/>
      <c r="R2" s="687"/>
      <c r="S2" s="687"/>
      <c r="T2" s="687"/>
      <c r="U2" s="687"/>
      <c r="V2" s="687"/>
      <c r="W2" s="687"/>
      <c r="X2" s="687"/>
      <c r="Y2" s="687"/>
      <c r="Z2" s="687"/>
    </row>
    <row r="3" spans="2:28" ht="20.100000000000001" customHeight="1" x14ac:dyDescent="0.15">
      <c r="B3" s="771" t="s">
        <v>27</v>
      </c>
      <c r="C3" s="771"/>
      <c r="D3" s="394"/>
      <c r="E3" s="772" t="str">
        <f>'様式C-1-2'!F3</f>
        <v>ホウベンザントンネル</v>
      </c>
      <c r="F3" s="773"/>
      <c r="G3" s="774"/>
      <c r="H3" s="366" t="s">
        <v>28</v>
      </c>
      <c r="I3" s="535"/>
      <c r="J3" s="536" t="str">
        <f>'様式C-1-2'!L3</f>
        <v>国道435号</v>
      </c>
      <c r="K3" s="536"/>
      <c r="L3" s="536"/>
      <c r="M3" s="309" t="s">
        <v>257</v>
      </c>
      <c r="N3" s="310"/>
      <c r="O3" s="310"/>
      <c r="P3" s="310"/>
      <c r="Q3" s="311"/>
      <c r="R3" s="775" t="str">
        <f>'様式C-1-2'!Q3</f>
        <v>株式会社エイト日本技術開発</v>
      </c>
      <c r="S3" s="775"/>
      <c r="T3" s="775"/>
      <c r="U3" s="543" t="s">
        <v>219</v>
      </c>
      <c r="V3" s="544"/>
      <c r="W3" s="545"/>
      <c r="X3" s="549">
        <f>'様式C-1-2'!Y3</f>
        <v>44413</v>
      </c>
      <c r="Y3" s="550"/>
      <c r="Z3" s="551"/>
    </row>
    <row r="4" spans="2:28" ht="20.100000000000001" customHeight="1" x14ac:dyDescent="0.15">
      <c r="B4" s="667" t="s">
        <v>0</v>
      </c>
      <c r="C4" s="667"/>
      <c r="D4" s="321"/>
      <c r="E4" s="555" t="str">
        <f>'様式C-1-2'!F4</f>
        <v>鳳翩山トンネル</v>
      </c>
      <c r="F4" s="556"/>
      <c r="G4" s="557"/>
      <c r="H4" s="692" t="s">
        <v>1</v>
      </c>
      <c r="I4" s="558"/>
      <c r="J4" s="536" t="str">
        <f>'様式C-1-2'!L4</f>
        <v>防府土木建設事務所山口支所</v>
      </c>
      <c r="K4" s="536"/>
      <c r="L4" s="536"/>
      <c r="M4" s="309" t="s">
        <v>258</v>
      </c>
      <c r="N4" s="310"/>
      <c r="O4" s="310"/>
      <c r="P4" s="310"/>
      <c r="Q4" s="311"/>
      <c r="R4" s="776" t="str">
        <f>'様式C-1-2'!Q4</f>
        <v>榎田　敦之</v>
      </c>
      <c r="S4" s="776"/>
      <c r="T4" s="776"/>
      <c r="U4" s="693"/>
      <c r="V4" s="694"/>
      <c r="W4" s="695"/>
      <c r="X4" s="696"/>
      <c r="Y4" s="756"/>
      <c r="Z4" s="697"/>
    </row>
    <row r="5" spans="2:28" ht="28.5" customHeight="1" x14ac:dyDescent="0.15">
      <c r="B5" s="779" t="s">
        <v>281</v>
      </c>
      <c r="C5" s="780" t="s">
        <v>221</v>
      </c>
      <c r="D5" s="780"/>
      <c r="E5" s="781" t="s">
        <v>205</v>
      </c>
      <c r="F5" s="722" t="s">
        <v>281</v>
      </c>
      <c r="G5" s="757"/>
      <c r="H5" s="739"/>
      <c r="I5" s="739"/>
      <c r="J5" s="739"/>
      <c r="K5" s="739"/>
      <c r="L5" s="739"/>
      <c r="M5" s="739"/>
      <c r="N5" s="739"/>
      <c r="O5" s="739"/>
      <c r="P5" s="739"/>
      <c r="Q5" s="739"/>
      <c r="R5" s="739"/>
      <c r="S5" s="758"/>
      <c r="T5" s="758"/>
      <c r="U5" s="758"/>
      <c r="V5" s="758"/>
      <c r="W5" s="758"/>
      <c r="X5" s="758"/>
      <c r="Y5" s="758"/>
      <c r="Z5" s="759"/>
      <c r="AA5" s="47"/>
      <c r="AB5" s="8"/>
    </row>
    <row r="6" spans="2:28" ht="24.75" customHeight="1" x14ac:dyDescent="0.15">
      <c r="B6" s="779"/>
      <c r="C6" s="724"/>
      <c r="D6" s="724"/>
      <c r="E6" s="782"/>
      <c r="F6" s="636" t="s">
        <v>290</v>
      </c>
      <c r="G6" s="636"/>
      <c r="H6" s="760" t="s">
        <v>279</v>
      </c>
      <c r="I6" s="758"/>
      <c r="J6" s="758"/>
      <c r="K6" s="758"/>
      <c r="L6" s="758"/>
      <c r="M6" s="758"/>
      <c r="N6" s="759"/>
      <c r="O6" s="760" t="s">
        <v>278</v>
      </c>
      <c r="P6" s="762"/>
      <c r="Q6" s="762"/>
      <c r="R6" s="762"/>
      <c r="S6" s="762"/>
      <c r="T6" s="762"/>
      <c r="U6" s="762"/>
      <c r="V6" s="763"/>
      <c r="W6" s="760" t="s">
        <v>220</v>
      </c>
      <c r="X6" s="740"/>
      <c r="Y6" s="777" t="s">
        <v>261</v>
      </c>
      <c r="Z6" s="778"/>
      <c r="AA6" s="8"/>
      <c r="AB6" s="8"/>
    </row>
    <row r="7" spans="2:28" ht="27.75" customHeight="1" x14ac:dyDescent="0.15">
      <c r="B7" s="707"/>
      <c r="C7" s="653"/>
      <c r="D7" s="654"/>
      <c r="E7" s="87"/>
      <c r="F7" s="770"/>
      <c r="G7" s="770"/>
      <c r="H7" s="768"/>
      <c r="I7" s="769"/>
      <c r="J7" s="769"/>
      <c r="K7" s="769"/>
      <c r="L7" s="765"/>
      <c r="M7" s="765"/>
      <c r="N7" s="766"/>
      <c r="O7" s="764"/>
      <c r="P7" s="765"/>
      <c r="Q7" s="765"/>
      <c r="R7" s="765"/>
      <c r="S7" s="765"/>
      <c r="T7" s="765"/>
      <c r="U7" s="765"/>
      <c r="V7" s="766"/>
      <c r="W7" s="761"/>
      <c r="X7" s="761"/>
      <c r="Y7" s="761"/>
      <c r="Z7" s="761"/>
    </row>
    <row r="8" spans="2:28" ht="27.75" customHeight="1" x14ac:dyDescent="0.15">
      <c r="B8" s="707"/>
      <c r="C8" s="653"/>
      <c r="D8" s="654"/>
      <c r="E8" s="87"/>
      <c r="F8" s="770"/>
      <c r="G8" s="770"/>
      <c r="H8" s="768"/>
      <c r="I8" s="769"/>
      <c r="J8" s="769"/>
      <c r="K8" s="769"/>
      <c r="L8" s="765"/>
      <c r="M8" s="765"/>
      <c r="N8" s="766"/>
      <c r="O8" s="764"/>
      <c r="P8" s="765"/>
      <c r="Q8" s="765"/>
      <c r="R8" s="765"/>
      <c r="S8" s="765"/>
      <c r="T8" s="765"/>
      <c r="U8" s="765"/>
      <c r="V8" s="766"/>
      <c r="W8" s="761"/>
      <c r="X8" s="761"/>
      <c r="Y8" s="761"/>
      <c r="Z8" s="761"/>
    </row>
    <row r="9" spans="2:28" ht="27.75" customHeight="1" x14ac:dyDescent="0.15">
      <c r="B9" s="707"/>
      <c r="C9" s="653"/>
      <c r="D9" s="654"/>
      <c r="E9" s="170"/>
      <c r="F9" s="770"/>
      <c r="G9" s="770"/>
      <c r="H9" s="768"/>
      <c r="I9" s="769"/>
      <c r="J9" s="769"/>
      <c r="K9" s="769"/>
      <c r="L9" s="765"/>
      <c r="M9" s="765"/>
      <c r="N9" s="766"/>
      <c r="O9" s="764"/>
      <c r="P9" s="765"/>
      <c r="Q9" s="765"/>
      <c r="R9" s="765"/>
      <c r="S9" s="765"/>
      <c r="T9" s="765"/>
      <c r="U9" s="765"/>
      <c r="V9" s="766"/>
      <c r="W9" s="761"/>
      <c r="X9" s="761"/>
      <c r="Y9" s="761"/>
      <c r="Z9" s="761"/>
    </row>
    <row r="10" spans="2:28" ht="27.75" customHeight="1" x14ac:dyDescent="0.15">
      <c r="B10" s="707"/>
      <c r="C10" s="653"/>
      <c r="D10" s="654"/>
      <c r="E10" s="170"/>
      <c r="F10" s="770"/>
      <c r="G10" s="770"/>
      <c r="H10" s="768"/>
      <c r="I10" s="769"/>
      <c r="J10" s="769"/>
      <c r="K10" s="769"/>
      <c r="L10" s="765"/>
      <c r="M10" s="765"/>
      <c r="N10" s="766"/>
      <c r="O10" s="764"/>
      <c r="P10" s="765"/>
      <c r="Q10" s="765"/>
      <c r="R10" s="765"/>
      <c r="S10" s="765"/>
      <c r="T10" s="765"/>
      <c r="U10" s="765"/>
      <c r="V10" s="766"/>
      <c r="W10" s="761"/>
      <c r="X10" s="761"/>
      <c r="Y10" s="761"/>
      <c r="Z10" s="761"/>
    </row>
    <row r="11" spans="2:28" ht="27.75" customHeight="1" x14ac:dyDescent="0.15">
      <c r="B11" s="707"/>
      <c r="C11" s="767"/>
      <c r="D11" s="783"/>
      <c r="E11" s="46"/>
      <c r="F11" s="784"/>
      <c r="G11" s="784"/>
      <c r="H11" s="768"/>
      <c r="I11" s="769"/>
      <c r="J11" s="769"/>
      <c r="K11" s="769"/>
      <c r="L11" s="765"/>
      <c r="M11" s="765"/>
      <c r="N11" s="766"/>
      <c r="O11" s="767"/>
      <c r="P11" s="765"/>
      <c r="Q11" s="765"/>
      <c r="R11" s="765"/>
      <c r="S11" s="765"/>
      <c r="T11" s="765"/>
      <c r="U11" s="765"/>
      <c r="V11" s="766"/>
      <c r="W11" s="761"/>
      <c r="X11" s="761"/>
      <c r="Y11" s="761"/>
      <c r="Z11" s="761"/>
    </row>
    <row r="12" spans="2:28" ht="27.75" customHeight="1" x14ac:dyDescent="0.15">
      <c r="B12" s="707"/>
      <c r="C12" s="767"/>
      <c r="D12" s="783"/>
      <c r="E12" s="46"/>
      <c r="F12" s="784"/>
      <c r="G12" s="784"/>
      <c r="H12" s="768"/>
      <c r="I12" s="769"/>
      <c r="J12" s="769"/>
      <c r="K12" s="769"/>
      <c r="L12" s="765"/>
      <c r="M12" s="765"/>
      <c r="N12" s="766"/>
      <c r="O12" s="767"/>
      <c r="P12" s="765"/>
      <c r="Q12" s="765"/>
      <c r="R12" s="765"/>
      <c r="S12" s="765"/>
      <c r="T12" s="765"/>
      <c r="U12" s="765"/>
      <c r="V12" s="766"/>
      <c r="W12" s="761"/>
      <c r="X12" s="761"/>
      <c r="Y12" s="761"/>
      <c r="Z12" s="761"/>
    </row>
    <row r="13" spans="2:28" ht="27.75" customHeight="1" x14ac:dyDescent="0.15">
      <c r="B13" s="707"/>
      <c r="C13" s="767"/>
      <c r="D13" s="783"/>
      <c r="E13" s="46"/>
      <c r="F13" s="784"/>
      <c r="G13" s="784"/>
      <c r="H13" s="768"/>
      <c r="I13" s="769"/>
      <c r="J13" s="769"/>
      <c r="K13" s="769"/>
      <c r="L13" s="765"/>
      <c r="M13" s="765"/>
      <c r="N13" s="766"/>
      <c r="O13" s="767"/>
      <c r="P13" s="765"/>
      <c r="Q13" s="765"/>
      <c r="R13" s="765"/>
      <c r="S13" s="765"/>
      <c r="T13" s="765"/>
      <c r="U13" s="765"/>
      <c r="V13" s="766"/>
      <c r="W13" s="761"/>
      <c r="X13" s="761"/>
      <c r="Y13" s="761"/>
      <c r="Z13" s="761"/>
    </row>
    <row r="14" spans="2:28" ht="27.75" customHeight="1" x14ac:dyDescent="0.15">
      <c r="B14" s="707"/>
      <c r="C14" s="767"/>
      <c r="D14" s="783"/>
      <c r="E14" s="46"/>
      <c r="F14" s="770"/>
      <c r="G14" s="770"/>
      <c r="H14" s="768"/>
      <c r="I14" s="769"/>
      <c r="J14" s="769"/>
      <c r="K14" s="769"/>
      <c r="L14" s="765"/>
      <c r="M14" s="765"/>
      <c r="N14" s="766"/>
      <c r="O14" s="767"/>
      <c r="P14" s="765"/>
      <c r="Q14" s="765"/>
      <c r="R14" s="765"/>
      <c r="S14" s="765"/>
      <c r="T14" s="765"/>
      <c r="U14" s="765"/>
      <c r="V14" s="766"/>
      <c r="W14" s="761"/>
      <c r="X14" s="761"/>
      <c r="Y14" s="761"/>
      <c r="Z14" s="761"/>
    </row>
    <row r="15" spans="2:28" ht="27.75" customHeight="1" x14ac:dyDescent="0.15">
      <c r="B15" s="707"/>
      <c r="C15" s="767"/>
      <c r="D15" s="783"/>
      <c r="E15" s="46"/>
      <c r="F15" s="784"/>
      <c r="G15" s="784"/>
      <c r="H15" s="768"/>
      <c r="I15" s="769"/>
      <c r="J15" s="769"/>
      <c r="K15" s="769"/>
      <c r="L15" s="765"/>
      <c r="M15" s="765"/>
      <c r="N15" s="766"/>
      <c r="O15" s="767"/>
      <c r="P15" s="765"/>
      <c r="Q15" s="765"/>
      <c r="R15" s="765"/>
      <c r="S15" s="765"/>
      <c r="T15" s="765"/>
      <c r="U15" s="765"/>
      <c r="V15" s="766"/>
      <c r="W15" s="761"/>
      <c r="X15" s="761"/>
      <c r="Y15" s="761"/>
      <c r="Z15" s="761"/>
    </row>
    <row r="16" spans="2:28" ht="27.75" customHeight="1" x14ac:dyDescent="0.15">
      <c r="B16" s="707"/>
      <c r="C16" s="767"/>
      <c r="D16" s="783"/>
      <c r="E16" s="46"/>
      <c r="F16" s="784"/>
      <c r="G16" s="784"/>
      <c r="H16" s="768"/>
      <c r="I16" s="769"/>
      <c r="J16" s="769"/>
      <c r="K16" s="769"/>
      <c r="L16" s="765"/>
      <c r="M16" s="765"/>
      <c r="N16" s="766"/>
      <c r="O16" s="767"/>
      <c r="P16" s="765"/>
      <c r="Q16" s="765"/>
      <c r="R16" s="765"/>
      <c r="S16" s="765"/>
      <c r="T16" s="765"/>
      <c r="U16" s="765"/>
      <c r="V16" s="766"/>
      <c r="W16" s="761"/>
      <c r="X16" s="761"/>
      <c r="Y16" s="761"/>
      <c r="Z16" s="761"/>
    </row>
    <row r="17" spans="2:26" ht="27.75" customHeight="1" x14ac:dyDescent="0.15">
      <c r="B17" s="707"/>
      <c r="C17" s="767"/>
      <c r="D17" s="783"/>
      <c r="E17" s="46"/>
      <c r="F17" s="784"/>
      <c r="G17" s="784"/>
      <c r="H17" s="768"/>
      <c r="I17" s="769"/>
      <c r="J17" s="769"/>
      <c r="K17" s="769"/>
      <c r="L17" s="765"/>
      <c r="M17" s="765"/>
      <c r="N17" s="766"/>
      <c r="O17" s="767"/>
      <c r="P17" s="765"/>
      <c r="Q17" s="765"/>
      <c r="R17" s="765"/>
      <c r="S17" s="765"/>
      <c r="T17" s="765"/>
      <c r="U17" s="765"/>
      <c r="V17" s="766"/>
      <c r="W17" s="761"/>
      <c r="X17" s="761"/>
      <c r="Y17" s="761"/>
      <c r="Z17" s="761"/>
    </row>
    <row r="18" spans="2:26" ht="27.75" customHeight="1" x14ac:dyDescent="0.15">
      <c r="B18" s="707"/>
      <c r="C18" s="767"/>
      <c r="D18" s="783"/>
      <c r="E18" s="46"/>
      <c r="F18" s="784"/>
      <c r="G18" s="784"/>
      <c r="H18" s="768"/>
      <c r="I18" s="769"/>
      <c r="J18" s="769"/>
      <c r="K18" s="769"/>
      <c r="L18" s="765"/>
      <c r="M18" s="765"/>
      <c r="N18" s="766"/>
      <c r="O18" s="767"/>
      <c r="P18" s="765"/>
      <c r="Q18" s="765"/>
      <c r="R18" s="765"/>
      <c r="S18" s="765"/>
      <c r="T18" s="765"/>
      <c r="U18" s="765"/>
      <c r="V18" s="766"/>
      <c r="W18" s="761"/>
      <c r="X18" s="761"/>
      <c r="Y18" s="761"/>
      <c r="Z18" s="761"/>
    </row>
    <row r="19" spans="2:26" ht="27.75" customHeight="1" x14ac:dyDescent="0.15">
      <c r="B19" s="707"/>
      <c r="C19" s="767"/>
      <c r="D19" s="783"/>
      <c r="E19" s="46"/>
      <c r="F19" s="784"/>
      <c r="G19" s="784"/>
      <c r="H19" s="768"/>
      <c r="I19" s="769"/>
      <c r="J19" s="769"/>
      <c r="K19" s="769"/>
      <c r="L19" s="765"/>
      <c r="M19" s="765"/>
      <c r="N19" s="766"/>
      <c r="O19" s="767"/>
      <c r="P19" s="765"/>
      <c r="Q19" s="765"/>
      <c r="R19" s="765"/>
      <c r="S19" s="765"/>
      <c r="T19" s="765"/>
      <c r="U19" s="765"/>
      <c r="V19" s="766"/>
      <c r="W19" s="761"/>
      <c r="X19" s="761"/>
      <c r="Y19" s="761"/>
      <c r="Z19" s="761"/>
    </row>
    <row r="20" spans="2:26" ht="27.75" customHeight="1" x14ac:dyDescent="0.15">
      <c r="B20" s="707"/>
      <c r="C20" s="767"/>
      <c r="D20" s="783"/>
      <c r="E20" s="46"/>
      <c r="F20" s="784"/>
      <c r="G20" s="784"/>
      <c r="H20" s="768"/>
      <c r="I20" s="769"/>
      <c r="J20" s="769"/>
      <c r="K20" s="769"/>
      <c r="L20" s="765"/>
      <c r="M20" s="765"/>
      <c r="N20" s="766"/>
      <c r="O20" s="767"/>
      <c r="P20" s="765"/>
      <c r="Q20" s="765"/>
      <c r="R20" s="765"/>
      <c r="S20" s="765"/>
      <c r="T20" s="765"/>
      <c r="U20" s="765"/>
      <c r="V20" s="766"/>
      <c r="W20" s="761"/>
      <c r="X20" s="761"/>
      <c r="Y20" s="761"/>
      <c r="Z20" s="761"/>
    </row>
    <row r="21" spans="2:26" ht="27.75" customHeight="1" x14ac:dyDescent="0.15">
      <c r="B21" s="708"/>
      <c r="C21" s="767"/>
      <c r="D21" s="783"/>
      <c r="E21" s="46"/>
      <c r="F21" s="784"/>
      <c r="G21" s="784"/>
      <c r="H21" s="768"/>
      <c r="I21" s="769"/>
      <c r="J21" s="769"/>
      <c r="K21" s="769"/>
      <c r="L21" s="765"/>
      <c r="M21" s="765"/>
      <c r="N21" s="766"/>
      <c r="O21" s="767"/>
      <c r="P21" s="765"/>
      <c r="Q21" s="765"/>
      <c r="R21" s="765"/>
      <c r="S21" s="765"/>
      <c r="T21" s="765"/>
      <c r="U21" s="765"/>
      <c r="V21" s="766"/>
      <c r="W21" s="761"/>
      <c r="X21" s="761"/>
      <c r="Y21" s="761"/>
      <c r="Z21" s="761"/>
    </row>
    <row r="22" spans="2:26" ht="15.95" customHeight="1" x14ac:dyDescent="0.15">
      <c r="B22" s="1" t="s">
        <v>280</v>
      </c>
    </row>
    <row r="23" spans="2:26" ht="15.95" customHeight="1" x14ac:dyDescent="0.15">
      <c r="B23" s="195" t="s">
        <v>534</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9"/>
  <printOptions horizontalCentered="1" verticalCentered="1"/>
  <pageMargins left="0.39370078740157483" right="0.39370078740157483" top="0.59055118110236227" bottom="0.59055118110236227" header="0.31496062992125984" footer="0.31496062992125984"/>
  <pageSetup paperSize="9" scale="83" orientation="landscape" copies="2"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E58BF-4EC0-4E22-9DE6-67B7C002FD29}">
  <sheetPr codeName="Sheet38"/>
  <dimension ref="B1:Y45"/>
  <sheetViews>
    <sheetView showGridLines="0" view="pageBreakPreview" zoomScaleNormal="100" zoomScaleSheetLayoutView="100" workbookViewId="0">
      <selection activeCell="J4" sqref="J4:L4"/>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t="s">
        <v>890</v>
      </c>
      <c r="E5" s="801"/>
      <c r="F5" s="804"/>
      <c r="G5" s="805"/>
      <c r="H5" s="805"/>
      <c r="I5" s="805"/>
      <c r="J5" s="805"/>
      <c r="K5" s="805"/>
      <c r="L5" s="805"/>
      <c r="M5" s="808" t="s">
        <v>557</v>
      </c>
      <c r="N5" s="811" t="s">
        <v>558</v>
      </c>
      <c r="O5" s="812" t="s">
        <v>890</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2</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926</v>
      </c>
      <c r="E11" s="815"/>
      <c r="F11" s="804"/>
      <c r="G11" s="805"/>
      <c r="H11" s="805"/>
      <c r="I11" s="805"/>
      <c r="J11" s="805"/>
      <c r="K11" s="805"/>
      <c r="L11" s="805"/>
      <c r="M11" s="510"/>
      <c r="N11" s="510" t="s">
        <v>4</v>
      </c>
      <c r="O11" s="812" t="s">
        <v>926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721</v>
      </c>
      <c r="E14" s="803"/>
      <c r="F14" s="804"/>
      <c r="G14" s="805"/>
      <c r="H14" s="805"/>
      <c r="I14" s="805"/>
      <c r="J14" s="805"/>
      <c r="K14" s="805"/>
      <c r="L14" s="805"/>
      <c r="M14" s="457" t="s">
        <v>6</v>
      </c>
      <c r="N14" s="459"/>
      <c r="O14" s="802" t="s">
        <v>721</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1000</v>
      </c>
      <c r="F17" s="818"/>
      <c r="G17" s="818"/>
      <c r="H17" s="818"/>
      <c r="I17" s="818"/>
      <c r="J17" s="818"/>
      <c r="K17" s="818"/>
      <c r="L17" s="819"/>
      <c r="M17" s="457" t="s">
        <v>7</v>
      </c>
      <c r="N17" s="458"/>
      <c r="O17" s="459"/>
      <c r="P17" s="432" t="s">
        <v>1075</v>
      </c>
      <c r="Q17" s="818"/>
      <c r="R17" s="818"/>
      <c r="S17" s="818"/>
      <c r="T17" s="818"/>
      <c r="U17" s="818"/>
      <c r="V17" s="818"/>
      <c r="W17" s="819"/>
    </row>
    <row r="18" spans="2:23" s="217" customFormat="1" ht="17.100000000000001" customHeight="1" x14ac:dyDescent="0.15">
      <c r="B18" s="457" t="s">
        <v>46</v>
      </c>
      <c r="C18" s="458"/>
      <c r="D18" s="459"/>
      <c r="E18" s="820" t="s">
        <v>999</v>
      </c>
      <c r="F18" s="821"/>
      <c r="G18" s="821"/>
      <c r="H18" s="821"/>
      <c r="I18" s="821"/>
      <c r="J18" s="821"/>
      <c r="K18" s="821"/>
      <c r="L18" s="821"/>
      <c r="M18" s="457" t="s">
        <v>46</v>
      </c>
      <c r="N18" s="458"/>
      <c r="O18" s="459"/>
      <c r="P18" s="820" t="s">
        <v>1002</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1147</v>
      </c>
      <c r="E21" s="836"/>
      <c r="F21" s="836"/>
      <c r="G21" s="836"/>
      <c r="H21" s="836"/>
      <c r="I21" s="836"/>
      <c r="J21" s="836"/>
      <c r="K21" s="836"/>
      <c r="L21" s="836"/>
      <c r="M21" s="837" t="s">
        <v>560</v>
      </c>
      <c r="N21" s="838"/>
      <c r="O21" s="835" t="s">
        <v>1147</v>
      </c>
      <c r="P21" s="836"/>
      <c r="Q21" s="836"/>
      <c r="R21" s="836"/>
      <c r="S21" s="836"/>
      <c r="T21" s="836"/>
      <c r="U21" s="836"/>
      <c r="V21" s="836"/>
      <c r="W21" s="836"/>
    </row>
    <row r="22" spans="2:23" s="217" customFormat="1" ht="20.100000000000001" customHeight="1" x14ac:dyDescent="0.15">
      <c r="B22" s="809" t="s">
        <v>557</v>
      </c>
      <c r="C22" s="798" t="s">
        <v>558</v>
      </c>
      <c r="D22" s="800">
        <v>1</v>
      </c>
      <c r="E22" s="801"/>
      <c r="F22" s="804"/>
      <c r="G22" s="805"/>
      <c r="H22" s="805"/>
      <c r="I22" s="805"/>
      <c r="J22" s="805"/>
      <c r="K22" s="805"/>
      <c r="L22" s="805"/>
      <c r="M22" s="809" t="s">
        <v>557</v>
      </c>
      <c r="N22" s="798" t="s">
        <v>558</v>
      </c>
      <c r="O22" s="839">
        <v>1</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719</v>
      </c>
      <c r="E28" s="813"/>
      <c r="F28" s="804"/>
      <c r="G28" s="805"/>
      <c r="H28" s="805"/>
      <c r="I28" s="805"/>
      <c r="J28" s="805"/>
      <c r="K28" s="805"/>
      <c r="L28" s="805"/>
      <c r="M28" s="510"/>
      <c r="N28" s="510" t="s">
        <v>4</v>
      </c>
      <c r="O28" s="839" t="s">
        <v>719</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721</v>
      </c>
      <c r="E31" s="803"/>
      <c r="F31" s="804"/>
      <c r="G31" s="805"/>
      <c r="H31" s="805"/>
      <c r="I31" s="805"/>
      <c r="J31" s="805"/>
      <c r="K31" s="805"/>
      <c r="L31" s="805"/>
      <c r="M31" s="457" t="s">
        <v>6</v>
      </c>
      <c r="N31" s="459"/>
      <c r="O31" s="849" t="s">
        <v>721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1076</v>
      </c>
      <c r="F34" s="818"/>
      <c r="G34" s="818"/>
      <c r="H34" s="818"/>
      <c r="I34" s="818"/>
      <c r="J34" s="818"/>
      <c r="K34" s="818"/>
      <c r="L34" s="819"/>
      <c r="M34" s="457" t="s">
        <v>7</v>
      </c>
      <c r="N34" s="458"/>
      <c r="O34" s="459"/>
      <c r="P34" s="432" t="s">
        <v>1004</v>
      </c>
      <c r="Q34" s="818"/>
      <c r="R34" s="818"/>
      <c r="S34" s="818"/>
      <c r="T34" s="818"/>
      <c r="U34" s="818"/>
      <c r="V34" s="818"/>
      <c r="W34" s="819"/>
    </row>
    <row r="35" spans="2:23" s="217" customFormat="1" ht="17.100000000000001" customHeight="1" x14ac:dyDescent="0.15">
      <c r="B35" s="457" t="s">
        <v>46</v>
      </c>
      <c r="C35" s="458"/>
      <c r="D35" s="459"/>
      <c r="E35" s="820" t="s">
        <v>1003</v>
      </c>
      <c r="F35" s="821"/>
      <c r="G35" s="821"/>
      <c r="H35" s="821"/>
      <c r="I35" s="821"/>
      <c r="J35" s="821"/>
      <c r="K35" s="821"/>
      <c r="L35" s="821"/>
      <c r="M35" s="457" t="s">
        <v>46</v>
      </c>
      <c r="N35" s="458"/>
      <c r="O35" s="459"/>
      <c r="P35" s="820" t="s">
        <v>788</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1147</v>
      </c>
      <c r="E38" s="836"/>
      <c r="F38" s="836"/>
      <c r="G38" s="836"/>
      <c r="H38" s="836"/>
      <c r="I38" s="836"/>
      <c r="J38" s="836"/>
      <c r="K38" s="836"/>
      <c r="L38" s="836"/>
      <c r="M38" s="501" t="s">
        <v>560</v>
      </c>
      <c r="N38" s="502"/>
      <c r="O38" s="854" t="s">
        <v>789</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3ADB6AB5-2FD3-461C-A9B0-3370F1049648}">
      <formula1>INDIRECT(D13)</formula1>
    </dataValidation>
    <dataValidation type="list" allowBlank="1" showInputMessage="1" showErrorMessage="1" sqref="D11:E12 O11:P12 D28:E29 O28:P29" xr:uid="{1567730C-EF93-4372-A6E1-BBABBB6934A3}">
      <formula1>INDIRECT(D9)</formula1>
    </dataValidation>
    <dataValidation type="list" allowBlank="1" showInputMessage="1" showErrorMessage="1" sqref="E32:E33 P15:P16 P32:P33 E15:E16" xr:uid="{C5A988EA-7E60-441E-AF14-737E4ED4DEA8}">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C46AF84-7F30-4AB3-B339-A60BBCA186EE}">
          <x14:formula1>
            <xm:f>'(参考)リスト'!$F$16:$F$21</xm:f>
          </x14:formula1>
          <xm:sqref>E32:E33</xm:sqref>
        </x14:dataValidation>
        <x14:dataValidation type="list" allowBlank="1" showInputMessage="1" showErrorMessage="1" xr:uid="{4EA30942-70B2-4906-BD04-415E4AD72D1D}">
          <x14:formula1>
            <xm:f>'(参考)リスト'!$D$16:$D$18</xm:f>
          </x14:formula1>
          <xm:sqref>D13:E13 O13:P13 D30:E30 O30:P30</xm:sqref>
        </x14:dataValidation>
        <x14:dataValidation type="list" allowBlank="1" showInputMessage="1" showErrorMessage="1" xr:uid="{6AE05142-E599-454D-B26A-330034E9FA9D}">
          <x14:formula1>
            <xm:f>'(参考)リスト'!$B$16:$B$21</xm:f>
          </x14:formula1>
          <xm:sqref>D9:E10 O9:P10 D26:E27 O26:P27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36565-D647-4D41-A0F8-71A236730ACF}">
  <sheetPr codeName="Sheet39"/>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1</v>
      </c>
      <c r="E5" s="801"/>
      <c r="F5" s="804"/>
      <c r="G5" s="805"/>
      <c r="H5" s="805"/>
      <c r="I5" s="805"/>
      <c r="J5" s="805"/>
      <c r="K5" s="805"/>
      <c r="L5" s="805"/>
      <c r="M5" s="808" t="s">
        <v>557</v>
      </c>
      <c r="N5" s="811" t="s">
        <v>558</v>
      </c>
      <c r="O5" s="812">
        <v>2</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3</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719</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721</v>
      </c>
      <c r="E14" s="803"/>
      <c r="F14" s="804"/>
      <c r="G14" s="805"/>
      <c r="H14" s="805"/>
      <c r="I14" s="805"/>
      <c r="J14" s="805"/>
      <c r="K14" s="805"/>
      <c r="L14" s="805"/>
      <c r="M14" s="457" t="s">
        <v>6</v>
      </c>
      <c r="N14" s="459"/>
      <c r="O14" s="802" t="s">
        <v>727</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1077</v>
      </c>
      <c r="F17" s="818"/>
      <c r="G17" s="818"/>
      <c r="H17" s="818"/>
      <c r="I17" s="818"/>
      <c r="J17" s="818"/>
      <c r="K17" s="818"/>
      <c r="L17" s="819"/>
      <c r="M17" s="457" t="s">
        <v>7</v>
      </c>
      <c r="N17" s="458"/>
      <c r="O17" s="459"/>
      <c r="P17" s="432" t="s">
        <v>791</v>
      </c>
      <c r="Q17" s="818"/>
      <c r="R17" s="818"/>
      <c r="S17" s="818"/>
      <c r="T17" s="818"/>
      <c r="U17" s="818"/>
      <c r="V17" s="818"/>
      <c r="W17" s="819"/>
    </row>
    <row r="18" spans="2:23" s="217" customFormat="1" ht="17.100000000000001" customHeight="1" x14ac:dyDescent="0.15">
      <c r="B18" s="457" t="s">
        <v>46</v>
      </c>
      <c r="C18" s="458"/>
      <c r="D18" s="459"/>
      <c r="E18" s="820" t="s">
        <v>1005</v>
      </c>
      <c r="F18" s="821"/>
      <c r="G18" s="821"/>
      <c r="H18" s="821"/>
      <c r="I18" s="821"/>
      <c r="J18" s="821"/>
      <c r="K18" s="821"/>
      <c r="L18" s="821"/>
      <c r="M18" s="457" t="s">
        <v>46</v>
      </c>
      <c r="N18" s="458"/>
      <c r="O18" s="459"/>
      <c r="P18" s="820" t="s">
        <v>790</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1147</v>
      </c>
      <c r="E21" s="836"/>
      <c r="F21" s="836"/>
      <c r="G21" s="836"/>
      <c r="H21" s="836"/>
      <c r="I21" s="836"/>
      <c r="J21" s="836"/>
      <c r="K21" s="836"/>
      <c r="L21" s="836"/>
      <c r="M21" s="837" t="s">
        <v>560</v>
      </c>
      <c r="N21" s="838"/>
      <c r="O21" s="835" t="s">
        <v>792</v>
      </c>
      <c r="P21" s="836"/>
      <c r="Q21" s="836"/>
      <c r="R21" s="836"/>
      <c r="S21" s="836"/>
      <c r="T21" s="836"/>
      <c r="U21" s="836"/>
      <c r="V21" s="836"/>
      <c r="W21" s="857"/>
    </row>
    <row r="22" spans="2:23" s="217" customFormat="1" ht="20.100000000000001" customHeight="1" x14ac:dyDescent="0.15">
      <c r="B22" s="809" t="s">
        <v>557</v>
      </c>
      <c r="C22" s="798" t="s">
        <v>558</v>
      </c>
      <c r="D22" s="800">
        <v>3</v>
      </c>
      <c r="E22" s="801"/>
      <c r="F22" s="804"/>
      <c r="G22" s="805"/>
      <c r="H22" s="805"/>
      <c r="I22" s="805"/>
      <c r="J22" s="805"/>
      <c r="K22" s="805"/>
      <c r="L22" s="805"/>
      <c r="M22" s="809" t="s">
        <v>557</v>
      </c>
      <c r="N22" s="798" t="s">
        <v>558</v>
      </c>
      <c r="O22" s="839">
        <v>3</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726</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794</v>
      </c>
      <c r="F34" s="818"/>
      <c r="G34" s="818"/>
      <c r="H34" s="818"/>
      <c r="I34" s="818"/>
      <c r="J34" s="818"/>
      <c r="K34" s="818"/>
      <c r="L34" s="819"/>
      <c r="M34" s="457" t="s">
        <v>7</v>
      </c>
      <c r="N34" s="458"/>
      <c r="O34" s="459"/>
      <c r="P34" s="432" t="s">
        <v>791</v>
      </c>
      <c r="Q34" s="818"/>
      <c r="R34" s="818"/>
      <c r="S34" s="818"/>
      <c r="T34" s="818"/>
      <c r="U34" s="818"/>
      <c r="V34" s="818"/>
      <c r="W34" s="819"/>
    </row>
    <row r="35" spans="2:23" s="217" customFormat="1" ht="17.100000000000001" customHeight="1" x14ac:dyDescent="0.15">
      <c r="B35" s="457" t="s">
        <v>46</v>
      </c>
      <c r="C35" s="458"/>
      <c r="D35" s="459"/>
      <c r="E35" s="820" t="s">
        <v>793</v>
      </c>
      <c r="F35" s="821"/>
      <c r="G35" s="821"/>
      <c r="H35" s="821"/>
      <c r="I35" s="821"/>
      <c r="J35" s="821"/>
      <c r="K35" s="821"/>
      <c r="L35" s="821"/>
      <c r="M35" s="457" t="s">
        <v>46</v>
      </c>
      <c r="N35" s="458"/>
      <c r="O35" s="459"/>
      <c r="P35" s="820" t="s">
        <v>790</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792</v>
      </c>
      <c r="E38" s="836"/>
      <c r="F38" s="836"/>
      <c r="G38" s="836"/>
      <c r="H38" s="836"/>
      <c r="I38" s="836"/>
      <c r="J38" s="836"/>
      <c r="K38" s="836"/>
      <c r="L38" s="836"/>
      <c r="M38" s="501" t="s">
        <v>560</v>
      </c>
      <c r="N38" s="502"/>
      <c r="O38" s="854" t="s">
        <v>792</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3D6DA758-597C-4AEF-A07E-D1AB2468613F}">
      <formula1>INDIRECT(D13)</formula1>
    </dataValidation>
    <dataValidation type="list" allowBlank="1" showInputMessage="1" showErrorMessage="1" sqref="D11:E12 O11:P12 D28:E29 O28:P29" xr:uid="{2E6468B6-CFD6-42FE-AD74-F56D3F0A9CB3}">
      <formula1>INDIRECT(D9)</formula1>
    </dataValidation>
    <dataValidation type="list" allowBlank="1" showInputMessage="1" showErrorMessage="1" sqref="E32:E33 P15:P16 P32:P33 E15:E16" xr:uid="{CD90478C-C090-45E7-BE85-ADD801D7C784}">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A626597-0A4F-4B90-9DF8-DA2775991A2F}">
          <x14:formula1>
            <xm:f>'(参考)リスト'!$F$16:$F$21</xm:f>
          </x14:formula1>
          <xm:sqref>E32:E33</xm:sqref>
        </x14:dataValidation>
        <x14:dataValidation type="list" allowBlank="1" showInputMessage="1" showErrorMessage="1" xr:uid="{8D241D2A-76D6-49CF-B035-ED0B9811175E}">
          <x14:formula1>
            <xm:f>'(参考)リスト'!$D$16:$D$18</xm:f>
          </x14:formula1>
          <xm:sqref>D13:E13 O13:P13 D30:E30 O30:P30</xm:sqref>
        </x14:dataValidation>
        <x14:dataValidation type="list" allowBlank="1" showInputMessage="1" showErrorMessage="1" xr:uid="{07F7380E-3702-4D2E-8546-2F2E67E9454E}">
          <x14:formula1>
            <xm:f>'(参考)リスト'!$B$16:$B$21</xm:f>
          </x14:formula1>
          <xm:sqref>D9:E10 O9:P10 D26:E27 O26:P27</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52E0B-84C6-4D9E-A580-0017492B8C11}">
  <sheetPr codeName="Sheet40"/>
  <dimension ref="B1:Y45"/>
  <sheetViews>
    <sheetView showGridLines="0" view="pageBreakPreview" topLeftCell="A4"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4</v>
      </c>
      <c r="E5" s="801"/>
      <c r="F5" s="804"/>
      <c r="G5" s="805"/>
      <c r="H5" s="805"/>
      <c r="I5" s="805"/>
      <c r="J5" s="805"/>
      <c r="K5" s="805"/>
      <c r="L5" s="805"/>
      <c r="M5" s="808" t="s">
        <v>557</v>
      </c>
      <c r="N5" s="811" t="s">
        <v>558</v>
      </c>
      <c r="O5" s="812">
        <v>4</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2</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721</v>
      </c>
      <c r="E14" s="803"/>
      <c r="F14" s="804"/>
      <c r="G14" s="805"/>
      <c r="H14" s="805"/>
      <c r="I14" s="805"/>
      <c r="J14" s="805"/>
      <c r="K14" s="805"/>
      <c r="L14" s="805"/>
      <c r="M14" s="457" t="s">
        <v>6</v>
      </c>
      <c r="N14" s="459"/>
      <c r="O14" s="802" t="s">
        <v>721</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1078</v>
      </c>
      <c r="F17" s="818"/>
      <c r="G17" s="818"/>
      <c r="H17" s="818"/>
      <c r="I17" s="818"/>
      <c r="J17" s="818"/>
      <c r="K17" s="818"/>
      <c r="L17" s="819"/>
      <c r="M17" s="457" t="s">
        <v>7</v>
      </c>
      <c r="N17" s="458"/>
      <c r="O17" s="459"/>
      <c r="P17" s="432" t="s">
        <v>1000</v>
      </c>
      <c r="Q17" s="818"/>
      <c r="R17" s="818"/>
      <c r="S17" s="818"/>
      <c r="T17" s="818"/>
      <c r="U17" s="818"/>
      <c r="V17" s="818"/>
      <c r="W17" s="819"/>
    </row>
    <row r="18" spans="2:23" s="217" customFormat="1" ht="17.100000000000001" customHeight="1" x14ac:dyDescent="0.15">
      <c r="B18" s="457" t="s">
        <v>46</v>
      </c>
      <c r="C18" s="458"/>
      <c r="D18" s="459"/>
      <c r="E18" s="820" t="s">
        <v>1006</v>
      </c>
      <c r="F18" s="821"/>
      <c r="G18" s="821"/>
      <c r="H18" s="821"/>
      <c r="I18" s="821"/>
      <c r="J18" s="821"/>
      <c r="K18" s="821"/>
      <c r="L18" s="821"/>
      <c r="M18" s="457" t="s">
        <v>46</v>
      </c>
      <c r="N18" s="458"/>
      <c r="O18" s="459"/>
      <c r="P18" s="820" t="s">
        <v>1007</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1147</v>
      </c>
      <c r="E21" s="836"/>
      <c r="F21" s="836"/>
      <c r="G21" s="836"/>
      <c r="H21" s="836"/>
      <c r="I21" s="836"/>
      <c r="J21" s="836"/>
      <c r="K21" s="836"/>
      <c r="L21" s="836"/>
      <c r="M21" s="837" t="s">
        <v>560</v>
      </c>
      <c r="N21" s="838"/>
      <c r="O21" s="835" t="s">
        <v>1147</v>
      </c>
      <c r="P21" s="836"/>
      <c r="Q21" s="836"/>
      <c r="R21" s="836"/>
      <c r="S21" s="836"/>
      <c r="T21" s="836"/>
      <c r="U21" s="836"/>
      <c r="V21" s="836"/>
      <c r="W21" s="836"/>
    </row>
    <row r="22" spans="2:23" s="217" customFormat="1" ht="20.100000000000001" customHeight="1" x14ac:dyDescent="0.15">
      <c r="B22" s="809" t="s">
        <v>557</v>
      </c>
      <c r="C22" s="798" t="s">
        <v>558</v>
      </c>
      <c r="D22" s="800">
        <v>4</v>
      </c>
      <c r="E22" s="801"/>
      <c r="F22" s="804"/>
      <c r="G22" s="805"/>
      <c r="H22" s="805"/>
      <c r="I22" s="805"/>
      <c r="J22" s="805"/>
      <c r="K22" s="805"/>
      <c r="L22" s="805"/>
      <c r="M22" s="809" t="s">
        <v>557</v>
      </c>
      <c r="N22" s="798" t="s">
        <v>558</v>
      </c>
      <c r="O22" s="839">
        <v>5</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3</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726</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731</v>
      </c>
      <c r="E31" s="803"/>
      <c r="F31" s="804"/>
      <c r="G31" s="805"/>
      <c r="H31" s="805"/>
      <c r="I31" s="805"/>
      <c r="J31" s="805"/>
      <c r="K31" s="805"/>
      <c r="L31" s="805"/>
      <c r="M31" s="457" t="s">
        <v>6</v>
      </c>
      <c r="N31" s="459"/>
      <c r="O31" s="849" t="s">
        <v>721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1008</v>
      </c>
      <c r="F34" s="818"/>
      <c r="G34" s="818"/>
      <c r="H34" s="818"/>
      <c r="I34" s="818"/>
      <c r="J34" s="818"/>
      <c r="K34" s="818"/>
      <c r="L34" s="819"/>
      <c r="M34" s="457" t="s">
        <v>7</v>
      </c>
      <c r="N34" s="458"/>
      <c r="O34" s="459"/>
      <c r="P34" s="432" t="s">
        <v>1000</v>
      </c>
      <c r="Q34" s="818"/>
      <c r="R34" s="818"/>
      <c r="S34" s="818"/>
      <c r="T34" s="818"/>
      <c r="U34" s="818"/>
      <c r="V34" s="818"/>
      <c r="W34" s="819"/>
    </row>
    <row r="35" spans="2:23" s="217" customFormat="1" ht="17.100000000000001" customHeight="1" x14ac:dyDescent="0.15">
      <c r="B35" s="457" t="s">
        <v>46</v>
      </c>
      <c r="C35" s="458"/>
      <c r="D35" s="459"/>
      <c r="E35" s="820" t="s">
        <v>795</v>
      </c>
      <c r="F35" s="821"/>
      <c r="G35" s="821"/>
      <c r="H35" s="821"/>
      <c r="I35" s="821"/>
      <c r="J35" s="821"/>
      <c r="K35" s="821"/>
      <c r="L35" s="821"/>
      <c r="M35" s="457" t="s">
        <v>46</v>
      </c>
      <c r="N35" s="458"/>
      <c r="O35" s="459"/>
      <c r="P35" s="820" t="s">
        <v>1007</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796</v>
      </c>
      <c r="E38" s="836"/>
      <c r="F38" s="836"/>
      <c r="G38" s="836"/>
      <c r="H38" s="836"/>
      <c r="I38" s="836"/>
      <c r="J38" s="836"/>
      <c r="K38" s="836"/>
      <c r="L38" s="836"/>
      <c r="M38" s="501" t="s">
        <v>560</v>
      </c>
      <c r="N38" s="502"/>
      <c r="O38" s="835" t="s">
        <v>1147</v>
      </c>
      <c r="P38" s="836"/>
      <c r="Q38" s="836"/>
      <c r="R38" s="836"/>
      <c r="S38" s="836"/>
      <c r="T38" s="836"/>
      <c r="U38" s="836"/>
      <c r="V38" s="836"/>
      <c r="W38" s="83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971A950D-84B5-4517-A335-F19B1771A32C}">
      <formula1>INDIRECT(D13)</formula1>
    </dataValidation>
    <dataValidation type="list" allowBlank="1" showInputMessage="1" showErrorMessage="1" sqref="D11:E12 O11:P12 D28:E29 O28:P29" xr:uid="{CE282938-BC71-46C8-9C91-7A6D7A1975B0}">
      <formula1>INDIRECT(D9)</formula1>
    </dataValidation>
    <dataValidation type="list" allowBlank="1" showInputMessage="1" showErrorMessage="1" sqref="E32:E33 P15:P16 P32:P33 E15:E16" xr:uid="{5C88F791-9CAE-4CD8-BCC7-6B30CA973E41}">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443A8A9-30FD-455C-938A-E2FA65C12BEF}">
          <x14:formula1>
            <xm:f>'(参考)リスト'!$F$16:$F$21</xm:f>
          </x14:formula1>
          <xm:sqref>E32:E33</xm:sqref>
        </x14:dataValidation>
        <x14:dataValidation type="list" allowBlank="1" showInputMessage="1" showErrorMessage="1" xr:uid="{0F24A3A7-E297-4A10-9D42-6E28D238F9AF}">
          <x14:formula1>
            <xm:f>'(参考)リスト'!$D$16:$D$18</xm:f>
          </x14:formula1>
          <xm:sqref>D13:E13 O13:P13 D30:E30 O30:P30</xm:sqref>
        </x14:dataValidation>
        <x14:dataValidation type="list" allowBlank="1" showInputMessage="1" showErrorMessage="1" xr:uid="{9BDCA91A-16C5-4C05-AAF9-CA5AE1B0DF4C}">
          <x14:formula1>
            <xm:f>'(参考)リスト'!$B$16:$B$21</xm:f>
          </x14:formula1>
          <xm:sqref>D9:E10 O9:P10 D26:E27 O26:P27</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09EB2-B417-4B29-BD50-74019BA5F236}">
  <sheetPr codeName="Sheet41"/>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5</v>
      </c>
      <c r="E5" s="801"/>
      <c r="F5" s="804"/>
      <c r="G5" s="805"/>
      <c r="H5" s="805"/>
      <c r="I5" s="805"/>
      <c r="J5" s="805"/>
      <c r="K5" s="805"/>
      <c r="L5" s="805"/>
      <c r="M5" s="808" t="s">
        <v>557</v>
      </c>
      <c r="N5" s="811" t="s">
        <v>558</v>
      </c>
      <c r="O5" s="812">
        <v>6</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2</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719</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340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334</v>
      </c>
      <c r="E14" s="803"/>
      <c r="F14" s="804"/>
      <c r="G14" s="805"/>
      <c r="H14" s="805"/>
      <c r="I14" s="805"/>
      <c r="J14" s="805"/>
      <c r="K14" s="805"/>
      <c r="L14" s="805"/>
      <c r="M14" s="457" t="s">
        <v>6</v>
      </c>
      <c r="N14" s="459"/>
      <c r="O14" s="802" t="s">
        <v>727</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1079</v>
      </c>
      <c r="F17" s="818"/>
      <c r="G17" s="818"/>
      <c r="H17" s="818"/>
      <c r="I17" s="818"/>
      <c r="J17" s="818"/>
      <c r="K17" s="818"/>
      <c r="L17" s="819"/>
      <c r="M17" s="457" t="s">
        <v>7</v>
      </c>
      <c r="N17" s="458"/>
      <c r="O17" s="459"/>
      <c r="P17" s="432" t="s">
        <v>798</v>
      </c>
      <c r="Q17" s="818"/>
      <c r="R17" s="818"/>
      <c r="S17" s="818"/>
      <c r="T17" s="818"/>
      <c r="U17" s="818"/>
      <c r="V17" s="818"/>
      <c r="W17" s="819"/>
    </row>
    <row r="18" spans="2:23" s="217" customFormat="1" ht="17.100000000000001" customHeight="1" x14ac:dyDescent="0.15">
      <c r="B18" s="457" t="s">
        <v>46</v>
      </c>
      <c r="C18" s="458"/>
      <c r="D18" s="459"/>
      <c r="E18" s="820" t="s">
        <v>1009</v>
      </c>
      <c r="F18" s="821"/>
      <c r="G18" s="821"/>
      <c r="H18" s="821"/>
      <c r="I18" s="821"/>
      <c r="J18" s="821"/>
      <c r="K18" s="821"/>
      <c r="L18" s="821"/>
      <c r="M18" s="457" t="s">
        <v>46</v>
      </c>
      <c r="N18" s="458"/>
      <c r="O18" s="459"/>
      <c r="P18" s="820" t="s">
        <v>797</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1148</v>
      </c>
      <c r="E21" s="836"/>
      <c r="F21" s="836"/>
      <c r="G21" s="836"/>
      <c r="H21" s="836"/>
      <c r="I21" s="836"/>
      <c r="J21" s="836"/>
      <c r="K21" s="836"/>
      <c r="L21" s="836"/>
      <c r="M21" s="837" t="s">
        <v>560</v>
      </c>
      <c r="N21" s="838"/>
      <c r="O21" s="835" t="s">
        <v>792</v>
      </c>
      <c r="P21" s="836"/>
      <c r="Q21" s="836"/>
      <c r="R21" s="836"/>
      <c r="S21" s="836"/>
      <c r="T21" s="836"/>
      <c r="U21" s="836"/>
      <c r="V21" s="836"/>
      <c r="W21" s="857"/>
    </row>
    <row r="22" spans="2:23" s="217" customFormat="1" ht="20.100000000000001" customHeight="1" x14ac:dyDescent="0.15">
      <c r="B22" s="809" t="s">
        <v>557</v>
      </c>
      <c r="C22" s="798" t="s">
        <v>558</v>
      </c>
      <c r="D22" s="800">
        <v>6</v>
      </c>
      <c r="E22" s="801"/>
      <c r="F22" s="804"/>
      <c r="G22" s="805"/>
      <c r="H22" s="805"/>
      <c r="I22" s="805"/>
      <c r="J22" s="805"/>
      <c r="K22" s="805"/>
      <c r="L22" s="805"/>
      <c r="M22" s="809" t="s">
        <v>557</v>
      </c>
      <c r="N22" s="798" t="s">
        <v>558</v>
      </c>
      <c r="O22" s="839">
        <v>6</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2</v>
      </c>
      <c r="E24" s="813"/>
      <c r="F24" s="804"/>
      <c r="G24" s="805"/>
      <c r="H24" s="805"/>
      <c r="I24" s="805"/>
      <c r="J24" s="805"/>
      <c r="K24" s="805"/>
      <c r="L24" s="805"/>
      <c r="M24" s="809"/>
      <c r="N24" s="811" t="s">
        <v>2</v>
      </c>
      <c r="O24" s="843">
        <v>3</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719</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340</v>
      </c>
      <c r="E30" s="433"/>
      <c r="F30" s="804"/>
      <c r="G30" s="805"/>
      <c r="H30" s="805"/>
      <c r="I30" s="805"/>
      <c r="J30" s="805"/>
      <c r="K30" s="805"/>
      <c r="L30" s="805"/>
      <c r="M30" s="457" t="s">
        <v>5</v>
      </c>
      <c r="N30" s="459"/>
      <c r="O30" s="849" t="s">
        <v>340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734</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1080</v>
      </c>
      <c r="F34" s="818"/>
      <c r="G34" s="818"/>
      <c r="H34" s="818"/>
      <c r="I34" s="818"/>
      <c r="J34" s="818"/>
      <c r="K34" s="818"/>
      <c r="L34" s="819"/>
      <c r="M34" s="457" t="s">
        <v>7</v>
      </c>
      <c r="N34" s="458"/>
      <c r="O34" s="459"/>
      <c r="P34" s="432" t="s">
        <v>1081</v>
      </c>
      <c r="Q34" s="818"/>
      <c r="R34" s="818"/>
      <c r="S34" s="818"/>
      <c r="T34" s="818"/>
      <c r="U34" s="818"/>
      <c r="V34" s="818"/>
      <c r="W34" s="819"/>
    </row>
    <row r="35" spans="2:23" s="217" customFormat="1" ht="17.100000000000001" customHeight="1" x14ac:dyDescent="0.15">
      <c r="B35" s="457" t="s">
        <v>46</v>
      </c>
      <c r="C35" s="458"/>
      <c r="D35" s="459"/>
      <c r="E35" s="820" t="s">
        <v>1010</v>
      </c>
      <c r="F35" s="821"/>
      <c r="G35" s="821"/>
      <c r="H35" s="821"/>
      <c r="I35" s="821"/>
      <c r="J35" s="821"/>
      <c r="K35" s="821"/>
      <c r="L35" s="821"/>
      <c r="M35" s="457" t="s">
        <v>46</v>
      </c>
      <c r="N35" s="458"/>
      <c r="O35" s="459"/>
      <c r="P35" s="820" t="s">
        <v>1011</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1148</v>
      </c>
      <c r="E38" s="836"/>
      <c r="F38" s="836"/>
      <c r="G38" s="836"/>
      <c r="H38" s="836"/>
      <c r="I38" s="836"/>
      <c r="J38" s="836"/>
      <c r="K38" s="836"/>
      <c r="L38" s="836"/>
      <c r="M38" s="501" t="s">
        <v>560</v>
      </c>
      <c r="N38" s="502"/>
      <c r="O38" s="854" t="s">
        <v>1148</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9C8EF8AA-C5D5-4FFD-8037-66CE9367E232}">
      <formula1>INDIRECT(D13)</formula1>
    </dataValidation>
    <dataValidation type="list" allowBlank="1" showInputMessage="1" showErrorMessage="1" sqref="D11:E12 O11:P12 D28:E29 O28:P29" xr:uid="{3C5E6224-D853-424F-98F2-C95C4E0EAD7A}">
      <formula1>INDIRECT(D9)</formula1>
    </dataValidation>
    <dataValidation type="list" allowBlank="1" showInputMessage="1" showErrorMessage="1" sqref="E32:E33 P15:P16 P32:P33 E15:E16" xr:uid="{C9523189-C07D-4E73-A97B-9BC386F6E177}">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9445931-0AD2-4A99-88C9-A4DE81F66DAE}">
          <x14:formula1>
            <xm:f>'(参考)リスト'!$F$16:$F$21</xm:f>
          </x14:formula1>
          <xm:sqref>E32:E33</xm:sqref>
        </x14:dataValidation>
        <x14:dataValidation type="list" allowBlank="1" showInputMessage="1" showErrorMessage="1" xr:uid="{14AB6D07-AEDF-4F24-995B-443C592A3317}">
          <x14:formula1>
            <xm:f>'(参考)リスト'!$D$16:$D$18</xm:f>
          </x14:formula1>
          <xm:sqref>D13:E13 O13:P13 D30:E30 O30:P30</xm:sqref>
        </x14:dataValidation>
        <x14:dataValidation type="list" allowBlank="1" showInputMessage="1" showErrorMessage="1" xr:uid="{678700C3-665C-460E-A91B-B452197B7EBF}">
          <x14:formula1>
            <xm:f>'(参考)リスト'!$B$16:$B$21</xm:f>
          </x14:formula1>
          <xm:sqref>D9:E10 O9:P10 D26:E27 O26:P27</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5D5F9-AB2F-4B98-BA64-9FCD68D76ABB}">
  <sheetPr codeName="Sheet42"/>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9</v>
      </c>
      <c r="E5" s="801"/>
      <c r="F5" s="804"/>
      <c r="G5" s="805"/>
      <c r="H5" s="805"/>
      <c r="I5" s="805"/>
      <c r="J5" s="805"/>
      <c r="K5" s="805"/>
      <c r="L5" s="805"/>
      <c r="M5" s="808" t="s">
        <v>557</v>
      </c>
      <c r="N5" s="811" t="s">
        <v>558</v>
      </c>
      <c r="O5" s="812">
        <v>12</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721</v>
      </c>
      <c r="E14" s="803"/>
      <c r="F14" s="804"/>
      <c r="G14" s="805"/>
      <c r="H14" s="805"/>
      <c r="I14" s="805"/>
      <c r="J14" s="805"/>
      <c r="K14" s="805"/>
      <c r="L14" s="805"/>
      <c r="M14" s="457" t="s">
        <v>6</v>
      </c>
      <c r="N14" s="459"/>
      <c r="O14" s="802" t="s">
        <v>721</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1082</v>
      </c>
      <c r="F17" s="818"/>
      <c r="G17" s="818"/>
      <c r="H17" s="818"/>
      <c r="I17" s="818"/>
      <c r="J17" s="818"/>
      <c r="K17" s="818"/>
      <c r="L17" s="819"/>
      <c r="M17" s="457" t="s">
        <v>7</v>
      </c>
      <c r="N17" s="458"/>
      <c r="O17" s="459"/>
      <c r="P17" s="432" t="s">
        <v>1083</v>
      </c>
      <c r="Q17" s="818"/>
      <c r="R17" s="818"/>
      <c r="S17" s="818"/>
      <c r="T17" s="818"/>
      <c r="U17" s="818"/>
      <c r="V17" s="818"/>
      <c r="W17" s="819"/>
    </row>
    <row r="18" spans="2:23" s="217" customFormat="1" ht="17.100000000000001" customHeight="1" x14ac:dyDescent="0.15">
      <c r="B18" s="457" t="s">
        <v>46</v>
      </c>
      <c r="C18" s="458"/>
      <c r="D18" s="459"/>
      <c r="E18" s="820" t="s">
        <v>1133</v>
      </c>
      <c r="F18" s="821"/>
      <c r="G18" s="821"/>
      <c r="H18" s="821"/>
      <c r="I18" s="821"/>
      <c r="J18" s="821"/>
      <c r="K18" s="821"/>
      <c r="L18" s="821"/>
      <c r="M18" s="457" t="s">
        <v>46</v>
      </c>
      <c r="N18" s="458"/>
      <c r="O18" s="459"/>
      <c r="P18" s="820" t="s">
        <v>1012</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1149</v>
      </c>
      <c r="E21" s="836"/>
      <c r="F21" s="836"/>
      <c r="G21" s="836"/>
      <c r="H21" s="836"/>
      <c r="I21" s="836"/>
      <c r="J21" s="836"/>
      <c r="K21" s="836"/>
      <c r="L21" s="836"/>
      <c r="M21" s="837" t="s">
        <v>560</v>
      </c>
      <c r="N21" s="838"/>
      <c r="O21" s="835" t="s">
        <v>1148</v>
      </c>
      <c r="P21" s="836"/>
      <c r="Q21" s="836"/>
      <c r="R21" s="836"/>
      <c r="S21" s="836"/>
      <c r="T21" s="836"/>
      <c r="U21" s="836"/>
      <c r="V21" s="836"/>
      <c r="W21" s="857"/>
    </row>
    <row r="22" spans="2:23" s="217" customFormat="1" ht="20.100000000000001" customHeight="1" x14ac:dyDescent="0.15">
      <c r="B22" s="809" t="s">
        <v>557</v>
      </c>
      <c r="C22" s="798" t="s">
        <v>558</v>
      </c>
      <c r="D22" s="800">
        <v>12</v>
      </c>
      <c r="E22" s="801"/>
      <c r="F22" s="804"/>
      <c r="G22" s="805"/>
      <c r="H22" s="805"/>
      <c r="I22" s="805"/>
      <c r="J22" s="805"/>
      <c r="K22" s="805"/>
      <c r="L22" s="805"/>
      <c r="M22" s="809" t="s">
        <v>557</v>
      </c>
      <c r="N22" s="798" t="s">
        <v>558</v>
      </c>
      <c r="O22" s="839">
        <v>13</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2</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726</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721</v>
      </c>
      <c r="E31" s="803"/>
      <c r="F31" s="804"/>
      <c r="G31" s="805"/>
      <c r="H31" s="805"/>
      <c r="I31" s="805"/>
      <c r="J31" s="805"/>
      <c r="K31" s="805"/>
      <c r="L31" s="805"/>
      <c r="M31" s="457" t="s">
        <v>6</v>
      </c>
      <c r="N31" s="459"/>
      <c r="O31" s="849" t="s">
        <v>721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1084</v>
      </c>
      <c r="F34" s="818"/>
      <c r="G34" s="818"/>
      <c r="H34" s="818"/>
      <c r="I34" s="818"/>
      <c r="J34" s="818"/>
      <c r="K34" s="818"/>
      <c r="L34" s="819"/>
      <c r="M34" s="457" t="s">
        <v>7</v>
      </c>
      <c r="N34" s="458"/>
      <c r="O34" s="459"/>
      <c r="P34" s="432" t="s">
        <v>1084</v>
      </c>
      <c r="Q34" s="818"/>
      <c r="R34" s="818"/>
      <c r="S34" s="818"/>
      <c r="T34" s="818"/>
      <c r="U34" s="818"/>
      <c r="V34" s="818"/>
      <c r="W34" s="819"/>
    </row>
    <row r="35" spans="2:23" s="217" customFormat="1" ht="17.100000000000001" customHeight="1" x14ac:dyDescent="0.15">
      <c r="B35" s="457" t="s">
        <v>46</v>
      </c>
      <c r="C35" s="458"/>
      <c r="D35" s="459"/>
      <c r="E35" s="820" t="s">
        <v>1013</v>
      </c>
      <c r="F35" s="821"/>
      <c r="G35" s="821"/>
      <c r="H35" s="821"/>
      <c r="I35" s="821"/>
      <c r="J35" s="821"/>
      <c r="K35" s="821"/>
      <c r="L35" s="821"/>
      <c r="M35" s="457" t="s">
        <v>46</v>
      </c>
      <c r="N35" s="458"/>
      <c r="O35" s="459"/>
      <c r="P35" s="820" t="s">
        <v>1013</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1148</v>
      </c>
      <c r="E38" s="836"/>
      <c r="F38" s="836"/>
      <c r="G38" s="836"/>
      <c r="H38" s="836"/>
      <c r="I38" s="836"/>
      <c r="J38" s="836"/>
      <c r="K38" s="836"/>
      <c r="L38" s="836"/>
      <c r="M38" s="501" t="s">
        <v>560</v>
      </c>
      <c r="N38" s="502"/>
      <c r="O38" s="835" t="s">
        <v>1148</v>
      </c>
      <c r="P38" s="836"/>
      <c r="Q38" s="836"/>
      <c r="R38" s="836"/>
      <c r="S38" s="836"/>
      <c r="T38" s="836"/>
      <c r="U38" s="836"/>
      <c r="V38" s="836"/>
      <c r="W38" s="83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145BEE87-3878-4B75-879B-B4150E2A9915}">
      <formula1>INDIRECT(D13)</formula1>
    </dataValidation>
    <dataValidation type="list" allowBlank="1" showInputMessage="1" showErrorMessage="1" sqref="D11:E12 O11:P12 D28:E29 O28:P29" xr:uid="{3F5128AA-59A3-48F2-9967-05C760BD0645}">
      <formula1>INDIRECT(D9)</formula1>
    </dataValidation>
    <dataValidation type="list" allowBlank="1" showInputMessage="1" showErrorMessage="1" sqref="E32:E33 P15:P16 P32:P33 E15:E16" xr:uid="{81D244A0-4B2D-446F-8835-8F383E381BD4}">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104BE8A-DFE8-457A-B5CC-B88AEA329B3F}">
          <x14:formula1>
            <xm:f>'(参考)リスト'!$F$16:$F$21</xm:f>
          </x14:formula1>
          <xm:sqref>E32:E33</xm:sqref>
        </x14:dataValidation>
        <x14:dataValidation type="list" allowBlank="1" showInputMessage="1" showErrorMessage="1" xr:uid="{DEFED250-E32A-4378-8483-75987EAA1415}">
          <x14:formula1>
            <xm:f>'(参考)リスト'!$D$16:$D$18</xm:f>
          </x14:formula1>
          <xm:sqref>D13:E13 O13:P13 D30:E30 O30:P30</xm:sqref>
        </x14:dataValidation>
        <x14:dataValidation type="list" allowBlank="1" showInputMessage="1" showErrorMessage="1" xr:uid="{CAF694A4-34E2-43BC-88ED-35247C59E321}">
          <x14:formula1>
            <xm:f>'(参考)リスト'!$B$16:$B$21</xm:f>
          </x14:formula1>
          <xm:sqref>D9:E10 O9:P10 D26:E27 O26:P27</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5002B-0110-42B3-BDA5-0B83E9F763F9}">
  <sheetPr codeName="Sheet43"/>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13</v>
      </c>
      <c r="E5" s="801"/>
      <c r="F5" s="804"/>
      <c r="G5" s="805"/>
      <c r="H5" s="805"/>
      <c r="I5" s="805"/>
      <c r="J5" s="805"/>
      <c r="K5" s="805"/>
      <c r="L5" s="805"/>
      <c r="M5" s="808" t="s">
        <v>557</v>
      </c>
      <c r="N5" s="811" t="s">
        <v>558</v>
      </c>
      <c r="O5" s="812">
        <v>14</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2</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726</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340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1085</v>
      </c>
      <c r="F17" s="818"/>
      <c r="G17" s="818"/>
      <c r="H17" s="818"/>
      <c r="I17" s="818"/>
      <c r="J17" s="818"/>
      <c r="K17" s="818"/>
      <c r="L17" s="819"/>
      <c r="M17" s="457" t="s">
        <v>7</v>
      </c>
      <c r="N17" s="458"/>
      <c r="O17" s="459"/>
      <c r="P17" s="432" t="s">
        <v>800</v>
      </c>
      <c r="Q17" s="818"/>
      <c r="R17" s="818"/>
      <c r="S17" s="818"/>
      <c r="T17" s="818"/>
      <c r="U17" s="818"/>
      <c r="V17" s="818"/>
      <c r="W17" s="819"/>
    </row>
    <row r="18" spans="2:23" s="217" customFormat="1" ht="17.100000000000001" customHeight="1" x14ac:dyDescent="0.15">
      <c r="B18" s="457" t="s">
        <v>46</v>
      </c>
      <c r="C18" s="458"/>
      <c r="D18" s="459"/>
      <c r="E18" s="820" t="s">
        <v>1014</v>
      </c>
      <c r="F18" s="821"/>
      <c r="G18" s="821"/>
      <c r="H18" s="821"/>
      <c r="I18" s="821"/>
      <c r="J18" s="821"/>
      <c r="K18" s="821"/>
      <c r="L18" s="821"/>
      <c r="M18" s="457" t="s">
        <v>46</v>
      </c>
      <c r="N18" s="458"/>
      <c r="O18" s="459"/>
      <c r="P18" s="820" t="s">
        <v>799</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1148</v>
      </c>
      <c r="E21" s="836"/>
      <c r="F21" s="836"/>
      <c r="G21" s="836"/>
      <c r="H21" s="836"/>
      <c r="I21" s="836"/>
      <c r="J21" s="836"/>
      <c r="K21" s="836"/>
      <c r="L21" s="836"/>
      <c r="M21" s="837" t="s">
        <v>560</v>
      </c>
      <c r="N21" s="838"/>
      <c r="O21" s="835" t="s">
        <v>801</v>
      </c>
      <c r="P21" s="836"/>
      <c r="Q21" s="836"/>
      <c r="R21" s="836"/>
      <c r="S21" s="836"/>
      <c r="T21" s="836"/>
      <c r="U21" s="836"/>
      <c r="V21" s="836"/>
      <c r="W21" s="857"/>
    </row>
    <row r="22" spans="2:23" s="217" customFormat="1" ht="20.100000000000001" customHeight="1" x14ac:dyDescent="0.15">
      <c r="B22" s="809" t="s">
        <v>557</v>
      </c>
      <c r="C22" s="798" t="s">
        <v>558</v>
      </c>
      <c r="D22" s="800">
        <v>19</v>
      </c>
      <c r="E22" s="801"/>
      <c r="F22" s="804"/>
      <c r="G22" s="805"/>
      <c r="H22" s="805"/>
      <c r="I22" s="805"/>
      <c r="J22" s="805"/>
      <c r="K22" s="805"/>
      <c r="L22" s="805"/>
      <c r="M22" s="809" t="s">
        <v>557</v>
      </c>
      <c r="N22" s="798" t="s">
        <v>558</v>
      </c>
      <c r="O22" s="839">
        <v>20</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736</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340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734</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1086</v>
      </c>
      <c r="F34" s="818"/>
      <c r="G34" s="818"/>
      <c r="H34" s="818"/>
      <c r="I34" s="818"/>
      <c r="J34" s="818"/>
      <c r="K34" s="818"/>
      <c r="L34" s="819"/>
      <c r="M34" s="457" t="s">
        <v>7</v>
      </c>
      <c r="N34" s="458"/>
      <c r="O34" s="459"/>
      <c r="P34" s="432" t="s">
        <v>803</v>
      </c>
      <c r="Q34" s="818"/>
      <c r="R34" s="818"/>
      <c r="S34" s="818"/>
      <c r="T34" s="818"/>
      <c r="U34" s="818"/>
      <c r="V34" s="818"/>
      <c r="W34" s="819"/>
    </row>
    <row r="35" spans="2:23" s="217" customFormat="1" ht="17.100000000000001" customHeight="1" x14ac:dyDescent="0.15">
      <c r="B35" s="457" t="s">
        <v>46</v>
      </c>
      <c r="C35" s="458"/>
      <c r="D35" s="459"/>
      <c r="E35" s="820" t="s">
        <v>1015</v>
      </c>
      <c r="F35" s="821"/>
      <c r="G35" s="821"/>
      <c r="H35" s="821"/>
      <c r="I35" s="821"/>
      <c r="J35" s="821"/>
      <c r="K35" s="821"/>
      <c r="L35" s="821"/>
      <c r="M35" s="457" t="s">
        <v>46</v>
      </c>
      <c r="N35" s="458"/>
      <c r="O35" s="459"/>
      <c r="P35" s="820" t="s">
        <v>802</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1148</v>
      </c>
      <c r="E38" s="836"/>
      <c r="F38" s="836"/>
      <c r="G38" s="836"/>
      <c r="H38" s="836"/>
      <c r="I38" s="836"/>
      <c r="J38" s="836"/>
      <c r="K38" s="836"/>
      <c r="L38" s="836"/>
      <c r="M38" s="501" t="s">
        <v>560</v>
      </c>
      <c r="N38" s="502"/>
      <c r="O38" s="854" t="s">
        <v>801</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894E5E46-196F-4D2A-AD49-47929435A568}">
      <formula1>INDIRECT(D13)</formula1>
    </dataValidation>
    <dataValidation type="list" allowBlank="1" showInputMessage="1" showErrorMessage="1" sqref="D11:E12 O11:P12 D28:E29 O28:P29" xr:uid="{C1A36329-F447-4CF3-9E25-45F8992ABEA9}">
      <formula1>INDIRECT(D9)</formula1>
    </dataValidation>
    <dataValidation type="list" allowBlank="1" showInputMessage="1" showErrorMessage="1" sqref="E32:E33 P15:P16 P32:P33 E15:E16" xr:uid="{C8B4151C-3C19-4A23-8EF1-A4E9D7BA1A6B}">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9C5A2BEA-D4B5-4A6B-AE24-69F476724982}">
          <x14:formula1>
            <xm:f>'(参考)リスト'!$F$16:$F$21</xm:f>
          </x14:formula1>
          <xm:sqref>E32:E33</xm:sqref>
        </x14:dataValidation>
        <x14:dataValidation type="list" allowBlank="1" showInputMessage="1" showErrorMessage="1" xr:uid="{243B64BB-1D72-49B3-9254-6779FB658EF6}">
          <x14:formula1>
            <xm:f>'(参考)リスト'!$D$16:$D$18</xm:f>
          </x14:formula1>
          <xm:sqref>D13:E13 O13:P13 D30:E30 O30:P30</xm:sqref>
        </x14:dataValidation>
        <x14:dataValidation type="list" allowBlank="1" showInputMessage="1" showErrorMessage="1" xr:uid="{E785CF7F-1FA7-4FD6-88F1-6861EC67FC62}">
          <x14:formula1>
            <xm:f>'(参考)リスト'!$B$16:$B$21</xm:f>
          </x14:formula1>
          <xm:sqref>D9:E10 O9:P10 D26:E27 O26:P27</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073DE-F412-4C13-9322-E65FBB0C04E2}">
  <sheetPr codeName="Sheet44"/>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23</v>
      </c>
      <c r="E5" s="801"/>
      <c r="F5" s="804"/>
      <c r="G5" s="805"/>
      <c r="H5" s="805"/>
      <c r="I5" s="805"/>
      <c r="J5" s="805"/>
      <c r="K5" s="805"/>
      <c r="L5" s="805"/>
      <c r="M5" s="808" t="s">
        <v>557</v>
      </c>
      <c r="N5" s="811" t="s">
        <v>558</v>
      </c>
      <c r="O5" s="812">
        <v>23</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2</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721</v>
      </c>
      <c r="E14" s="803"/>
      <c r="F14" s="804"/>
      <c r="G14" s="805"/>
      <c r="H14" s="805"/>
      <c r="I14" s="805"/>
      <c r="J14" s="805"/>
      <c r="K14" s="805"/>
      <c r="L14" s="805"/>
      <c r="M14" s="457" t="s">
        <v>6</v>
      </c>
      <c r="N14" s="459"/>
      <c r="O14" s="802" t="s">
        <v>721</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1076</v>
      </c>
      <c r="F17" s="818"/>
      <c r="G17" s="818"/>
      <c r="H17" s="818"/>
      <c r="I17" s="818"/>
      <c r="J17" s="818"/>
      <c r="K17" s="818"/>
      <c r="L17" s="819"/>
      <c r="M17" s="457" t="s">
        <v>7</v>
      </c>
      <c r="N17" s="458"/>
      <c r="O17" s="459"/>
      <c r="P17" s="432" t="s">
        <v>1134</v>
      </c>
      <c r="Q17" s="818"/>
      <c r="R17" s="818"/>
      <c r="S17" s="818"/>
      <c r="T17" s="818"/>
      <c r="U17" s="818"/>
      <c r="V17" s="818"/>
      <c r="W17" s="819"/>
    </row>
    <row r="18" spans="2:23" s="217" customFormat="1" ht="17.100000000000001" customHeight="1" x14ac:dyDescent="0.15">
      <c r="B18" s="457" t="s">
        <v>46</v>
      </c>
      <c r="C18" s="458"/>
      <c r="D18" s="459"/>
      <c r="E18" s="820" t="s">
        <v>1003</v>
      </c>
      <c r="F18" s="821"/>
      <c r="G18" s="821"/>
      <c r="H18" s="821"/>
      <c r="I18" s="821"/>
      <c r="J18" s="821"/>
      <c r="K18" s="821"/>
      <c r="L18" s="821"/>
      <c r="M18" s="457" t="s">
        <v>46</v>
      </c>
      <c r="N18" s="458"/>
      <c r="O18" s="459"/>
      <c r="P18" s="820" t="s">
        <v>1016</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1148</v>
      </c>
      <c r="E21" s="836"/>
      <c r="F21" s="836"/>
      <c r="G21" s="836"/>
      <c r="H21" s="836"/>
      <c r="I21" s="836"/>
      <c r="J21" s="836"/>
      <c r="K21" s="836"/>
      <c r="L21" s="836"/>
      <c r="M21" s="837" t="s">
        <v>560</v>
      </c>
      <c r="N21" s="838"/>
      <c r="O21" s="835" t="s">
        <v>1150</v>
      </c>
      <c r="P21" s="836"/>
      <c r="Q21" s="836"/>
      <c r="R21" s="836"/>
      <c r="S21" s="836"/>
      <c r="T21" s="836"/>
      <c r="U21" s="836"/>
      <c r="V21" s="836"/>
      <c r="W21" s="857"/>
    </row>
    <row r="22" spans="2:23" s="217" customFormat="1" ht="20.100000000000001" customHeight="1" x14ac:dyDescent="0.15">
      <c r="B22" s="809" t="s">
        <v>557</v>
      </c>
      <c r="C22" s="798" t="s">
        <v>558</v>
      </c>
      <c r="D22" s="800">
        <v>24</v>
      </c>
      <c r="E22" s="801"/>
      <c r="F22" s="804"/>
      <c r="G22" s="805"/>
      <c r="H22" s="805"/>
      <c r="I22" s="805"/>
      <c r="J22" s="805"/>
      <c r="K22" s="805"/>
      <c r="L22" s="805"/>
      <c r="M22" s="809" t="s">
        <v>557</v>
      </c>
      <c r="N22" s="798" t="s">
        <v>558</v>
      </c>
      <c r="O22" s="839">
        <v>25</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721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805</v>
      </c>
      <c r="F34" s="818"/>
      <c r="G34" s="818"/>
      <c r="H34" s="818"/>
      <c r="I34" s="818"/>
      <c r="J34" s="818"/>
      <c r="K34" s="818"/>
      <c r="L34" s="819"/>
      <c r="M34" s="457" t="s">
        <v>7</v>
      </c>
      <c r="N34" s="458"/>
      <c r="O34" s="459"/>
      <c r="P34" s="432" t="s">
        <v>1087</v>
      </c>
      <c r="Q34" s="818"/>
      <c r="R34" s="818"/>
      <c r="S34" s="818"/>
      <c r="T34" s="818"/>
      <c r="U34" s="818"/>
      <c r="V34" s="818"/>
      <c r="W34" s="819"/>
    </row>
    <row r="35" spans="2:23" s="217" customFormat="1" ht="17.100000000000001" customHeight="1" x14ac:dyDescent="0.15">
      <c r="B35" s="457" t="s">
        <v>46</v>
      </c>
      <c r="C35" s="458"/>
      <c r="D35" s="459"/>
      <c r="E35" s="820" t="s">
        <v>804</v>
      </c>
      <c r="F35" s="821"/>
      <c r="G35" s="821"/>
      <c r="H35" s="821"/>
      <c r="I35" s="821"/>
      <c r="J35" s="821"/>
      <c r="K35" s="821"/>
      <c r="L35" s="821"/>
      <c r="M35" s="457" t="s">
        <v>46</v>
      </c>
      <c r="N35" s="458"/>
      <c r="O35" s="459"/>
      <c r="P35" s="820" t="s">
        <v>1017</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792</v>
      </c>
      <c r="E38" s="836"/>
      <c r="F38" s="836"/>
      <c r="G38" s="836"/>
      <c r="H38" s="836"/>
      <c r="I38" s="836"/>
      <c r="J38" s="836"/>
      <c r="K38" s="836"/>
      <c r="L38" s="836"/>
      <c r="M38" s="501" t="s">
        <v>560</v>
      </c>
      <c r="N38" s="502"/>
      <c r="O38" s="854" t="s">
        <v>1148</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57377075-34E2-4274-8DBB-ED74452675E2}">
      <formula1>INDIRECT(D13)</formula1>
    </dataValidation>
    <dataValidation type="list" allowBlank="1" showInputMessage="1" showErrorMessage="1" sqref="D11:E12 O11:P12 D28:E29 O28:P29" xr:uid="{71160AB7-B123-4A6E-A859-C1243B6A5041}">
      <formula1>INDIRECT(D9)</formula1>
    </dataValidation>
    <dataValidation type="list" allowBlank="1" showInputMessage="1" showErrorMessage="1" sqref="E32:E33 P15:P16 P32:P33 E15:E16" xr:uid="{84ADE2C0-ABD5-46FE-A6A8-76D60A0F3501}">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651CDA6-76EF-42E0-BD52-432D7D8B430D}">
          <x14:formula1>
            <xm:f>'(参考)リスト'!$F$16:$F$21</xm:f>
          </x14:formula1>
          <xm:sqref>E32:E33</xm:sqref>
        </x14:dataValidation>
        <x14:dataValidation type="list" allowBlank="1" showInputMessage="1" showErrorMessage="1" xr:uid="{4C25F5EB-31FA-4E23-91BC-41F585E7CAC8}">
          <x14:formula1>
            <xm:f>'(参考)リスト'!$D$16:$D$18</xm:f>
          </x14:formula1>
          <xm:sqref>D13:E13 O13:P13 D30:E30 O30:P30</xm:sqref>
        </x14:dataValidation>
        <x14:dataValidation type="list" allowBlank="1" showInputMessage="1" showErrorMessage="1" xr:uid="{074111EA-650F-44F7-A7ED-C36168DE5C6E}">
          <x14:formula1>
            <xm:f>'(参考)リスト'!$B$16:$B$21</xm:f>
          </x14:formula1>
          <xm:sqref>D9:E10 O9:P10 D26:E27 O26:P27</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B6C4D-2C57-4A63-A7A6-CA80F658E7CB}">
  <sheetPr codeName="Sheet45"/>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25</v>
      </c>
      <c r="E5" s="801"/>
      <c r="F5" s="804"/>
      <c r="G5" s="805"/>
      <c r="H5" s="805"/>
      <c r="I5" s="805"/>
      <c r="J5" s="805"/>
      <c r="K5" s="805"/>
      <c r="L5" s="805"/>
      <c r="M5" s="808" t="s">
        <v>557</v>
      </c>
      <c r="N5" s="811" t="s">
        <v>558</v>
      </c>
      <c r="O5" s="812">
        <v>25</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2</v>
      </c>
      <c r="E7" s="813"/>
      <c r="F7" s="804"/>
      <c r="G7" s="805"/>
      <c r="H7" s="805"/>
      <c r="I7" s="805"/>
      <c r="J7" s="805"/>
      <c r="K7" s="805"/>
      <c r="L7" s="805"/>
      <c r="M7" s="809"/>
      <c r="N7" s="811" t="s">
        <v>2</v>
      </c>
      <c r="O7" s="812">
        <v>3</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726</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721</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544</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1088</v>
      </c>
      <c r="F17" s="818"/>
      <c r="G17" s="818"/>
      <c r="H17" s="818"/>
      <c r="I17" s="818"/>
      <c r="J17" s="818"/>
      <c r="K17" s="818"/>
      <c r="L17" s="819"/>
      <c r="M17" s="457" t="s">
        <v>7</v>
      </c>
      <c r="N17" s="458"/>
      <c r="O17" s="459"/>
      <c r="P17" s="432" t="s">
        <v>1089</v>
      </c>
      <c r="Q17" s="818"/>
      <c r="R17" s="818"/>
      <c r="S17" s="818"/>
      <c r="T17" s="818"/>
      <c r="U17" s="818"/>
      <c r="V17" s="818"/>
      <c r="W17" s="819"/>
    </row>
    <row r="18" spans="2:23" s="217" customFormat="1" ht="17.100000000000001" customHeight="1" x14ac:dyDescent="0.15">
      <c r="B18" s="457" t="s">
        <v>46</v>
      </c>
      <c r="C18" s="458"/>
      <c r="D18" s="459"/>
      <c r="E18" s="820" t="s">
        <v>1018</v>
      </c>
      <c r="F18" s="821"/>
      <c r="G18" s="821"/>
      <c r="H18" s="821"/>
      <c r="I18" s="821"/>
      <c r="J18" s="821"/>
      <c r="K18" s="821"/>
      <c r="L18" s="821"/>
      <c r="M18" s="457" t="s">
        <v>46</v>
      </c>
      <c r="N18" s="458"/>
      <c r="O18" s="459"/>
      <c r="P18" s="820" t="s">
        <v>1019</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1001</v>
      </c>
      <c r="E21" s="836"/>
      <c r="F21" s="836"/>
      <c r="G21" s="836"/>
      <c r="H21" s="836"/>
      <c r="I21" s="836"/>
      <c r="J21" s="836"/>
      <c r="K21" s="836"/>
      <c r="L21" s="836"/>
      <c r="M21" s="837" t="s">
        <v>560</v>
      </c>
      <c r="N21" s="838"/>
      <c r="O21" s="835" t="s">
        <v>1148</v>
      </c>
      <c r="P21" s="836"/>
      <c r="Q21" s="836"/>
      <c r="R21" s="836"/>
      <c r="S21" s="836"/>
      <c r="T21" s="836"/>
      <c r="U21" s="836"/>
      <c r="V21" s="836"/>
      <c r="W21" s="857"/>
    </row>
    <row r="22" spans="2:23" s="217" customFormat="1" ht="20.100000000000001" customHeight="1" x14ac:dyDescent="0.15">
      <c r="B22" s="809" t="s">
        <v>557</v>
      </c>
      <c r="C22" s="798" t="s">
        <v>558</v>
      </c>
      <c r="D22" s="800">
        <v>26</v>
      </c>
      <c r="E22" s="801"/>
      <c r="F22" s="804"/>
      <c r="G22" s="805"/>
      <c r="H22" s="805"/>
      <c r="I22" s="805"/>
      <c r="J22" s="805"/>
      <c r="K22" s="805"/>
      <c r="L22" s="805"/>
      <c r="M22" s="809" t="s">
        <v>557</v>
      </c>
      <c r="N22" s="798" t="s">
        <v>558</v>
      </c>
      <c r="O22" s="839">
        <v>26</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726</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544</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1090</v>
      </c>
      <c r="F34" s="818"/>
      <c r="G34" s="818"/>
      <c r="H34" s="818"/>
      <c r="I34" s="818"/>
      <c r="J34" s="818"/>
      <c r="K34" s="818"/>
      <c r="L34" s="819"/>
      <c r="M34" s="457" t="s">
        <v>7</v>
      </c>
      <c r="N34" s="458"/>
      <c r="O34" s="459"/>
      <c r="P34" s="432" t="s">
        <v>807</v>
      </c>
      <c r="Q34" s="818"/>
      <c r="R34" s="818"/>
      <c r="S34" s="818"/>
      <c r="T34" s="818"/>
      <c r="U34" s="818"/>
      <c r="V34" s="818"/>
      <c r="W34" s="819"/>
    </row>
    <row r="35" spans="2:23" s="217" customFormat="1" ht="17.100000000000001" customHeight="1" x14ac:dyDescent="0.15">
      <c r="B35" s="457" t="s">
        <v>46</v>
      </c>
      <c r="C35" s="458"/>
      <c r="D35" s="459"/>
      <c r="E35" s="820" t="s">
        <v>1020</v>
      </c>
      <c r="F35" s="821"/>
      <c r="G35" s="821"/>
      <c r="H35" s="821"/>
      <c r="I35" s="821"/>
      <c r="J35" s="821"/>
      <c r="K35" s="821"/>
      <c r="L35" s="821"/>
      <c r="M35" s="457" t="s">
        <v>46</v>
      </c>
      <c r="N35" s="458"/>
      <c r="O35" s="459"/>
      <c r="P35" s="820" t="s">
        <v>806</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1001</v>
      </c>
      <c r="E38" s="836"/>
      <c r="F38" s="836"/>
      <c r="G38" s="836"/>
      <c r="H38" s="836"/>
      <c r="I38" s="836"/>
      <c r="J38" s="836"/>
      <c r="K38" s="836"/>
      <c r="L38" s="836"/>
      <c r="M38" s="501" t="s">
        <v>560</v>
      </c>
      <c r="N38" s="502"/>
      <c r="O38" s="854" t="s">
        <v>792</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C231E642-0E4C-403B-A1B9-DBBACF54258C}">
      <formula1>INDIRECT(D13)</formula1>
    </dataValidation>
    <dataValidation type="list" allowBlank="1" showInputMessage="1" showErrorMessage="1" sqref="D11:E12 O11:P12 D28:E29 O28:P29" xr:uid="{F9D26FFF-7302-4610-B098-8F611DF5F0F8}">
      <formula1>INDIRECT(D9)</formula1>
    </dataValidation>
    <dataValidation type="list" allowBlank="1" showInputMessage="1" showErrorMessage="1" sqref="E32:E33 P15:P16 P32:P33 E15:E16" xr:uid="{5F2C4F08-9B23-40F9-ACEE-846BC6F4C734}">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D3B4181-0C81-47D1-B0AD-80ED863DABCA}">
          <x14:formula1>
            <xm:f>'(参考)リスト'!$F$16:$F$21</xm:f>
          </x14:formula1>
          <xm:sqref>E32:E33</xm:sqref>
        </x14:dataValidation>
        <x14:dataValidation type="list" allowBlank="1" showInputMessage="1" showErrorMessage="1" xr:uid="{F0EDF50E-3199-47F5-B37D-80423C712EA6}">
          <x14:formula1>
            <xm:f>'(参考)リスト'!$D$16:$D$18</xm:f>
          </x14:formula1>
          <xm:sqref>D13:E13 O13:P13 D30:E30 O30:P30</xm:sqref>
        </x14:dataValidation>
        <x14:dataValidation type="list" allowBlank="1" showInputMessage="1" showErrorMessage="1" xr:uid="{B25CF5AB-D444-4929-B5C7-70996BECA7C2}">
          <x14:formula1>
            <xm:f>'(参考)リスト'!$B$16:$B$21</xm:f>
          </x14:formula1>
          <xm:sqref>D9:E10 O9:P10 D26:E27 O26:P27</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EB4CF-58E9-4056-AFDD-1539E818EA26}">
  <sheetPr codeName="Sheet46"/>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26</v>
      </c>
      <c r="E5" s="801"/>
      <c r="F5" s="804"/>
      <c r="G5" s="805"/>
      <c r="H5" s="805"/>
      <c r="I5" s="805"/>
      <c r="J5" s="805"/>
      <c r="K5" s="805"/>
      <c r="L5" s="805"/>
      <c r="M5" s="808" t="s">
        <v>557</v>
      </c>
      <c r="N5" s="811" t="s">
        <v>558</v>
      </c>
      <c r="O5" s="812">
        <v>26</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3</v>
      </c>
      <c r="E7" s="813"/>
      <c r="F7" s="804"/>
      <c r="G7" s="805"/>
      <c r="H7" s="805"/>
      <c r="I7" s="805"/>
      <c r="J7" s="805"/>
      <c r="K7" s="805"/>
      <c r="L7" s="805"/>
      <c r="M7" s="809"/>
      <c r="N7" s="811" t="s">
        <v>2</v>
      </c>
      <c r="O7" s="812">
        <v>4</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726</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727</v>
      </c>
      <c r="E14" s="803"/>
      <c r="F14" s="804"/>
      <c r="G14" s="805"/>
      <c r="H14" s="805"/>
      <c r="I14" s="805"/>
      <c r="J14" s="805"/>
      <c r="K14" s="805"/>
      <c r="L14" s="805"/>
      <c r="M14" s="457" t="s">
        <v>6</v>
      </c>
      <c r="N14" s="459"/>
      <c r="O14" s="802" t="s">
        <v>727</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809</v>
      </c>
      <c r="F17" s="818"/>
      <c r="G17" s="818"/>
      <c r="H17" s="818"/>
      <c r="I17" s="818"/>
      <c r="J17" s="818"/>
      <c r="K17" s="818"/>
      <c r="L17" s="819"/>
      <c r="M17" s="457" t="s">
        <v>7</v>
      </c>
      <c r="N17" s="458"/>
      <c r="O17" s="459"/>
      <c r="P17" s="432" t="s">
        <v>809</v>
      </c>
      <c r="Q17" s="818"/>
      <c r="R17" s="818"/>
      <c r="S17" s="818"/>
      <c r="T17" s="818"/>
      <c r="U17" s="818"/>
      <c r="V17" s="818"/>
      <c r="W17" s="819"/>
    </row>
    <row r="18" spans="2:23" s="217" customFormat="1" ht="17.100000000000001" customHeight="1" x14ac:dyDescent="0.15">
      <c r="B18" s="457" t="s">
        <v>46</v>
      </c>
      <c r="C18" s="458"/>
      <c r="D18" s="459"/>
      <c r="E18" s="820" t="s">
        <v>808</v>
      </c>
      <c r="F18" s="821"/>
      <c r="G18" s="821"/>
      <c r="H18" s="821"/>
      <c r="I18" s="821"/>
      <c r="J18" s="821"/>
      <c r="K18" s="821"/>
      <c r="L18" s="821"/>
      <c r="M18" s="457" t="s">
        <v>46</v>
      </c>
      <c r="N18" s="458"/>
      <c r="O18" s="459"/>
      <c r="P18" s="820" t="s">
        <v>808</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792</v>
      </c>
      <c r="E21" s="836"/>
      <c r="F21" s="836"/>
      <c r="G21" s="836"/>
      <c r="H21" s="836"/>
      <c r="I21" s="836"/>
      <c r="J21" s="836"/>
      <c r="K21" s="836"/>
      <c r="L21" s="836"/>
      <c r="M21" s="837" t="s">
        <v>560</v>
      </c>
      <c r="N21" s="838"/>
      <c r="O21" s="835" t="s">
        <v>792</v>
      </c>
      <c r="P21" s="836"/>
      <c r="Q21" s="836"/>
      <c r="R21" s="836"/>
      <c r="S21" s="836"/>
      <c r="T21" s="836"/>
      <c r="U21" s="836"/>
      <c r="V21" s="836"/>
      <c r="W21" s="857"/>
    </row>
    <row r="22" spans="2:23" s="217" customFormat="1" ht="20.100000000000001" customHeight="1" x14ac:dyDescent="0.15">
      <c r="B22" s="809" t="s">
        <v>557</v>
      </c>
      <c r="C22" s="798" t="s">
        <v>558</v>
      </c>
      <c r="D22" s="800">
        <v>27</v>
      </c>
      <c r="E22" s="801"/>
      <c r="F22" s="804"/>
      <c r="G22" s="805"/>
      <c r="H22" s="805"/>
      <c r="I22" s="805"/>
      <c r="J22" s="805"/>
      <c r="K22" s="805"/>
      <c r="L22" s="805"/>
      <c r="M22" s="809" t="s">
        <v>557</v>
      </c>
      <c r="N22" s="798" t="s">
        <v>558</v>
      </c>
      <c r="O22" s="839">
        <v>28</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544</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1091</v>
      </c>
      <c r="F34" s="818"/>
      <c r="G34" s="818"/>
      <c r="H34" s="818"/>
      <c r="I34" s="818"/>
      <c r="J34" s="818"/>
      <c r="K34" s="818"/>
      <c r="L34" s="819"/>
      <c r="M34" s="457" t="s">
        <v>7</v>
      </c>
      <c r="N34" s="458"/>
      <c r="O34" s="459"/>
      <c r="P34" s="432" t="s">
        <v>811</v>
      </c>
      <c r="Q34" s="818"/>
      <c r="R34" s="818"/>
      <c r="S34" s="818"/>
      <c r="T34" s="818"/>
      <c r="U34" s="818"/>
      <c r="V34" s="818"/>
      <c r="W34" s="819"/>
    </row>
    <row r="35" spans="2:23" s="217" customFormat="1" ht="17.100000000000001" customHeight="1" x14ac:dyDescent="0.15">
      <c r="B35" s="457" t="s">
        <v>46</v>
      </c>
      <c r="C35" s="458"/>
      <c r="D35" s="459"/>
      <c r="E35" s="820" t="s">
        <v>1021</v>
      </c>
      <c r="F35" s="821"/>
      <c r="G35" s="821"/>
      <c r="H35" s="821"/>
      <c r="I35" s="821"/>
      <c r="J35" s="821"/>
      <c r="K35" s="821"/>
      <c r="L35" s="821"/>
      <c r="M35" s="457" t="s">
        <v>46</v>
      </c>
      <c r="N35" s="458"/>
      <c r="O35" s="459"/>
      <c r="P35" s="820" t="s">
        <v>810</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1001</v>
      </c>
      <c r="E38" s="836"/>
      <c r="F38" s="836"/>
      <c r="G38" s="836"/>
      <c r="H38" s="836"/>
      <c r="I38" s="836"/>
      <c r="J38" s="836"/>
      <c r="K38" s="836"/>
      <c r="L38" s="836"/>
      <c r="M38" s="501" t="s">
        <v>560</v>
      </c>
      <c r="N38" s="502"/>
      <c r="O38" s="854" t="s">
        <v>792</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C000C767-8C5C-44AE-A9A1-4B350478BD20}">
      <formula1>INDIRECT(D13)</formula1>
    </dataValidation>
    <dataValidation type="list" allowBlank="1" showInputMessage="1" showErrorMessage="1" sqref="D11:E12 O11:P12 D28:E29 O28:P29" xr:uid="{AD8E3C9F-9C4B-42C0-AFFC-64CAFDFE9520}">
      <formula1>INDIRECT(D9)</formula1>
    </dataValidation>
    <dataValidation type="list" allowBlank="1" showInputMessage="1" showErrorMessage="1" sqref="E32:E33 P15:P16 P32:P33 E15:E16" xr:uid="{D4323646-DF04-4896-B1EC-58C32BBEB9CD}">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564D9A7-1AEA-439C-9916-5410FFDED012}">
          <x14:formula1>
            <xm:f>'(参考)リスト'!$F$16:$F$21</xm:f>
          </x14:formula1>
          <xm:sqref>E32:E33</xm:sqref>
        </x14:dataValidation>
        <x14:dataValidation type="list" allowBlank="1" showInputMessage="1" showErrorMessage="1" xr:uid="{2EA8B2DE-F98A-48D3-9E95-94169C0306E8}">
          <x14:formula1>
            <xm:f>'(参考)リスト'!$D$16:$D$18</xm:f>
          </x14:formula1>
          <xm:sqref>D13:E13 O13:P13 D30:E30 O30:P30</xm:sqref>
        </x14:dataValidation>
        <x14:dataValidation type="list" allowBlank="1" showInputMessage="1" showErrorMessage="1" xr:uid="{71C39781-3E09-49B5-B1C4-CF2B588ADFC7}">
          <x14:formula1>
            <xm:f>'(参考)リスト'!$B$16:$B$21</xm:f>
          </x14:formula1>
          <xm:sqref>D9:E10 O9:P10 D26:E27 O26:P27</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F367E-7958-443A-BAD3-855124C4F75C}">
  <sheetPr codeName="Sheet47"/>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28</v>
      </c>
      <c r="E5" s="801"/>
      <c r="F5" s="804"/>
      <c r="G5" s="805"/>
      <c r="H5" s="805"/>
      <c r="I5" s="805"/>
      <c r="J5" s="805"/>
      <c r="K5" s="805"/>
      <c r="L5" s="805"/>
      <c r="M5" s="808" t="s">
        <v>557</v>
      </c>
      <c r="N5" s="811" t="s">
        <v>558</v>
      </c>
      <c r="O5" s="812">
        <v>29</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2</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544</v>
      </c>
      <c r="F16" s="806"/>
      <c r="G16" s="807"/>
      <c r="H16" s="807"/>
      <c r="I16" s="807"/>
      <c r="J16" s="807"/>
      <c r="K16" s="807"/>
      <c r="L16" s="807"/>
      <c r="M16" s="501"/>
      <c r="N16" s="823" t="s">
        <v>268</v>
      </c>
      <c r="O16" s="824"/>
      <c r="P16" s="222" t="s">
        <v>544</v>
      </c>
      <c r="Q16" s="806"/>
      <c r="R16" s="807"/>
      <c r="S16" s="807"/>
      <c r="T16" s="807"/>
      <c r="U16" s="807"/>
      <c r="V16" s="807"/>
      <c r="W16" s="829"/>
    </row>
    <row r="17" spans="2:23" s="217" customFormat="1" ht="17.100000000000001" customHeight="1" x14ac:dyDescent="0.15">
      <c r="B17" s="457" t="s">
        <v>7</v>
      </c>
      <c r="C17" s="458"/>
      <c r="D17" s="459"/>
      <c r="E17" s="432" t="s">
        <v>1092</v>
      </c>
      <c r="F17" s="818"/>
      <c r="G17" s="818"/>
      <c r="H17" s="818"/>
      <c r="I17" s="818"/>
      <c r="J17" s="818"/>
      <c r="K17" s="818"/>
      <c r="L17" s="819"/>
      <c r="M17" s="457" t="s">
        <v>7</v>
      </c>
      <c r="N17" s="458"/>
      <c r="O17" s="459"/>
      <c r="P17" s="432" t="s">
        <v>1093</v>
      </c>
      <c r="Q17" s="818"/>
      <c r="R17" s="818"/>
      <c r="S17" s="818"/>
      <c r="T17" s="818"/>
      <c r="U17" s="818"/>
      <c r="V17" s="818"/>
      <c r="W17" s="819"/>
    </row>
    <row r="18" spans="2:23" s="217" customFormat="1" ht="17.100000000000001" customHeight="1" x14ac:dyDescent="0.15">
      <c r="B18" s="457" t="s">
        <v>46</v>
      </c>
      <c r="C18" s="458"/>
      <c r="D18" s="459"/>
      <c r="E18" s="820" t="s">
        <v>1022</v>
      </c>
      <c r="F18" s="821"/>
      <c r="G18" s="821"/>
      <c r="H18" s="821"/>
      <c r="I18" s="821"/>
      <c r="J18" s="821"/>
      <c r="K18" s="821"/>
      <c r="L18" s="821"/>
      <c r="M18" s="457" t="s">
        <v>46</v>
      </c>
      <c r="N18" s="458"/>
      <c r="O18" s="459"/>
      <c r="P18" s="820" t="s">
        <v>1014</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1001</v>
      </c>
      <c r="E21" s="836"/>
      <c r="F21" s="836"/>
      <c r="G21" s="836"/>
      <c r="H21" s="836"/>
      <c r="I21" s="836"/>
      <c r="J21" s="836"/>
      <c r="K21" s="836"/>
      <c r="L21" s="836"/>
      <c r="M21" s="837" t="s">
        <v>560</v>
      </c>
      <c r="N21" s="838"/>
      <c r="O21" s="835" t="s">
        <v>1001</v>
      </c>
      <c r="P21" s="836"/>
      <c r="Q21" s="836"/>
      <c r="R21" s="836"/>
      <c r="S21" s="836"/>
      <c r="T21" s="836"/>
      <c r="U21" s="836"/>
      <c r="V21" s="836"/>
      <c r="W21" s="857"/>
    </row>
    <row r="22" spans="2:23" s="217" customFormat="1" ht="20.100000000000001" customHeight="1" x14ac:dyDescent="0.15">
      <c r="B22" s="809" t="s">
        <v>557</v>
      </c>
      <c r="C22" s="798" t="s">
        <v>558</v>
      </c>
      <c r="D22" s="800">
        <v>30</v>
      </c>
      <c r="E22" s="801"/>
      <c r="F22" s="804"/>
      <c r="G22" s="805"/>
      <c r="H22" s="805"/>
      <c r="I22" s="805"/>
      <c r="J22" s="805"/>
      <c r="K22" s="805"/>
      <c r="L22" s="805"/>
      <c r="M22" s="809" t="s">
        <v>557</v>
      </c>
      <c r="N22" s="798" t="s">
        <v>558</v>
      </c>
      <c r="O22" s="839">
        <v>30</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544</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1092</v>
      </c>
      <c r="F34" s="818"/>
      <c r="G34" s="818"/>
      <c r="H34" s="818"/>
      <c r="I34" s="818"/>
      <c r="J34" s="818"/>
      <c r="K34" s="818"/>
      <c r="L34" s="819"/>
      <c r="M34" s="457" t="s">
        <v>7</v>
      </c>
      <c r="N34" s="458"/>
      <c r="O34" s="459"/>
      <c r="P34" s="432" t="s">
        <v>812</v>
      </c>
      <c r="Q34" s="818"/>
      <c r="R34" s="818"/>
      <c r="S34" s="818"/>
      <c r="T34" s="818"/>
      <c r="U34" s="818"/>
      <c r="V34" s="818"/>
      <c r="W34" s="819"/>
    </row>
    <row r="35" spans="2:23" s="217" customFormat="1" ht="17.100000000000001" customHeight="1" x14ac:dyDescent="0.15">
      <c r="B35" s="457" t="s">
        <v>46</v>
      </c>
      <c r="C35" s="458"/>
      <c r="D35" s="459"/>
      <c r="E35" s="820" t="s">
        <v>1022</v>
      </c>
      <c r="F35" s="821"/>
      <c r="G35" s="821"/>
      <c r="H35" s="821"/>
      <c r="I35" s="821"/>
      <c r="J35" s="821"/>
      <c r="K35" s="821"/>
      <c r="L35" s="821"/>
      <c r="M35" s="457" t="s">
        <v>46</v>
      </c>
      <c r="N35" s="458"/>
      <c r="O35" s="459"/>
      <c r="P35" s="820" t="s">
        <v>816</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1001</v>
      </c>
      <c r="E38" s="836"/>
      <c r="F38" s="836"/>
      <c r="G38" s="836"/>
      <c r="H38" s="836"/>
      <c r="I38" s="836"/>
      <c r="J38" s="836"/>
      <c r="K38" s="836"/>
      <c r="L38" s="836"/>
      <c r="M38" s="501" t="s">
        <v>560</v>
      </c>
      <c r="N38" s="502"/>
      <c r="O38" s="854" t="s">
        <v>792</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8B23274A-A255-47AB-BC7D-818056AE225F}">
      <formula1>INDIRECT(D13)</formula1>
    </dataValidation>
    <dataValidation type="list" allowBlank="1" showInputMessage="1" showErrorMessage="1" sqref="D11:E12 O11:P12 D28:E29 O28:P29" xr:uid="{E73A623D-7C51-4872-A693-01B8C0696A68}">
      <formula1>INDIRECT(D9)</formula1>
    </dataValidation>
    <dataValidation type="list" allowBlank="1" showInputMessage="1" showErrorMessage="1" sqref="E32:E33 P15:P16 P32:P33 E15:E16" xr:uid="{33E0DBF8-BC6C-4464-BE69-17C8FA4E5F93}">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DCAB9AF-B4F8-442D-9B3F-4328CC3207A3}">
          <x14:formula1>
            <xm:f>'(参考)リスト'!$F$16:$F$21</xm:f>
          </x14:formula1>
          <xm:sqref>E32:E33</xm:sqref>
        </x14:dataValidation>
        <x14:dataValidation type="list" allowBlank="1" showInputMessage="1" showErrorMessage="1" xr:uid="{99ADBEE1-FF61-492C-B64E-9463178B8011}">
          <x14:formula1>
            <xm:f>'(参考)リスト'!$D$16:$D$18</xm:f>
          </x14:formula1>
          <xm:sqref>D13:E13 O13:P13 D30:E30 O30:P30</xm:sqref>
        </x14:dataValidation>
        <x14:dataValidation type="list" allowBlank="1" showInputMessage="1" showErrorMessage="1" xr:uid="{BB0A41B6-5888-4FC6-A248-505DD3D7FE90}">
          <x14:formula1>
            <xm:f>'(参考)リスト'!$B$16:$B$21</xm:f>
          </x14:formula1>
          <xm:sqref>D9:E10 O9:P10 D26:E27 O26:P27</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4118B-6D74-4138-A2D4-6410F5A79A9F}">
  <sheetPr codeName="Sheet48"/>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30</v>
      </c>
      <c r="E5" s="801"/>
      <c r="F5" s="804"/>
      <c r="G5" s="805"/>
      <c r="H5" s="805"/>
      <c r="I5" s="805"/>
      <c r="J5" s="805"/>
      <c r="K5" s="805"/>
      <c r="L5" s="805"/>
      <c r="M5" s="808" t="s">
        <v>557</v>
      </c>
      <c r="N5" s="811" t="s">
        <v>558</v>
      </c>
      <c r="O5" s="812">
        <v>31</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3</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726</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721</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544</v>
      </c>
      <c r="Q16" s="806"/>
      <c r="R16" s="807"/>
      <c r="S16" s="807"/>
      <c r="T16" s="807"/>
      <c r="U16" s="807"/>
      <c r="V16" s="807"/>
      <c r="W16" s="829"/>
    </row>
    <row r="17" spans="2:23" s="217" customFormat="1" ht="17.100000000000001" customHeight="1" x14ac:dyDescent="0.15">
      <c r="B17" s="457" t="s">
        <v>7</v>
      </c>
      <c r="C17" s="458"/>
      <c r="D17" s="459"/>
      <c r="E17" s="432" t="s">
        <v>1094</v>
      </c>
      <c r="F17" s="818"/>
      <c r="G17" s="818"/>
      <c r="H17" s="818"/>
      <c r="I17" s="818"/>
      <c r="J17" s="818"/>
      <c r="K17" s="818"/>
      <c r="L17" s="819"/>
      <c r="M17" s="457" t="s">
        <v>7</v>
      </c>
      <c r="N17" s="458"/>
      <c r="O17" s="459"/>
      <c r="P17" s="432" t="s">
        <v>1095</v>
      </c>
      <c r="Q17" s="818"/>
      <c r="R17" s="818"/>
      <c r="S17" s="818"/>
      <c r="T17" s="818"/>
      <c r="U17" s="818"/>
      <c r="V17" s="818"/>
      <c r="W17" s="819"/>
    </row>
    <row r="18" spans="2:23" s="217" customFormat="1" ht="17.100000000000001" customHeight="1" x14ac:dyDescent="0.15">
      <c r="B18" s="457" t="s">
        <v>46</v>
      </c>
      <c r="C18" s="458"/>
      <c r="D18" s="459"/>
      <c r="E18" s="820" t="s">
        <v>1023</v>
      </c>
      <c r="F18" s="821"/>
      <c r="G18" s="821"/>
      <c r="H18" s="821"/>
      <c r="I18" s="821"/>
      <c r="J18" s="821"/>
      <c r="K18" s="821"/>
      <c r="L18" s="821"/>
      <c r="M18" s="457" t="s">
        <v>46</v>
      </c>
      <c r="N18" s="458"/>
      <c r="O18" s="459"/>
      <c r="P18" s="820" t="s">
        <v>1024</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1148</v>
      </c>
      <c r="E21" s="836"/>
      <c r="F21" s="836"/>
      <c r="G21" s="836"/>
      <c r="H21" s="836"/>
      <c r="I21" s="836"/>
      <c r="J21" s="836"/>
      <c r="K21" s="836"/>
      <c r="L21" s="836"/>
      <c r="M21" s="837" t="s">
        <v>560</v>
      </c>
      <c r="N21" s="838"/>
      <c r="O21" s="835" t="s">
        <v>1001</v>
      </c>
      <c r="P21" s="836"/>
      <c r="Q21" s="836"/>
      <c r="R21" s="836"/>
      <c r="S21" s="836"/>
      <c r="T21" s="836"/>
      <c r="U21" s="836"/>
      <c r="V21" s="836"/>
      <c r="W21" s="857"/>
    </row>
    <row r="22" spans="2:23" s="217" customFormat="1" ht="20.100000000000001" customHeight="1" x14ac:dyDescent="0.15">
      <c r="B22" s="809" t="s">
        <v>557</v>
      </c>
      <c r="C22" s="798" t="s">
        <v>558</v>
      </c>
      <c r="D22" s="800">
        <v>31</v>
      </c>
      <c r="E22" s="801"/>
      <c r="F22" s="804"/>
      <c r="G22" s="805"/>
      <c r="H22" s="805"/>
      <c r="I22" s="805"/>
      <c r="J22" s="805"/>
      <c r="K22" s="805"/>
      <c r="L22" s="805"/>
      <c r="M22" s="809" t="s">
        <v>557</v>
      </c>
      <c r="N22" s="798" t="s">
        <v>558</v>
      </c>
      <c r="O22" s="839">
        <v>31</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2</v>
      </c>
      <c r="E24" s="813"/>
      <c r="F24" s="804"/>
      <c r="G24" s="805"/>
      <c r="H24" s="805"/>
      <c r="I24" s="805"/>
      <c r="J24" s="805"/>
      <c r="K24" s="805"/>
      <c r="L24" s="805"/>
      <c r="M24" s="809"/>
      <c r="N24" s="811" t="s">
        <v>2</v>
      </c>
      <c r="O24" s="843">
        <v>3</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726</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731</v>
      </c>
      <c r="E31" s="803"/>
      <c r="F31" s="804"/>
      <c r="G31" s="805"/>
      <c r="H31" s="805"/>
      <c r="I31" s="805"/>
      <c r="J31" s="805"/>
      <c r="K31" s="805"/>
      <c r="L31" s="805"/>
      <c r="M31" s="457" t="s">
        <v>6</v>
      </c>
      <c r="N31" s="459"/>
      <c r="O31" s="849" t="s">
        <v>731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814</v>
      </c>
      <c r="F34" s="818"/>
      <c r="G34" s="818"/>
      <c r="H34" s="818"/>
      <c r="I34" s="818"/>
      <c r="J34" s="818"/>
      <c r="K34" s="818"/>
      <c r="L34" s="819"/>
      <c r="M34" s="457" t="s">
        <v>7</v>
      </c>
      <c r="N34" s="458"/>
      <c r="O34" s="459"/>
      <c r="P34" s="432" t="s">
        <v>817</v>
      </c>
      <c r="Q34" s="818"/>
      <c r="R34" s="818"/>
      <c r="S34" s="818"/>
      <c r="T34" s="818"/>
      <c r="U34" s="818"/>
      <c r="V34" s="818"/>
      <c r="W34" s="819"/>
    </row>
    <row r="35" spans="2:23" s="217" customFormat="1" ht="17.100000000000001" customHeight="1" x14ac:dyDescent="0.15">
      <c r="B35" s="457" t="s">
        <v>46</v>
      </c>
      <c r="C35" s="458"/>
      <c r="D35" s="459"/>
      <c r="E35" s="820" t="s">
        <v>813</v>
      </c>
      <c r="F35" s="821"/>
      <c r="G35" s="821"/>
      <c r="H35" s="821"/>
      <c r="I35" s="821"/>
      <c r="J35" s="821"/>
      <c r="K35" s="821"/>
      <c r="L35" s="821"/>
      <c r="M35" s="457" t="s">
        <v>46</v>
      </c>
      <c r="N35" s="458"/>
      <c r="O35" s="459"/>
      <c r="P35" s="820" t="s">
        <v>816</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815</v>
      </c>
      <c r="E38" s="836"/>
      <c r="F38" s="836"/>
      <c r="G38" s="836"/>
      <c r="H38" s="836"/>
      <c r="I38" s="836"/>
      <c r="J38" s="836"/>
      <c r="K38" s="836"/>
      <c r="L38" s="836"/>
      <c r="M38" s="501" t="s">
        <v>560</v>
      </c>
      <c r="N38" s="502"/>
      <c r="O38" s="854" t="s">
        <v>818</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F51FCE3E-0C01-4F6A-8617-01F41B7760CB}">
      <formula1>INDIRECT(D13)</formula1>
    </dataValidation>
    <dataValidation type="list" allowBlank="1" showInputMessage="1" showErrorMessage="1" sqref="D11:E12 O11:P12 D28:E29 O28:P29" xr:uid="{E04DA041-EA2C-42D3-8833-25D048CFC492}">
      <formula1>INDIRECT(D9)</formula1>
    </dataValidation>
    <dataValidation type="list" allowBlank="1" showInputMessage="1" showErrorMessage="1" sqref="E32:E33 P15:P16 P32:P33 E15:E16" xr:uid="{1B91965F-829E-460D-BEEB-80347CDBBDFE}">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ED10E93-8C5A-45EB-93FF-D9DD246E6A2A}">
          <x14:formula1>
            <xm:f>'(参考)リスト'!$F$16:$F$21</xm:f>
          </x14:formula1>
          <xm:sqref>E32:E33</xm:sqref>
        </x14:dataValidation>
        <x14:dataValidation type="list" allowBlank="1" showInputMessage="1" showErrorMessage="1" xr:uid="{0FFFACE9-FF86-4654-BA07-385046620211}">
          <x14:formula1>
            <xm:f>'(参考)リスト'!$D$16:$D$18</xm:f>
          </x14:formula1>
          <xm:sqref>D13:E13 O13:P13 D30:E30 O30:P30</xm:sqref>
        </x14:dataValidation>
        <x14:dataValidation type="list" allowBlank="1" showInputMessage="1" showErrorMessage="1" xr:uid="{82B13896-4846-4228-95E3-E182032C1077}">
          <x14:formula1>
            <xm:f>'(参考)リスト'!$B$16:$B$21</xm:f>
          </x14:formula1>
          <xm:sqref>D9:E10 O9:P10 D26:E27 O26:P27</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7898-2259-472F-AC1C-9886CC9363A1}">
  <sheetPr codeName="Sheet49"/>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32</v>
      </c>
      <c r="E5" s="801"/>
      <c r="F5" s="804"/>
      <c r="G5" s="805"/>
      <c r="H5" s="805"/>
      <c r="I5" s="805"/>
      <c r="J5" s="805"/>
      <c r="K5" s="805"/>
      <c r="L5" s="805"/>
      <c r="M5" s="808" t="s">
        <v>557</v>
      </c>
      <c r="N5" s="811" t="s">
        <v>558</v>
      </c>
      <c r="O5" s="812">
        <v>32</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2</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721</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544</v>
      </c>
      <c r="Q16" s="806"/>
      <c r="R16" s="807"/>
      <c r="S16" s="807"/>
      <c r="T16" s="807"/>
      <c r="U16" s="807"/>
      <c r="V16" s="807"/>
      <c r="W16" s="829"/>
    </row>
    <row r="17" spans="2:23" s="217" customFormat="1" ht="17.100000000000001" customHeight="1" x14ac:dyDescent="0.15">
      <c r="B17" s="457" t="s">
        <v>7</v>
      </c>
      <c r="C17" s="458"/>
      <c r="D17" s="459"/>
      <c r="E17" s="432" t="s">
        <v>1000</v>
      </c>
      <c r="F17" s="818"/>
      <c r="G17" s="818"/>
      <c r="H17" s="818"/>
      <c r="I17" s="818"/>
      <c r="J17" s="818"/>
      <c r="K17" s="818"/>
      <c r="L17" s="819"/>
      <c r="M17" s="457" t="s">
        <v>7</v>
      </c>
      <c r="N17" s="458"/>
      <c r="O17" s="459"/>
      <c r="P17" s="432" t="s">
        <v>1095</v>
      </c>
      <c r="Q17" s="818"/>
      <c r="R17" s="818"/>
      <c r="S17" s="818"/>
      <c r="T17" s="818"/>
      <c r="U17" s="818"/>
      <c r="V17" s="818"/>
      <c r="W17" s="819"/>
    </row>
    <row r="18" spans="2:23" s="217" customFormat="1" ht="17.100000000000001" customHeight="1" x14ac:dyDescent="0.15">
      <c r="B18" s="457" t="s">
        <v>46</v>
      </c>
      <c r="C18" s="458"/>
      <c r="D18" s="459"/>
      <c r="E18" s="820" t="s">
        <v>1007</v>
      </c>
      <c r="F18" s="821"/>
      <c r="G18" s="821"/>
      <c r="H18" s="821"/>
      <c r="I18" s="821"/>
      <c r="J18" s="821"/>
      <c r="K18" s="821"/>
      <c r="L18" s="821"/>
      <c r="M18" s="457" t="s">
        <v>46</v>
      </c>
      <c r="N18" s="458"/>
      <c r="O18" s="459"/>
      <c r="P18" s="820" t="s">
        <v>1024</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1148</v>
      </c>
      <c r="E21" s="836"/>
      <c r="F21" s="836"/>
      <c r="G21" s="836"/>
      <c r="H21" s="836"/>
      <c r="I21" s="836"/>
      <c r="J21" s="836"/>
      <c r="K21" s="836"/>
      <c r="L21" s="836"/>
      <c r="M21" s="837" t="s">
        <v>560</v>
      </c>
      <c r="N21" s="838"/>
      <c r="O21" s="835" t="s">
        <v>1001</v>
      </c>
      <c r="P21" s="836"/>
      <c r="Q21" s="836"/>
      <c r="R21" s="836"/>
      <c r="S21" s="836"/>
      <c r="T21" s="836"/>
      <c r="U21" s="836"/>
      <c r="V21" s="836"/>
      <c r="W21" s="857"/>
    </row>
    <row r="22" spans="2:23" s="217" customFormat="1" ht="20.100000000000001" customHeight="1" x14ac:dyDescent="0.15">
      <c r="B22" s="809" t="s">
        <v>557</v>
      </c>
      <c r="C22" s="798" t="s">
        <v>558</v>
      </c>
      <c r="D22" s="800">
        <v>33</v>
      </c>
      <c r="E22" s="801"/>
      <c r="F22" s="804"/>
      <c r="G22" s="805"/>
      <c r="H22" s="805"/>
      <c r="I22" s="805"/>
      <c r="J22" s="805"/>
      <c r="K22" s="805"/>
      <c r="L22" s="805"/>
      <c r="M22" s="809" t="s">
        <v>557</v>
      </c>
      <c r="N22" s="798" t="s">
        <v>558</v>
      </c>
      <c r="O22" s="839">
        <v>34</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54</v>
      </c>
      <c r="Q32" s="804"/>
      <c r="R32" s="805"/>
      <c r="S32" s="805"/>
      <c r="T32" s="805"/>
      <c r="U32" s="805"/>
      <c r="V32" s="805"/>
      <c r="W32" s="828"/>
    </row>
    <row r="33" spans="2:23" s="217" customFormat="1" ht="17.100000000000001" customHeight="1" x14ac:dyDescent="0.15">
      <c r="B33" s="501"/>
      <c r="C33" s="823" t="s">
        <v>268</v>
      </c>
      <c r="D33" s="824"/>
      <c r="E33" s="222" t="s">
        <v>544</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1096</v>
      </c>
      <c r="F34" s="818"/>
      <c r="G34" s="818"/>
      <c r="H34" s="818"/>
      <c r="I34" s="818"/>
      <c r="J34" s="818"/>
      <c r="K34" s="818"/>
      <c r="L34" s="819"/>
      <c r="M34" s="457" t="s">
        <v>7</v>
      </c>
      <c r="N34" s="458"/>
      <c r="O34" s="459"/>
      <c r="P34" s="432" t="s">
        <v>820</v>
      </c>
      <c r="Q34" s="818"/>
      <c r="R34" s="818"/>
      <c r="S34" s="818"/>
      <c r="T34" s="818"/>
      <c r="U34" s="818"/>
      <c r="V34" s="818"/>
      <c r="W34" s="819"/>
    </row>
    <row r="35" spans="2:23" s="217" customFormat="1" ht="17.100000000000001" customHeight="1" x14ac:dyDescent="0.15">
      <c r="B35" s="457" t="s">
        <v>46</v>
      </c>
      <c r="C35" s="458"/>
      <c r="D35" s="459"/>
      <c r="E35" s="820" t="s">
        <v>1025</v>
      </c>
      <c r="F35" s="821"/>
      <c r="G35" s="821"/>
      <c r="H35" s="821"/>
      <c r="I35" s="821"/>
      <c r="J35" s="821"/>
      <c r="K35" s="821"/>
      <c r="L35" s="821"/>
      <c r="M35" s="457" t="s">
        <v>46</v>
      </c>
      <c r="N35" s="458"/>
      <c r="O35" s="459"/>
      <c r="P35" s="820" t="s">
        <v>819</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1001</v>
      </c>
      <c r="E38" s="836"/>
      <c r="F38" s="836"/>
      <c r="G38" s="836"/>
      <c r="H38" s="836"/>
      <c r="I38" s="836"/>
      <c r="J38" s="836"/>
      <c r="K38" s="836"/>
      <c r="L38" s="836"/>
      <c r="M38" s="501" t="s">
        <v>560</v>
      </c>
      <c r="N38" s="502"/>
      <c r="O38" s="854" t="s">
        <v>821</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D4353A4C-8FC7-4340-A5B7-ED0B2905D787}">
      <formula1>INDIRECT(D13)</formula1>
    </dataValidation>
    <dataValidation type="list" allowBlank="1" showInputMessage="1" showErrorMessage="1" sqref="D11:E12 O11:P12 D28:E29 O28:P29" xr:uid="{2C54529D-F63C-4E6F-8562-3EC5466DD184}">
      <formula1>INDIRECT(D9)</formula1>
    </dataValidation>
    <dataValidation type="list" allowBlank="1" showInputMessage="1" showErrorMessage="1" sqref="E32:E33 P15:P16 P32:P33 E15:E16" xr:uid="{0CBACDDC-3AF5-47DA-90F9-58D2E24B7EBF}">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9AFDC839-55C7-4E31-BAE7-8D8EB6ABF63E}">
          <x14:formula1>
            <xm:f>'(参考)リスト'!$F$16:$F$21</xm:f>
          </x14:formula1>
          <xm:sqref>E32:E33</xm:sqref>
        </x14:dataValidation>
        <x14:dataValidation type="list" allowBlank="1" showInputMessage="1" showErrorMessage="1" xr:uid="{ADD07322-B12C-48A1-A210-0CD6A100E5E8}">
          <x14:formula1>
            <xm:f>'(参考)リスト'!$D$16:$D$18</xm:f>
          </x14:formula1>
          <xm:sqref>D13:E13 O13:P13 D30:E30 O30:P30</xm:sqref>
        </x14:dataValidation>
        <x14:dataValidation type="list" allowBlank="1" showInputMessage="1" showErrorMessage="1" xr:uid="{B982F427-85D7-40C5-AB41-93C39800807C}">
          <x14:formula1>
            <xm:f>'(参考)リスト'!$B$16:$B$21</xm:f>
          </x14:formula1>
          <xm:sqref>D9:E10 O9:P10 D26:E27 O26:P27</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C583C-02AF-494D-954F-5E95CABE8BDB}">
  <sheetPr codeName="Sheet50"/>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34</v>
      </c>
      <c r="E5" s="801"/>
      <c r="F5" s="804"/>
      <c r="G5" s="805"/>
      <c r="H5" s="805"/>
      <c r="I5" s="805"/>
      <c r="J5" s="805"/>
      <c r="K5" s="805"/>
      <c r="L5" s="805"/>
      <c r="M5" s="808" t="s">
        <v>557</v>
      </c>
      <c r="N5" s="811" t="s">
        <v>558</v>
      </c>
      <c r="O5" s="812">
        <v>34</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2</v>
      </c>
      <c r="E7" s="813"/>
      <c r="F7" s="804"/>
      <c r="G7" s="805"/>
      <c r="H7" s="805"/>
      <c r="I7" s="805"/>
      <c r="J7" s="805"/>
      <c r="K7" s="805"/>
      <c r="L7" s="805"/>
      <c r="M7" s="809"/>
      <c r="N7" s="811" t="s">
        <v>2</v>
      </c>
      <c r="O7" s="812">
        <v>3</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727</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544</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1086</v>
      </c>
      <c r="F17" s="818"/>
      <c r="G17" s="818"/>
      <c r="H17" s="818"/>
      <c r="I17" s="818"/>
      <c r="J17" s="818"/>
      <c r="K17" s="818"/>
      <c r="L17" s="819"/>
      <c r="M17" s="457" t="s">
        <v>7</v>
      </c>
      <c r="N17" s="458"/>
      <c r="O17" s="459"/>
      <c r="P17" s="432" t="s">
        <v>809</v>
      </c>
      <c r="Q17" s="818"/>
      <c r="R17" s="818"/>
      <c r="S17" s="818"/>
      <c r="T17" s="818"/>
      <c r="U17" s="818"/>
      <c r="V17" s="818"/>
      <c r="W17" s="819"/>
    </row>
    <row r="18" spans="2:23" s="217" customFormat="1" ht="17.100000000000001" customHeight="1" x14ac:dyDescent="0.15">
      <c r="B18" s="457" t="s">
        <v>46</v>
      </c>
      <c r="C18" s="458"/>
      <c r="D18" s="459"/>
      <c r="E18" s="820" t="s">
        <v>1015</v>
      </c>
      <c r="F18" s="821"/>
      <c r="G18" s="821"/>
      <c r="H18" s="821"/>
      <c r="I18" s="821"/>
      <c r="J18" s="821"/>
      <c r="K18" s="821"/>
      <c r="L18" s="821"/>
      <c r="M18" s="457" t="s">
        <v>46</v>
      </c>
      <c r="N18" s="458"/>
      <c r="O18" s="459"/>
      <c r="P18" s="820" t="s">
        <v>822</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1001</v>
      </c>
      <c r="E21" s="836"/>
      <c r="F21" s="836"/>
      <c r="G21" s="836"/>
      <c r="H21" s="836"/>
      <c r="I21" s="836"/>
      <c r="J21" s="836"/>
      <c r="K21" s="836"/>
      <c r="L21" s="836"/>
      <c r="M21" s="837" t="s">
        <v>560</v>
      </c>
      <c r="N21" s="838"/>
      <c r="O21" s="835" t="s">
        <v>792</v>
      </c>
      <c r="P21" s="836"/>
      <c r="Q21" s="836"/>
      <c r="R21" s="836"/>
      <c r="S21" s="836"/>
      <c r="T21" s="836"/>
      <c r="U21" s="836"/>
      <c r="V21" s="836"/>
      <c r="W21" s="857"/>
    </row>
    <row r="22" spans="2:23" s="217" customFormat="1" ht="20.100000000000001" customHeight="1" x14ac:dyDescent="0.15">
      <c r="B22" s="809" t="s">
        <v>557</v>
      </c>
      <c r="C22" s="798" t="s">
        <v>558</v>
      </c>
      <c r="D22" s="800">
        <v>35</v>
      </c>
      <c r="E22" s="801"/>
      <c r="F22" s="804"/>
      <c r="G22" s="805"/>
      <c r="H22" s="805"/>
      <c r="I22" s="805"/>
      <c r="J22" s="805"/>
      <c r="K22" s="805"/>
      <c r="L22" s="805"/>
      <c r="M22" s="809" t="s">
        <v>557</v>
      </c>
      <c r="N22" s="798" t="s">
        <v>558</v>
      </c>
      <c r="O22" s="839">
        <v>36</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544</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1097</v>
      </c>
      <c r="F34" s="818"/>
      <c r="G34" s="818"/>
      <c r="H34" s="818"/>
      <c r="I34" s="818"/>
      <c r="J34" s="818"/>
      <c r="K34" s="818"/>
      <c r="L34" s="819"/>
      <c r="M34" s="457" t="s">
        <v>7</v>
      </c>
      <c r="N34" s="458"/>
      <c r="O34" s="459"/>
      <c r="P34" s="432" t="s">
        <v>809</v>
      </c>
      <c r="Q34" s="818"/>
      <c r="R34" s="818"/>
      <c r="S34" s="818"/>
      <c r="T34" s="818"/>
      <c r="U34" s="818"/>
      <c r="V34" s="818"/>
      <c r="W34" s="819"/>
    </row>
    <row r="35" spans="2:23" s="217" customFormat="1" ht="17.100000000000001" customHeight="1" x14ac:dyDescent="0.15">
      <c r="B35" s="457" t="s">
        <v>46</v>
      </c>
      <c r="C35" s="458"/>
      <c r="D35" s="459"/>
      <c r="E35" s="820" t="s">
        <v>1026</v>
      </c>
      <c r="F35" s="821"/>
      <c r="G35" s="821"/>
      <c r="H35" s="821"/>
      <c r="I35" s="821"/>
      <c r="J35" s="821"/>
      <c r="K35" s="821"/>
      <c r="L35" s="821"/>
      <c r="M35" s="457" t="s">
        <v>46</v>
      </c>
      <c r="N35" s="458"/>
      <c r="O35" s="459"/>
      <c r="P35" s="820" t="s">
        <v>808</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1001</v>
      </c>
      <c r="E38" s="836"/>
      <c r="F38" s="836"/>
      <c r="G38" s="836"/>
      <c r="H38" s="836"/>
      <c r="I38" s="836"/>
      <c r="J38" s="836"/>
      <c r="K38" s="836"/>
      <c r="L38" s="836"/>
      <c r="M38" s="501" t="s">
        <v>560</v>
      </c>
      <c r="N38" s="502"/>
      <c r="O38" s="854" t="s">
        <v>792</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0A1B45AD-ABF6-4064-9625-30D7F53DFFA8}">
      <formula1>INDIRECT(D13)</formula1>
    </dataValidation>
    <dataValidation type="list" allowBlank="1" showInputMessage="1" showErrorMessage="1" sqref="D11:E12 O11:P12 D28:E29 O28:P29" xr:uid="{1AA2628A-4686-45B2-827E-EBF9DB176761}">
      <formula1>INDIRECT(D9)</formula1>
    </dataValidation>
    <dataValidation type="list" allowBlank="1" showInputMessage="1" showErrorMessage="1" sqref="E32:E33 P15:P16 P32:P33 E15:E16" xr:uid="{C92AA4E2-12C7-466F-B33C-AB8399DDAE3D}">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C95649F-4780-4F8B-BA5F-35C2CF381356}">
          <x14:formula1>
            <xm:f>'(参考)リスト'!$F$16:$F$21</xm:f>
          </x14:formula1>
          <xm:sqref>E32:E33</xm:sqref>
        </x14:dataValidation>
        <x14:dataValidation type="list" allowBlank="1" showInputMessage="1" showErrorMessage="1" xr:uid="{CFC6002B-AC16-4FF2-8271-248A48C8FD44}">
          <x14:formula1>
            <xm:f>'(参考)リスト'!$D$16:$D$18</xm:f>
          </x14:formula1>
          <xm:sqref>D13:E13 O13:P13 D30:E30 O30:P30</xm:sqref>
        </x14:dataValidation>
        <x14:dataValidation type="list" allowBlank="1" showInputMessage="1" showErrorMessage="1" xr:uid="{71DEA204-AB94-4B38-935A-42961A08CEE7}">
          <x14:formula1>
            <xm:f>'(参考)リスト'!$B$16:$B$21</xm:f>
          </x14:formula1>
          <xm:sqref>D9:E10 O9:P10 D26:E27 O26:P27</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9310B-219F-47FE-B722-D153B6A7E939}">
  <sheetPr codeName="Sheet51"/>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36</v>
      </c>
      <c r="E5" s="801"/>
      <c r="F5" s="804"/>
      <c r="G5" s="805"/>
      <c r="H5" s="805"/>
      <c r="I5" s="805"/>
      <c r="J5" s="805"/>
      <c r="K5" s="805"/>
      <c r="L5" s="805"/>
      <c r="M5" s="808" t="s">
        <v>557</v>
      </c>
      <c r="N5" s="811" t="s">
        <v>558</v>
      </c>
      <c r="O5" s="812">
        <v>36</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2</v>
      </c>
      <c r="E7" s="813"/>
      <c r="F7" s="804"/>
      <c r="G7" s="805"/>
      <c r="H7" s="805"/>
      <c r="I7" s="805"/>
      <c r="J7" s="805"/>
      <c r="K7" s="805"/>
      <c r="L7" s="805"/>
      <c r="M7" s="809"/>
      <c r="N7" s="811" t="s">
        <v>2</v>
      </c>
      <c r="O7" s="812">
        <v>3</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775</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727</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544</v>
      </c>
      <c r="Q16" s="806"/>
      <c r="R16" s="807"/>
      <c r="S16" s="807"/>
      <c r="T16" s="807"/>
      <c r="U16" s="807"/>
      <c r="V16" s="807"/>
      <c r="W16" s="829"/>
    </row>
    <row r="17" spans="2:23" s="217" customFormat="1" ht="17.100000000000001" customHeight="1" x14ac:dyDescent="0.15">
      <c r="B17" s="457" t="s">
        <v>7</v>
      </c>
      <c r="C17" s="458"/>
      <c r="D17" s="459"/>
      <c r="E17" s="432" t="s">
        <v>824</v>
      </c>
      <c r="F17" s="818"/>
      <c r="G17" s="818"/>
      <c r="H17" s="818"/>
      <c r="I17" s="818"/>
      <c r="J17" s="818"/>
      <c r="K17" s="818"/>
      <c r="L17" s="819"/>
      <c r="M17" s="457" t="s">
        <v>7</v>
      </c>
      <c r="N17" s="458"/>
      <c r="O17" s="459"/>
      <c r="P17" s="432" t="s">
        <v>1095</v>
      </c>
      <c r="Q17" s="818"/>
      <c r="R17" s="818"/>
      <c r="S17" s="818"/>
      <c r="T17" s="818"/>
      <c r="U17" s="818"/>
      <c r="V17" s="818"/>
      <c r="W17" s="819"/>
    </row>
    <row r="18" spans="2:23" s="217" customFormat="1" ht="17.100000000000001" customHeight="1" x14ac:dyDescent="0.15">
      <c r="B18" s="457" t="s">
        <v>46</v>
      </c>
      <c r="C18" s="458"/>
      <c r="D18" s="459"/>
      <c r="E18" s="820" t="s">
        <v>823</v>
      </c>
      <c r="F18" s="821"/>
      <c r="G18" s="821"/>
      <c r="H18" s="821"/>
      <c r="I18" s="821"/>
      <c r="J18" s="821"/>
      <c r="K18" s="821"/>
      <c r="L18" s="821"/>
      <c r="M18" s="457" t="s">
        <v>46</v>
      </c>
      <c r="N18" s="458"/>
      <c r="O18" s="459"/>
      <c r="P18" s="820" t="s">
        <v>1024</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792</v>
      </c>
      <c r="E21" s="836"/>
      <c r="F21" s="836"/>
      <c r="G21" s="836"/>
      <c r="H21" s="836"/>
      <c r="I21" s="836"/>
      <c r="J21" s="836"/>
      <c r="K21" s="836"/>
      <c r="L21" s="836"/>
      <c r="M21" s="837" t="s">
        <v>560</v>
      </c>
      <c r="N21" s="838"/>
      <c r="O21" s="835" t="s">
        <v>1001</v>
      </c>
      <c r="P21" s="836"/>
      <c r="Q21" s="836"/>
      <c r="R21" s="836"/>
      <c r="S21" s="836"/>
      <c r="T21" s="836"/>
      <c r="U21" s="836"/>
      <c r="V21" s="836"/>
      <c r="W21" s="857"/>
    </row>
    <row r="22" spans="2:23" s="217" customFormat="1" ht="20.100000000000001" customHeight="1" x14ac:dyDescent="0.15">
      <c r="B22" s="809" t="s">
        <v>557</v>
      </c>
      <c r="C22" s="798" t="s">
        <v>558</v>
      </c>
      <c r="D22" s="800">
        <v>36</v>
      </c>
      <c r="E22" s="801"/>
      <c r="F22" s="804"/>
      <c r="G22" s="805"/>
      <c r="H22" s="805"/>
      <c r="I22" s="805"/>
      <c r="J22" s="805"/>
      <c r="K22" s="805"/>
      <c r="L22" s="805"/>
      <c r="M22" s="809" t="s">
        <v>557</v>
      </c>
      <c r="N22" s="798" t="s">
        <v>558</v>
      </c>
      <c r="O22" s="839">
        <v>36</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4</v>
      </c>
      <c r="E24" s="813"/>
      <c r="F24" s="804"/>
      <c r="G24" s="805"/>
      <c r="H24" s="805"/>
      <c r="I24" s="805"/>
      <c r="J24" s="805"/>
      <c r="K24" s="805"/>
      <c r="L24" s="805"/>
      <c r="M24" s="809"/>
      <c r="N24" s="811" t="s">
        <v>2</v>
      </c>
      <c r="O24" s="843">
        <v>5</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726</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731</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544</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871</v>
      </c>
      <c r="F34" s="818"/>
      <c r="G34" s="818"/>
      <c r="H34" s="818"/>
      <c r="I34" s="818"/>
      <c r="J34" s="818"/>
      <c r="K34" s="818"/>
      <c r="L34" s="819"/>
      <c r="M34" s="457" t="s">
        <v>7</v>
      </c>
      <c r="N34" s="458"/>
      <c r="O34" s="459"/>
      <c r="P34" s="432" t="s">
        <v>807</v>
      </c>
      <c r="Q34" s="818"/>
      <c r="R34" s="818"/>
      <c r="S34" s="818"/>
      <c r="T34" s="818"/>
      <c r="U34" s="818"/>
      <c r="V34" s="818"/>
      <c r="W34" s="819"/>
    </row>
    <row r="35" spans="2:23" s="217" customFormat="1" ht="17.100000000000001" customHeight="1" x14ac:dyDescent="0.15">
      <c r="B35" s="457" t="s">
        <v>46</v>
      </c>
      <c r="C35" s="458"/>
      <c r="D35" s="459"/>
      <c r="E35" s="820" t="s">
        <v>1027</v>
      </c>
      <c r="F35" s="821"/>
      <c r="G35" s="821"/>
      <c r="H35" s="821"/>
      <c r="I35" s="821"/>
      <c r="J35" s="821"/>
      <c r="K35" s="821"/>
      <c r="L35" s="821"/>
      <c r="M35" s="457" t="s">
        <v>46</v>
      </c>
      <c r="N35" s="458"/>
      <c r="O35" s="459"/>
      <c r="P35" s="820" t="s">
        <v>825</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1028</v>
      </c>
      <c r="E38" s="836"/>
      <c r="F38" s="836"/>
      <c r="G38" s="836"/>
      <c r="H38" s="836"/>
      <c r="I38" s="836"/>
      <c r="J38" s="836"/>
      <c r="K38" s="836"/>
      <c r="L38" s="836"/>
      <c r="M38" s="501" t="s">
        <v>560</v>
      </c>
      <c r="N38" s="502"/>
      <c r="O38" s="854" t="s">
        <v>792</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E9FBA997-C6E2-4B06-AE7C-DC9CD194EE2E}">
      <formula1>INDIRECT(D13)</formula1>
    </dataValidation>
    <dataValidation type="list" allowBlank="1" showInputMessage="1" showErrorMessage="1" sqref="D11:E12 O11:P12 D28:E29 O28:P29" xr:uid="{576F3484-1C21-4BC1-885E-CEA714A16BBA}">
      <formula1>INDIRECT(D9)</formula1>
    </dataValidation>
    <dataValidation type="list" allowBlank="1" showInputMessage="1" showErrorMessage="1" sqref="E32:E33 P15:P16 P32:P33 E15:E16" xr:uid="{E898E1DF-6000-4341-A7CC-EAB3004574E9}">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3CFF44E-E395-480D-B166-A2E6B25B1E9A}">
          <x14:formula1>
            <xm:f>'(参考)リスト'!$F$16:$F$21</xm:f>
          </x14:formula1>
          <xm:sqref>E32:E33</xm:sqref>
        </x14:dataValidation>
        <x14:dataValidation type="list" allowBlank="1" showInputMessage="1" showErrorMessage="1" xr:uid="{2956055E-E1A4-4A50-9FCA-55BA7DFBEA68}">
          <x14:formula1>
            <xm:f>'(参考)リスト'!$D$16:$D$18</xm:f>
          </x14:formula1>
          <xm:sqref>D13:E13 O13:P13 D30:E30 O30:P30</xm:sqref>
        </x14:dataValidation>
        <x14:dataValidation type="list" allowBlank="1" showInputMessage="1" showErrorMessage="1" xr:uid="{FD8B8053-3FCC-48E1-9454-0B1DE818CBA8}">
          <x14:formula1>
            <xm:f>'(参考)リスト'!$B$16:$B$21</xm:f>
          </x14:formula1>
          <xm:sqref>D9:E10 O9:P10 D26:E27 O26:P27</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35463-967B-4CAB-8FA1-9C2D410F27A1}">
  <sheetPr codeName="Sheet52"/>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37</v>
      </c>
      <c r="E5" s="801"/>
      <c r="F5" s="804"/>
      <c r="G5" s="805"/>
      <c r="H5" s="805"/>
      <c r="I5" s="805"/>
      <c r="J5" s="805"/>
      <c r="K5" s="805"/>
      <c r="L5" s="805"/>
      <c r="M5" s="808" t="s">
        <v>557</v>
      </c>
      <c r="N5" s="811" t="s">
        <v>558</v>
      </c>
      <c r="O5" s="812">
        <v>39</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727</v>
      </c>
      <c r="E14" s="803"/>
      <c r="F14" s="804"/>
      <c r="G14" s="805"/>
      <c r="H14" s="805"/>
      <c r="I14" s="805"/>
      <c r="J14" s="805"/>
      <c r="K14" s="805"/>
      <c r="L14" s="805"/>
      <c r="M14" s="457" t="s">
        <v>6</v>
      </c>
      <c r="N14" s="459"/>
      <c r="O14" s="802" t="s">
        <v>727</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791</v>
      </c>
      <c r="F17" s="818"/>
      <c r="G17" s="818"/>
      <c r="H17" s="818"/>
      <c r="I17" s="818"/>
      <c r="J17" s="818"/>
      <c r="K17" s="818"/>
      <c r="L17" s="819"/>
      <c r="M17" s="457" t="s">
        <v>7</v>
      </c>
      <c r="N17" s="458"/>
      <c r="O17" s="459"/>
      <c r="P17" s="432" t="s">
        <v>826</v>
      </c>
      <c r="Q17" s="818"/>
      <c r="R17" s="818"/>
      <c r="S17" s="818"/>
      <c r="T17" s="818"/>
      <c r="U17" s="818"/>
      <c r="V17" s="818"/>
      <c r="W17" s="819"/>
    </row>
    <row r="18" spans="2:23" s="217" customFormat="1" ht="17.100000000000001" customHeight="1" x14ac:dyDescent="0.15">
      <c r="B18" s="457" t="s">
        <v>46</v>
      </c>
      <c r="C18" s="458"/>
      <c r="D18" s="459"/>
      <c r="E18" s="820" t="s">
        <v>790</v>
      </c>
      <c r="F18" s="821"/>
      <c r="G18" s="821"/>
      <c r="H18" s="821"/>
      <c r="I18" s="821"/>
      <c r="J18" s="821"/>
      <c r="K18" s="821"/>
      <c r="L18" s="821"/>
      <c r="M18" s="457" t="s">
        <v>46</v>
      </c>
      <c r="N18" s="458"/>
      <c r="O18" s="459"/>
      <c r="P18" s="820" t="s">
        <v>816</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792</v>
      </c>
      <c r="E21" s="836"/>
      <c r="F21" s="836"/>
      <c r="G21" s="836"/>
      <c r="H21" s="836"/>
      <c r="I21" s="836"/>
      <c r="J21" s="836"/>
      <c r="K21" s="836"/>
      <c r="L21" s="836"/>
      <c r="M21" s="837" t="s">
        <v>560</v>
      </c>
      <c r="N21" s="838"/>
      <c r="O21" s="835" t="s">
        <v>792</v>
      </c>
      <c r="P21" s="836"/>
      <c r="Q21" s="836"/>
      <c r="R21" s="836"/>
      <c r="S21" s="836"/>
      <c r="T21" s="836"/>
      <c r="U21" s="836"/>
      <c r="V21" s="836"/>
      <c r="W21" s="857"/>
    </row>
    <row r="22" spans="2:23" s="217" customFormat="1" ht="20.100000000000001" customHeight="1" x14ac:dyDescent="0.15">
      <c r="B22" s="809" t="s">
        <v>557</v>
      </c>
      <c r="C22" s="798" t="s">
        <v>558</v>
      </c>
      <c r="D22" s="800">
        <v>39</v>
      </c>
      <c r="E22" s="801"/>
      <c r="F22" s="804"/>
      <c r="G22" s="805"/>
      <c r="H22" s="805"/>
      <c r="I22" s="805"/>
      <c r="J22" s="805"/>
      <c r="K22" s="805"/>
      <c r="L22" s="805"/>
      <c r="M22" s="809" t="s">
        <v>557</v>
      </c>
      <c r="N22" s="798" t="s">
        <v>558</v>
      </c>
      <c r="O22" s="839">
        <v>41</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2</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726</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734</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544</v>
      </c>
      <c r="F33" s="806"/>
      <c r="G33" s="807"/>
      <c r="H33" s="807"/>
      <c r="I33" s="807"/>
      <c r="J33" s="807"/>
      <c r="K33" s="807"/>
      <c r="L33" s="807"/>
      <c r="M33" s="501"/>
      <c r="N33" s="823" t="s">
        <v>268</v>
      </c>
      <c r="O33" s="824"/>
      <c r="P33" s="292" t="s">
        <v>544</v>
      </c>
      <c r="Q33" s="806"/>
      <c r="R33" s="807"/>
      <c r="S33" s="807"/>
      <c r="T33" s="807"/>
      <c r="U33" s="807"/>
      <c r="V33" s="807"/>
      <c r="W33" s="829"/>
    </row>
    <row r="34" spans="2:23" s="217" customFormat="1" ht="17.100000000000001" customHeight="1" x14ac:dyDescent="0.15">
      <c r="B34" s="457" t="s">
        <v>7</v>
      </c>
      <c r="C34" s="458"/>
      <c r="D34" s="459"/>
      <c r="E34" s="432" t="s">
        <v>1098</v>
      </c>
      <c r="F34" s="818"/>
      <c r="G34" s="818"/>
      <c r="H34" s="818"/>
      <c r="I34" s="818"/>
      <c r="J34" s="818"/>
      <c r="K34" s="818"/>
      <c r="L34" s="819"/>
      <c r="M34" s="457" t="s">
        <v>7</v>
      </c>
      <c r="N34" s="458"/>
      <c r="O34" s="459"/>
      <c r="P34" s="432" t="s">
        <v>1099</v>
      </c>
      <c r="Q34" s="818"/>
      <c r="R34" s="818"/>
      <c r="S34" s="818"/>
      <c r="T34" s="818"/>
      <c r="U34" s="818"/>
      <c r="V34" s="818"/>
      <c r="W34" s="819"/>
    </row>
    <row r="35" spans="2:23" s="217" customFormat="1" ht="17.100000000000001" customHeight="1" x14ac:dyDescent="0.15">
      <c r="B35" s="457" t="s">
        <v>46</v>
      </c>
      <c r="C35" s="458"/>
      <c r="D35" s="459"/>
      <c r="E35" s="820" t="s">
        <v>1029</v>
      </c>
      <c r="F35" s="821"/>
      <c r="G35" s="821"/>
      <c r="H35" s="821"/>
      <c r="I35" s="821"/>
      <c r="J35" s="821"/>
      <c r="K35" s="821"/>
      <c r="L35" s="821"/>
      <c r="M35" s="457" t="s">
        <v>46</v>
      </c>
      <c r="N35" s="458"/>
      <c r="O35" s="459"/>
      <c r="P35" s="820" t="s">
        <v>1030</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1001</v>
      </c>
      <c r="E38" s="836"/>
      <c r="F38" s="836"/>
      <c r="G38" s="836"/>
      <c r="H38" s="836"/>
      <c r="I38" s="836"/>
      <c r="J38" s="836"/>
      <c r="K38" s="836"/>
      <c r="L38" s="836"/>
      <c r="M38" s="501" t="s">
        <v>560</v>
      </c>
      <c r="N38" s="502"/>
      <c r="O38" s="854" t="s">
        <v>1001</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3863BDD8-188C-4DE7-91E4-7EBFE958A762}">
      <formula1>INDIRECT(D13)</formula1>
    </dataValidation>
    <dataValidation type="list" allowBlank="1" showInputMessage="1" showErrorMessage="1" sqref="D11:E12 O11:P12 D28:E29 O28:P29" xr:uid="{B9707FA8-C3E9-473F-8513-93BE2A7B516F}">
      <formula1>INDIRECT(D9)</formula1>
    </dataValidation>
    <dataValidation type="list" allowBlank="1" showInputMessage="1" showErrorMessage="1" sqref="E32:E33 P15:P16 P32:P33 E15:E16" xr:uid="{FE3E3EA2-D247-4A89-A1A4-9C308AA1C5F8}">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D54EC1F-3350-40BC-813F-53D2D6A605ED}">
          <x14:formula1>
            <xm:f>'(参考)リスト'!$F$16:$F$21</xm:f>
          </x14:formula1>
          <xm:sqref>E32:E33</xm:sqref>
        </x14:dataValidation>
        <x14:dataValidation type="list" allowBlank="1" showInputMessage="1" showErrorMessage="1" xr:uid="{3722AFCC-731F-4395-A665-7A103F174EC4}">
          <x14:formula1>
            <xm:f>'(参考)リスト'!$D$16:$D$18</xm:f>
          </x14:formula1>
          <xm:sqref>D13:E13 O13:P13 D30:E30 O30:P30</xm:sqref>
        </x14:dataValidation>
        <x14:dataValidation type="list" allowBlank="1" showInputMessage="1" showErrorMessage="1" xr:uid="{CBD3E4D1-AA6C-4C3F-9EF4-54461932118B}">
          <x14:formula1>
            <xm:f>'(参考)リスト'!$B$16:$B$21</xm:f>
          </x14:formula1>
          <xm:sqref>D9:E10 O9:P10 D26:E27 O26:P27</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6B17E-5EF2-4F22-82D3-9AA560BD66D5}">
  <sheetPr codeName="Sheet53"/>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42</v>
      </c>
      <c r="E5" s="801"/>
      <c r="F5" s="804"/>
      <c r="G5" s="805"/>
      <c r="H5" s="805"/>
      <c r="I5" s="805"/>
      <c r="J5" s="805"/>
      <c r="K5" s="805"/>
      <c r="L5" s="805"/>
      <c r="M5" s="808" t="s">
        <v>557</v>
      </c>
      <c r="N5" s="811" t="s">
        <v>558</v>
      </c>
      <c r="O5" s="812">
        <v>43</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775</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721</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544</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1099</v>
      </c>
      <c r="F17" s="818"/>
      <c r="G17" s="818"/>
      <c r="H17" s="818"/>
      <c r="I17" s="818"/>
      <c r="J17" s="818"/>
      <c r="K17" s="818"/>
      <c r="L17" s="819"/>
      <c r="M17" s="457" t="s">
        <v>7</v>
      </c>
      <c r="N17" s="458"/>
      <c r="O17" s="459"/>
      <c r="P17" s="432" t="s">
        <v>1100</v>
      </c>
      <c r="Q17" s="818"/>
      <c r="R17" s="818"/>
      <c r="S17" s="818"/>
      <c r="T17" s="818"/>
      <c r="U17" s="818"/>
      <c r="V17" s="818"/>
      <c r="W17" s="819"/>
    </row>
    <row r="18" spans="2:23" s="217" customFormat="1" ht="17.100000000000001" customHeight="1" x14ac:dyDescent="0.15">
      <c r="B18" s="457" t="s">
        <v>46</v>
      </c>
      <c r="C18" s="458"/>
      <c r="D18" s="459"/>
      <c r="E18" s="820" t="s">
        <v>1030</v>
      </c>
      <c r="F18" s="821"/>
      <c r="G18" s="821"/>
      <c r="H18" s="821"/>
      <c r="I18" s="821"/>
      <c r="J18" s="821"/>
      <c r="K18" s="821"/>
      <c r="L18" s="821"/>
      <c r="M18" s="457" t="s">
        <v>46</v>
      </c>
      <c r="N18" s="458"/>
      <c r="O18" s="459"/>
      <c r="P18" s="820" t="s">
        <v>1031</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1001</v>
      </c>
      <c r="E21" s="836"/>
      <c r="F21" s="836"/>
      <c r="G21" s="836"/>
      <c r="H21" s="836"/>
      <c r="I21" s="836"/>
      <c r="J21" s="836"/>
      <c r="K21" s="836"/>
      <c r="L21" s="836"/>
      <c r="M21" s="837" t="s">
        <v>560</v>
      </c>
      <c r="N21" s="838"/>
      <c r="O21" s="835" t="s">
        <v>1148</v>
      </c>
      <c r="P21" s="836"/>
      <c r="Q21" s="836"/>
      <c r="R21" s="836"/>
      <c r="S21" s="836"/>
      <c r="T21" s="836"/>
      <c r="U21" s="836"/>
      <c r="V21" s="836"/>
      <c r="W21" s="857"/>
    </row>
    <row r="22" spans="2:23" s="217" customFormat="1" ht="20.100000000000001" customHeight="1" x14ac:dyDescent="0.15">
      <c r="B22" s="809" t="s">
        <v>557</v>
      </c>
      <c r="C22" s="798" t="s">
        <v>558</v>
      </c>
      <c r="D22" s="800">
        <v>43</v>
      </c>
      <c r="E22" s="801"/>
      <c r="F22" s="804"/>
      <c r="G22" s="805"/>
      <c r="H22" s="805"/>
      <c r="I22" s="805"/>
      <c r="J22" s="805"/>
      <c r="K22" s="805"/>
      <c r="L22" s="805"/>
      <c r="M22" s="809" t="s">
        <v>557</v>
      </c>
      <c r="N22" s="798" t="s">
        <v>558</v>
      </c>
      <c r="O22" s="839">
        <v>43</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2</v>
      </c>
      <c r="E24" s="813"/>
      <c r="F24" s="804"/>
      <c r="G24" s="805"/>
      <c r="H24" s="805"/>
      <c r="I24" s="805"/>
      <c r="J24" s="805"/>
      <c r="K24" s="805"/>
      <c r="L24" s="805"/>
      <c r="M24" s="809"/>
      <c r="N24" s="811" t="s">
        <v>2</v>
      </c>
      <c r="O24" s="843">
        <v>3</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719</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544</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1101</v>
      </c>
      <c r="F34" s="818"/>
      <c r="G34" s="818"/>
      <c r="H34" s="818"/>
      <c r="I34" s="818"/>
      <c r="J34" s="818"/>
      <c r="K34" s="818"/>
      <c r="L34" s="819"/>
      <c r="M34" s="457" t="s">
        <v>7</v>
      </c>
      <c r="N34" s="458"/>
      <c r="O34" s="459"/>
      <c r="P34" s="432" t="s">
        <v>828</v>
      </c>
      <c r="Q34" s="818"/>
      <c r="R34" s="818"/>
      <c r="S34" s="818"/>
      <c r="T34" s="818"/>
      <c r="U34" s="818"/>
      <c r="V34" s="818"/>
      <c r="W34" s="819"/>
    </row>
    <row r="35" spans="2:23" s="217" customFormat="1" ht="17.100000000000001" customHeight="1" x14ac:dyDescent="0.15">
      <c r="B35" s="457" t="s">
        <v>46</v>
      </c>
      <c r="C35" s="458"/>
      <c r="D35" s="459"/>
      <c r="E35" s="820" t="s">
        <v>1032</v>
      </c>
      <c r="F35" s="821"/>
      <c r="G35" s="821"/>
      <c r="H35" s="821"/>
      <c r="I35" s="821"/>
      <c r="J35" s="821"/>
      <c r="K35" s="821"/>
      <c r="L35" s="821"/>
      <c r="M35" s="457" t="s">
        <v>46</v>
      </c>
      <c r="N35" s="458"/>
      <c r="O35" s="459"/>
      <c r="P35" s="820" t="s">
        <v>827</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1001</v>
      </c>
      <c r="E38" s="836"/>
      <c r="F38" s="836"/>
      <c r="G38" s="836"/>
      <c r="H38" s="836"/>
      <c r="I38" s="836"/>
      <c r="J38" s="836"/>
      <c r="K38" s="836"/>
      <c r="L38" s="836"/>
      <c r="M38" s="501" t="s">
        <v>560</v>
      </c>
      <c r="N38" s="502"/>
      <c r="O38" s="854" t="s">
        <v>789</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87A350E2-89F8-47E9-9CE8-49D281A246A6}">
      <formula1>INDIRECT(D13)</formula1>
    </dataValidation>
    <dataValidation type="list" allowBlank="1" showInputMessage="1" showErrorMessage="1" sqref="D11:E12 O11:P12 D28:E29 O28:P29" xr:uid="{3108ACFB-4EA2-4BB4-97D6-9D15698A51AD}">
      <formula1>INDIRECT(D9)</formula1>
    </dataValidation>
    <dataValidation type="list" allowBlank="1" showInputMessage="1" showErrorMessage="1" sqref="E32:E33 P15:P16 P32:P33 E15:E16" xr:uid="{0AC2A8BC-AD8F-4D85-9064-BA2D5C8CC477}">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8C81A83-F7BF-413C-B6A0-D5C9C57AA606}">
          <x14:formula1>
            <xm:f>'(参考)リスト'!$F$16:$F$21</xm:f>
          </x14:formula1>
          <xm:sqref>E32:E33</xm:sqref>
        </x14:dataValidation>
        <x14:dataValidation type="list" allowBlank="1" showInputMessage="1" showErrorMessage="1" xr:uid="{19F07405-7049-4D87-96D3-F5E38937BE19}">
          <x14:formula1>
            <xm:f>'(参考)リスト'!$D$16:$D$18</xm:f>
          </x14:formula1>
          <xm:sqref>D13:E13 O13:P13 D30:E30 O30:P30</xm:sqref>
        </x14:dataValidation>
        <x14:dataValidation type="list" allowBlank="1" showInputMessage="1" showErrorMessage="1" xr:uid="{F725738D-8B00-4F27-9C8E-C5F07FDA3550}">
          <x14:formula1>
            <xm:f>'(参考)リスト'!$B$16:$B$21</xm:f>
          </x14:formula1>
          <xm:sqref>D9:E10 O9:P10 D26:E27 O26:P27</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75DCF-4ECE-4473-9D6C-88E50AD3E319}">
  <sheetPr codeName="Sheet54"/>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44</v>
      </c>
      <c r="E5" s="801"/>
      <c r="F5" s="804"/>
      <c r="G5" s="805"/>
      <c r="H5" s="805"/>
      <c r="I5" s="805"/>
      <c r="J5" s="805"/>
      <c r="K5" s="805"/>
      <c r="L5" s="805"/>
      <c r="M5" s="808" t="s">
        <v>557</v>
      </c>
      <c r="N5" s="811" t="s">
        <v>558</v>
      </c>
      <c r="O5" s="812">
        <v>46</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727</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544</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1102</v>
      </c>
      <c r="F17" s="818"/>
      <c r="G17" s="818"/>
      <c r="H17" s="818"/>
      <c r="I17" s="818"/>
      <c r="J17" s="818"/>
      <c r="K17" s="818"/>
      <c r="L17" s="819"/>
      <c r="M17" s="457" t="s">
        <v>7</v>
      </c>
      <c r="N17" s="458"/>
      <c r="O17" s="459"/>
      <c r="P17" s="432" t="s">
        <v>830</v>
      </c>
      <c r="Q17" s="818"/>
      <c r="R17" s="818"/>
      <c r="S17" s="818"/>
      <c r="T17" s="818"/>
      <c r="U17" s="818"/>
      <c r="V17" s="818"/>
      <c r="W17" s="819"/>
    </row>
    <row r="18" spans="2:23" s="217" customFormat="1" ht="17.100000000000001" customHeight="1" x14ac:dyDescent="0.15">
      <c r="B18" s="457" t="s">
        <v>46</v>
      </c>
      <c r="C18" s="458"/>
      <c r="D18" s="459"/>
      <c r="E18" s="820" t="s">
        <v>1033</v>
      </c>
      <c r="F18" s="821"/>
      <c r="G18" s="821"/>
      <c r="H18" s="821"/>
      <c r="I18" s="821"/>
      <c r="J18" s="821"/>
      <c r="K18" s="821"/>
      <c r="L18" s="821"/>
      <c r="M18" s="457" t="s">
        <v>46</v>
      </c>
      <c r="N18" s="458"/>
      <c r="O18" s="459"/>
      <c r="P18" s="820" t="s">
        <v>829</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1001</v>
      </c>
      <c r="E21" s="836"/>
      <c r="F21" s="836"/>
      <c r="G21" s="836"/>
      <c r="H21" s="836"/>
      <c r="I21" s="836"/>
      <c r="J21" s="836"/>
      <c r="K21" s="836"/>
      <c r="L21" s="836"/>
      <c r="M21" s="837" t="s">
        <v>560</v>
      </c>
      <c r="N21" s="838"/>
      <c r="O21" s="835" t="s">
        <v>792</v>
      </c>
      <c r="P21" s="836"/>
      <c r="Q21" s="836"/>
      <c r="R21" s="836"/>
      <c r="S21" s="836"/>
      <c r="T21" s="836"/>
      <c r="U21" s="836"/>
      <c r="V21" s="836"/>
      <c r="W21" s="857"/>
    </row>
    <row r="22" spans="2:23" s="217" customFormat="1" ht="20.100000000000001" customHeight="1" x14ac:dyDescent="0.15">
      <c r="B22" s="809" t="s">
        <v>557</v>
      </c>
      <c r="C22" s="798" t="s">
        <v>558</v>
      </c>
      <c r="D22" s="800">
        <v>46</v>
      </c>
      <c r="E22" s="801"/>
      <c r="F22" s="804"/>
      <c r="G22" s="805"/>
      <c r="H22" s="805"/>
      <c r="I22" s="805"/>
      <c r="J22" s="805"/>
      <c r="K22" s="805"/>
      <c r="L22" s="805"/>
      <c r="M22" s="809" t="s">
        <v>557</v>
      </c>
      <c r="N22" s="798" t="s">
        <v>558</v>
      </c>
      <c r="O22" s="839">
        <v>46</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2</v>
      </c>
      <c r="E24" s="813"/>
      <c r="F24" s="804"/>
      <c r="G24" s="805"/>
      <c r="H24" s="805"/>
      <c r="I24" s="805"/>
      <c r="J24" s="805"/>
      <c r="K24" s="805"/>
      <c r="L24" s="805"/>
      <c r="M24" s="809"/>
      <c r="N24" s="811" t="s">
        <v>2</v>
      </c>
      <c r="O24" s="843">
        <v>3</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544</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1102</v>
      </c>
      <c r="F34" s="818"/>
      <c r="G34" s="818"/>
      <c r="H34" s="818"/>
      <c r="I34" s="818"/>
      <c r="J34" s="818"/>
      <c r="K34" s="818"/>
      <c r="L34" s="819"/>
      <c r="M34" s="457" t="s">
        <v>7</v>
      </c>
      <c r="N34" s="458"/>
      <c r="O34" s="459"/>
      <c r="P34" s="432" t="s">
        <v>832</v>
      </c>
      <c r="Q34" s="818"/>
      <c r="R34" s="818"/>
      <c r="S34" s="818"/>
      <c r="T34" s="818"/>
      <c r="U34" s="818"/>
      <c r="V34" s="818"/>
      <c r="W34" s="819"/>
    </row>
    <row r="35" spans="2:23" s="217" customFormat="1" ht="17.100000000000001" customHeight="1" x14ac:dyDescent="0.15">
      <c r="B35" s="457" t="s">
        <v>46</v>
      </c>
      <c r="C35" s="458"/>
      <c r="D35" s="459"/>
      <c r="E35" s="820" t="s">
        <v>1033</v>
      </c>
      <c r="F35" s="821"/>
      <c r="G35" s="821"/>
      <c r="H35" s="821"/>
      <c r="I35" s="821"/>
      <c r="J35" s="821"/>
      <c r="K35" s="821"/>
      <c r="L35" s="821"/>
      <c r="M35" s="457" t="s">
        <v>46</v>
      </c>
      <c r="N35" s="458"/>
      <c r="O35" s="459"/>
      <c r="P35" s="820" t="s">
        <v>831</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1001</v>
      </c>
      <c r="E38" s="836"/>
      <c r="F38" s="836"/>
      <c r="G38" s="836"/>
      <c r="H38" s="836"/>
      <c r="I38" s="836"/>
      <c r="J38" s="836"/>
      <c r="K38" s="836"/>
      <c r="L38" s="836"/>
      <c r="M38" s="501" t="s">
        <v>560</v>
      </c>
      <c r="N38" s="502"/>
      <c r="O38" s="854" t="s">
        <v>792</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B7789BB6-8B68-43F9-976A-DA38A18A79FC}">
      <formula1>INDIRECT(D13)</formula1>
    </dataValidation>
    <dataValidation type="list" allowBlank="1" showInputMessage="1" showErrorMessage="1" sqref="D11:E12 O11:P12 D28:E29 O28:P29" xr:uid="{50C4AA57-BDDE-47D4-A04D-6BF77C7D295F}">
      <formula1>INDIRECT(D9)</formula1>
    </dataValidation>
    <dataValidation type="list" allowBlank="1" showInputMessage="1" showErrorMessage="1" sqref="E32:E33 P15:P16 P32:P33 E15:E16" xr:uid="{868E5B7B-4089-4BA3-9BC4-CE82051483FB}">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4DFC83E-F1C2-4F41-957E-77BF5D41BF55}">
          <x14:formula1>
            <xm:f>'(参考)リスト'!$F$16:$F$21</xm:f>
          </x14:formula1>
          <xm:sqref>E32:E33</xm:sqref>
        </x14:dataValidation>
        <x14:dataValidation type="list" allowBlank="1" showInputMessage="1" showErrorMessage="1" xr:uid="{CC33CC58-F6DE-4A00-8EDC-F6C6107A0384}">
          <x14:formula1>
            <xm:f>'(参考)リスト'!$D$16:$D$18</xm:f>
          </x14:formula1>
          <xm:sqref>D13:E13 O13:P13 D30:E30 O30:P30</xm:sqref>
        </x14:dataValidation>
        <x14:dataValidation type="list" allowBlank="1" showInputMessage="1" showErrorMessage="1" xr:uid="{B77915A1-0129-4AF1-AA68-0DDB3AB03B4F}">
          <x14:formula1>
            <xm:f>'(参考)リスト'!$B$16:$B$21</xm:f>
          </x14:formula1>
          <xm:sqref>D9:E10 O9:P10 D26:E27 O26:P27</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98268-6B3A-4779-9C9D-09738AD5A4EA}">
  <sheetPr codeName="Sheet159"/>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46</v>
      </c>
      <c r="E5" s="801"/>
      <c r="F5" s="804"/>
      <c r="G5" s="805"/>
      <c r="H5" s="805"/>
      <c r="I5" s="805"/>
      <c r="J5" s="805"/>
      <c r="K5" s="805"/>
      <c r="L5" s="805"/>
      <c r="M5" s="808" t="s">
        <v>557</v>
      </c>
      <c r="N5" s="811" t="s">
        <v>558</v>
      </c>
      <c r="O5" s="812">
        <v>46</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4</v>
      </c>
      <c r="E7" s="813"/>
      <c r="F7" s="804"/>
      <c r="G7" s="805"/>
      <c r="H7" s="805"/>
      <c r="I7" s="805"/>
      <c r="J7" s="805"/>
      <c r="K7" s="805"/>
      <c r="L7" s="805"/>
      <c r="M7" s="809"/>
      <c r="N7" s="811" t="s">
        <v>2</v>
      </c>
      <c r="O7" s="812">
        <v>5</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726</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731</v>
      </c>
      <c r="E14" s="803"/>
      <c r="F14" s="804"/>
      <c r="G14" s="805"/>
      <c r="H14" s="805"/>
      <c r="I14" s="805"/>
      <c r="J14" s="805"/>
      <c r="K14" s="805"/>
      <c r="L14" s="805"/>
      <c r="M14" s="457" t="s">
        <v>6</v>
      </c>
      <c r="N14" s="459"/>
      <c r="O14" s="802" t="s">
        <v>727</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834</v>
      </c>
      <c r="F17" s="818"/>
      <c r="G17" s="818"/>
      <c r="H17" s="818"/>
      <c r="I17" s="818"/>
      <c r="J17" s="818"/>
      <c r="K17" s="818"/>
      <c r="L17" s="819"/>
      <c r="M17" s="457" t="s">
        <v>7</v>
      </c>
      <c r="N17" s="458"/>
      <c r="O17" s="459"/>
      <c r="P17" s="432" t="s">
        <v>836</v>
      </c>
      <c r="Q17" s="818"/>
      <c r="R17" s="818"/>
      <c r="S17" s="818"/>
      <c r="T17" s="818"/>
      <c r="U17" s="818"/>
      <c r="V17" s="818"/>
      <c r="W17" s="819"/>
    </row>
    <row r="18" spans="2:23" s="217" customFormat="1" ht="17.100000000000001" customHeight="1" x14ac:dyDescent="0.15">
      <c r="B18" s="457" t="s">
        <v>46</v>
      </c>
      <c r="C18" s="458"/>
      <c r="D18" s="459"/>
      <c r="E18" s="820" t="s">
        <v>833</v>
      </c>
      <c r="F18" s="821"/>
      <c r="G18" s="821"/>
      <c r="H18" s="821"/>
      <c r="I18" s="821"/>
      <c r="J18" s="821"/>
      <c r="K18" s="821"/>
      <c r="L18" s="821"/>
      <c r="M18" s="457" t="s">
        <v>46</v>
      </c>
      <c r="N18" s="458"/>
      <c r="O18" s="459"/>
      <c r="P18" s="820" t="s">
        <v>835</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818</v>
      </c>
      <c r="E21" s="836"/>
      <c r="F21" s="836"/>
      <c r="G21" s="836"/>
      <c r="H21" s="836"/>
      <c r="I21" s="836"/>
      <c r="J21" s="836"/>
      <c r="K21" s="836"/>
      <c r="L21" s="836"/>
      <c r="M21" s="837" t="s">
        <v>560</v>
      </c>
      <c r="N21" s="838"/>
      <c r="O21" s="835" t="s">
        <v>792</v>
      </c>
      <c r="P21" s="836"/>
      <c r="Q21" s="836"/>
      <c r="R21" s="836"/>
      <c r="S21" s="836"/>
      <c r="T21" s="836"/>
      <c r="U21" s="836"/>
      <c r="V21" s="836"/>
      <c r="W21" s="857"/>
    </row>
    <row r="22" spans="2:23" s="217" customFormat="1" ht="20.100000000000001" customHeight="1" x14ac:dyDescent="0.15">
      <c r="B22" s="809" t="s">
        <v>557</v>
      </c>
      <c r="C22" s="798" t="s">
        <v>558</v>
      </c>
      <c r="D22" s="800">
        <v>47</v>
      </c>
      <c r="E22" s="801"/>
      <c r="F22" s="804"/>
      <c r="G22" s="805"/>
      <c r="H22" s="805"/>
      <c r="I22" s="805"/>
      <c r="J22" s="805"/>
      <c r="K22" s="805"/>
      <c r="L22" s="805"/>
      <c r="M22" s="809" t="s">
        <v>557</v>
      </c>
      <c r="N22" s="798" t="s">
        <v>558</v>
      </c>
      <c r="O22" s="839">
        <v>47</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755</v>
      </c>
      <c r="E28" s="813"/>
      <c r="F28" s="804"/>
      <c r="G28" s="805"/>
      <c r="H28" s="805"/>
      <c r="I28" s="805"/>
      <c r="J28" s="805"/>
      <c r="K28" s="805"/>
      <c r="L28" s="805"/>
      <c r="M28" s="510"/>
      <c r="N28" s="510" t="s">
        <v>4</v>
      </c>
      <c r="O28" s="839" t="s">
        <v>755</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838</v>
      </c>
      <c r="F34" s="818"/>
      <c r="G34" s="818"/>
      <c r="H34" s="818"/>
      <c r="I34" s="818"/>
      <c r="J34" s="818"/>
      <c r="K34" s="818"/>
      <c r="L34" s="819"/>
      <c r="M34" s="457" t="s">
        <v>7</v>
      </c>
      <c r="N34" s="458"/>
      <c r="O34" s="459"/>
      <c r="P34" s="432" t="s">
        <v>840</v>
      </c>
      <c r="Q34" s="818"/>
      <c r="R34" s="818"/>
      <c r="S34" s="818"/>
      <c r="T34" s="818"/>
      <c r="U34" s="818"/>
      <c r="V34" s="818"/>
      <c r="W34" s="819"/>
    </row>
    <row r="35" spans="2:23" s="217" customFormat="1" ht="17.100000000000001" customHeight="1" x14ac:dyDescent="0.15">
      <c r="B35" s="457" t="s">
        <v>46</v>
      </c>
      <c r="C35" s="458"/>
      <c r="D35" s="459"/>
      <c r="E35" s="820" t="s">
        <v>837</v>
      </c>
      <c r="F35" s="821"/>
      <c r="G35" s="821"/>
      <c r="H35" s="821"/>
      <c r="I35" s="821"/>
      <c r="J35" s="821"/>
      <c r="K35" s="821"/>
      <c r="L35" s="821"/>
      <c r="M35" s="457" t="s">
        <v>46</v>
      </c>
      <c r="N35" s="458"/>
      <c r="O35" s="459"/>
      <c r="P35" s="820" t="s">
        <v>839</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789</v>
      </c>
      <c r="E38" s="836"/>
      <c r="F38" s="836"/>
      <c r="G38" s="836"/>
      <c r="H38" s="836"/>
      <c r="I38" s="836"/>
      <c r="J38" s="836"/>
      <c r="K38" s="836"/>
      <c r="L38" s="836"/>
      <c r="M38" s="501" t="s">
        <v>560</v>
      </c>
      <c r="N38" s="502"/>
      <c r="O38" s="854" t="s">
        <v>789</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06F4BF72-8C7F-4688-8AFF-AEFDE12DADF3}">
      <formula1>INDIRECT(D13)</formula1>
    </dataValidation>
    <dataValidation type="list" allowBlank="1" showInputMessage="1" showErrorMessage="1" sqref="D11:E12 O11:P12 D28:E29 O28:P29" xr:uid="{B2E96BC0-45FD-45FA-A6D5-F3AFBE9FD590}">
      <formula1>INDIRECT(D9)</formula1>
    </dataValidation>
    <dataValidation type="list" allowBlank="1" showInputMessage="1" showErrorMessage="1" sqref="E32:E33 P15:P16 P32:P33 E15:E16" xr:uid="{0AA372EC-B794-48CA-A575-BBB2018DA6FA}">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35DD00B-ADC2-4624-BFA2-F1F6E1F01698}">
          <x14:formula1>
            <xm:f>'(参考)リスト'!$F$16:$F$21</xm:f>
          </x14:formula1>
          <xm:sqref>E32:E33</xm:sqref>
        </x14:dataValidation>
        <x14:dataValidation type="list" allowBlank="1" showInputMessage="1" showErrorMessage="1" xr:uid="{9C51D26A-7C9C-43B4-9A16-6571A1D8A862}">
          <x14:formula1>
            <xm:f>'(参考)リスト'!$D$16:$D$18</xm:f>
          </x14:formula1>
          <xm:sqref>D13:E13 O13:P13 D30:E30 O30:P30</xm:sqref>
        </x14:dataValidation>
        <x14:dataValidation type="list" allowBlank="1" showInputMessage="1" showErrorMessage="1" xr:uid="{49103AD2-2E92-430C-AA57-7FF5F80867C8}">
          <x14:formula1>
            <xm:f>'(参考)リスト'!$B$16:$B$21</xm:f>
          </x14:formula1>
          <xm:sqref>D9:E10 O9:P10 D26:E27 O26:P27</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E5497-E745-4CD7-A56F-106629FE6AC5}">
  <sheetPr codeName="Sheet160"/>
  <dimension ref="B1:Y45"/>
  <sheetViews>
    <sheetView showGridLines="0" view="pageBreakPreview"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48</v>
      </c>
      <c r="E5" s="801"/>
      <c r="F5" s="804"/>
      <c r="G5" s="805"/>
      <c r="H5" s="805"/>
      <c r="I5" s="805"/>
      <c r="J5" s="805"/>
      <c r="K5" s="805"/>
      <c r="L5" s="805"/>
      <c r="M5" s="808" t="s">
        <v>557</v>
      </c>
      <c r="N5" s="811" t="s">
        <v>558</v>
      </c>
      <c r="O5" s="812">
        <v>48</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2</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726</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721</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544</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1103</v>
      </c>
      <c r="F17" s="818"/>
      <c r="G17" s="818"/>
      <c r="H17" s="818"/>
      <c r="I17" s="818"/>
      <c r="J17" s="818"/>
      <c r="K17" s="818"/>
      <c r="L17" s="819"/>
      <c r="M17" s="457" t="s">
        <v>7</v>
      </c>
      <c r="N17" s="458"/>
      <c r="O17" s="459"/>
      <c r="P17" s="432" t="s">
        <v>1104</v>
      </c>
      <c r="Q17" s="818"/>
      <c r="R17" s="818"/>
      <c r="S17" s="818"/>
      <c r="T17" s="818"/>
      <c r="U17" s="818"/>
      <c r="V17" s="818"/>
      <c r="W17" s="819"/>
    </row>
    <row r="18" spans="2:23" s="217" customFormat="1" ht="17.100000000000001" customHeight="1" x14ac:dyDescent="0.15">
      <c r="B18" s="457" t="s">
        <v>46</v>
      </c>
      <c r="C18" s="458"/>
      <c r="D18" s="459"/>
      <c r="E18" s="820" t="s">
        <v>1034</v>
      </c>
      <c r="F18" s="821"/>
      <c r="G18" s="821"/>
      <c r="H18" s="821"/>
      <c r="I18" s="821"/>
      <c r="J18" s="821"/>
      <c r="K18" s="821"/>
      <c r="L18" s="821"/>
      <c r="M18" s="457" t="s">
        <v>46</v>
      </c>
      <c r="N18" s="458"/>
      <c r="O18" s="459"/>
      <c r="P18" s="820" t="s">
        <v>1035</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1001</v>
      </c>
      <c r="E21" s="836"/>
      <c r="F21" s="836"/>
      <c r="G21" s="836"/>
      <c r="H21" s="836"/>
      <c r="I21" s="836"/>
      <c r="J21" s="836"/>
      <c r="K21" s="836"/>
      <c r="L21" s="836"/>
      <c r="M21" s="837" t="s">
        <v>560</v>
      </c>
      <c r="N21" s="838"/>
      <c r="O21" s="835" t="s">
        <v>1148</v>
      </c>
      <c r="P21" s="836"/>
      <c r="Q21" s="836"/>
      <c r="R21" s="836"/>
      <c r="S21" s="836"/>
      <c r="T21" s="836"/>
      <c r="U21" s="836"/>
      <c r="V21" s="836"/>
      <c r="W21" s="857"/>
    </row>
    <row r="22" spans="2:23" s="217" customFormat="1" ht="20.100000000000001" customHeight="1" x14ac:dyDescent="0.15">
      <c r="B22" s="809" t="s">
        <v>557</v>
      </c>
      <c r="C22" s="798" t="s">
        <v>558</v>
      </c>
      <c r="D22" s="800">
        <v>48</v>
      </c>
      <c r="E22" s="801"/>
      <c r="F22" s="804"/>
      <c r="G22" s="805"/>
      <c r="H22" s="805"/>
      <c r="I22" s="805"/>
      <c r="J22" s="805"/>
      <c r="K22" s="805"/>
      <c r="L22" s="805"/>
      <c r="M22" s="809" t="s">
        <v>557</v>
      </c>
      <c r="N22" s="798" t="s">
        <v>558</v>
      </c>
      <c r="O22" s="839">
        <v>49</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3</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719</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734</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544</v>
      </c>
      <c r="Q33" s="806"/>
      <c r="R33" s="807"/>
      <c r="S33" s="807"/>
      <c r="T33" s="807"/>
      <c r="U33" s="807"/>
      <c r="V33" s="807"/>
      <c r="W33" s="829"/>
    </row>
    <row r="34" spans="2:23" s="217" customFormat="1" ht="17.100000000000001" customHeight="1" x14ac:dyDescent="0.15">
      <c r="B34" s="457" t="s">
        <v>7</v>
      </c>
      <c r="C34" s="458"/>
      <c r="D34" s="459"/>
      <c r="E34" s="432" t="s">
        <v>807</v>
      </c>
      <c r="F34" s="818"/>
      <c r="G34" s="818"/>
      <c r="H34" s="818"/>
      <c r="I34" s="818"/>
      <c r="J34" s="818"/>
      <c r="K34" s="818"/>
      <c r="L34" s="819"/>
      <c r="M34" s="457" t="s">
        <v>7</v>
      </c>
      <c r="N34" s="458"/>
      <c r="O34" s="459"/>
      <c r="P34" s="432" t="s">
        <v>1105</v>
      </c>
      <c r="Q34" s="818"/>
      <c r="R34" s="818"/>
      <c r="S34" s="818"/>
      <c r="T34" s="818"/>
      <c r="U34" s="818"/>
      <c r="V34" s="818"/>
      <c r="W34" s="819"/>
    </row>
    <row r="35" spans="2:23" s="217" customFormat="1" ht="17.100000000000001" customHeight="1" x14ac:dyDescent="0.15">
      <c r="B35" s="457" t="s">
        <v>46</v>
      </c>
      <c r="C35" s="458"/>
      <c r="D35" s="459"/>
      <c r="E35" s="820" t="s">
        <v>841</v>
      </c>
      <c r="F35" s="821"/>
      <c r="G35" s="821"/>
      <c r="H35" s="821"/>
      <c r="I35" s="821"/>
      <c r="J35" s="821"/>
      <c r="K35" s="821"/>
      <c r="L35" s="821"/>
      <c r="M35" s="457" t="s">
        <v>46</v>
      </c>
      <c r="N35" s="458"/>
      <c r="O35" s="459"/>
      <c r="P35" s="820" t="s">
        <v>1036</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789</v>
      </c>
      <c r="E38" s="836"/>
      <c r="F38" s="836"/>
      <c r="G38" s="836"/>
      <c r="H38" s="836"/>
      <c r="I38" s="836"/>
      <c r="J38" s="836"/>
      <c r="K38" s="836"/>
      <c r="L38" s="836"/>
      <c r="M38" s="501" t="s">
        <v>560</v>
      </c>
      <c r="N38" s="502"/>
      <c r="O38" s="854" t="s">
        <v>1001</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DC175526-F7D3-469E-9439-0D59B9568CC9}">
      <formula1>INDIRECT(D13)</formula1>
    </dataValidation>
    <dataValidation type="list" allowBlank="1" showInputMessage="1" showErrorMessage="1" sqref="D11:E12 O11:P12 D28:E29 O28:P29" xr:uid="{C5BE7D67-F517-43B5-A351-525AD858260B}">
      <formula1>INDIRECT(D9)</formula1>
    </dataValidation>
    <dataValidation type="list" allowBlank="1" showInputMessage="1" showErrorMessage="1" sqref="E32:E33 P15:P16 P32:P33 E15:E16" xr:uid="{7CE1BE33-C184-45D7-9FBE-608FEA22E95D}">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C5A14F6-B172-4453-9FF9-8C97C22B76C0}">
          <x14:formula1>
            <xm:f>'(参考)リスト'!$F$16:$F$21</xm:f>
          </x14:formula1>
          <xm:sqref>E32:E33</xm:sqref>
        </x14:dataValidation>
        <x14:dataValidation type="list" allowBlank="1" showInputMessage="1" showErrorMessage="1" xr:uid="{E3CC3E4F-48BE-439A-8A09-84106CF0DE54}">
          <x14:formula1>
            <xm:f>'(参考)リスト'!$D$16:$D$18</xm:f>
          </x14:formula1>
          <xm:sqref>D13:E13 O13:P13 D30:E30 O30:P30</xm:sqref>
        </x14:dataValidation>
        <x14:dataValidation type="list" allowBlank="1" showInputMessage="1" showErrorMessage="1" xr:uid="{3909F0C5-3523-42B7-9694-73F9A411FC73}">
          <x14:formula1>
            <xm:f>'(参考)リスト'!$B$16:$B$21</xm:f>
          </x14:formula1>
          <xm:sqref>D9:E10 O9:P10 D26:E27 O26:P27</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F298B-56D1-401B-95D2-1EA94463976C}">
  <sheetPr codeName="Sheet161"/>
  <dimension ref="B1:Y45"/>
  <sheetViews>
    <sheetView showGridLines="0" view="pageBreakPreview" topLeftCell="A16"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50</v>
      </c>
      <c r="E5" s="801"/>
      <c r="F5" s="804"/>
      <c r="G5" s="805"/>
      <c r="H5" s="805"/>
      <c r="I5" s="805"/>
      <c r="J5" s="805"/>
      <c r="K5" s="805"/>
      <c r="L5" s="805"/>
      <c r="M5" s="808" t="s">
        <v>557</v>
      </c>
      <c r="N5" s="811" t="s">
        <v>558</v>
      </c>
      <c r="O5" s="812">
        <v>50</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2</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727</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544</v>
      </c>
      <c r="Q16" s="806"/>
      <c r="R16" s="807"/>
      <c r="S16" s="807"/>
      <c r="T16" s="807"/>
      <c r="U16" s="807"/>
      <c r="V16" s="807"/>
      <c r="W16" s="829"/>
    </row>
    <row r="17" spans="2:23" s="217" customFormat="1" ht="17.100000000000001" customHeight="1" x14ac:dyDescent="0.15">
      <c r="B17" s="457" t="s">
        <v>7</v>
      </c>
      <c r="C17" s="458"/>
      <c r="D17" s="459"/>
      <c r="E17" s="432" t="s">
        <v>836</v>
      </c>
      <c r="F17" s="818"/>
      <c r="G17" s="818"/>
      <c r="H17" s="818"/>
      <c r="I17" s="818"/>
      <c r="J17" s="818"/>
      <c r="K17" s="818"/>
      <c r="L17" s="819"/>
      <c r="M17" s="457" t="s">
        <v>7</v>
      </c>
      <c r="N17" s="458"/>
      <c r="O17" s="459"/>
      <c r="P17" s="432" t="s">
        <v>1090</v>
      </c>
      <c r="Q17" s="818"/>
      <c r="R17" s="818"/>
      <c r="S17" s="818"/>
      <c r="T17" s="818"/>
      <c r="U17" s="818"/>
      <c r="V17" s="818"/>
      <c r="W17" s="819"/>
    </row>
    <row r="18" spans="2:23" s="217" customFormat="1" ht="17.100000000000001" customHeight="1" x14ac:dyDescent="0.15">
      <c r="B18" s="457" t="s">
        <v>46</v>
      </c>
      <c r="C18" s="458"/>
      <c r="D18" s="459"/>
      <c r="E18" s="820" t="s">
        <v>816</v>
      </c>
      <c r="F18" s="821"/>
      <c r="G18" s="821"/>
      <c r="H18" s="821"/>
      <c r="I18" s="821"/>
      <c r="J18" s="821"/>
      <c r="K18" s="821"/>
      <c r="L18" s="821"/>
      <c r="M18" s="457" t="s">
        <v>46</v>
      </c>
      <c r="N18" s="458"/>
      <c r="O18" s="459"/>
      <c r="P18" s="820" t="s">
        <v>1020</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792</v>
      </c>
      <c r="E21" s="836"/>
      <c r="F21" s="836"/>
      <c r="G21" s="836"/>
      <c r="H21" s="836"/>
      <c r="I21" s="836"/>
      <c r="J21" s="836"/>
      <c r="K21" s="836"/>
      <c r="L21" s="836"/>
      <c r="M21" s="837" t="s">
        <v>560</v>
      </c>
      <c r="N21" s="838"/>
      <c r="O21" s="835" t="s">
        <v>1001</v>
      </c>
      <c r="P21" s="836"/>
      <c r="Q21" s="836"/>
      <c r="R21" s="836"/>
      <c r="S21" s="836"/>
      <c r="T21" s="836"/>
      <c r="U21" s="836"/>
      <c r="V21" s="836"/>
      <c r="W21" s="857"/>
    </row>
    <row r="22" spans="2:23" s="217" customFormat="1" ht="20.100000000000001" customHeight="1" x14ac:dyDescent="0.15">
      <c r="B22" s="809" t="s">
        <v>557</v>
      </c>
      <c r="C22" s="798" t="s">
        <v>558</v>
      </c>
      <c r="D22" s="800">
        <v>51</v>
      </c>
      <c r="E22" s="801"/>
      <c r="F22" s="804"/>
      <c r="G22" s="805"/>
      <c r="H22" s="805"/>
      <c r="I22" s="805"/>
      <c r="J22" s="805"/>
      <c r="K22" s="805"/>
      <c r="L22" s="805"/>
      <c r="M22" s="809" t="s">
        <v>557</v>
      </c>
      <c r="N22" s="798" t="s">
        <v>558</v>
      </c>
      <c r="O22" s="839">
        <v>51</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775</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734</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544</v>
      </c>
      <c r="Q33" s="806"/>
      <c r="R33" s="807"/>
      <c r="S33" s="807"/>
      <c r="T33" s="807"/>
      <c r="U33" s="807"/>
      <c r="V33" s="807"/>
      <c r="W33" s="829"/>
    </row>
    <row r="34" spans="2:23" s="217" customFormat="1" ht="17.100000000000001" customHeight="1" x14ac:dyDescent="0.15">
      <c r="B34" s="457" t="s">
        <v>7</v>
      </c>
      <c r="C34" s="458"/>
      <c r="D34" s="459"/>
      <c r="E34" s="432" t="s">
        <v>843</v>
      </c>
      <c r="F34" s="818"/>
      <c r="G34" s="818"/>
      <c r="H34" s="818"/>
      <c r="I34" s="818"/>
      <c r="J34" s="818"/>
      <c r="K34" s="818"/>
      <c r="L34" s="819"/>
      <c r="M34" s="457" t="s">
        <v>7</v>
      </c>
      <c r="N34" s="458"/>
      <c r="O34" s="459"/>
      <c r="P34" s="432" t="s">
        <v>1106</v>
      </c>
      <c r="Q34" s="818"/>
      <c r="R34" s="818"/>
      <c r="S34" s="818"/>
      <c r="T34" s="818"/>
      <c r="U34" s="818"/>
      <c r="V34" s="818"/>
      <c r="W34" s="819"/>
    </row>
    <row r="35" spans="2:23" s="217" customFormat="1" ht="17.100000000000001" customHeight="1" x14ac:dyDescent="0.15">
      <c r="B35" s="457" t="s">
        <v>46</v>
      </c>
      <c r="C35" s="458"/>
      <c r="D35" s="459"/>
      <c r="E35" s="820" t="s">
        <v>842</v>
      </c>
      <c r="F35" s="821"/>
      <c r="G35" s="821"/>
      <c r="H35" s="821"/>
      <c r="I35" s="821"/>
      <c r="J35" s="821"/>
      <c r="K35" s="821"/>
      <c r="L35" s="821"/>
      <c r="M35" s="457" t="s">
        <v>46</v>
      </c>
      <c r="N35" s="458"/>
      <c r="O35" s="459"/>
      <c r="P35" s="820" t="s">
        <v>1037</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801</v>
      </c>
      <c r="E38" s="836"/>
      <c r="F38" s="836"/>
      <c r="G38" s="836"/>
      <c r="H38" s="836"/>
      <c r="I38" s="836"/>
      <c r="J38" s="836"/>
      <c r="K38" s="836"/>
      <c r="L38" s="836"/>
      <c r="M38" s="501" t="s">
        <v>560</v>
      </c>
      <c r="N38" s="502"/>
      <c r="O38" s="854" t="s">
        <v>1001</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676933DB-4C81-4526-8137-5E35562A77D3}">
      <formula1>INDIRECT(D13)</formula1>
    </dataValidation>
    <dataValidation type="list" allowBlank="1" showInputMessage="1" showErrorMessage="1" sqref="D11:E12 O11:P12 D28:E29 O28:P29" xr:uid="{EEC5709A-7801-48B3-9D0E-756D16A3DFA7}">
      <formula1>INDIRECT(D9)</formula1>
    </dataValidation>
    <dataValidation type="list" allowBlank="1" showInputMessage="1" showErrorMessage="1" sqref="E32:E33 P15:P16 P32:P33 E15:E16" xr:uid="{286482D9-370B-4EA1-A461-9ABEB0F36348}">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73F15BF-D1A5-46CE-B60C-6023EE2117EF}">
          <x14:formula1>
            <xm:f>'(参考)リスト'!$F$16:$F$21</xm:f>
          </x14:formula1>
          <xm:sqref>E32:E33</xm:sqref>
        </x14:dataValidation>
        <x14:dataValidation type="list" allowBlank="1" showInputMessage="1" showErrorMessage="1" xr:uid="{0FE2CB78-EE79-464B-8890-9570FAC10694}">
          <x14:formula1>
            <xm:f>'(参考)リスト'!$D$16:$D$18</xm:f>
          </x14:formula1>
          <xm:sqref>D13:E13 O13:P13 D30:E30 O30:P30</xm:sqref>
        </x14:dataValidation>
        <x14:dataValidation type="list" allowBlank="1" showInputMessage="1" showErrorMessage="1" xr:uid="{CD386C71-1848-41D0-ACE1-97C896400B11}">
          <x14:formula1>
            <xm:f>'(参考)リスト'!$B$16:$B$21</xm:f>
          </x14:formula1>
          <xm:sqref>D9:E10 O9:P10 D26:E27 O26:P27</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86414-B4BC-4A56-9A25-A358B8839BBF}">
  <sheetPr codeName="Sheet162"/>
  <dimension ref="B1:Y45"/>
  <sheetViews>
    <sheetView showGridLines="0" view="pageBreakPreview"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51</v>
      </c>
      <c r="E5" s="801"/>
      <c r="F5" s="804"/>
      <c r="G5" s="805"/>
      <c r="H5" s="805"/>
      <c r="I5" s="805"/>
      <c r="J5" s="805"/>
      <c r="K5" s="805"/>
      <c r="L5" s="805"/>
      <c r="M5" s="808" t="s">
        <v>557</v>
      </c>
      <c r="N5" s="811" t="s">
        <v>558</v>
      </c>
      <c r="O5" s="812">
        <v>51</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3</v>
      </c>
      <c r="E7" s="813"/>
      <c r="F7" s="804"/>
      <c r="G7" s="805"/>
      <c r="H7" s="805"/>
      <c r="I7" s="805"/>
      <c r="J7" s="805"/>
      <c r="K7" s="805"/>
      <c r="L7" s="805"/>
      <c r="M7" s="809"/>
      <c r="N7" s="811" t="s">
        <v>2</v>
      </c>
      <c r="O7" s="812">
        <v>4</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731</v>
      </c>
      <c r="E11" s="815"/>
      <c r="F11" s="804"/>
      <c r="G11" s="805"/>
      <c r="H11" s="805"/>
      <c r="I11" s="805"/>
      <c r="J11" s="805"/>
      <c r="K11" s="805"/>
      <c r="L11" s="805"/>
      <c r="M11" s="510"/>
      <c r="N11" s="510" t="s">
        <v>4</v>
      </c>
      <c r="O11" s="812" t="s">
        <v>731</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330</v>
      </c>
      <c r="E13" s="433"/>
      <c r="F13" s="804"/>
      <c r="G13" s="805"/>
      <c r="H13" s="805"/>
      <c r="I13" s="805"/>
      <c r="J13" s="805"/>
      <c r="K13" s="805"/>
      <c r="L13" s="805"/>
      <c r="M13" s="457" t="s">
        <v>5</v>
      </c>
      <c r="N13" s="459"/>
      <c r="O13" s="432" t="s">
        <v>330</v>
      </c>
      <c r="P13" s="433"/>
      <c r="Q13" s="804"/>
      <c r="R13" s="805"/>
      <c r="S13" s="805"/>
      <c r="T13" s="805"/>
      <c r="U13" s="805"/>
      <c r="V13" s="805"/>
      <c r="W13" s="828"/>
    </row>
    <row r="14" spans="2:25" s="217" customFormat="1" ht="17.100000000000001" customHeight="1" x14ac:dyDescent="0.15">
      <c r="B14" s="457" t="s">
        <v>6</v>
      </c>
      <c r="C14" s="459"/>
      <c r="D14" s="802" t="s">
        <v>731</v>
      </c>
      <c r="E14" s="803"/>
      <c r="F14" s="804"/>
      <c r="G14" s="805"/>
      <c r="H14" s="805"/>
      <c r="I14" s="805"/>
      <c r="J14" s="805"/>
      <c r="K14" s="805"/>
      <c r="L14" s="805"/>
      <c r="M14" s="457" t="s">
        <v>6</v>
      </c>
      <c r="N14" s="459"/>
      <c r="O14" s="802" t="s">
        <v>731</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1144</v>
      </c>
      <c r="F17" s="818"/>
      <c r="G17" s="818"/>
      <c r="H17" s="818"/>
      <c r="I17" s="818"/>
      <c r="J17" s="818"/>
      <c r="K17" s="818"/>
      <c r="L17" s="819"/>
      <c r="M17" s="457" t="s">
        <v>7</v>
      </c>
      <c r="N17" s="458"/>
      <c r="O17" s="459"/>
      <c r="P17" s="432" t="s">
        <v>1144</v>
      </c>
      <c r="Q17" s="818"/>
      <c r="R17" s="818"/>
      <c r="S17" s="818"/>
      <c r="T17" s="818"/>
      <c r="U17" s="818"/>
      <c r="V17" s="818"/>
      <c r="W17" s="819"/>
    </row>
    <row r="18" spans="2:23" s="217" customFormat="1" ht="17.100000000000001" customHeight="1" x14ac:dyDescent="0.15">
      <c r="B18" s="457" t="s">
        <v>46</v>
      </c>
      <c r="C18" s="458"/>
      <c r="D18" s="459"/>
      <c r="E18" s="820" t="s">
        <v>844</v>
      </c>
      <c r="F18" s="821"/>
      <c r="G18" s="821"/>
      <c r="H18" s="821"/>
      <c r="I18" s="821"/>
      <c r="J18" s="821"/>
      <c r="K18" s="821"/>
      <c r="L18" s="821"/>
      <c r="M18" s="457" t="s">
        <v>46</v>
      </c>
      <c r="N18" s="458"/>
      <c r="O18" s="459"/>
      <c r="P18" s="820" t="s">
        <v>845</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1038</v>
      </c>
      <c r="E21" s="836"/>
      <c r="F21" s="836"/>
      <c r="G21" s="836"/>
      <c r="H21" s="836"/>
      <c r="I21" s="836"/>
      <c r="J21" s="836"/>
      <c r="K21" s="836"/>
      <c r="L21" s="836"/>
      <c r="M21" s="837" t="s">
        <v>560</v>
      </c>
      <c r="N21" s="838"/>
      <c r="O21" s="835" t="s">
        <v>1039</v>
      </c>
      <c r="P21" s="836"/>
      <c r="Q21" s="836"/>
      <c r="R21" s="836"/>
      <c r="S21" s="836"/>
      <c r="T21" s="836"/>
      <c r="U21" s="836"/>
      <c r="V21" s="836"/>
      <c r="W21" s="857"/>
    </row>
    <row r="22" spans="2:23" s="217" customFormat="1" ht="20.100000000000001" customHeight="1" x14ac:dyDescent="0.15">
      <c r="B22" s="809" t="s">
        <v>557</v>
      </c>
      <c r="C22" s="798" t="s">
        <v>558</v>
      </c>
      <c r="D22" s="800">
        <v>52</v>
      </c>
      <c r="E22" s="801"/>
      <c r="F22" s="804"/>
      <c r="G22" s="805"/>
      <c r="H22" s="805"/>
      <c r="I22" s="805"/>
      <c r="J22" s="805"/>
      <c r="K22" s="805"/>
      <c r="L22" s="805"/>
      <c r="M22" s="809" t="s">
        <v>557</v>
      </c>
      <c r="N22" s="798" t="s">
        <v>558</v>
      </c>
      <c r="O22" s="839">
        <v>52</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721</v>
      </c>
      <c r="E31" s="803"/>
      <c r="F31" s="804"/>
      <c r="G31" s="805"/>
      <c r="H31" s="805"/>
      <c r="I31" s="805"/>
      <c r="J31" s="805"/>
      <c r="K31" s="805"/>
      <c r="L31" s="805"/>
      <c r="M31" s="457" t="s">
        <v>6</v>
      </c>
      <c r="N31" s="459"/>
      <c r="O31" s="849" t="s">
        <v>721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1087</v>
      </c>
      <c r="F34" s="818"/>
      <c r="G34" s="818"/>
      <c r="H34" s="818"/>
      <c r="I34" s="818"/>
      <c r="J34" s="818"/>
      <c r="K34" s="818"/>
      <c r="L34" s="819"/>
      <c r="M34" s="457" t="s">
        <v>7</v>
      </c>
      <c r="N34" s="458"/>
      <c r="O34" s="459"/>
      <c r="P34" s="432" t="s">
        <v>1104</v>
      </c>
      <c r="Q34" s="818"/>
      <c r="R34" s="818"/>
      <c r="S34" s="818"/>
      <c r="T34" s="818"/>
      <c r="U34" s="818"/>
      <c r="V34" s="818"/>
      <c r="W34" s="819"/>
    </row>
    <row r="35" spans="2:23" s="217" customFormat="1" ht="17.100000000000001" customHeight="1" x14ac:dyDescent="0.15">
      <c r="B35" s="457" t="s">
        <v>46</v>
      </c>
      <c r="C35" s="458"/>
      <c r="D35" s="459"/>
      <c r="E35" s="820" t="s">
        <v>1017</v>
      </c>
      <c r="F35" s="821"/>
      <c r="G35" s="821"/>
      <c r="H35" s="821"/>
      <c r="I35" s="821"/>
      <c r="J35" s="821"/>
      <c r="K35" s="821"/>
      <c r="L35" s="821"/>
      <c r="M35" s="457" t="s">
        <v>46</v>
      </c>
      <c r="N35" s="458"/>
      <c r="O35" s="459"/>
      <c r="P35" s="820" t="s">
        <v>1035</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1148</v>
      </c>
      <c r="E38" s="836"/>
      <c r="F38" s="836"/>
      <c r="G38" s="836"/>
      <c r="H38" s="836"/>
      <c r="I38" s="836"/>
      <c r="J38" s="836"/>
      <c r="K38" s="836"/>
      <c r="L38" s="836"/>
      <c r="M38" s="501" t="s">
        <v>560</v>
      </c>
      <c r="N38" s="502"/>
      <c r="O38" s="835" t="s">
        <v>1148</v>
      </c>
      <c r="P38" s="836"/>
      <c r="Q38" s="836"/>
      <c r="R38" s="836"/>
      <c r="S38" s="836"/>
      <c r="T38" s="836"/>
      <c r="U38" s="836"/>
      <c r="V38" s="836"/>
      <c r="W38" s="83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36AF6555-FD7C-43F2-8CDB-C0C3BABB7464}">
      <formula1>INDIRECT(D13)</formula1>
    </dataValidation>
    <dataValidation type="list" allowBlank="1" showInputMessage="1" showErrorMessage="1" sqref="D11:E12 O11:P12 D28:E29 O28:P29" xr:uid="{AA5E41BE-1007-4444-8F70-860D02F07A90}">
      <formula1>INDIRECT(D9)</formula1>
    </dataValidation>
    <dataValidation type="list" allowBlank="1" showInputMessage="1" showErrorMessage="1" sqref="E32:E33 P15:P16 P32:P33 E15:E16" xr:uid="{6A179011-2906-4E47-A3AB-CD9CEC691D75}">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DF9AD37-7538-419B-BAEE-3C9CDC3B21AA}">
          <x14:formula1>
            <xm:f>'(参考)リスト'!$F$16:$F$21</xm:f>
          </x14:formula1>
          <xm:sqref>E32:E33</xm:sqref>
        </x14:dataValidation>
        <x14:dataValidation type="list" allowBlank="1" showInputMessage="1" showErrorMessage="1" xr:uid="{A804268A-DB3F-49E7-879A-5844291E668F}">
          <x14:formula1>
            <xm:f>'(参考)リスト'!$D$16:$D$18</xm:f>
          </x14:formula1>
          <xm:sqref>D13:E13 O13:P13 D30:E30 O30:P30</xm:sqref>
        </x14:dataValidation>
        <x14:dataValidation type="list" allowBlank="1" showInputMessage="1" showErrorMessage="1" xr:uid="{984BA312-0CE3-444D-AC49-CACB7A817B1D}">
          <x14:formula1>
            <xm:f>'(参考)リスト'!$B$16:$B$21</xm:f>
          </x14:formula1>
          <xm:sqref>D9:E10 O9:P10 D26:E27 O26:P27</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A48C2-42E8-4495-A80D-66D593A568CE}">
  <sheetPr codeName="Sheet163"/>
  <dimension ref="B1:Y45"/>
  <sheetViews>
    <sheetView showGridLines="0" view="pageBreakPreview"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52</v>
      </c>
      <c r="E5" s="801"/>
      <c r="F5" s="804"/>
      <c r="G5" s="805"/>
      <c r="H5" s="805"/>
      <c r="I5" s="805"/>
      <c r="J5" s="805"/>
      <c r="K5" s="805"/>
      <c r="L5" s="805"/>
      <c r="M5" s="808" t="s">
        <v>557</v>
      </c>
      <c r="N5" s="811" t="s">
        <v>558</v>
      </c>
      <c r="O5" s="812">
        <v>52</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3</v>
      </c>
      <c r="E7" s="813"/>
      <c r="F7" s="804"/>
      <c r="G7" s="805"/>
      <c r="H7" s="805"/>
      <c r="I7" s="805"/>
      <c r="J7" s="805"/>
      <c r="K7" s="805"/>
      <c r="L7" s="805"/>
      <c r="M7" s="809"/>
      <c r="N7" s="811" t="s">
        <v>2</v>
      </c>
      <c r="O7" s="812">
        <v>4</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775</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727</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544</v>
      </c>
      <c r="Q16" s="806"/>
      <c r="R16" s="807"/>
      <c r="S16" s="807"/>
      <c r="T16" s="807"/>
      <c r="U16" s="807"/>
      <c r="V16" s="807"/>
      <c r="W16" s="829"/>
    </row>
    <row r="17" spans="2:23" s="217" customFormat="1" ht="17.100000000000001" customHeight="1" x14ac:dyDescent="0.15">
      <c r="B17" s="457" t="s">
        <v>7</v>
      </c>
      <c r="C17" s="458"/>
      <c r="D17" s="459"/>
      <c r="E17" s="432" t="s">
        <v>826</v>
      </c>
      <c r="F17" s="818"/>
      <c r="G17" s="818"/>
      <c r="H17" s="818"/>
      <c r="I17" s="818"/>
      <c r="J17" s="818"/>
      <c r="K17" s="818"/>
      <c r="L17" s="819"/>
      <c r="M17" s="457" t="s">
        <v>7</v>
      </c>
      <c r="N17" s="458"/>
      <c r="O17" s="459"/>
      <c r="P17" s="432" t="s">
        <v>1091</v>
      </c>
      <c r="Q17" s="818"/>
      <c r="R17" s="818"/>
      <c r="S17" s="818"/>
      <c r="T17" s="818"/>
      <c r="U17" s="818"/>
      <c r="V17" s="818"/>
      <c r="W17" s="819"/>
    </row>
    <row r="18" spans="2:23" s="217" customFormat="1" ht="17.100000000000001" customHeight="1" x14ac:dyDescent="0.15">
      <c r="B18" s="457" t="s">
        <v>46</v>
      </c>
      <c r="C18" s="458"/>
      <c r="D18" s="459"/>
      <c r="E18" s="820" t="s">
        <v>846</v>
      </c>
      <c r="F18" s="821"/>
      <c r="G18" s="821"/>
      <c r="H18" s="821"/>
      <c r="I18" s="821"/>
      <c r="J18" s="821"/>
      <c r="K18" s="821"/>
      <c r="L18" s="821"/>
      <c r="M18" s="457" t="s">
        <v>46</v>
      </c>
      <c r="N18" s="458"/>
      <c r="O18" s="459"/>
      <c r="P18" s="820" t="s">
        <v>1021</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792</v>
      </c>
      <c r="E21" s="836"/>
      <c r="F21" s="836"/>
      <c r="G21" s="836"/>
      <c r="H21" s="836"/>
      <c r="I21" s="836"/>
      <c r="J21" s="836"/>
      <c r="K21" s="836"/>
      <c r="L21" s="836"/>
      <c r="M21" s="837" t="s">
        <v>560</v>
      </c>
      <c r="N21" s="838"/>
      <c r="O21" s="835" t="s">
        <v>1001</v>
      </c>
      <c r="P21" s="836"/>
      <c r="Q21" s="836"/>
      <c r="R21" s="836"/>
      <c r="S21" s="836"/>
      <c r="T21" s="836"/>
      <c r="U21" s="836"/>
      <c r="V21" s="836"/>
      <c r="W21" s="857"/>
    </row>
    <row r="22" spans="2:23" s="217" customFormat="1" ht="20.100000000000001" customHeight="1" x14ac:dyDescent="0.15">
      <c r="B22" s="809" t="s">
        <v>557</v>
      </c>
      <c r="C22" s="798" t="s">
        <v>558</v>
      </c>
      <c r="D22" s="800">
        <v>54</v>
      </c>
      <c r="E22" s="801"/>
      <c r="F22" s="804"/>
      <c r="G22" s="805"/>
      <c r="H22" s="805"/>
      <c r="I22" s="805"/>
      <c r="J22" s="805"/>
      <c r="K22" s="805"/>
      <c r="L22" s="805"/>
      <c r="M22" s="809" t="s">
        <v>557</v>
      </c>
      <c r="N22" s="798" t="s">
        <v>558</v>
      </c>
      <c r="O22" s="839">
        <v>54</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726</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734</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544</v>
      </c>
      <c r="Q33" s="806"/>
      <c r="R33" s="807"/>
      <c r="S33" s="807"/>
      <c r="T33" s="807"/>
      <c r="U33" s="807"/>
      <c r="V33" s="807"/>
      <c r="W33" s="829"/>
    </row>
    <row r="34" spans="2:23" s="217" customFormat="1" ht="17.100000000000001" customHeight="1" x14ac:dyDescent="0.15">
      <c r="B34" s="457" t="s">
        <v>7</v>
      </c>
      <c r="C34" s="458"/>
      <c r="D34" s="459"/>
      <c r="E34" s="432" t="s">
        <v>848</v>
      </c>
      <c r="F34" s="818"/>
      <c r="G34" s="818"/>
      <c r="H34" s="818"/>
      <c r="I34" s="818"/>
      <c r="J34" s="818"/>
      <c r="K34" s="818"/>
      <c r="L34" s="819"/>
      <c r="M34" s="457" t="s">
        <v>7</v>
      </c>
      <c r="N34" s="458"/>
      <c r="O34" s="459"/>
      <c r="P34" s="432" t="s">
        <v>1107</v>
      </c>
      <c r="Q34" s="818"/>
      <c r="R34" s="818"/>
      <c r="S34" s="818"/>
      <c r="T34" s="818"/>
      <c r="U34" s="818"/>
      <c r="V34" s="818"/>
      <c r="W34" s="819"/>
    </row>
    <row r="35" spans="2:23" s="217" customFormat="1" ht="17.100000000000001" customHeight="1" x14ac:dyDescent="0.15">
      <c r="B35" s="457" t="s">
        <v>46</v>
      </c>
      <c r="C35" s="458"/>
      <c r="D35" s="459"/>
      <c r="E35" s="820" t="s">
        <v>847</v>
      </c>
      <c r="F35" s="821"/>
      <c r="G35" s="821"/>
      <c r="H35" s="821"/>
      <c r="I35" s="821"/>
      <c r="J35" s="821"/>
      <c r="K35" s="821"/>
      <c r="L35" s="821"/>
      <c r="M35" s="457" t="s">
        <v>46</v>
      </c>
      <c r="N35" s="458"/>
      <c r="O35" s="459"/>
      <c r="P35" s="820" t="s">
        <v>1040</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792</v>
      </c>
      <c r="E38" s="836"/>
      <c r="F38" s="836"/>
      <c r="G38" s="836"/>
      <c r="H38" s="836"/>
      <c r="I38" s="836"/>
      <c r="J38" s="836"/>
      <c r="K38" s="836"/>
      <c r="L38" s="836"/>
      <c r="M38" s="501" t="s">
        <v>560</v>
      </c>
      <c r="N38" s="502"/>
      <c r="O38" s="854" t="s">
        <v>1001</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270DF442-D8DF-498F-9CC4-65DE6431C222}">
      <formula1>INDIRECT(D13)</formula1>
    </dataValidation>
    <dataValidation type="list" allowBlank="1" showInputMessage="1" showErrorMessage="1" sqref="D11:E12 O11:P12 D28:E29 O28:P29" xr:uid="{979E046D-2329-401C-812C-2E1B0A8BDAD6}">
      <formula1>INDIRECT(D9)</formula1>
    </dataValidation>
    <dataValidation type="list" allowBlank="1" showInputMessage="1" showErrorMessage="1" sqref="E32:E33 P15:P16 P32:P33 E15:E16" xr:uid="{04345157-23D6-4458-BFEB-80C6D0E89495}">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A904604-1A30-4915-A215-5352C0CA0274}">
          <x14:formula1>
            <xm:f>'(参考)リスト'!$F$16:$F$21</xm:f>
          </x14:formula1>
          <xm:sqref>E32:E33</xm:sqref>
        </x14:dataValidation>
        <x14:dataValidation type="list" allowBlank="1" showInputMessage="1" showErrorMessage="1" xr:uid="{E2E0AE80-8AAE-49AC-AA68-664DF3DF3748}">
          <x14:formula1>
            <xm:f>'(参考)リスト'!$D$16:$D$18</xm:f>
          </x14:formula1>
          <xm:sqref>D13:E13 O13:P13 D30:E30 O30:P30</xm:sqref>
        </x14:dataValidation>
        <x14:dataValidation type="list" allowBlank="1" showInputMessage="1" showErrorMessage="1" xr:uid="{5E0B8CE4-3036-4F20-B957-F6982D39E894}">
          <x14:formula1>
            <xm:f>'(参考)リスト'!$B$16:$B$21</xm:f>
          </x14:formula1>
          <xm:sqref>D9:E10 O9:P10 D26:E27 O26:P27</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CCDAA-7FD7-4701-A501-71B23E731B8D}">
  <sheetPr codeName="Sheet164"/>
  <dimension ref="B1:Y45"/>
  <sheetViews>
    <sheetView showGridLines="0" view="pageBreakPreview" topLeftCell="A13" zoomScaleNormal="100" zoomScaleSheetLayoutView="100" workbookViewId="0">
      <selection activeCell="E36" sqref="E36:L36"/>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55</v>
      </c>
      <c r="E5" s="801"/>
      <c r="F5" s="804"/>
      <c r="G5" s="805"/>
      <c r="H5" s="805"/>
      <c r="I5" s="805"/>
      <c r="J5" s="805"/>
      <c r="K5" s="805"/>
      <c r="L5" s="805"/>
      <c r="M5" s="808" t="s">
        <v>557</v>
      </c>
      <c r="N5" s="811" t="s">
        <v>558</v>
      </c>
      <c r="O5" s="812">
        <v>56</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775</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340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544</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1108</v>
      </c>
      <c r="F17" s="818"/>
      <c r="G17" s="818"/>
      <c r="H17" s="818"/>
      <c r="I17" s="818"/>
      <c r="J17" s="818"/>
      <c r="K17" s="818"/>
      <c r="L17" s="819"/>
      <c r="M17" s="457" t="s">
        <v>7</v>
      </c>
      <c r="N17" s="458"/>
      <c r="O17" s="459"/>
      <c r="P17" s="432" t="s">
        <v>1109</v>
      </c>
      <c r="Q17" s="818"/>
      <c r="R17" s="818"/>
      <c r="S17" s="818"/>
      <c r="T17" s="818"/>
      <c r="U17" s="818"/>
      <c r="V17" s="818"/>
      <c r="W17" s="819"/>
    </row>
    <row r="18" spans="2:23" s="217" customFormat="1" ht="17.100000000000001" customHeight="1" x14ac:dyDescent="0.15">
      <c r="B18" s="457" t="s">
        <v>46</v>
      </c>
      <c r="C18" s="458"/>
      <c r="D18" s="459"/>
      <c r="E18" s="820" t="s">
        <v>1041</v>
      </c>
      <c r="F18" s="821"/>
      <c r="G18" s="821"/>
      <c r="H18" s="821"/>
      <c r="I18" s="821"/>
      <c r="J18" s="821"/>
      <c r="K18" s="821"/>
      <c r="L18" s="821"/>
      <c r="M18" s="457" t="s">
        <v>46</v>
      </c>
      <c r="N18" s="458"/>
      <c r="O18" s="459"/>
      <c r="P18" s="820" t="s">
        <v>1042</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1001</v>
      </c>
      <c r="E21" s="836"/>
      <c r="F21" s="836"/>
      <c r="G21" s="836"/>
      <c r="H21" s="836"/>
      <c r="I21" s="836"/>
      <c r="J21" s="836"/>
      <c r="K21" s="836"/>
      <c r="L21" s="836"/>
      <c r="M21" s="837" t="s">
        <v>560</v>
      </c>
      <c r="N21" s="838"/>
      <c r="O21" s="835" t="s">
        <v>1148</v>
      </c>
      <c r="P21" s="836"/>
      <c r="Q21" s="836"/>
      <c r="R21" s="836"/>
      <c r="S21" s="836"/>
      <c r="T21" s="836"/>
      <c r="U21" s="836"/>
      <c r="V21" s="836"/>
      <c r="W21" s="836"/>
    </row>
    <row r="22" spans="2:23" s="217" customFormat="1" ht="20.100000000000001" customHeight="1" x14ac:dyDescent="0.15">
      <c r="B22" s="809" t="s">
        <v>557</v>
      </c>
      <c r="C22" s="798" t="s">
        <v>558</v>
      </c>
      <c r="D22" s="800">
        <v>56</v>
      </c>
      <c r="E22" s="801"/>
      <c r="F22" s="804"/>
      <c r="G22" s="805"/>
      <c r="H22" s="805"/>
      <c r="I22" s="805"/>
      <c r="J22" s="805"/>
      <c r="K22" s="805"/>
      <c r="L22" s="805"/>
      <c r="M22" s="809" t="s">
        <v>557</v>
      </c>
      <c r="N22" s="798" t="s">
        <v>558</v>
      </c>
      <c r="O22" s="839">
        <v>57</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2</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734</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544</v>
      </c>
      <c r="F33" s="806"/>
      <c r="G33" s="807"/>
      <c r="H33" s="807"/>
      <c r="I33" s="807"/>
      <c r="J33" s="807"/>
      <c r="K33" s="807"/>
      <c r="L33" s="807"/>
      <c r="M33" s="501"/>
      <c r="N33" s="823" t="s">
        <v>268</v>
      </c>
      <c r="O33" s="824"/>
      <c r="P33" s="292" t="s">
        <v>544</v>
      </c>
      <c r="Q33" s="806"/>
      <c r="R33" s="807"/>
      <c r="S33" s="807"/>
      <c r="T33" s="807"/>
      <c r="U33" s="807"/>
      <c r="V33" s="807"/>
      <c r="W33" s="829"/>
    </row>
    <row r="34" spans="2:23" s="217" customFormat="1" ht="17.100000000000001" customHeight="1" x14ac:dyDescent="0.15">
      <c r="B34" s="457" t="s">
        <v>7</v>
      </c>
      <c r="C34" s="458"/>
      <c r="D34" s="459"/>
      <c r="E34" s="432" t="s">
        <v>1110</v>
      </c>
      <c r="F34" s="818"/>
      <c r="G34" s="818"/>
      <c r="H34" s="818"/>
      <c r="I34" s="818"/>
      <c r="J34" s="818"/>
      <c r="K34" s="818"/>
      <c r="L34" s="819"/>
      <c r="M34" s="457" t="s">
        <v>7</v>
      </c>
      <c r="N34" s="458"/>
      <c r="O34" s="459"/>
      <c r="P34" s="432" t="s">
        <v>1111</v>
      </c>
      <c r="Q34" s="818"/>
      <c r="R34" s="818"/>
      <c r="S34" s="818"/>
      <c r="T34" s="818"/>
      <c r="U34" s="818"/>
      <c r="V34" s="818"/>
      <c r="W34" s="819"/>
    </row>
    <row r="35" spans="2:23" s="217" customFormat="1" ht="17.100000000000001" customHeight="1" x14ac:dyDescent="0.15">
      <c r="B35" s="457" t="s">
        <v>46</v>
      </c>
      <c r="C35" s="458"/>
      <c r="D35" s="459"/>
      <c r="E35" s="820" t="s">
        <v>1043</v>
      </c>
      <c r="F35" s="821"/>
      <c r="G35" s="821"/>
      <c r="H35" s="821"/>
      <c r="I35" s="821"/>
      <c r="J35" s="821"/>
      <c r="K35" s="821"/>
      <c r="L35" s="821"/>
      <c r="M35" s="457" t="s">
        <v>46</v>
      </c>
      <c r="N35" s="458"/>
      <c r="O35" s="459"/>
      <c r="P35" s="820" t="s">
        <v>1044</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1001</v>
      </c>
      <c r="E38" s="836"/>
      <c r="F38" s="836"/>
      <c r="G38" s="836"/>
      <c r="H38" s="836"/>
      <c r="I38" s="836"/>
      <c r="J38" s="836"/>
      <c r="K38" s="836"/>
      <c r="L38" s="836"/>
      <c r="M38" s="501" t="s">
        <v>560</v>
      </c>
      <c r="N38" s="502"/>
      <c r="O38" s="854" t="s">
        <v>1001</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792B83A7-9DBA-4AFF-80C3-AD2C7C8EA7B2}">
      <formula1>INDIRECT(D13)</formula1>
    </dataValidation>
    <dataValidation type="list" allowBlank="1" showInputMessage="1" showErrorMessage="1" sqref="D11:E12 O11:P12 D28:E29 O28:P29" xr:uid="{BBC9255C-02F2-4A95-850B-AD4C300571AC}">
      <formula1>INDIRECT(D9)</formula1>
    </dataValidation>
    <dataValidation type="list" allowBlank="1" showInputMessage="1" showErrorMessage="1" sqref="E32:E33 P15:P16 P32:P33 E15:E16" xr:uid="{4EA3AC74-63B2-49E1-9E74-8E5A9F2A8323}">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AF70F1F-ED73-447F-80A7-8028D2579592}">
          <x14:formula1>
            <xm:f>'(参考)リスト'!$F$16:$F$21</xm:f>
          </x14:formula1>
          <xm:sqref>E32:E33</xm:sqref>
        </x14:dataValidation>
        <x14:dataValidation type="list" allowBlank="1" showInputMessage="1" showErrorMessage="1" xr:uid="{3405610D-0F04-4CAF-BCCA-0C7C580CB4F2}">
          <x14:formula1>
            <xm:f>'(参考)リスト'!$D$16:$D$18</xm:f>
          </x14:formula1>
          <xm:sqref>D13:E13 O13:P13 D30:E30 O30:P30</xm:sqref>
        </x14:dataValidation>
        <x14:dataValidation type="list" allowBlank="1" showInputMessage="1" showErrorMessage="1" xr:uid="{FDB8D02B-611D-4141-8537-D524AA7685C5}">
          <x14:formula1>
            <xm:f>'(参考)リスト'!$B$16:$B$21</xm:f>
          </x14:formula1>
          <xm:sqref>D9:E10 O9:P10 D26:E27 O26:P27</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C2507-93B1-49F7-A671-D6A6527255AE}">
  <sheetPr codeName="Sheet165"/>
  <dimension ref="B1:Y45"/>
  <sheetViews>
    <sheetView showGridLines="0" view="pageBreakPreview"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59</v>
      </c>
      <c r="E5" s="801"/>
      <c r="F5" s="804"/>
      <c r="G5" s="805"/>
      <c r="H5" s="805"/>
      <c r="I5" s="805"/>
      <c r="J5" s="805"/>
      <c r="K5" s="805"/>
      <c r="L5" s="805"/>
      <c r="M5" s="808" t="s">
        <v>557</v>
      </c>
      <c r="N5" s="811" t="s">
        <v>558</v>
      </c>
      <c r="O5" s="812">
        <v>60</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544</v>
      </c>
      <c r="F16" s="806"/>
      <c r="G16" s="807"/>
      <c r="H16" s="807"/>
      <c r="I16" s="807"/>
      <c r="J16" s="807"/>
      <c r="K16" s="807"/>
      <c r="L16" s="807"/>
      <c r="M16" s="501"/>
      <c r="N16" s="823" t="s">
        <v>268</v>
      </c>
      <c r="O16" s="824"/>
      <c r="P16" s="222" t="s">
        <v>544</v>
      </c>
      <c r="Q16" s="806"/>
      <c r="R16" s="807"/>
      <c r="S16" s="807"/>
      <c r="T16" s="807"/>
      <c r="U16" s="807"/>
      <c r="V16" s="807"/>
      <c r="W16" s="829"/>
    </row>
    <row r="17" spans="2:23" s="217" customFormat="1" ht="17.100000000000001" customHeight="1" x14ac:dyDescent="0.15">
      <c r="B17" s="457" t="s">
        <v>7</v>
      </c>
      <c r="C17" s="458"/>
      <c r="D17" s="459"/>
      <c r="E17" s="432" t="s">
        <v>1112</v>
      </c>
      <c r="F17" s="818"/>
      <c r="G17" s="818"/>
      <c r="H17" s="818"/>
      <c r="I17" s="818"/>
      <c r="J17" s="818"/>
      <c r="K17" s="818"/>
      <c r="L17" s="819"/>
      <c r="M17" s="457" t="s">
        <v>7</v>
      </c>
      <c r="N17" s="458"/>
      <c r="O17" s="459"/>
      <c r="P17" s="432" t="s">
        <v>1095</v>
      </c>
      <c r="Q17" s="818"/>
      <c r="R17" s="818"/>
      <c r="S17" s="818"/>
      <c r="T17" s="818"/>
      <c r="U17" s="818"/>
      <c r="V17" s="818"/>
      <c r="W17" s="819"/>
    </row>
    <row r="18" spans="2:23" s="217" customFormat="1" ht="17.100000000000001" customHeight="1" x14ac:dyDescent="0.15">
      <c r="B18" s="457" t="s">
        <v>46</v>
      </c>
      <c r="C18" s="458"/>
      <c r="D18" s="459"/>
      <c r="E18" s="820" t="s">
        <v>1045</v>
      </c>
      <c r="F18" s="821"/>
      <c r="G18" s="821"/>
      <c r="H18" s="821"/>
      <c r="I18" s="821"/>
      <c r="J18" s="821"/>
      <c r="K18" s="821"/>
      <c r="L18" s="821"/>
      <c r="M18" s="457" t="s">
        <v>46</v>
      </c>
      <c r="N18" s="458"/>
      <c r="O18" s="459"/>
      <c r="P18" s="820" t="s">
        <v>1024</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1001</v>
      </c>
      <c r="E21" s="836"/>
      <c r="F21" s="836"/>
      <c r="G21" s="836"/>
      <c r="H21" s="836"/>
      <c r="I21" s="836"/>
      <c r="J21" s="836"/>
      <c r="K21" s="836"/>
      <c r="L21" s="836"/>
      <c r="M21" s="837" t="s">
        <v>560</v>
      </c>
      <c r="N21" s="838"/>
      <c r="O21" s="835" t="s">
        <v>1001</v>
      </c>
      <c r="P21" s="836"/>
      <c r="Q21" s="836"/>
      <c r="R21" s="836"/>
      <c r="S21" s="836"/>
      <c r="T21" s="836"/>
      <c r="U21" s="836"/>
      <c r="V21" s="836"/>
      <c r="W21" s="857"/>
    </row>
    <row r="22" spans="2:23" s="217" customFormat="1" ht="20.100000000000001" customHeight="1" x14ac:dyDescent="0.15">
      <c r="B22" s="809" t="s">
        <v>557</v>
      </c>
      <c r="C22" s="798" t="s">
        <v>558</v>
      </c>
      <c r="D22" s="800">
        <v>60</v>
      </c>
      <c r="E22" s="801"/>
      <c r="F22" s="804"/>
      <c r="G22" s="805"/>
      <c r="H22" s="805"/>
      <c r="I22" s="805"/>
      <c r="J22" s="805"/>
      <c r="K22" s="805"/>
      <c r="L22" s="805"/>
      <c r="M22" s="809" t="s">
        <v>557</v>
      </c>
      <c r="N22" s="798" t="s">
        <v>558</v>
      </c>
      <c r="O22" s="839">
        <v>62</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2</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761</v>
      </c>
      <c r="E30" s="433"/>
      <c r="F30" s="804"/>
      <c r="G30" s="805"/>
      <c r="H30" s="805"/>
      <c r="I30" s="805"/>
      <c r="J30" s="805"/>
      <c r="K30" s="805"/>
      <c r="L30" s="805"/>
      <c r="M30" s="457" t="s">
        <v>5</v>
      </c>
      <c r="N30" s="459"/>
      <c r="O30" s="849" t="s">
        <v>761</v>
      </c>
      <c r="P30" s="850"/>
      <c r="Q30" s="804"/>
      <c r="R30" s="805"/>
      <c r="S30" s="805"/>
      <c r="T30" s="805"/>
      <c r="U30" s="805"/>
      <c r="V30" s="805"/>
      <c r="W30" s="828"/>
    </row>
    <row r="31" spans="2:23" s="217" customFormat="1" ht="17.100000000000001" customHeight="1" x14ac:dyDescent="0.15">
      <c r="B31" s="457" t="s">
        <v>6</v>
      </c>
      <c r="C31" s="459"/>
      <c r="D31" s="802" t="s">
        <v>761</v>
      </c>
      <c r="E31" s="803"/>
      <c r="F31" s="804"/>
      <c r="G31" s="805"/>
      <c r="H31" s="805"/>
      <c r="I31" s="805"/>
      <c r="J31" s="805"/>
      <c r="K31" s="805"/>
      <c r="L31" s="805"/>
      <c r="M31" s="457" t="s">
        <v>6</v>
      </c>
      <c r="N31" s="459"/>
      <c r="O31" s="849" t="s">
        <v>761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849</v>
      </c>
      <c r="F34" s="818"/>
      <c r="G34" s="818"/>
      <c r="H34" s="818"/>
      <c r="I34" s="818"/>
      <c r="J34" s="818"/>
      <c r="K34" s="818"/>
      <c r="L34" s="819"/>
      <c r="M34" s="457" t="s">
        <v>7</v>
      </c>
      <c r="N34" s="458"/>
      <c r="O34" s="459"/>
      <c r="P34" s="432" t="s">
        <v>850</v>
      </c>
      <c r="Q34" s="818"/>
      <c r="R34" s="818"/>
      <c r="S34" s="818"/>
      <c r="T34" s="818"/>
      <c r="U34" s="818"/>
      <c r="V34" s="818"/>
      <c r="W34" s="819"/>
    </row>
    <row r="35" spans="2:23" s="217" customFormat="1" ht="17.100000000000001" customHeight="1" x14ac:dyDescent="0.15">
      <c r="B35" s="457" t="s">
        <v>46</v>
      </c>
      <c r="C35" s="458"/>
      <c r="D35" s="459"/>
      <c r="E35" s="820" t="s">
        <v>1046</v>
      </c>
      <c r="F35" s="821"/>
      <c r="G35" s="821"/>
      <c r="H35" s="821"/>
      <c r="I35" s="821"/>
      <c r="J35" s="821"/>
      <c r="K35" s="821"/>
      <c r="L35" s="821"/>
      <c r="M35" s="457" t="s">
        <v>46</v>
      </c>
      <c r="N35" s="458"/>
      <c r="O35" s="459"/>
      <c r="P35" s="820" t="s">
        <v>1046</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789</v>
      </c>
      <c r="E38" s="836"/>
      <c r="F38" s="836"/>
      <c r="G38" s="836"/>
      <c r="H38" s="836"/>
      <c r="I38" s="836"/>
      <c r="J38" s="836"/>
      <c r="K38" s="836"/>
      <c r="L38" s="836"/>
      <c r="M38" s="501" t="s">
        <v>560</v>
      </c>
      <c r="N38" s="502"/>
      <c r="O38" s="854" t="s">
        <v>789</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ED185122-CA60-4048-8B33-1F4C2AE68622}">
      <formula1>INDIRECT(D13)</formula1>
    </dataValidation>
    <dataValidation type="list" allowBlank="1" showInputMessage="1" showErrorMessage="1" sqref="D11:E12 O11:P12 D28:E29 O28:P29" xr:uid="{8C228135-BD86-41EE-836C-3F858A1734D7}">
      <formula1>INDIRECT(D9)</formula1>
    </dataValidation>
    <dataValidation type="list" allowBlank="1" showInputMessage="1" showErrorMessage="1" sqref="E32:E33 P15:P16 P32:P33 E15:E16" xr:uid="{B404C458-65F0-441A-A345-63FC61BE146E}">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FE44306-45BC-4DD1-922E-4DB2A9B3BDF8}">
          <x14:formula1>
            <xm:f>'(参考)リスト'!$F$16:$F$21</xm:f>
          </x14:formula1>
          <xm:sqref>E32:E33</xm:sqref>
        </x14:dataValidation>
        <x14:dataValidation type="list" allowBlank="1" showInputMessage="1" showErrorMessage="1" xr:uid="{82B564B0-39E8-467A-ABA3-2B6B591D93FA}">
          <x14:formula1>
            <xm:f>'(参考)リスト'!$D$16:$D$18</xm:f>
          </x14:formula1>
          <xm:sqref>D13:E13 O13:P13 D30:E30 O30:P30</xm:sqref>
        </x14:dataValidation>
        <x14:dataValidation type="list" allowBlank="1" showInputMessage="1" showErrorMessage="1" xr:uid="{19593D2A-4409-4324-9AB2-5D7567CBA6C6}">
          <x14:formula1>
            <xm:f>'(参考)リスト'!$B$16:$B$21</xm:f>
          </x14:formula1>
          <xm:sqref>D9:E10 O9:P10 D26:E27 O26:P27</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7C9E2-80C2-46A7-9F87-58113AE18639}">
  <sheetPr codeName="Sheet166"/>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63</v>
      </c>
      <c r="E5" s="801"/>
      <c r="F5" s="804"/>
      <c r="G5" s="805"/>
      <c r="H5" s="805"/>
      <c r="I5" s="805"/>
      <c r="J5" s="805"/>
      <c r="K5" s="805"/>
      <c r="L5" s="805"/>
      <c r="M5" s="808" t="s">
        <v>557</v>
      </c>
      <c r="N5" s="811" t="s">
        <v>558</v>
      </c>
      <c r="O5" s="812">
        <v>63</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2</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731</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544</v>
      </c>
      <c r="Q16" s="806"/>
      <c r="R16" s="807"/>
      <c r="S16" s="807"/>
      <c r="T16" s="807"/>
      <c r="U16" s="807"/>
      <c r="V16" s="807"/>
      <c r="W16" s="829"/>
    </row>
    <row r="17" spans="2:23" s="217" customFormat="1" ht="17.100000000000001" customHeight="1" x14ac:dyDescent="0.15">
      <c r="B17" s="457" t="s">
        <v>7</v>
      </c>
      <c r="C17" s="458"/>
      <c r="D17" s="459"/>
      <c r="E17" s="432" t="s">
        <v>852</v>
      </c>
      <c r="F17" s="818"/>
      <c r="G17" s="818"/>
      <c r="H17" s="818"/>
      <c r="I17" s="818"/>
      <c r="J17" s="818"/>
      <c r="K17" s="818"/>
      <c r="L17" s="819"/>
      <c r="M17" s="457" t="s">
        <v>7</v>
      </c>
      <c r="N17" s="458"/>
      <c r="O17" s="459"/>
      <c r="P17" s="432" t="s">
        <v>1113</v>
      </c>
      <c r="Q17" s="818"/>
      <c r="R17" s="818"/>
      <c r="S17" s="818"/>
      <c r="T17" s="818"/>
      <c r="U17" s="818"/>
      <c r="V17" s="818"/>
      <c r="W17" s="819"/>
    </row>
    <row r="18" spans="2:23" s="217" customFormat="1" ht="17.100000000000001" customHeight="1" x14ac:dyDescent="0.15">
      <c r="B18" s="457" t="s">
        <v>46</v>
      </c>
      <c r="C18" s="458"/>
      <c r="D18" s="459"/>
      <c r="E18" s="820" t="s">
        <v>851</v>
      </c>
      <c r="F18" s="821"/>
      <c r="G18" s="821"/>
      <c r="H18" s="821"/>
      <c r="I18" s="821"/>
      <c r="J18" s="821"/>
      <c r="K18" s="821"/>
      <c r="L18" s="821"/>
      <c r="M18" s="457" t="s">
        <v>46</v>
      </c>
      <c r="N18" s="458"/>
      <c r="O18" s="459"/>
      <c r="P18" s="820" t="s">
        <v>1047</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853</v>
      </c>
      <c r="E21" s="836"/>
      <c r="F21" s="836"/>
      <c r="G21" s="836"/>
      <c r="H21" s="836"/>
      <c r="I21" s="836"/>
      <c r="J21" s="836"/>
      <c r="K21" s="836"/>
      <c r="L21" s="836"/>
      <c r="M21" s="837" t="s">
        <v>560</v>
      </c>
      <c r="N21" s="838"/>
      <c r="O21" s="835" t="s">
        <v>1001</v>
      </c>
      <c r="P21" s="836"/>
      <c r="Q21" s="836"/>
      <c r="R21" s="836"/>
      <c r="S21" s="836"/>
      <c r="T21" s="836"/>
      <c r="U21" s="836"/>
      <c r="V21" s="836"/>
      <c r="W21" s="857"/>
    </row>
    <row r="22" spans="2:23" s="217" customFormat="1" ht="20.100000000000001" customHeight="1" x14ac:dyDescent="0.15">
      <c r="B22" s="809" t="s">
        <v>557</v>
      </c>
      <c r="C22" s="798" t="s">
        <v>558</v>
      </c>
      <c r="D22" s="800">
        <v>64</v>
      </c>
      <c r="E22" s="801"/>
      <c r="F22" s="804"/>
      <c r="G22" s="805"/>
      <c r="H22" s="805"/>
      <c r="I22" s="805"/>
      <c r="J22" s="805"/>
      <c r="K22" s="805"/>
      <c r="L22" s="805"/>
      <c r="M22" s="809" t="s">
        <v>557</v>
      </c>
      <c r="N22" s="798" t="s">
        <v>558</v>
      </c>
      <c r="O22" s="839">
        <v>64</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854</v>
      </c>
      <c r="F34" s="818"/>
      <c r="G34" s="818"/>
      <c r="H34" s="818"/>
      <c r="I34" s="818"/>
      <c r="J34" s="818"/>
      <c r="K34" s="818"/>
      <c r="L34" s="819"/>
      <c r="M34" s="457" t="s">
        <v>7</v>
      </c>
      <c r="N34" s="458"/>
      <c r="O34" s="459"/>
      <c r="P34" s="432" t="s">
        <v>857</v>
      </c>
      <c r="Q34" s="818"/>
      <c r="R34" s="818"/>
      <c r="S34" s="818"/>
      <c r="T34" s="818"/>
      <c r="U34" s="818"/>
      <c r="V34" s="818"/>
      <c r="W34" s="819"/>
    </row>
    <row r="35" spans="2:23" s="217" customFormat="1" ht="17.100000000000001" customHeight="1" x14ac:dyDescent="0.15">
      <c r="B35" s="457" t="s">
        <v>46</v>
      </c>
      <c r="C35" s="458"/>
      <c r="D35" s="459"/>
      <c r="E35" s="820" t="s">
        <v>816</v>
      </c>
      <c r="F35" s="821"/>
      <c r="G35" s="821"/>
      <c r="H35" s="821"/>
      <c r="I35" s="821"/>
      <c r="J35" s="821"/>
      <c r="K35" s="821"/>
      <c r="L35" s="821"/>
      <c r="M35" s="457" t="s">
        <v>46</v>
      </c>
      <c r="N35" s="458"/>
      <c r="O35" s="459"/>
      <c r="P35" s="820" t="s">
        <v>856</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855</v>
      </c>
      <c r="E38" s="836"/>
      <c r="F38" s="836"/>
      <c r="G38" s="836"/>
      <c r="H38" s="836"/>
      <c r="I38" s="836"/>
      <c r="J38" s="836"/>
      <c r="K38" s="836"/>
      <c r="L38" s="836"/>
      <c r="M38" s="501" t="s">
        <v>560</v>
      </c>
      <c r="N38" s="502"/>
      <c r="O38" s="854" t="s">
        <v>792</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09C046B1-D47B-4CB4-9451-857D7FC06752}">
      <formula1>INDIRECT(D13)</formula1>
    </dataValidation>
    <dataValidation type="list" allowBlank="1" showInputMessage="1" showErrorMessage="1" sqref="D11:E12 O11:P12 D28:E29 O28:P29" xr:uid="{03AF973B-2A89-4B66-B416-BDED969A8A96}">
      <formula1>INDIRECT(D9)</formula1>
    </dataValidation>
    <dataValidation type="list" allowBlank="1" showInputMessage="1" showErrorMessage="1" sqref="E32:E33 P15:P16 P32:P33 E15:E16" xr:uid="{F6A917DC-E0AE-430F-A242-B8A68B81B82F}">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1F0574F-FC0E-4C0F-9D22-211863C036C4}">
          <x14:formula1>
            <xm:f>'(参考)リスト'!$F$16:$F$21</xm:f>
          </x14:formula1>
          <xm:sqref>E32:E33</xm:sqref>
        </x14:dataValidation>
        <x14:dataValidation type="list" allowBlank="1" showInputMessage="1" showErrorMessage="1" xr:uid="{E1C6078A-D1A8-421F-86CC-402CAD26E0C8}">
          <x14:formula1>
            <xm:f>'(参考)リスト'!$D$16:$D$18</xm:f>
          </x14:formula1>
          <xm:sqref>D13:E13 O13:P13 D30:E30 O30:P30</xm:sqref>
        </x14:dataValidation>
        <x14:dataValidation type="list" allowBlank="1" showInputMessage="1" showErrorMessage="1" xr:uid="{576666C5-9D10-48E3-A96E-17B1AAD2C135}">
          <x14:formula1>
            <xm:f>'(参考)リスト'!$B$16:$B$21</xm:f>
          </x14:formula1>
          <xm:sqref>D9:E10 O9:P10 D26:E27 O26:P27</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9D86D-7E55-405E-8CA0-0840728F42B0}">
  <sheetPr codeName="Sheet167"/>
  <dimension ref="B1:Y45"/>
  <sheetViews>
    <sheetView showGridLines="0" view="pageBreakPreview" zoomScale="85" zoomScaleNormal="100" zoomScaleSheetLayoutView="85"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64</v>
      </c>
      <c r="E5" s="801"/>
      <c r="F5" s="804"/>
      <c r="G5" s="805"/>
      <c r="H5" s="805"/>
      <c r="I5" s="805"/>
      <c r="J5" s="805"/>
      <c r="K5" s="805"/>
      <c r="L5" s="805"/>
      <c r="M5" s="808" t="s">
        <v>557</v>
      </c>
      <c r="N5" s="811" t="s">
        <v>558</v>
      </c>
      <c r="O5" s="812">
        <v>65</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3</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544</v>
      </c>
      <c r="F16" s="806"/>
      <c r="G16" s="807"/>
      <c r="H16" s="807"/>
      <c r="I16" s="807"/>
      <c r="J16" s="807"/>
      <c r="K16" s="807"/>
      <c r="L16" s="807"/>
      <c r="M16" s="501"/>
      <c r="N16" s="823" t="s">
        <v>268</v>
      </c>
      <c r="O16" s="824"/>
      <c r="P16" s="222" t="s">
        <v>544</v>
      </c>
      <c r="Q16" s="806"/>
      <c r="R16" s="807"/>
      <c r="S16" s="807"/>
      <c r="T16" s="807"/>
      <c r="U16" s="807"/>
      <c r="V16" s="807"/>
      <c r="W16" s="829"/>
    </row>
    <row r="17" spans="2:23" s="217" customFormat="1" ht="17.100000000000001" customHeight="1" x14ac:dyDescent="0.15">
      <c r="B17" s="457" t="s">
        <v>7</v>
      </c>
      <c r="C17" s="458"/>
      <c r="D17" s="459"/>
      <c r="E17" s="432" t="s">
        <v>1092</v>
      </c>
      <c r="F17" s="818"/>
      <c r="G17" s="818"/>
      <c r="H17" s="818"/>
      <c r="I17" s="818"/>
      <c r="J17" s="818"/>
      <c r="K17" s="818"/>
      <c r="L17" s="819"/>
      <c r="M17" s="457" t="s">
        <v>7</v>
      </c>
      <c r="N17" s="458"/>
      <c r="O17" s="459"/>
      <c r="P17" s="432" t="s">
        <v>1114</v>
      </c>
      <c r="Q17" s="818"/>
      <c r="R17" s="818"/>
      <c r="S17" s="818"/>
      <c r="T17" s="818"/>
      <c r="U17" s="818"/>
      <c r="V17" s="818"/>
      <c r="W17" s="819"/>
    </row>
    <row r="18" spans="2:23" s="217" customFormat="1" ht="17.100000000000001" customHeight="1" x14ac:dyDescent="0.15">
      <c r="B18" s="457" t="s">
        <v>46</v>
      </c>
      <c r="C18" s="458"/>
      <c r="D18" s="459"/>
      <c r="E18" s="820" t="s">
        <v>1022</v>
      </c>
      <c r="F18" s="821"/>
      <c r="G18" s="821"/>
      <c r="H18" s="821"/>
      <c r="I18" s="821"/>
      <c r="J18" s="821"/>
      <c r="K18" s="821"/>
      <c r="L18" s="821"/>
      <c r="M18" s="457" t="s">
        <v>46</v>
      </c>
      <c r="N18" s="458"/>
      <c r="O18" s="459"/>
      <c r="P18" s="820" t="s">
        <v>1048</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1001</v>
      </c>
      <c r="E21" s="836"/>
      <c r="F21" s="836"/>
      <c r="G21" s="836"/>
      <c r="H21" s="836"/>
      <c r="I21" s="836"/>
      <c r="J21" s="836"/>
      <c r="K21" s="836"/>
      <c r="L21" s="836"/>
      <c r="M21" s="837" t="s">
        <v>560</v>
      </c>
      <c r="N21" s="838"/>
      <c r="O21" s="835" t="s">
        <v>1001</v>
      </c>
      <c r="P21" s="836"/>
      <c r="Q21" s="836"/>
      <c r="R21" s="836"/>
      <c r="S21" s="836"/>
      <c r="T21" s="836"/>
      <c r="U21" s="836"/>
      <c r="V21" s="836"/>
      <c r="W21" s="857"/>
    </row>
    <row r="22" spans="2:23" s="217" customFormat="1" ht="20.100000000000001" customHeight="1" x14ac:dyDescent="0.15">
      <c r="B22" s="809" t="s">
        <v>557</v>
      </c>
      <c r="C22" s="798" t="s">
        <v>558</v>
      </c>
      <c r="D22" s="800">
        <v>66</v>
      </c>
      <c r="E22" s="801"/>
      <c r="F22" s="804"/>
      <c r="G22" s="805"/>
      <c r="H22" s="805"/>
      <c r="I22" s="805"/>
      <c r="J22" s="805"/>
      <c r="K22" s="805"/>
      <c r="L22" s="805"/>
      <c r="M22" s="809" t="s">
        <v>557</v>
      </c>
      <c r="N22" s="798" t="s">
        <v>558</v>
      </c>
      <c r="O22" s="839">
        <v>66</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721</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1076</v>
      </c>
      <c r="F34" s="818"/>
      <c r="G34" s="818"/>
      <c r="H34" s="818"/>
      <c r="I34" s="818"/>
      <c r="J34" s="818"/>
      <c r="K34" s="818"/>
      <c r="L34" s="819"/>
      <c r="M34" s="457" t="s">
        <v>7</v>
      </c>
      <c r="N34" s="458"/>
      <c r="O34" s="459"/>
      <c r="P34" s="432" t="s">
        <v>858</v>
      </c>
      <c r="Q34" s="818"/>
      <c r="R34" s="818"/>
      <c r="S34" s="818"/>
      <c r="T34" s="818"/>
      <c r="U34" s="818"/>
      <c r="V34" s="818"/>
      <c r="W34" s="819"/>
    </row>
    <row r="35" spans="2:23" s="217" customFormat="1" ht="17.100000000000001" customHeight="1" x14ac:dyDescent="0.15">
      <c r="B35" s="457" t="s">
        <v>46</v>
      </c>
      <c r="C35" s="458"/>
      <c r="D35" s="459"/>
      <c r="E35" s="820" t="s">
        <v>1003</v>
      </c>
      <c r="F35" s="821"/>
      <c r="G35" s="821"/>
      <c r="H35" s="821"/>
      <c r="I35" s="821"/>
      <c r="J35" s="821"/>
      <c r="K35" s="821"/>
      <c r="L35" s="821"/>
      <c r="M35" s="457" t="s">
        <v>46</v>
      </c>
      <c r="N35" s="458"/>
      <c r="O35" s="459"/>
      <c r="P35" s="820" t="s">
        <v>816</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1148</v>
      </c>
      <c r="E38" s="836"/>
      <c r="F38" s="836"/>
      <c r="G38" s="836"/>
      <c r="H38" s="836"/>
      <c r="I38" s="836"/>
      <c r="J38" s="836"/>
      <c r="K38" s="836"/>
      <c r="L38" s="836"/>
      <c r="M38" s="501" t="s">
        <v>560</v>
      </c>
      <c r="N38" s="502"/>
      <c r="O38" s="854" t="s">
        <v>855</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DCBA111A-86BE-4CAB-A774-E7E97E7B95AE}">
      <formula1>INDIRECT(D13)</formula1>
    </dataValidation>
    <dataValidation type="list" allowBlank="1" showInputMessage="1" showErrorMessage="1" sqref="D11:E12 O11:P12 D28:E29 O28:P29" xr:uid="{2ABC07E1-8532-430D-B595-2861E128E094}">
      <formula1>INDIRECT(D9)</formula1>
    </dataValidation>
    <dataValidation type="list" allowBlank="1" showInputMessage="1" showErrorMessage="1" sqref="E32:E33 P15:P16 P32:P33 E15:E16" xr:uid="{41BB94D4-731A-46D3-8249-4D8E852E4661}">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6E15BCF-4C31-4D9C-A862-246153AA66A3}">
          <x14:formula1>
            <xm:f>'(参考)リスト'!$F$16:$F$21</xm:f>
          </x14:formula1>
          <xm:sqref>E32:E33</xm:sqref>
        </x14:dataValidation>
        <x14:dataValidation type="list" allowBlank="1" showInputMessage="1" showErrorMessage="1" xr:uid="{FCD9FA66-B039-49C8-8FC2-AE6B8DAD849F}">
          <x14:formula1>
            <xm:f>'(参考)リスト'!$D$16:$D$18</xm:f>
          </x14:formula1>
          <xm:sqref>D13:E13 O13:P13 D30:E30 O30:P30</xm:sqref>
        </x14:dataValidation>
        <x14:dataValidation type="list" allowBlank="1" showInputMessage="1" showErrorMessage="1" xr:uid="{66DA35D1-AA44-42C0-9BC5-283A48B50D35}">
          <x14:formula1>
            <xm:f>'(参考)リスト'!$B$16:$B$21</xm:f>
          </x14:formula1>
          <xm:sqref>D9:E10 O9:P10 D26:E27 O26:P27</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37C13-BCF1-412A-A59C-99AD5C92D6BB}">
  <sheetPr codeName="Sheet168"/>
  <dimension ref="B1:Y45"/>
  <sheetViews>
    <sheetView showGridLines="0" view="pageBreakPreview"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66</v>
      </c>
      <c r="E5" s="801"/>
      <c r="F5" s="804"/>
      <c r="G5" s="805"/>
      <c r="H5" s="805"/>
      <c r="I5" s="805"/>
      <c r="J5" s="805"/>
      <c r="K5" s="805"/>
      <c r="L5" s="805"/>
      <c r="M5" s="808" t="s">
        <v>557</v>
      </c>
      <c r="N5" s="811" t="s">
        <v>558</v>
      </c>
      <c r="O5" s="812">
        <v>66</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3</v>
      </c>
      <c r="E7" s="813"/>
      <c r="F7" s="804"/>
      <c r="G7" s="805"/>
      <c r="H7" s="805"/>
      <c r="I7" s="805"/>
      <c r="J7" s="805"/>
      <c r="K7" s="805"/>
      <c r="L7" s="805"/>
      <c r="M7" s="809"/>
      <c r="N7" s="811" t="s">
        <v>2</v>
      </c>
      <c r="O7" s="812">
        <v>4</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719</v>
      </c>
      <c r="E11" s="815"/>
      <c r="F11" s="804"/>
      <c r="G11" s="805"/>
      <c r="H11" s="805"/>
      <c r="I11" s="805"/>
      <c r="J11" s="805"/>
      <c r="K11" s="805"/>
      <c r="L11" s="805"/>
      <c r="M11" s="510"/>
      <c r="N11" s="510" t="s">
        <v>4</v>
      </c>
      <c r="O11" s="812" t="s">
        <v>731</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331</v>
      </c>
      <c r="E13" s="433"/>
      <c r="F13" s="804"/>
      <c r="G13" s="805"/>
      <c r="H13" s="805"/>
      <c r="I13" s="805"/>
      <c r="J13" s="805"/>
      <c r="K13" s="805"/>
      <c r="L13" s="805"/>
      <c r="M13" s="457" t="s">
        <v>5</v>
      </c>
      <c r="N13" s="459"/>
      <c r="O13" s="432" t="s">
        <v>761</v>
      </c>
      <c r="P13" s="433"/>
      <c r="Q13" s="804"/>
      <c r="R13" s="805"/>
      <c r="S13" s="805"/>
      <c r="T13" s="805"/>
      <c r="U13" s="805"/>
      <c r="V13" s="805"/>
      <c r="W13" s="828"/>
    </row>
    <row r="14" spans="2:25" s="217" customFormat="1" ht="17.100000000000001" customHeight="1" x14ac:dyDescent="0.15">
      <c r="B14" s="457" t="s">
        <v>6</v>
      </c>
      <c r="C14" s="459"/>
      <c r="D14" s="802" t="s">
        <v>331</v>
      </c>
      <c r="E14" s="803"/>
      <c r="F14" s="804"/>
      <c r="G14" s="805"/>
      <c r="H14" s="805"/>
      <c r="I14" s="805"/>
      <c r="J14" s="805"/>
      <c r="K14" s="805"/>
      <c r="L14" s="805"/>
      <c r="M14" s="457" t="s">
        <v>6</v>
      </c>
      <c r="N14" s="459"/>
      <c r="O14" s="802" t="s">
        <v>769</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859</v>
      </c>
      <c r="F17" s="818"/>
      <c r="G17" s="818"/>
      <c r="H17" s="818"/>
      <c r="I17" s="818"/>
      <c r="J17" s="818"/>
      <c r="K17" s="818"/>
      <c r="L17" s="819"/>
      <c r="M17" s="457" t="s">
        <v>7</v>
      </c>
      <c r="N17" s="458"/>
      <c r="O17" s="459"/>
      <c r="P17" s="432" t="s">
        <v>860</v>
      </c>
      <c r="Q17" s="818"/>
      <c r="R17" s="818"/>
      <c r="S17" s="818"/>
      <c r="T17" s="818"/>
      <c r="U17" s="818"/>
      <c r="V17" s="818"/>
      <c r="W17" s="819"/>
    </row>
    <row r="18" spans="2:23" s="217" customFormat="1" ht="17.100000000000001" customHeight="1" x14ac:dyDescent="0.15">
      <c r="B18" s="457" t="s">
        <v>46</v>
      </c>
      <c r="C18" s="458"/>
      <c r="D18" s="459"/>
      <c r="E18" s="820" t="s">
        <v>816</v>
      </c>
      <c r="F18" s="821"/>
      <c r="G18" s="821"/>
      <c r="H18" s="821"/>
      <c r="I18" s="821"/>
      <c r="J18" s="821"/>
      <c r="K18" s="821"/>
      <c r="L18" s="821"/>
      <c r="M18" s="457" t="s">
        <v>46</v>
      </c>
      <c r="N18" s="458"/>
      <c r="O18" s="459"/>
      <c r="P18" s="820" t="s">
        <v>816</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789</v>
      </c>
      <c r="E21" s="836"/>
      <c r="F21" s="836"/>
      <c r="G21" s="836"/>
      <c r="H21" s="836"/>
      <c r="I21" s="836"/>
      <c r="J21" s="836"/>
      <c r="K21" s="836"/>
      <c r="L21" s="836"/>
      <c r="M21" s="837" t="s">
        <v>560</v>
      </c>
      <c r="N21" s="838"/>
      <c r="O21" s="835" t="s">
        <v>1049</v>
      </c>
      <c r="P21" s="836"/>
      <c r="Q21" s="836"/>
      <c r="R21" s="836"/>
      <c r="S21" s="836"/>
      <c r="T21" s="836"/>
      <c r="U21" s="836"/>
      <c r="V21" s="836"/>
      <c r="W21" s="857"/>
    </row>
    <row r="22" spans="2:23" s="217" customFormat="1" ht="20.100000000000001" customHeight="1" x14ac:dyDescent="0.15">
      <c r="B22" s="809" t="s">
        <v>557</v>
      </c>
      <c r="C22" s="798" t="s">
        <v>558</v>
      </c>
      <c r="D22" s="800">
        <v>67</v>
      </c>
      <c r="E22" s="801"/>
      <c r="F22" s="804"/>
      <c r="G22" s="805"/>
      <c r="H22" s="805"/>
      <c r="I22" s="805"/>
      <c r="J22" s="805"/>
      <c r="K22" s="805"/>
      <c r="L22" s="805"/>
      <c r="M22" s="809" t="s">
        <v>557</v>
      </c>
      <c r="N22" s="798" t="s">
        <v>558</v>
      </c>
      <c r="O22" s="839">
        <v>67</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755</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807</v>
      </c>
      <c r="F34" s="818"/>
      <c r="G34" s="818"/>
      <c r="H34" s="818"/>
      <c r="I34" s="818"/>
      <c r="J34" s="818"/>
      <c r="K34" s="818"/>
      <c r="L34" s="819"/>
      <c r="M34" s="457" t="s">
        <v>7</v>
      </c>
      <c r="N34" s="458"/>
      <c r="O34" s="459"/>
      <c r="P34" s="432" t="s">
        <v>862</v>
      </c>
      <c r="Q34" s="818"/>
      <c r="R34" s="818"/>
      <c r="S34" s="818"/>
      <c r="T34" s="818"/>
      <c r="U34" s="818"/>
      <c r="V34" s="818"/>
      <c r="W34" s="819"/>
    </row>
    <row r="35" spans="2:23" s="217" customFormat="1" ht="17.100000000000001" customHeight="1" x14ac:dyDescent="0.15">
      <c r="B35" s="457" t="s">
        <v>46</v>
      </c>
      <c r="C35" s="458"/>
      <c r="D35" s="459"/>
      <c r="E35" s="820" t="s">
        <v>806</v>
      </c>
      <c r="F35" s="821"/>
      <c r="G35" s="821"/>
      <c r="H35" s="821"/>
      <c r="I35" s="821"/>
      <c r="J35" s="821"/>
      <c r="K35" s="821"/>
      <c r="L35" s="821"/>
      <c r="M35" s="457" t="s">
        <v>46</v>
      </c>
      <c r="N35" s="458"/>
      <c r="O35" s="459"/>
      <c r="P35" s="820" t="s">
        <v>861</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789</v>
      </c>
      <c r="E38" s="836"/>
      <c r="F38" s="836"/>
      <c r="G38" s="836"/>
      <c r="H38" s="836"/>
      <c r="I38" s="836"/>
      <c r="J38" s="836"/>
      <c r="K38" s="836"/>
      <c r="L38" s="836"/>
      <c r="M38" s="501" t="s">
        <v>560</v>
      </c>
      <c r="N38" s="502"/>
      <c r="O38" s="854" t="s">
        <v>792</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34208E01-C702-4E98-88C3-7F21C196DFE0}">
      <formula1>INDIRECT(D13)</formula1>
    </dataValidation>
    <dataValidation type="list" allowBlank="1" showInputMessage="1" showErrorMessage="1" sqref="D11:E12 O11:P12 D28:E29 O28:P29" xr:uid="{2762F227-A4A2-4B22-A912-9E69B17BF291}">
      <formula1>INDIRECT(D9)</formula1>
    </dataValidation>
    <dataValidation type="list" allowBlank="1" showInputMessage="1" showErrorMessage="1" sqref="E32:E33 P15:P16 P32:P33 E15:E16" xr:uid="{C3DF010C-1F9D-4243-8DFE-F5F1CB1F99D8}">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FC53352-EF48-4203-84B9-4248124BEED0}">
          <x14:formula1>
            <xm:f>'(参考)リスト'!$F$16:$F$21</xm:f>
          </x14:formula1>
          <xm:sqref>E32:E33</xm:sqref>
        </x14:dataValidation>
        <x14:dataValidation type="list" allowBlank="1" showInputMessage="1" showErrorMessage="1" xr:uid="{1BF6BC1B-DEFE-497C-BAA8-9A700E232B85}">
          <x14:formula1>
            <xm:f>'(参考)リスト'!$D$16:$D$18</xm:f>
          </x14:formula1>
          <xm:sqref>D13:E13 O13:P13 D30:E30 O30:P30</xm:sqref>
        </x14:dataValidation>
        <x14:dataValidation type="list" allowBlank="1" showInputMessage="1" showErrorMessage="1" xr:uid="{60E78DDC-3558-4AF4-B2CF-A80B019ED8DD}">
          <x14:formula1>
            <xm:f>'(参考)リスト'!$B$16:$B$21</xm:f>
          </x14:formula1>
          <xm:sqref>D9:E10 O9:P10 D26:E27 O26:P27</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23DFD-A401-4170-BA0A-C05306020291}">
  <sheetPr codeName="Sheet169"/>
  <dimension ref="B1:Y45"/>
  <sheetViews>
    <sheetView showGridLines="0" view="pageBreakPreview"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67</v>
      </c>
      <c r="E5" s="801"/>
      <c r="F5" s="804"/>
      <c r="G5" s="805"/>
      <c r="H5" s="805"/>
      <c r="I5" s="805"/>
      <c r="J5" s="805"/>
      <c r="K5" s="805"/>
      <c r="L5" s="805"/>
      <c r="M5" s="808" t="s">
        <v>557</v>
      </c>
      <c r="N5" s="811" t="s">
        <v>558</v>
      </c>
      <c r="O5" s="812">
        <v>67</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3</v>
      </c>
      <c r="E7" s="813"/>
      <c r="F7" s="804"/>
      <c r="G7" s="805"/>
      <c r="H7" s="805"/>
      <c r="I7" s="805"/>
      <c r="J7" s="805"/>
      <c r="K7" s="805"/>
      <c r="L7" s="805"/>
      <c r="M7" s="809"/>
      <c r="N7" s="811" t="s">
        <v>2</v>
      </c>
      <c r="O7" s="812">
        <v>4</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727</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544</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1115</v>
      </c>
      <c r="F17" s="818"/>
      <c r="G17" s="818"/>
      <c r="H17" s="818"/>
      <c r="I17" s="818"/>
      <c r="J17" s="818"/>
      <c r="K17" s="818"/>
      <c r="L17" s="819"/>
      <c r="M17" s="457" t="s">
        <v>7</v>
      </c>
      <c r="N17" s="458"/>
      <c r="O17" s="459"/>
      <c r="P17" s="432" t="s">
        <v>858</v>
      </c>
      <c r="Q17" s="818"/>
      <c r="R17" s="818"/>
      <c r="S17" s="818"/>
      <c r="T17" s="818"/>
      <c r="U17" s="818"/>
      <c r="V17" s="818"/>
      <c r="W17" s="819"/>
    </row>
    <row r="18" spans="2:23" s="217" customFormat="1" ht="17.100000000000001" customHeight="1" x14ac:dyDescent="0.15">
      <c r="B18" s="457" t="s">
        <v>46</v>
      </c>
      <c r="C18" s="458"/>
      <c r="D18" s="459"/>
      <c r="E18" s="820" t="s">
        <v>1050</v>
      </c>
      <c r="F18" s="821"/>
      <c r="G18" s="821"/>
      <c r="H18" s="821"/>
      <c r="I18" s="821"/>
      <c r="J18" s="821"/>
      <c r="K18" s="821"/>
      <c r="L18" s="821"/>
      <c r="M18" s="457" t="s">
        <v>46</v>
      </c>
      <c r="N18" s="458"/>
      <c r="O18" s="459"/>
      <c r="P18" s="820" t="s">
        <v>1051</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1001</v>
      </c>
      <c r="E21" s="836"/>
      <c r="F21" s="836"/>
      <c r="G21" s="836"/>
      <c r="H21" s="836"/>
      <c r="I21" s="836"/>
      <c r="J21" s="836"/>
      <c r="K21" s="836"/>
      <c r="L21" s="836"/>
      <c r="M21" s="837" t="s">
        <v>560</v>
      </c>
      <c r="N21" s="838"/>
      <c r="O21" s="835" t="s">
        <v>792</v>
      </c>
      <c r="P21" s="836"/>
      <c r="Q21" s="836"/>
      <c r="R21" s="836"/>
      <c r="S21" s="836"/>
      <c r="T21" s="836"/>
      <c r="U21" s="836"/>
      <c r="V21" s="836"/>
      <c r="W21" s="857"/>
    </row>
    <row r="22" spans="2:23" s="217" customFormat="1" ht="20.100000000000001" customHeight="1" x14ac:dyDescent="0.15">
      <c r="B22" s="809" t="s">
        <v>557</v>
      </c>
      <c r="C22" s="798" t="s">
        <v>558</v>
      </c>
      <c r="D22" s="800">
        <v>67</v>
      </c>
      <c r="E22" s="801"/>
      <c r="F22" s="804"/>
      <c r="G22" s="805"/>
      <c r="H22" s="805"/>
      <c r="I22" s="805"/>
      <c r="J22" s="805"/>
      <c r="K22" s="805"/>
      <c r="L22" s="805"/>
      <c r="M22" s="809" t="s">
        <v>557</v>
      </c>
      <c r="N22" s="798" t="s">
        <v>558</v>
      </c>
      <c r="O22" s="839">
        <v>67</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5</v>
      </c>
      <c r="E24" s="813"/>
      <c r="F24" s="804"/>
      <c r="G24" s="805"/>
      <c r="H24" s="805"/>
      <c r="I24" s="805"/>
      <c r="J24" s="805"/>
      <c r="K24" s="805"/>
      <c r="L24" s="805"/>
      <c r="M24" s="809"/>
      <c r="N24" s="811" t="s">
        <v>2</v>
      </c>
      <c r="O24" s="843">
        <v>6</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726</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864</v>
      </c>
      <c r="F34" s="818"/>
      <c r="G34" s="818"/>
      <c r="H34" s="818"/>
      <c r="I34" s="818"/>
      <c r="J34" s="818"/>
      <c r="K34" s="818"/>
      <c r="L34" s="819"/>
      <c r="M34" s="457" t="s">
        <v>7</v>
      </c>
      <c r="N34" s="458"/>
      <c r="O34" s="459"/>
      <c r="P34" s="432" t="s">
        <v>866</v>
      </c>
      <c r="Q34" s="818"/>
      <c r="R34" s="818"/>
      <c r="S34" s="818"/>
      <c r="T34" s="818"/>
      <c r="U34" s="818"/>
      <c r="V34" s="818"/>
      <c r="W34" s="819"/>
    </row>
    <row r="35" spans="2:23" s="217" customFormat="1" ht="17.100000000000001" customHeight="1" x14ac:dyDescent="0.15">
      <c r="B35" s="457" t="s">
        <v>46</v>
      </c>
      <c r="C35" s="458"/>
      <c r="D35" s="459"/>
      <c r="E35" s="820" t="s">
        <v>863</v>
      </c>
      <c r="F35" s="821"/>
      <c r="G35" s="821"/>
      <c r="H35" s="821"/>
      <c r="I35" s="821"/>
      <c r="J35" s="821"/>
      <c r="K35" s="821"/>
      <c r="L35" s="821"/>
      <c r="M35" s="457" t="s">
        <v>46</v>
      </c>
      <c r="N35" s="458"/>
      <c r="O35" s="459"/>
      <c r="P35" s="820" t="s">
        <v>865</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792</v>
      </c>
      <c r="E38" s="836"/>
      <c r="F38" s="836"/>
      <c r="G38" s="836"/>
      <c r="H38" s="836"/>
      <c r="I38" s="836"/>
      <c r="J38" s="836"/>
      <c r="K38" s="836"/>
      <c r="L38" s="836"/>
      <c r="M38" s="501" t="s">
        <v>560</v>
      </c>
      <c r="N38" s="502"/>
      <c r="O38" s="854" t="s">
        <v>792</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32EC61F1-72B1-4C4F-935A-B64C50045152}">
      <formula1>INDIRECT(D13)</formula1>
    </dataValidation>
    <dataValidation type="list" allowBlank="1" showInputMessage="1" showErrorMessage="1" sqref="D11:E12 O11:P12 D28:E29 O28:P29" xr:uid="{66C84974-94CA-4A64-9D97-5D4AE235E116}">
      <formula1>INDIRECT(D9)</formula1>
    </dataValidation>
    <dataValidation type="list" allowBlank="1" showInputMessage="1" showErrorMessage="1" sqref="E32:E33 P15:P16 P32:P33 E15:E16" xr:uid="{411453B4-6FF3-422A-BD87-C6CD9A4961E7}">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0B27163-378B-4452-B52E-3393A27B8157}">
          <x14:formula1>
            <xm:f>'(参考)リスト'!$F$16:$F$21</xm:f>
          </x14:formula1>
          <xm:sqref>E32:E33</xm:sqref>
        </x14:dataValidation>
        <x14:dataValidation type="list" allowBlank="1" showInputMessage="1" showErrorMessage="1" xr:uid="{680FEF84-4034-494A-A047-2DC17DCCFD87}">
          <x14:formula1>
            <xm:f>'(参考)リスト'!$D$16:$D$18</xm:f>
          </x14:formula1>
          <xm:sqref>D13:E13 O13:P13 D30:E30 O30:P30</xm:sqref>
        </x14:dataValidation>
        <x14:dataValidation type="list" allowBlank="1" showInputMessage="1" showErrorMessage="1" xr:uid="{708B7B82-8A5D-4C49-8C83-C107F114472E}">
          <x14:formula1>
            <xm:f>'(参考)リスト'!$B$16:$B$21</xm:f>
          </x14:formula1>
          <xm:sqref>D9:E10 O9:P10 D26:E27 O26:P27</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24657-A7CC-471F-80B4-96BC30244C91}">
  <sheetPr codeName="Sheet170"/>
  <dimension ref="B1:Y45"/>
  <sheetViews>
    <sheetView showGridLines="0" view="pageBreakPreview" topLeftCell="A10"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67</v>
      </c>
      <c r="E5" s="801"/>
      <c r="F5" s="804"/>
      <c r="G5" s="805"/>
      <c r="H5" s="805"/>
      <c r="I5" s="805"/>
      <c r="J5" s="805"/>
      <c r="K5" s="805"/>
      <c r="L5" s="805"/>
      <c r="M5" s="808" t="s">
        <v>557</v>
      </c>
      <c r="N5" s="811" t="s">
        <v>558</v>
      </c>
      <c r="O5" s="812">
        <v>68</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7</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719</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727</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544</v>
      </c>
      <c r="Q16" s="806"/>
      <c r="R16" s="807"/>
      <c r="S16" s="807"/>
      <c r="T16" s="807"/>
      <c r="U16" s="807"/>
      <c r="V16" s="807"/>
      <c r="W16" s="829"/>
    </row>
    <row r="17" spans="2:23" s="217" customFormat="1" ht="17.100000000000001" customHeight="1" x14ac:dyDescent="0.15">
      <c r="B17" s="457" t="s">
        <v>7</v>
      </c>
      <c r="C17" s="458"/>
      <c r="D17" s="459"/>
      <c r="E17" s="432" t="s">
        <v>868</v>
      </c>
      <c r="F17" s="818"/>
      <c r="G17" s="818"/>
      <c r="H17" s="818"/>
      <c r="I17" s="818"/>
      <c r="J17" s="818"/>
      <c r="K17" s="818"/>
      <c r="L17" s="819"/>
      <c r="M17" s="457" t="s">
        <v>7</v>
      </c>
      <c r="N17" s="458"/>
      <c r="O17" s="459"/>
      <c r="P17" s="432" t="s">
        <v>1095</v>
      </c>
      <c r="Q17" s="818"/>
      <c r="R17" s="818"/>
      <c r="S17" s="818"/>
      <c r="T17" s="818"/>
      <c r="U17" s="818"/>
      <c r="V17" s="818"/>
      <c r="W17" s="819"/>
    </row>
    <row r="18" spans="2:23" s="217" customFormat="1" ht="17.100000000000001" customHeight="1" x14ac:dyDescent="0.15">
      <c r="B18" s="457" t="s">
        <v>46</v>
      </c>
      <c r="C18" s="458"/>
      <c r="D18" s="459"/>
      <c r="E18" s="820" t="s">
        <v>867</v>
      </c>
      <c r="F18" s="821"/>
      <c r="G18" s="821"/>
      <c r="H18" s="821"/>
      <c r="I18" s="821"/>
      <c r="J18" s="821"/>
      <c r="K18" s="821"/>
      <c r="L18" s="821"/>
      <c r="M18" s="457" t="s">
        <v>46</v>
      </c>
      <c r="N18" s="458"/>
      <c r="O18" s="459"/>
      <c r="P18" s="820" t="s">
        <v>816</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789</v>
      </c>
      <c r="E21" s="836"/>
      <c r="F21" s="836"/>
      <c r="G21" s="836"/>
      <c r="H21" s="836"/>
      <c r="I21" s="836"/>
      <c r="J21" s="836"/>
      <c r="K21" s="836"/>
      <c r="L21" s="836"/>
      <c r="M21" s="837" t="s">
        <v>560</v>
      </c>
      <c r="N21" s="838"/>
      <c r="O21" s="835" t="s">
        <v>1001</v>
      </c>
      <c r="P21" s="836"/>
      <c r="Q21" s="836"/>
      <c r="R21" s="836"/>
      <c r="S21" s="836"/>
      <c r="T21" s="836"/>
      <c r="U21" s="836"/>
      <c r="V21" s="836"/>
      <c r="W21" s="857"/>
    </row>
    <row r="22" spans="2:23" s="217" customFormat="1" ht="20.100000000000001" customHeight="1" x14ac:dyDescent="0.15">
      <c r="B22" s="809" t="s">
        <v>557</v>
      </c>
      <c r="C22" s="798" t="s">
        <v>558</v>
      </c>
      <c r="D22" s="800">
        <v>68</v>
      </c>
      <c r="E22" s="801"/>
      <c r="F22" s="804"/>
      <c r="G22" s="805"/>
      <c r="H22" s="805"/>
      <c r="I22" s="805"/>
      <c r="J22" s="805"/>
      <c r="K22" s="805"/>
      <c r="L22" s="805"/>
      <c r="M22" s="809" t="s">
        <v>557</v>
      </c>
      <c r="N22" s="798" t="s">
        <v>558</v>
      </c>
      <c r="O22" s="839">
        <v>70</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2</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775</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727</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53</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870</v>
      </c>
      <c r="F34" s="818"/>
      <c r="G34" s="818"/>
      <c r="H34" s="818"/>
      <c r="I34" s="818"/>
      <c r="J34" s="818"/>
      <c r="K34" s="818"/>
      <c r="L34" s="819"/>
      <c r="M34" s="457" t="s">
        <v>7</v>
      </c>
      <c r="N34" s="458"/>
      <c r="O34" s="459"/>
      <c r="P34" s="432" t="s">
        <v>871</v>
      </c>
      <c r="Q34" s="818"/>
      <c r="R34" s="818"/>
      <c r="S34" s="818"/>
      <c r="T34" s="818"/>
      <c r="U34" s="818"/>
      <c r="V34" s="818"/>
      <c r="W34" s="819"/>
    </row>
    <row r="35" spans="2:23" s="217" customFormat="1" ht="17.100000000000001" customHeight="1" x14ac:dyDescent="0.15">
      <c r="B35" s="457" t="s">
        <v>46</v>
      </c>
      <c r="C35" s="458"/>
      <c r="D35" s="459"/>
      <c r="E35" s="820" t="s">
        <v>869</v>
      </c>
      <c r="F35" s="821"/>
      <c r="G35" s="821"/>
      <c r="H35" s="821"/>
      <c r="I35" s="821"/>
      <c r="J35" s="821"/>
      <c r="K35" s="821"/>
      <c r="L35" s="821"/>
      <c r="M35" s="457" t="s">
        <v>46</v>
      </c>
      <c r="N35" s="458"/>
      <c r="O35" s="459"/>
      <c r="P35" s="820" t="s">
        <v>816</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1052</v>
      </c>
      <c r="E38" s="836"/>
      <c r="F38" s="836"/>
      <c r="G38" s="836"/>
      <c r="H38" s="836"/>
      <c r="I38" s="836"/>
      <c r="J38" s="836"/>
      <c r="K38" s="836"/>
      <c r="L38" s="836"/>
      <c r="M38" s="501" t="s">
        <v>560</v>
      </c>
      <c r="N38" s="502"/>
      <c r="O38" s="854" t="s">
        <v>792</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FB9D6AED-846B-446A-B036-513E91E0AA18}">
      <formula1>INDIRECT(D13)</formula1>
    </dataValidation>
    <dataValidation type="list" allowBlank="1" showInputMessage="1" showErrorMessage="1" sqref="D11:E12 O11:P12 D28:E29 O28:P29" xr:uid="{C1F88E9C-F605-4D63-BB9E-630ED50EA808}">
      <formula1>INDIRECT(D9)</formula1>
    </dataValidation>
    <dataValidation type="list" allowBlank="1" showInputMessage="1" showErrorMessage="1" sqref="E32:E33 P15:P16 P32:P33 E15:E16" xr:uid="{1199E246-83DB-43C0-9AB5-41D158C5F24D}">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ADC1E10-020C-42D8-8DD6-3D477FE2DF61}">
          <x14:formula1>
            <xm:f>'(参考)リスト'!$F$16:$F$21</xm:f>
          </x14:formula1>
          <xm:sqref>E32:E33</xm:sqref>
        </x14:dataValidation>
        <x14:dataValidation type="list" allowBlank="1" showInputMessage="1" showErrorMessage="1" xr:uid="{FF07A776-8CED-40A6-AC45-F25E71729547}">
          <x14:formula1>
            <xm:f>'(参考)リスト'!$D$16:$D$18</xm:f>
          </x14:formula1>
          <xm:sqref>D13:E13 O13:P13 D30:E30 O30:P30</xm:sqref>
        </x14:dataValidation>
        <x14:dataValidation type="list" allowBlank="1" showInputMessage="1" showErrorMessage="1" xr:uid="{65F1DB08-70A7-409C-B81F-D85E86B358E6}">
          <x14:formula1>
            <xm:f>'(参考)リスト'!$B$16:$B$21</xm:f>
          </x14:formula1>
          <xm:sqref>D9:E10 O9:P10 D26:E27 O26:P27</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68054-43B5-4028-B660-013C7AD7AA85}">
  <sheetPr codeName="Sheet171"/>
  <dimension ref="B1:Y45"/>
  <sheetViews>
    <sheetView showGridLines="0" view="pageBreakPreview"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73</v>
      </c>
      <c r="E5" s="801"/>
      <c r="F5" s="804"/>
      <c r="G5" s="805"/>
      <c r="H5" s="805"/>
      <c r="I5" s="805"/>
      <c r="J5" s="805"/>
      <c r="K5" s="805"/>
      <c r="L5" s="805"/>
      <c r="M5" s="808" t="s">
        <v>557</v>
      </c>
      <c r="N5" s="811" t="s">
        <v>558</v>
      </c>
      <c r="O5" s="812">
        <v>73</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2</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731</v>
      </c>
      <c r="E14" s="803"/>
      <c r="F14" s="804"/>
      <c r="G14" s="805"/>
      <c r="H14" s="805"/>
      <c r="I14" s="805"/>
      <c r="J14" s="805"/>
      <c r="K14" s="805"/>
      <c r="L14" s="805"/>
      <c r="M14" s="457" t="s">
        <v>6</v>
      </c>
      <c r="N14" s="459"/>
      <c r="O14" s="802" t="s">
        <v>731</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873</v>
      </c>
      <c r="F17" s="818"/>
      <c r="G17" s="818"/>
      <c r="H17" s="818"/>
      <c r="I17" s="818"/>
      <c r="J17" s="818"/>
      <c r="K17" s="818"/>
      <c r="L17" s="819"/>
      <c r="M17" s="457" t="s">
        <v>7</v>
      </c>
      <c r="N17" s="458"/>
      <c r="O17" s="459"/>
      <c r="P17" s="432" t="s">
        <v>876</v>
      </c>
      <c r="Q17" s="818"/>
      <c r="R17" s="818"/>
      <c r="S17" s="818"/>
      <c r="T17" s="818"/>
      <c r="U17" s="818"/>
      <c r="V17" s="818"/>
      <c r="W17" s="819"/>
    </row>
    <row r="18" spans="2:23" s="217" customFormat="1" ht="17.100000000000001" customHeight="1" x14ac:dyDescent="0.15">
      <c r="B18" s="457" t="s">
        <v>46</v>
      </c>
      <c r="C18" s="458"/>
      <c r="D18" s="459"/>
      <c r="E18" s="820" t="s">
        <v>872</v>
      </c>
      <c r="F18" s="821"/>
      <c r="G18" s="821"/>
      <c r="H18" s="821"/>
      <c r="I18" s="821"/>
      <c r="J18" s="821"/>
      <c r="K18" s="821"/>
      <c r="L18" s="821"/>
      <c r="M18" s="457" t="s">
        <v>46</v>
      </c>
      <c r="N18" s="458"/>
      <c r="O18" s="459"/>
      <c r="P18" s="820" t="s">
        <v>875</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874</v>
      </c>
      <c r="E21" s="836"/>
      <c r="F21" s="836"/>
      <c r="G21" s="836"/>
      <c r="H21" s="836"/>
      <c r="I21" s="836"/>
      <c r="J21" s="836"/>
      <c r="K21" s="836"/>
      <c r="L21" s="836"/>
      <c r="M21" s="837" t="s">
        <v>560</v>
      </c>
      <c r="N21" s="838"/>
      <c r="O21" s="835" t="s">
        <v>853</v>
      </c>
      <c r="P21" s="836"/>
      <c r="Q21" s="836"/>
      <c r="R21" s="836"/>
      <c r="S21" s="836"/>
      <c r="T21" s="836"/>
      <c r="U21" s="836"/>
      <c r="V21" s="836"/>
      <c r="W21" s="857"/>
    </row>
    <row r="22" spans="2:23" s="217" customFormat="1" ht="20.100000000000001" customHeight="1" x14ac:dyDescent="0.15">
      <c r="B22" s="809" t="s">
        <v>557</v>
      </c>
      <c r="C22" s="798" t="s">
        <v>558</v>
      </c>
      <c r="D22" s="800">
        <v>75</v>
      </c>
      <c r="E22" s="801"/>
      <c r="F22" s="804"/>
      <c r="G22" s="805"/>
      <c r="H22" s="805"/>
      <c r="I22" s="805"/>
      <c r="J22" s="805"/>
      <c r="K22" s="805"/>
      <c r="L22" s="805"/>
      <c r="M22" s="809" t="s">
        <v>557</v>
      </c>
      <c r="N22" s="798" t="s">
        <v>558</v>
      </c>
      <c r="O22" s="839">
        <v>76</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726</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731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794</v>
      </c>
      <c r="F34" s="818"/>
      <c r="G34" s="818"/>
      <c r="H34" s="818"/>
      <c r="I34" s="818"/>
      <c r="J34" s="818"/>
      <c r="K34" s="818"/>
      <c r="L34" s="819"/>
      <c r="M34" s="457" t="s">
        <v>7</v>
      </c>
      <c r="N34" s="458"/>
      <c r="O34" s="459"/>
      <c r="P34" s="432" t="s">
        <v>876</v>
      </c>
      <c r="Q34" s="818"/>
      <c r="R34" s="818"/>
      <c r="S34" s="818"/>
      <c r="T34" s="818"/>
      <c r="U34" s="818"/>
      <c r="V34" s="818"/>
      <c r="W34" s="819"/>
    </row>
    <row r="35" spans="2:23" s="217" customFormat="1" ht="17.100000000000001" customHeight="1" x14ac:dyDescent="0.15">
      <c r="B35" s="457" t="s">
        <v>46</v>
      </c>
      <c r="C35" s="458"/>
      <c r="D35" s="459"/>
      <c r="E35" s="820" t="s">
        <v>816</v>
      </c>
      <c r="F35" s="821"/>
      <c r="G35" s="821"/>
      <c r="H35" s="821"/>
      <c r="I35" s="821"/>
      <c r="J35" s="821"/>
      <c r="K35" s="821"/>
      <c r="L35" s="821"/>
      <c r="M35" s="457" t="s">
        <v>46</v>
      </c>
      <c r="N35" s="458"/>
      <c r="O35" s="459"/>
      <c r="P35" s="820" t="s">
        <v>875</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792</v>
      </c>
      <c r="E38" s="836"/>
      <c r="F38" s="836"/>
      <c r="G38" s="836"/>
      <c r="H38" s="836"/>
      <c r="I38" s="836"/>
      <c r="J38" s="836"/>
      <c r="K38" s="836"/>
      <c r="L38" s="836"/>
      <c r="M38" s="501" t="s">
        <v>560</v>
      </c>
      <c r="N38" s="502"/>
      <c r="O38" s="854" t="s">
        <v>796</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7BE6FCCB-E78D-4647-81A1-18E38C0EE2C9}">
      <formula1>INDIRECT(D13)</formula1>
    </dataValidation>
    <dataValidation type="list" allowBlank="1" showInputMessage="1" showErrorMessage="1" sqref="D11:E12 O11:P12 D28:E29 O28:P29" xr:uid="{6A1B9094-9E07-4E13-AE2F-A3193BF4494E}">
      <formula1>INDIRECT(D9)</formula1>
    </dataValidation>
    <dataValidation type="list" allowBlank="1" showInputMessage="1" showErrorMessage="1" sqref="E32:E33 P15:P16 P32:P33 E15:E16" xr:uid="{2E679AA5-048E-40AD-B9F0-DC3EEE1D0199}">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D86303D-0A77-4430-BCE4-A4A86FC1C58D}">
          <x14:formula1>
            <xm:f>'(参考)リスト'!$F$16:$F$21</xm:f>
          </x14:formula1>
          <xm:sqref>E32:E33</xm:sqref>
        </x14:dataValidation>
        <x14:dataValidation type="list" allowBlank="1" showInputMessage="1" showErrorMessage="1" xr:uid="{B8E465AB-2163-4211-B586-685CC1A7E9E1}">
          <x14:formula1>
            <xm:f>'(参考)リスト'!$D$16:$D$18</xm:f>
          </x14:formula1>
          <xm:sqref>D13:E13 O13:P13 D30:E30 O30:P30</xm:sqref>
        </x14:dataValidation>
        <x14:dataValidation type="list" allowBlank="1" showInputMessage="1" showErrorMessage="1" xr:uid="{58EC910B-2248-4F66-92F7-D843275E1CDE}">
          <x14:formula1>
            <xm:f>'(参考)リスト'!$B$16:$B$21</xm:f>
          </x14:formula1>
          <xm:sqref>D9:E10 O9:P10 D26:E27 O26:P27</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393F3-7F86-4AAF-BD95-C1008AD05D50}">
  <sheetPr codeName="Sheet172"/>
  <dimension ref="B1:Y45"/>
  <sheetViews>
    <sheetView showGridLines="0" view="pageBreakPreview"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78</v>
      </c>
      <c r="E5" s="801"/>
      <c r="F5" s="804"/>
      <c r="G5" s="805"/>
      <c r="H5" s="805"/>
      <c r="I5" s="805"/>
      <c r="J5" s="805"/>
      <c r="K5" s="805"/>
      <c r="L5" s="805"/>
      <c r="M5" s="808" t="s">
        <v>557</v>
      </c>
      <c r="N5" s="811" t="s">
        <v>558</v>
      </c>
      <c r="O5" s="812">
        <v>79</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732</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727</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544</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1116</v>
      </c>
      <c r="F17" s="818"/>
      <c r="G17" s="818"/>
      <c r="H17" s="818"/>
      <c r="I17" s="818"/>
      <c r="J17" s="818"/>
      <c r="K17" s="818"/>
      <c r="L17" s="819"/>
      <c r="M17" s="457" t="s">
        <v>7</v>
      </c>
      <c r="N17" s="458"/>
      <c r="O17" s="459"/>
      <c r="P17" s="432" t="s">
        <v>805</v>
      </c>
      <c r="Q17" s="818"/>
      <c r="R17" s="818"/>
      <c r="S17" s="818"/>
      <c r="T17" s="818"/>
      <c r="U17" s="818"/>
      <c r="V17" s="818"/>
      <c r="W17" s="819"/>
    </row>
    <row r="18" spans="2:23" s="217" customFormat="1" ht="17.100000000000001" customHeight="1" x14ac:dyDescent="0.15">
      <c r="B18" s="457" t="s">
        <v>46</v>
      </c>
      <c r="C18" s="458"/>
      <c r="D18" s="459"/>
      <c r="E18" s="820" t="s">
        <v>1053</v>
      </c>
      <c r="F18" s="821"/>
      <c r="G18" s="821"/>
      <c r="H18" s="821"/>
      <c r="I18" s="821"/>
      <c r="J18" s="821"/>
      <c r="K18" s="821"/>
      <c r="L18" s="821"/>
      <c r="M18" s="457" t="s">
        <v>46</v>
      </c>
      <c r="N18" s="458"/>
      <c r="O18" s="459"/>
      <c r="P18" s="820" t="s">
        <v>816</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1001</v>
      </c>
      <c r="E21" s="836"/>
      <c r="F21" s="836"/>
      <c r="G21" s="836"/>
      <c r="H21" s="836"/>
      <c r="I21" s="836"/>
      <c r="J21" s="836"/>
      <c r="K21" s="836"/>
      <c r="L21" s="836"/>
      <c r="M21" s="837" t="s">
        <v>560</v>
      </c>
      <c r="N21" s="838"/>
      <c r="O21" s="835" t="s">
        <v>792</v>
      </c>
      <c r="P21" s="836"/>
      <c r="Q21" s="836"/>
      <c r="R21" s="836"/>
      <c r="S21" s="836"/>
      <c r="T21" s="836"/>
      <c r="U21" s="836"/>
      <c r="V21" s="836"/>
      <c r="W21" s="857"/>
    </row>
    <row r="22" spans="2:23" s="217" customFormat="1" ht="20.100000000000001" customHeight="1" x14ac:dyDescent="0.15">
      <c r="B22" s="809" t="s">
        <v>557</v>
      </c>
      <c r="C22" s="798" t="s">
        <v>558</v>
      </c>
      <c r="D22" s="800">
        <v>79</v>
      </c>
      <c r="E22" s="801"/>
      <c r="F22" s="804"/>
      <c r="G22" s="805"/>
      <c r="H22" s="805"/>
      <c r="I22" s="805"/>
      <c r="J22" s="805"/>
      <c r="K22" s="805"/>
      <c r="L22" s="805"/>
      <c r="M22" s="809" t="s">
        <v>557</v>
      </c>
      <c r="N22" s="798" t="s">
        <v>558</v>
      </c>
      <c r="O22" s="839">
        <v>80</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2</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734</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544</v>
      </c>
      <c r="Q33" s="806"/>
      <c r="R33" s="807"/>
      <c r="S33" s="807"/>
      <c r="T33" s="807"/>
      <c r="U33" s="807"/>
      <c r="V33" s="807"/>
      <c r="W33" s="829"/>
    </row>
    <row r="34" spans="2:23" s="217" customFormat="1" ht="17.100000000000001" customHeight="1" x14ac:dyDescent="0.15">
      <c r="B34" s="457" t="s">
        <v>7</v>
      </c>
      <c r="C34" s="458"/>
      <c r="D34" s="459"/>
      <c r="E34" s="432" t="s">
        <v>878</v>
      </c>
      <c r="F34" s="818"/>
      <c r="G34" s="818"/>
      <c r="H34" s="818"/>
      <c r="I34" s="818"/>
      <c r="J34" s="818"/>
      <c r="K34" s="818"/>
      <c r="L34" s="819"/>
      <c r="M34" s="457" t="s">
        <v>7</v>
      </c>
      <c r="N34" s="458"/>
      <c r="O34" s="459"/>
      <c r="P34" s="432" t="s">
        <v>1091</v>
      </c>
      <c r="Q34" s="818"/>
      <c r="R34" s="818"/>
      <c r="S34" s="818"/>
      <c r="T34" s="818"/>
      <c r="U34" s="818"/>
      <c r="V34" s="818"/>
      <c r="W34" s="819"/>
    </row>
    <row r="35" spans="2:23" s="217" customFormat="1" ht="17.100000000000001" customHeight="1" x14ac:dyDescent="0.15">
      <c r="B35" s="457" t="s">
        <v>46</v>
      </c>
      <c r="C35" s="458"/>
      <c r="D35" s="459"/>
      <c r="E35" s="820" t="s">
        <v>877</v>
      </c>
      <c r="F35" s="821"/>
      <c r="G35" s="821"/>
      <c r="H35" s="821"/>
      <c r="I35" s="821"/>
      <c r="J35" s="821"/>
      <c r="K35" s="821"/>
      <c r="L35" s="821"/>
      <c r="M35" s="457" t="s">
        <v>46</v>
      </c>
      <c r="N35" s="458"/>
      <c r="O35" s="459"/>
      <c r="P35" s="820" t="s">
        <v>1021</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792</v>
      </c>
      <c r="E38" s="836"/>
      <c r="F38" s="836"/>
      <c r="G38" s="836"/>
      <c r="H38" s="836"/>
      <c r="I38" s="836"/>
      <c r="J38" s="836"/>
      <c r="K38" s="836"/>
      <c r="L38" s="836"/>
      <c r="M38" s="501" t="s">
        <v>560</v>
      </c>
      <c r="N38" s="502"/>
      <c r="O38" s="854" t="s">
        <v>1001</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75D10709-0395-4E67-A610-282CE97AF7D9}">
      <formula1>INDIRECT(D13)</formula1>
    </dataValidation>
    <dataValidation type="list" allowBlank="1" showInputMessage="1" showErrorMessage="1" sqref="D11:E12 O11:P12 D28:E29 O28:P29" xr:uid="{EC0B3BFB-9B9C-4F61-A1DA-FA5156AE4F19}">
      <formula1>INDIRECT(D9)</formula1>
    </dataValidation>
    <dataValidation type="list" allowBlank="1" showInputMessage="1" showErrorMessage="1" sqref="E32:E33 P15:P16 P32:P33 E15:E16" xr:uid="{206DBF71-AA8C-4F00-8171-EE89053B62EB}">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F1FA9F6-FF81-46A2-83AF-5DC1DFEC24ED}">
          <x14:formula1>
            <xm:f>'(参考)リスト'!$F$16:$F$21</xm:f>
          </x14:formula1>
          <xm:sqref>E32:E33</xm:sqref>
        </x14:dataValidation>
        <x14:dataValidation type="list" allowBlank="1" showInputMessage="1" showErrorMessage="1" xr:uid="{7454A53E-72DE-4F27-903F-15AACA7555E7}">
          <x14:formula1>
            <xm:f>'(参考)リスト'!$D$16:$D$18</xm:f>
          </x14:formula1>
          <xm:sqref>D13:E13 O13:P13 D30:E30 O30:P30</xm:sqref>
        </x14:dataValidation>
        <x14:dataValidation type="list" allowBlank="1" showInputMessage="1" showErrorMessage="1" xr:uid="{413AB3C6-D330-477E-B103-1D78A9B06785}">
          <x14:formula1>
            <xm:f>'(参考)リスト'!$B$16:$B$21</xm:f>
          </x14:formula1>
          <xm:sqref>D9:E10 O9:P10 D26:E27 O26:P27</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CD2EF-FB03-4214-9125-3E54B760D106}">
  <sheetPr codeName="Sheet173"/>
  <dimension ref="B1:Y45"/>
  <sheetViews>
    <sheetView showGridLines="0" view="pageBreakPreview"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84</v>
      </c>
      <c r="E5" s="801"/>
      <c r="F5" s="804"/>
      <c r="G5" s="805"/>
      <c r="H5" s="805"/>
      <c r="I5" s="805"/>
      <c r="J5" s="805"/>
      <c r="K5" s="805"/>
      <c r="L5" s="805"/>
      <c r="M5" s="808" t="s">
        <v>557</v>
      </c>
      <c r="N5" s="811" t="s">
        <v>558</v>
      </c>
      <c r="O5" s="812">
        <v>85</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719</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734</v>
      </c>
      <c r="E14" s="803"/>
      <c r="F14" s="804"/>
      <c r="G14" s="805"/>
      <c r="H14" s="805"/>
      <c r="I14" s="805"/>
      <c r="J14" s="805"/>
      <c r="K14" s="805"/>
      <c r="L14" s="805"/>
      <c r="M14" s="457" t="s">
        <v>6</v>
      </c>
      <c r="N14" s="459"/>
      <c r="O14" s="802" t="s">
        <v>727</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544</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1117</v>
      </c>
      <c r="F17" s="818"/>
      <c r="G17" s="818"/>
      <c r="H17" s="818"/>
      <c r="I17" s="818"/>
      <c r="J17" s="818"/>
      <c r="K17" s="818"/>
      <c r="L17" s="819"/>
      <c r="M17" s="457" t="s">
        <v>7</v>
      </c>
      <c r="N17" s="458"/>
      <c r="O17" s="459"/>
      <c r="P17" s="432" t="s">
        <v>880</v>
      </c>
      <c r="Q17" s="818"/>
      <c r="R17" s="818"/>
      <c r="S17" s="818"/>
      <c r="T17" s="818"/>
      <c r="U17" s="818"/>
      <c r="V17" s="818"/>
      <c r="W17" s="819"/>
    </row>
    <row r="18" spans="2:23" s="217" customFormat="1" ht="17.100000000000001" customHeight="1" x14ac:dyDescent="0.15">
      <c r="B18" s="457" t="s">
        <v>46</v>
      </c>
      <c r="C18" s="458"/>
      <c r="D18" s="459"/>
      <c r="E18" s="820" t="s">
        <v>1054</v>
      </c>
      <c r="F18" s="821"/>
      <c r="G18" s="821"/>
      <c r="H18" s="821"/>
      <c r="I18" s="821"/>
      <c r="J18" s="821"/>
      <c r="K18" s="821"/>
      <c r="L18" s="821"/>
      <c r="M18" s="457" t="s">
        <v>46</v>
      </c>
      <c r="N18" s="458"/>
      <c r="O18" s="459"/>
      <c r="P18" s="820" t="s">
        <v>879</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1001</v>
      </c>
      <c r="E21" s="836"/>
      <c r="F21" s="836"/>
      <c r="G21" s="836"/>
      <c r="H21" s="836"/>
      <c r="I21" s="836"/>
      <c r="J21" s="836"/>
      <c r="K21" s="836"/>
      <c r="L21" s="836"/>
      <c r="M21" s="837" t="s">
        <v>560</v>
      </c>
      <c r="N21" s="838"/>
      <c r="O21" s="835" t="s">
        <v>789</v>
      </c>
      <c r="P21" s="836"/>
      <c r="Q21" s="836"/>
      <c r="R21" s="836"/>
      <c r="S21" s="836"/>
      <c r="T21" s="836"/>
      <c r="U21" s="836"/>
      <c r="V21" s="836"/>
      <c r="W21" s="857"/>
    </row>
    <row r="22" spans="2:23" s="217" customFormat="1" ht="20.100000000000001" customHeight="1" x14ac:dyDescent="0.15">
      <c r="B22" s="809" t="s">
        <v>557</v>
      </c>
      <c r="C22" s="798" t="s">
        <v>558</v>
      </c>
      <c r="D22" s="800">
        <v>87</v>
      </c>
      <c r="E22" s="801"/>
      <c r="F22" s="804"/>
      <c r="G22" s="805"/>
      <c r="H22" s="805"/>
      <c r="I22" s="805"/>
      <c r="J22" s="805"/>
      <c r="K22" s="805"/>
      <c r="L22" s="805"/>
      <c r="M22" s="809" t="s">
        <v>557</v>
      </c>
      <c r="N22" s="798" t="s">
        <v>558</v>
      </c>
      <c r="O22" s="839">
        <v>88</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755</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721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882</v>
      </c>
      <c r="F34" s="818"/>
      <c r="G34" s="818"/>
      <c r="H34" s="818"/>
      <c r="I34" s="818"/>
      <c r="J34" s="818"/>
      <c r="K34" s="818"/>
      <c r="L34" s="819"/>
      <c r="M34" s="457" t="s">
        <v>7</v>
      </c>
      <c r="N34" s="458"/>
      <c r="O34" s="459"/>
      <c r="P34" s="432" t="s">
        <v>1118</v>
      </c>
      <c r="Q34" s="818"/>
      <c r="R34" s="818"/>
      <c r="S34" s="818"/>
      <c r="T34" s="818"/>
      <c r="U34" s="818"/>
      <c r="V34" s="818"/>
      <c r="W34" s="819"/>
    </row>
    <row r="35" spans="2:23" s="217" customFormat="1" ht="17.100000000000001" customHeight="1" x14ac:dyDescent="0.15">
      <c r="B35" s="457" t="s">
        <v>46</v>
      </c>
      <c r="C35" s="458"/>
      <c r="D35" s="459"/>
      <c r="E35" s="820" t="s">
        <v>881</v>
      </c>
      <c r="F35" s="821"/>
      <c r="G35" s="821"/>
      <c r="H35" s="821"/>
      <c r="I35" s="821"/>
      <c r="J35" s="821"/>
      <c r="K35" s="821"/>
      <c r="L35" s="821"/>
      <c r="M35" s="457" t="s">
        <v>46</v>
      </c>
      <c r="N35" s="458"/>
      <c r="O35" s="459"/>
      <c r="P35" s="820" t="s">
        <v>1055</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883</v>
      </c>
      <c r="E38" s="836"/>
      <c r="F38" s="836"/>
      <c r="G38" s="836"/>
      <c r="H38" s="836"/>
      <c r="I38" s="836"/>
      <c r="J38" s="836"/>
      <c r="K38" s="836"/>
      <c r="L38" s="836"/>
      <c r="M38" s="501" t="s">
        <v>560</v>
      </c>
      <c r="N38" s="502"/>
      <c r="O38" s="854" t="s">
        <v>1155</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809EBD60-ADEE-4D14-AE61-EA7F15EFCEE5}">
      <formula1>INDIRECT(D13)</formula1>
    </dataValidation>
    <dataValidation type="list" allowBlank="1" showInputMessage="1" showErrorMessage="1" sqref="D11:E12 O11:P12 D28:E29 O28:P29" xr:uid="{0C04119B-CC39-4A71-ABA2-EEC9B367F1FD}">
      <formula1>INDIRECT(D9)</formula1>
    </dataValidation>
    <dataValidation type="list" allowBlank="1" showInputMessage="1" showErrorMessage="1" sqref="E32:E33 P15:P16 P32:P33 E15:E16" xr:uid="{00E639B0-3147-4D7A-8FE9-DB747F8974EB}">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F665F63-4807-4A1C-ACDC-F304B13D0319}">
          <x14:formula1>
            <xm:f>'(参考)リスト'!$F$16:$F$21</xm:f>
          </x14:formula1>
          <xm:sqref>E32:E33</xm:sqref>
        </x14:dataValidation>
        <x14:dataValidation type="list" allowBlank="1" showInputMessage="1" showErrorMessage="1" xr:uid="{B98A8283-491A-42BA-ADB7-EA31BEB5F74C}">
          <x14:formula1>
            <xm:f>'(参考)リスト'!$D$16:$D$18</xm:f>
          </x14:formula1>
          <xm:sqref>D13:E13 O13:P13 D30:E30 O30:P30</xm:sqref>
        </x14:dataValidation>
        <x14:dataValidation type="list" allowBlank="1" showInputMessage="1" showErrorMessage="1" xr:uid="{3439F069-4E6A-4E37-8853-0610A489369B}">
          <x14:formula1>
            <xm:f>'(参考)リスト'!$B$16:$B$21</xm:f>
          </x14:formula1>
          <xm:sqref>D9:E10 O9:P10 D26:E27 O26:P27</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87007-C9F7-498D-90DB-CB52CA9FC15E}">
  <sheetPr codeName="Sheet174"/>
  <dimension ref="B1:Y45"/>
  <sheetViews>
    <sheetView showGridLines="0" view="pageBreakPreview" topLeftCell="A10" zoomScaleNormal="100" zoomScaleSheetLayoutView="100" workbookViewId="0">
      <selection activeCell="W39" sqref="W39"/>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88</v>
      </c>
      <c r="E5" s="801"/>
      <c r="F5" s="804"/>
      <c r="G5" s="805"/>
      <c r="H5" s="805"/>
      <c r="I5" s="805"/>
      <c r="J5" s="805"/>
      <c r="K5" s="805"/>
      <c r="L5" s="805"/>
      <c r="M5" s="808" t="s">
        <v>557</v>
      </c>
      <c r="N5" s="811" t="s">
        <v>558</v>
      </c>
      <c r="O5" s="812">
        <v>89</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2</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755</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721</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544</v>
      </c>
      <c r="Q16" s="806"/>
      <c r="R16" s="807"/>
      <c r="S16" s="807"/>
      <c r="T16" s="807"/>
      <c r="U16" s="807"/>
      <c r="V16" s="807"/>
      <c r="W16" s="829"/>
    </row>
    <row r="17" spans="2:23" s="217" customFormat="1" ht="17.100000000000001" customHeight="1" x14ac:dyDescent="0.15">
      <c r="B17" s="457" t="s">
        <v>7</v>
      </c>
      <c r="C17" s="458"/>
      <c r="D17" s="459"/>
      <c r="E17" s="432" t="s">
        <v>1119</v>
      </c>
      <c r="F17" s="818"/>
      <c r="G17" s="818"/>
      <c r="H17" s="818"/>
      <c r="I17" s="818"/>
      <c r="J17" s="818"/>
      <c r="K17" s="818"/>
      <c r="L17" s="819"/>
      <c r="M17" s="457" t="s">
        <v>7</v>
      </c>
      <c r="N17" s="458"/>
      <c r="O17" s="459"/>
      <c r="P17" s="432" t="s">
        <v>1120</v>
      </c>
      <c r="Q17" s="818"/>
      <c r="R17" s="818"/>
      <c r="S17" s="818"/>
      <c r="T17" s="818"/>
      <c r="U17" s="818"/>
      <c r="V17" s="818"/>
      <c r="W17" s="819"/>
    </row>
    <row r="18" spans="2:23" s="217" customFormat="1" ht="17.100000000000001" customHeight="1" x14ac:dyDescent="0.15">
      <c r="B18" s="457" t="s">
        <v>46</v>
      </c>
      <c r="C18" s="458"/>
      <c r="D18" s="459"/>
      <c r="E18" s="820" t="s">
        <v>1056</v>
      </c>
      <c r="F18" s="821"/>
      <c r="G18" s="821"/>
      <c r="H18" s="821"/>
      <c r="I18" s="821"/>
      <c r="J18" s="821"/>
      <c r="K18" s="821"/>
      <c r="L18" s="821"/>
      <c r="M18" s="457" t="s">
        <v>46</v>
      </c>
      <c r="N18" s="458"/>
      <c r="O18" s="459"/>
      <c r="P18" s="820" t="s">
        <v>1057</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1148</v>
      </c>
      <c r="E21" s="836"/>
      <c r="F21" s="836"/>
      <c r="G21" s="836"/>
      <c r="H21" s="836"/>
      <c r="I21" s="836"/>
      <c r="J21" s="836"/>
      <c r="K21" s="836"/>
      <c r="L21" s="836"/>
      <c r="M21" s="837" t="s">
        <v>560</v>
      </c>
      <c r="N21" s="838"/>
      <c r="O21" s="835" t="s">
        <v>1001</v>
      </c>
      <c r="P21" s="836"/>
      <c r="Q21" s="836"/>
      <c r="R21" s="836"/>
      <c r="S21" s="836"/>
      <c r="T21" s="836"/>
      <c r="U21" s="836"/>
      <c r="V21" s="836"/>
      <c r="W21" s="857"/>
    </row>
    <row r="22" spans="2:23" s="217" customFormat="1" ht="20.100000000000001" customHeight="1" x14ac:dyDescent="0.15">
      <c r="B22" s="809" t="s">
        <v>557</v>
      </c>
      <c r="C22" s="798" t="s">
        <v>558</v>
      </c>
      <c r="D22" s="800">
        <v>90</v>
      </c>
      <c r="E22" s="801"/>
      <c r="F22" s="804"/>
      <c r="G22" s="805"/>
      <c r="H22" s="805"/>
      <c r="I22" s="805"/>
      <c r="J22" s="805"/>
      <c r="K22" s="805"/>
      <c r="L22" s="805"/>
      <c r="M22" s="809" t="s">
        <v>557</v>
      </c>
      <c r="N22" s="798" t="s">
        <v>558</v>
      </c>
      <c r="O22" s="839">
        <v>93</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734</v>
      </c>
      <c r="E31" s="803"/>
      <c r="F31" s="804"/>
      <c r="G31" s="805"/>
      <c r="H31" s="805"/>
      <c r="I31" s="805"/>
      <c r="J31" s="805"/>
      <c r="K31" s="805"/>
      <c r="L31" s="805"/>
      <c r="M31" s="457" t="s">
        <v>6</v>
      </c>
      <c r="N31" s="459"/>
      <c r="O31" s="849" t="s">
        <v>721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544</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1121</v>
      </c>
      <c r="F34" s="818"/>
      <c r="G34" s="818"/>
      <c r="H34" s="818"/>
      <c r="I34" s="818"/>
      <c r="J34" s="818"/>
      <c r="K34" s="818"/>
      <c r="L34" s="819"/>
      <c r="M34" s="457" t="s">
        <v>7</v>
      </c>
      <c r="N34" s="458"/>
      <c r="O34" s="459"/>
      <c r="P34" s="432" t="s">
        <v>1122</v>
      </c>
      <c r="Q34" s="818"/>
      <c r="R34" s="818"/>
      <c r="S34" s="818"/>
      <c r="T34" s="818"/>
      <c r="U34" s="818"/>
      <c r="V34" s="818"/>
      <c r="W34" s="819"/>
    </row>
    <row r="35" spans="2:23" s="217" customFormat="1" ht="17.100000000000001" customHeight="1" x14ac:dyDescent="0.15">
      <c r="B35" s="457" t="s">
        <v>46</v>
      </c>
      <c r="C35" s="458"/>
      <c r="D35" s="459"/>
      <c r="E35" s="820" t="s">
        <v>1058</v>
      </c>
      <c r="F35" s="821"/>
      <c r="G35" s="821"/>
      <c r="H35" s="821"/>
      <c r="I35" s="821"/>
      <c r="J35" s="821"/>
      <c r="K35" s="821"/>
      <c r="L35" s="821"/>
      <c r="M35" s="457" t="s">
        <v>46</v>
      </c>
      <c r="N35" s="458"/>
      <c r="O35" s="459"/>
      <c r="P35" s="820" t="s">
        <v>1059</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1001</v>
      </c>
      <c r="E38" s="836"/>
      <c r="F38" s="836"/>
      <c r="G38" s="836"/>
      <c r="H38" s="836"/>
      <c r="I38" s="836"/>
      <c r="J38" s="836"/>
      <c r="K38" s="836"/>
      <c r="L38" s="836"/>
      <c r="M38" s="501" t="s">
        <v>560</v>
      </c>
      <c r="N38" s="502"/>
      <c r="O38" s="835" t="s">
        <v>1148</v>
      </c>
      <c r="P38" s="836"/>
      <c r="Q38" s="836"/>
      <c r="R38" s="836"/>
      <c r="S38" s="836"/>
      <c r="T38" s="836"/>
      <c r="U38" s="836"/>
      <c r="V38" s="836"/>
      <c r="W38" s="83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disablePrompts="1" count="3">
    <dataValidation type="list" allowBlank="1" showInputMessage="1" showErrorMessage="1" sqref="D14:E14 O14:P14 O31:P31 D31:E31" xr:uid="{29DB3788-19B4-46A9-8828-E35D3B590133}">
      <formula1>INDIRECT(D13)</formula1>
    </dataValidation>
    <dataValidation type="list" allowBlank="1" showInputMessage="1" showErrorMessage="1" sqref="D11:E12 O11:P12 D28:E29 O28:P29" xr:uid="{60C6EE7D-E8B8-4597-BBF4-52036A218A31}">
      <formula1>INDIRECT(D9)</formula1>
    </dataValidation>
    <dataValidation type="list" allowBlank="1" showInputMessage="1" showErrorMessage="1" sqref="E32:E33 P15:P16 P32:P33 E15:E16" xr:uid="{2E34CE5D-FD47-40FD-B273-07132F5B5592}">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BC545E0B-9C57-4410-9D64-7D8913B15FBB}">
          <x14:formula1>
            <xm:f>'(参考)リスト'!$F$16:$F$21</xm:f>
          </x14:formula1>
          <xm:sqref>E32:E33</xm:sqref>
        </x14:dataValidation>
        <x14:dataValidation type="list" allowBlank="1" showInputMessage="1" showErrorMessage="1" xr:uid="{A0067B37-4E27-41A0-AC4E-29457E2D5128}">
          <x14:formula1>
            <xm:f>'(参考)リスト'!$D$16:$D$18</xm:f>
          </x14:formula1>
          <xm:sqref>D13:E13 O13:P13 D30:E30 O30:P30</xm:sqref>
        </x14:dataValidation>
        <x14:dataValidation type="list" allowBlank="1" showInputMessage="1" showErrorMessage="1" xr:uid="{A52D6400-DAE2-49F1-BC1E-9A4AAEFEC279}">
          <x14:formula1>
            <xm:f>'(参考)リスト'!$B$16:$B$21</xm:f>
          </x14:formula1>
          <xm:sqref>D9:E10 O9:P10 D26:E27 O26:P27</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C4BAB-0783-4338-A099-CDDA7922BFF2}">
  <sheetPr codeName="Sheet175"/>
  <dimension ref="B1:Y45"/>
  <sheetViews>
    <sheetView showGridLines="0" view="pageBreakPreview" zoomScaleNormal="100" zoomScaleSheetLayoutView="100" workbookViewId="0">
      <selection activeCell="J4" sqref="J4:L4"/>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93</v>
      </c>
      <c r="E5" s="801"/>
      <c r="F5" s="804"/>
      <c r="G5" s="805"/>
      <c r="H5" s="805"/>
      <c r="I5" s="805"/>
      <c r="J5" s="805"/>
      <c r="K5" s="805"/>
      <c r="L5" s="805"/>
      <c r="M5" s="808" t="s">
        <v>557</v>
      </c>
      <c r="N5" s="811" t="s">
        <v>558</v>
      </c>
      <c r="O5" s="812">
        <v>93</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2</v>
      </c>
      <c r="E7" s="813"/>
      <c r="F7" s="804"/>
      <c r="G7" s="805"/>
      <c r="H7" s="805"/>
      <c r="I7" s="805"/>
      <c r="J7" s="805"/>
      <c r="K7" s="805"/>
      <c r="L7" s="805"/>
      <c r="M7" s="809"/>
      <c r="N7" s="811" t="s">
        <v>2</v>
      </c>
      <c r="O7" s="812">
        <v>3</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721</v>
      </c>
      <c r="E14" s="803"/>
      <c r="F14" s="804"/>
      <c r="G14" s="805"/>
      <c r="H14" s="805"/>
      <c r="I14" s="805"/>
      <c r="J14" s="805"/>
      <c r="K14" s="805"/>
      <c r="L14" s="805"/>
      <c r="M14" s="457" t="s">
        <v>6</v>
      </c>
      <c r="N14" s="459"/>
      <c r="O14" s="802" t="s">
        <v>721</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1076</v>
      </c>
      <c r="F17" s="818"/>
      <c r="G17" s="818"/>
      <c r="H17" s="818"/>
      <c r="I17" s="818"/>
      <c r="J17" s="818"/>
      <c r="K17" s="818"/>
      <c r="L17" s="819"/>
      <c r="M17" s="457" t="s">
        <v>7</v>
      </c>
      <c r="N17" s="458"/>
      <c r="O17" s="459"/>
      <c r="P17" s="432" t="s">
        <v>1076</v>
      </c>
      <c r="Q17" s="818"/>
      <c r="R17" s="818"/>
      <c r="S17" s="818"/>
      <c r="T17" s="818"/>
      <c r="U17" s="818"/>
      <c r="V17" s="818"/>
      <c r="W17" s="819"/>
    </row>
    <row r="18" spans="2:23" s="217" customFormat="1" ht="17.100000000000001" customHeight="1" x14ac:dyDescent="0.15">
      <c r="B18" s="457" t="s">
        <v>46</v>
      </c>
      <c r="C18" s="458"/>
      <c r="D18" s="459"/>
      <c r="E18" s="820" t="s">
        <v>1003</v>
      </c>
      <c r="F18" s="821"/>
      <c r="G18" s="821"/>
      <c r="H18" s="821"/>
      <c r="I18" s="821"/>
      <c r="J18" s="821"/>
      <c r="K18" s="821"/>
      <c r="L18" s="821"/>
      <c r="M18" s="457" t="s">
        <v>46</v>
      </c>
      <c r="N18" s="458"/>
      <c r="O18" s="459"/>
      <c r="P18" s="820" t="s">
        <v>1003</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1148</v>
      </c>
      <c r="E21" s="836"/>
      <c r="F21" s="836"/>
      <c r="G21" s="836"/>
      <c r="H21" s="836"/>
      <c r="I21" s="836"/>
      <c r="J21" s="836"/>
      <c r="K21" s="836"/>
      <c r="L21" s="836"/>
      <c r="M21" s="837" t="s">
        <v>560</v>
      </c>
      <c r="N21" s="838"/>
      <c r="O21" s="835" t="s">
        <v>1148</v>
      </c>
      <c r="P21" s="836"/>
      <c r="Q21" s="836"/>
      <c r="R21" s="836"/>
      <c r="S21" s="836"/>
      <c r="T21" s="836"/>
      <c r="U21" s="836"/>
      <c r="V21" s="836"/>
      <c r="W21" s="836"/>
    </row>
    <row r="22" spans="2:23" s="217" customFormat="1" ht="20.100000000000001" customHeight="1" x14ac:dyDescent="0.15">
      <c r="B22" s="809" t="s">
        <v>557</v>
      </c>
      <c r="C22" s="798" t="s">
        <v>558</v>
      </c>
      <c r="D22" s="800">
        <v>94</v>
      </c>
      <c r="E22" s="801"/>
      <c r="F22" s="804"/>
      <c r="G22" s="805"/>
      <c r="H22" s="805"/>
      <c r="I22" s="805"/>
      <c r="J22" s="805"/>
      <c r="K22" s="805"/>
      <c r="L22" s="805"/>
      <c r="M22" s="809" t="s">
        <v>557</v>
      </c>
      <c r="N22" s="798" t="s">
        <v>558</v>
      </c>
      <c r="O22" s="839">
        <v>94</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719</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721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791</v>
      </c>
      <c r="F34" s="818"/>
      <c r="G34" s="818"/>
      <c r="H34" s="818"/>
      <c r="I34" s="818"/>
      <c r="J34" s="818"/>
      <c r="K34" s="818"/>
      <c r="L34" s="819"/>
      <c r="M34" s="457" t="s">
        <v>7</v>
      </c>
      <c r="N34" s="458"/>
      <c r="O34" s="459"/>
      <c r="P34" s="432" t="s">
        <v>1123</v>
      </c>
      <c r="Q34" s="818"/>
      <c r="R34" s="818"/>
      <c r="S34" s="818"/>
      <c r="T34" s="818"/>
      <c r="U34" s="818"/>
      <c r="V34" s="818"/>
      <c r="W34" s="819"/>
    </row>
    <row r="35" spans="2:23" s="217" customFormat="1" ht="17.100000000000001" customHeight="1" x14ac:dyDescent="0.15">
      <c r="B35" s="457" t="s">
        <v>46</v>
      </c>
      <c r="C35" s="458"/>
      <c r="D35" s="459"/>
      <c r="E35" s="820" t="s">
        <v>790</v>
      </c>
      <c r="F35" s="821"/>
      <c r="G35" s="821"/>
      <c r="H35" s="821"/>
      <c r="I35" s="821"/>
      <c r="J35" s="821"/>
      <c r="K35" s="821"/>
      <c r="L35" s="821"/>
      <c r="M35" s="457" t="s">
        <v>46</v>
      </c>
      <c r="N35" s="458"/>
      <c r="O35" s="459"/>
      <c r="P35" s="820" t="s">
        <v>1060</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792</v>
      </c>
      <c r="E38" s="836"/>
      <c r="F38" s="836"/>
      <c r="G38" s="836"/>
      <c r="H38" s="836"/>
      <c r="I38" s="836"/>
      <c r="J38" s="836"/>
      <c r="K38" s="836"/>
      <c r="L38" s="836"/>
      <c r="M38" s="501" t="s">
        <v>560</v>
      </c>
      <c r="N38" s="502"/>
      <c r="O38" s="854" t="s">
        <v>1151</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F7EC7C4A-948A-457E-B0DD-5474F67D2368}">
      <formula1>INDIRECT(D13)</formula1>
    </dataValidation>
    <dataValidation type="list" allowBlank="1" showInputMessage="1" showErrorMessage="1" sqref="D11:E12 O11:P12 D28:E29 O28:P29" xr:uid="{0C5DB693-BBB4-4441-8D77-52D153B9D366}">
      <formula1>INDIRECT(D9)</formula1>
    </dataValidation>
    <dataValidation type="list" allowBlank="1" showInputMessage="1" showErrorMessage="1" sqref="E32:E33 P15:P16 P32:P33 E15:E16" xr:uid="{55BB4CD8-8A47-4067-80FA-954EBF216AEC}">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AD7815D-6D64-4CEA-B92E-1A34D3E81B07}">
          <x14:formula1>
            <xm:f>'(参考)リスト'!$F$16:$F$21</xm:f>
          </x14:formula1>
          <xm:sqref>E32:E33</xm:sqref>
        </x14:dataValidation>
        <x14:dataValidation type="list" allowBlank="1" showInputMessage="1" showErrorMessage="1" xr:uid="{DE7CE20C-A946-4865-BA36-7B29C5064535}">
          <x14:formula1>
            <xm:f>'(参考)リスト'!$D$16:$D$18</xm:f>
          </x14:formula1>
          <xm:sqref>D13:E13 O13:P13 D30:E30 O30:P30</xm:sqref>
        </x14:dataValidation>
        <x14:dataValidation type="list" allowBlank="1" showInputMessage="1" showErrorMessage="1" xr:uid="{FB200754-A77B-430F-A3AF-164FD6538982}">
          <x14:formula1>
            <xm:f>'(参考)リスト'!$B$16:$B$21</xm:f>
          </x14:formula1>
          <xm:sqref>D9:E10 O9:P10 D26:E27 O26:P27</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3E822-FE3F-4748-9559-C0BAB503500B}">
  <sheetPr codeName="Sheet176"/>
  <dimension ref="B1:Y45"/>
  <sheetViews>
    <sheetView showGridLines="0" view="pageBreakPreview"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95</v>
      </c>
      <c r="E5" s="801"/>
      <c r="F5" s="804"/>
      <c r="G5" s="805"/>
      <c r="H5" s="805"/>
      <c r="I5" s="805"/>
      <c r="J5" s="805"/>
      <c r="K5" s="805"/>
      <c r="L5" s="805"/>
      <c r="M5" s="808" t="s">
        <v>557</v>
      </c>
      <c r="N5" s="811" t="s">
        <v>558</v>
      </c>
      <c r="O5" s="812">
        <v>96</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1</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755</v>
      </c>
      <c r="E11" s="815"/>
      <c r="F11" s="804"/>
      <c r="G11" s="805"/>
      <c r="H11" s="805"/>
      <c r="I11" s="805"/>
      <c r="J11" s="805"/>
      <c r="K11" s="805"/>
      <c r="L11" s="805"/>
      <c r="M11" s="510"/>
      <c r="N11" s="510" t="s">
        <v>4</v>
      </c>
      <c r="O11" s="812" t="s">
        <v>719</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340</v>
      </c>
      <c r="P13" s="433"/>
      <c r="Q13" s="804"/>
      <c r="R13" s="805"/>
      <c r="S13" s="805"/>
      <c r="T13" s="805"/>
      <c r="U13" s="805"/>
      <c r="V13" s="805"/>
      <c r="W13" s="828"/>
    </row>
    <row r="14" spans="2:25" s="217" customFormat="1" ht="17.100000000000001" customHeight="1" x14ac:dyDescent="0.15">
      <c r="B14" s="457" t="s">
        <v>6</v>
      </c>
      <c r="C14" s="459"/>
      <c r="D14" s="802" t="s">
        <v>721</v>
      </c>
      <c r="E14" s="803"/>
      <c r="F14" s="804"/>
      <c r="G14" s="805"/>
      <c r="H14" s="805"/>
      <c r="I14" s="805"/>
      <c r="J14" s="805"/>
      <c r="K14" s="805"/>
      <c r="L14" s="805"/>
      <c r="M14" s="457" t="s">
        <v>6</v>
      </c>
      <c r="N14" s="459"/>
      <c r="O14" s="802" t="s">
        <v>734</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1124</v>
      </c>
      <c r="F17" s="818"/>
      <c r="G17" s="818"/>
      <c r="H17" s="818"/>
      <c r="I17" s="818"/>
      <c r="J17" s="818"/>
      <c r="K17" s="818"/>
      <c r="L17" s="819"/>
      <c r="M17" s="457" t="s">
        <v>7</v>
      </c>
      <c r="N17" s="458"/>
      <c r="O17" s="459"/>
      <c r="P17" s="432" t="s">
        <v>1120</v>
      </c>
      <c r="Q17" s="818"/>
      <c r="R17" s="818"/>
      <c r="S17" s="818"/>
      <c r="T17" s="818"/>
      <c r="U17" s="818"/>
      <c r="V17" s="818"/>
      <c r="W17" s="819"/>
    </row>
    <row r="18" spans="2:23" s="217" customFormat="1" ht="17.100000000000001" customHeight="1" x14ac:dyDescent="0.15">
      <c r="B18" s="457" t="s">
        <v>46</v>
      </c>
      <c r="C18" s="458"/>
      <c r="D18" s="459"/>
      <c r="E18" s="820" t="s">
        <v>1061</v>
      </c>
      <c r="F18" s="821"/>
      <c r="G18" s="821"/>
      <c r="H18" s="821"/>
      <c r="I18" s="821"/>
      <c r="J18" s="821"/>
      <c r="K18" s="821"/>
      <c r="L18" s="821"/>
      <c r="M18" s="457" t="s">
        <v>46</v>
      </c>
      <c r="N18" s="458"/>
      <c r="O18" s="459"/>
      <c r="P18" s="820" t="s">
        <v>1057</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1148</v>
      </c>
      <c r="E21" s="836"/>
      <c r="F21" s="836"/>
      <c r="G21" s="836"/>
      <c r="H21" s="836"/>
      <c r="I21" s="836"/>
      <c r="J21" s="836"/>
      <c r="K21" s="836"/>
      <c r="L21" s="836"/>
      <c r="M21" s="837" t="s">
        <v>560</v>
      </c>
      <c r="N21" s="838"/>
      <c r="O21" s="835" t="s">
        <v>1148</v>
      </c>
      <c r="P21" s="836"/>
      <c r="Q21" s="836"/>
      <c r="R21" s="836"/>
      <c r="S21" s="836"/>
      <c r="T21" s="836"/>
      <c r="U21" s="836"/>
      <c r="V21" s="836"/>
      <c r="W21" s="836"/>
    </row>
    <row r="22" spans="2:23" s="217" customFormat="1" ht="20.100000000000001" customHeight="1" x14ac:dyDescent="0.15">
      <c r="B22" s="809" t="s">
        <v>557</v>
      </c>
      <c r="C22" s="798" t="s">
        <v>558</v>
      </c>
      <c r="D22" s="800">
        <v>97</v>
      </c>
      <c r="E22" s="801"/>
      <c r="F22" s="804"/>
      <c r="G22" s="805"/>
      <c r="H22" s="805"/>
      <c r="I22" s="805"/>
      <c r="J22" s="805"/>
      <c r="K22" s="805"/>
      <c r="L22" s="805"/>
      <c r="M22" s="809" t="s">
        <v>557</v>
      </c>
      <c r="N22" s="798" t="s">
        <v>558</v>
      </c>
      <c r="O22" s="839">
        <v>97</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1</v>
      </c>
      <c r="E24" s="813"/>
      <c r="F24" s="804"/>
      <c r="G24" s="805"/>
      <c r="H24" s="805"/>
      <c r="I24" s="805"/>
      <c r="J24" s="805"/>
      <c r="K24" s="805"/>
      <c r="L24" s="805"/>
      <c r="M24" s="809"/>
      <c r="N24" s="811" t="s">
        <v>2</v>
      </c>
      <c r="O24" s="843">
        <v>2</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732</v>
      </c>
      <c r="E28" s="813"/>
      <c r="F28" s="804"/>
      <c r="G28" s="805"/>
      <c r="H28" s="805"/>
      <c r="I28" s="805"/>
      <c r="J28" s="805"/>
      <c r="K28" s="805"/>
      <c r="L28" s="805"/>
      <c r="M28" s="510"/>
      <c r="N28" s="510" t="s">
        <v>4</v>
      </c>
      <c r="O28" s="839" t="s">
        <v>732</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721</v>
      </c>
      <c r="E31" s="803"/>
      <c r="F31" s="804"/>
      <c r="G31" s="805"/>
      <c r="H31" s="805"/>
      <c r="I31" s="805"/>
      <c r="J31" s="805"/>
      <c r="K31" s="805"/>
      <c r="L31" s="805"/>
      <c r="M31" s="457" t="s">
        <v>6</v>
      </c>
      <c r="N31" s="459"/>
      <c r="O31" s="849" t="s">
        <v>731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1125</v>
      </c>
      <c r="F34" s="818"/>
      <c r="G34" s="818"/>
      <c r="H34" s="818"/>
      <c r="I34" s="818"/>
      <c r="J34" s="818"/>
      <c r="K34" s="818"/>
      <c r="L34" s="819"/>
      <c r="M34" s="457" t="s">
        <v>7</v>
      </c>
      <c r="N34" s="458"/>
      <c r="O34" s="459"/>
      <c r="P34" s="432" t="s">
        <v>885</v>
      </c>
      <c r="Q34" s="818"/>
      <c r="R34" s="818"/>
      <c r="S34" s="818"/>
      <c r="T34" s="818"/>
      <c r="U34" s="818"/>
      <c r="V34" s="818"/>
      <c r="W34" s="819"/>
    </row>
    <row r="35" spans="2:23" s="217" customFormat="1" ht="17.100000000000001" customHeight="1" x14ac:dyDescent="0.15">
      <c r="B35" s="457" t="s">
        <v>46</v>
      </c>
      <c r="C35" s="458"/>
      <c r="D35" s="459"/>
      <c r="E35" s="820" t="s">
        <v>1062</v>
      </c>
      <c r="F35" s="821"/>
      <c r="G35" s="821"/>
      <c r="H35" s="821"/>
      <c r="I35" s="821"/>
      <c r="J35" s="821"/>
      <c r="K35" s="821"/>
      <c r="L35" s="821"/>
      <c r="M35" s="457" t="s">
        <v>46</v>
      </c>
      <c r="N35" s="458"/>
      <c r="O35" s="459"/>
      <c r="P35" s="820" t="s">
        <v>884</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1152</v>
      </c>
      <c r="E38" s="836"/>
      <c r="F38" s="836"/>
      <c r="G38" s="836"/>
      <c r="H38" s="836"/>
      <c r="I38" s="836"/>
      <c r="J38" s="836"/>
      <c r="K38" s="836"/>
      <c r="L38" s="836"/>
      <c r="M38" s="501" t="s">
        <v>560</v>
      </c>
      <c r="N38" s="502"/>
      <c r="O38" s="854" t="s">
        <v>853</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BDE471F9-6460-4067-93E2-E14DE1E69A1C}">
      <formula1>INDIRECT(D13)</formula1>
    </dataValidation>
    <dataValidation type="list" allowBlank="1" showInputMessage="1" showErrorMessage="1" sqref="D11:E12 O11:P12 D28:E29 O28:P29" xr:uid="{8EE5FB32-E547-4D88-9615-2B0243938ADF}">
      <formula1>INDIRECT(D9)</formula1>
    </dataValidation>
    <dataValidation type="list" allowBlank="1" showInputMessage="1" showErrorMessage="1" sqref="E32:E33 P15:P16 P32:P33 E15:E16" xr:uid="{3E4ECEF1-991E-4366-B030-ECE55E8617C3}">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6373977-B989-41E0-ADFB-C6E43503B6FB}">
          <x14:formula1>
            <xm:f>'(参考)リスト'!$F$16:$F$21</xm:f>
          </x14:formula1>
          <xm:sqref>E32:E33</xm:sqref>
        </x14:dataValidation>
        <x14:dataValidation type="list" allowBlank="1" showInputMessage="1" showErrorMessage="1" xr:uid="{20C34097-C47E-488F-A2FB-B89DC5301B62}">
          <x14:formula1>
            <xm:f>'(参考)リスト'!$D$16:$D$18</xm:f>
          </x14:formula1>
          <xm:sqref>D13:E13 O13:P13 D30:E30 O30:P30</xm:sqref>
        </x14:dataValidation>
        <x14:dataValidation type="list" allowBlank="1" showInputMessage="1" showErrorMessage="1" xr:uid="{1F38A335-FFF0-4A53-8A45-F22FCC63F54C}">
          <x14:formula1>
            <xm:f>'(参考)リスト'!$B$16:$B$21</xm:f>
          </x14:formula1>
          <xm:sqref>D9:E10 O9:P10 D26:E27 O26:P27</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339DE-1AF2-4B58-92EB-724D7D08B6A0}">
  <sheetPr codeName="Sheet177"/>
  <dimension ref="B1:Y45"/>
  <sheetViews>
    <sheetView showGridLines="0" view="pageBreakPreview" zoomScaleNormal="100" zoomScaleSheetLayoutView="100" workbookViewId="0">
      <selection activeCell="M9" sqref="M9: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97</v>
      </c>
      <c r="E5" s="801"/>
      <c r="F5" s="804"/>
      <c r="G5" s="805"/>
      <c r="H5" s="805"/>
      <c r="I5" s="805"/>
      <c r="J5" s="805"/>
      <c r="K5" s="805"/>
      <c r="L5" s="805"/>
      <c r="M5" s="808" t="s">
        <v>557</v>
      </c>
      <c r="N5" s="811" t="s">
        <v>558</v>
      </c>
      <c r="O5" s="812">
        <v>97</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3</v>
      </c>
      <c r="E7" s="813"/>
      <c r="F7" s="804"/>
      <c r="G7" s="805"/>
      <c r="H7" s="805"/>
      <c r="I7" s="805"/>
      <c r="J7" s="805"/>
      <c r="K7" s="805"/>
      <c r="L7" s="805"/>
      <c r="M7" s="809"/>
      <c r="N7" s="811" t="s">
        <v>2</v>
      </c>
      <c r="O7" s="812">
        <v>4</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719</v>
      </c>
      <c r="E11" s="815"/>
      <c r="F11" s="804"/>
      <c r="G11" s="805"/>
      <c r="H11" s="805"/>
      <c r="I11" s="805"/>
      <c r="J11" s="805"/>
      <c r="K11" s="805"/>
      <c r="L11" s="805"/>
      <c r="M11" s="510"/>
      <c r="N11" s="510" t="s">
        <v>4</v>
      </c>
      <c r="O11" s="812" t="s">
        <v>719</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721</v>
      </c>
      <c r="E14" s="803"/>
      <c r="F14" s="804"/>
      <c r="G14" s="805"/>
      <c r="H14" s="805"/>
      <c r="I14" s="805"/>
      <c r="J14" s="805"/>
      <c r="K14" s="805"/>
      <c r="L14" s="805"/>
      <c r="M14" s="457" t="s">
        <v>6</v>
      </c>
      <c r="N14" s="459"/>
      <c r="O14" s="802" t="s">
        <v>721</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1126</v>
      </c>
      <c r="F17" s="818"/>
      <c r="G17" s="818"/>
      <c r="H17" s="818"/>
      <c r="I17" s="818"/>
      <c r="J17" s="818"/>
      <c r="K17" s="818"/>
      <c r="L17" s="819"/>
      <c r="M17" s="457" t="s">
        <v>7</v>
      </c>
      <c r="N17" s="458"/>
      <c r="O17" s="459"/>
      <c r="P17" s="432" t="s">
        <v>1127</v>
      </c>
      <c r="Q17" s="818"/>
      <c r="R17" s="818"/>
      <c r="S17" s="818"/>
      <c r="T17" s="818"/>
      <c r="U17" s="818"/>
      <c r="V17" s="818"/>
      <c r="W17" s="819"/>
    </row>
    <row r="18" spans="2:23" s="217" customFormat="1" ht="17.100000000000001" customHeight="1" x14ac:dyDescent="0.15">
      <c r="B18" s="457" t="s">
        <v>46</v>
      </c>
      <c r="C18" s="458"/>
      <c r="D18" s="459"/>
      <c r="E18" s="820" t="s">
        <v>1017</v>
      </c>
      <c r="F18" s="821"/>
      <c r="G18" s="821"/>
      <c r="H18" s="821"/>
      <c r="I18" s="821"/>
      <c r="J18" s="821"/>
      <c r="K18" s="821"/>
      <c r="L18" s="821"/>
      <c r="M18" s="457" t="s">
        <v>46</v>
      </c>
      <c r="N18" s="458"/>
      <c r="O18" s="459"/>
      <c r="P18" s="820" t="s">
        <v>1063</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1148</v>
      </c>
      <c r="E21" s="836"/>
      <c r="F21" s="836"/>
      <c r="G21" s="836"/>
      <c r="H21" s="836"/>
      <c r="I21" s="836"/>
      <c r="J21" s="836"/>
      <c r="K21" s="836"/>
      <c r="L21" s="836"/>
      <c r="M21" s="837" t="s">
        <v>560</v>
      </c>
      <c r="N21" s="838"/>
      <c r="O21" s="835" t="s">
        <v>1148</v>
      </c>
      <c r="P21" s="836"/>
      <c r="Q21" s="836"/>
      <c r="R21" s="836"/>
      <c r="S21" s="836"/>
      <c r="T21" s="836"/>
      <c r="U21" s="836"/>
      <c r="V21" s="836"/>
      <c r="W21" s="836"/>
    </row>
    <row r="22" spans="2:23" s="217" customFormat="1" ht="20.100000000000001" customHeight="1" x14ac:dyDescent="0.15">
      <c r="B22" s="809" t="s">
        <v>557</v>
      </c>
      <c r="C22" s="798" t="s">
        <v>558</v>
      </c>
      <c r="D22" s="800">
        <v>97</v>
      </c>
      <c r="E22" s="801"/>
      <c r="F22" s="804"/>
      <c r="G22" s="805"/>
      <c r="H22" s="805"/>
      <c r="I22" s="805"/>
      <c r="J22" s="805"/>
      <c r="K22" s="805"/>
      <c r="L22" s="805"/>
      <c r="M22" s="809" t="s">
        <v>557</v>
      </c>
      <c r="N22" s="798" t="s">
        <v>558</v>
      </c>
      <c r="O22" s="839">
        <v>98</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5</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719</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721</v>
      </c>
      <c r="E31" s="803"/>
      <c r="F31" s="804"/>
      <c r="G31" s="805"/>
      <c r="H31" s="805"/>
      <c r="I31" s="805"/>
      <c r="J31" s="805"/>
      <c r="K31" s="805"/>
      <c r="L31" s="805"/>
      <c r="M31" s="457" t="s">
        <v>6</v>
      </c>
      <c r="N31" s="459"/>
      <c r="O31" s="849" t="s">
        <v>721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1128</v>
      </c>
      <c r="F34" s="818"/>
      <c r="G34" s="818"/>
      <c r="H34" s="818"/>
      <c r="I34" s="818"/>
      <c r="J34" s="818"/>
      <c r="K34" s="818"/>
      <c r="L34" s="819"/>
      <c r="M34" s="457" t="s">
        <v>7</v>
      </c>
      <c r="N34" s="458"/>
      <c r="O34" s="459"/>
      <c r="P34" s="432" t="s">
        <v>1129</v>
      </c>
      <c r="Q34" s="818"/>
      <c r="R34" s="818"/>
      <c r="S34" s="818"/>
      <c r="T34" s="818"/>
      <c r="U34" s="818"/>
      <c r="V34" s="818"/>
      <c r="W34" s="819"/>
    </row>
    <row r="35" spans="2:23" s="217" customFormat="1" ht="17.100000000000001" customHeight="1" x14ac:dyDescent="0.15">
      <c r="B35" s="457" t="s">
        <v>46</v>
      </c>
      <c r="C35" s="458"/>
      <c r="D35" s="459"/>
      <c r="E35" s="820" t="s">
        <v>1064</v>
      </c>
      <c r="F35" s="821"/>
      <c r="G35" s="821"/>
      <c r="H35" s="821"/>
      <c r="I35" s="821"/>
      <c r="J35" s="821"/>
      <c r="K35" s="821"/>
      <c r="L35" s="821"/>
      <c r="M35" s="457" t="s">
        <v>46</v>
      </c>
      <c r="N35" s="458"/>
      <c r="O35" s="459"/>
      <c r="P35" s="820" t="s">
        <v>1065</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1148</v>
      </c>
      <c r="E38" s="836"/>
      <c r="F38" s="836"/>
      <c r="G38" s="836"/>
      <c r="H38" s="836"/>
      <c r="I38" s="836"/>
      <c r="J38" s="836"/>
      <c r="K38" s="836"/>
      <c r="L38" s="836"/>
      <c r="M38" s="501" t="s">
        <v>560</v>
      </c>
      <c r="N38" s="502"/>
      <c r="O38" s="854" t="s">
        <v>1153</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1221E0C5-8AF5-49CE-9EB0-ACB6C74CCCF1}">
      <formula1>INDIRECT(D13)</formula1>
    </dataValidation>
    <dataValidation type="list" allowBlank="1" showInputMessage="1" showErrorMessage="1" sqref="D11:E12 O11:P12 D28:E29 O28:P29" xr:uid="{7F992748-04EC-430D-B19A-B7C668A50EFD}">
      <formula1>INDIRECT(D9)</formula1>
    </dataValidation>
    <dataValidation type="list" allowBlank="1" showInputMessage="1" showErrorMessage="1" sqref="E32:E33 P15:P16 P32:P33 E15:E16" xr:uid="{72477B95-1391-40EA-840E-0BBDB6BC0EE9}">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406BFC0-15B9-4369-8E87-62D372A5229A}">
          <x14:formula1>
            <xm:f>'(参考)リスト'!$F$16:$F$21</xm:f>
          </x14:formula1>
          <xm:sqref>E32:E33</xm:sqref>
        </x14:dataValidation>
        <x14:dataValidation type="list" allowBlank="1" showInputMessage="1" showErrorMessage="1" xr:uid="{F66C7ECB-6938-4E75-A88F-1B1FF8816BAA}">
          <x14:formula1>
            <xm:f>'(参考)リスト'!$D$16:$D$18</xm:f>
          </x14:formula1>
          <xm:sqref>D13:E13 O13:P13 D30:E30 O30:P30</xm:sqref>
        </x14:dataValidation>
        <x14:dataValidation type="list" allowBlank="1" showInputMessage="1" showErrorMessage="1" xr:uid="{EEFDCAA7-6AC5-4052-8A4C-F6E61C1C5C68}">
          <x14:formula1>
            <xm:f>'(参考)リスト'!$B$16:$B$21</xm:f>
          </x14:formula1>
          <xm:sqref>D9:E10 O9:P10 D26:E27 O26:P27</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45A4D-1BB5-4387-8AA5-E6C98398D17F}">
  <sheetPr codeName="Sheet178"/>
  <dimension ref="B1:Y45"/>
  <sheetViews>
    <sheetView showGridLines="0" view="pageBreakPreview"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99</v>
      </c>
      <c r="E5" s="801"/>
      <c r="F5" s="804"/>
      <c r="G5" s="805"/>
      <c r="H5" s="805"/>
      <c r="I5" s="805"/>
      <c r="J5" s="805"/>
      <c r="K5" s="805"/>
      <c r="L5" s="805"/>
      <c r="M5" s="808" t="s">
        <v>557</v>
      </c>
      <c r="N5" s="811" t="s">
        <v>558</v>
      </c>
      <c r="O5" s="812">
        <v>99</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2</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732</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721</v>
      </c>
      <c r="E14" s="803"/>
      <c r="F14" s="804"/>
      <c r="G14" s="805"/>
      <c r="H14" s="805"/>
      <c r="I14" s="805"/>
      <c r="J14" s="805"/>
      <c r="K14" s="805"/>
      <c r="L14" s="805"/>
      <c r="M14" s="457" t="s">
        <v>6</v>
      </c>
      <c r="N14" s="459"/>
      <c r="O14" s="802" t="s">
        <v>727</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1130</v>
      </c>
      <c r="F17" s="818"/>
      <c r="G17" s="818"/>
      <c r="H17" s="818"/>
      <c r="I17" s="818"/>
      <c r="J17" s="818"/>
      <c r="K17" s="818"/>
      <c r="L17" s="819"/>
      <c r="M17" s="457" t="s">
        <v>7</v>
      </c>
      <c r="N17" s="458"/>
      <c r="O17" s="459"/>
      <c r="P17" s="432" t="s">
        <v>798</v>
      </c>
      <c r="Q17" s="818"/>
      <c r="R17" s="818"/>
      <c r="S17" s="818"/>
      <c r="T17" s="818"/>
      <c r="U17" s="818"/>
      <c r="V17" s="818"/>
      <c r="W17" s="819"/>
    </row>
    <row r="18" spans="2:23" s="217" customFormat="1" ht="17.100000000000001" customHeight="1" x14ac:dyDescent="0.15">
      <c r="B18" s="457" t="s">
        <v>46</v>
      </c>
      <c r="C18" s="458"/>
      <c r="D18" s="459"/>
      <c r="E18" s="820" t="s">
        <v>1066</v>
      </c>
      <c r="F18" s="821"/>
      <c r="G18" s="821"/>
      <c r="H18" s="821"/>
      <c r="I18" s="821"/>
      <c r="J18" s="821"/>
      <c r="K18" s="821"/>
      <c r="L18" s="821"/>
      <c r="M18" s="457" t="s">
        <v>46</v>
      </c>
      <c r="N18" s="458"/>
      <c r="O18" s="459"/>
      <c r="P18" s="820" t="s">
        <v>886</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1148</v>
      </c>
      <c r="E21" s="836"/>
      <c r="F21" s="836"/>
      <c r="G21" s="836"/>
      <c r="H21" s="836"/>
      <c r="I21" s="836"/>
      <c r="J21" s="836"/>
      <c r="K21" s="836"/>
      <c r="L21" s="836"/>
      <c r="M21" s="837" t="s">
        <v>560</v>
      </c>
      <c r="N21" s="838"/>
      <c r="O21" s="835" t="s">
        <v>792</v>
      </c>
      <c r="P21" s="836"/>
      <c r="Q21" s="836"/>
      <c r="R21" s="836"/>
      <c r="S21" s="836"/>
      <c r="T21" s="836"/>
      <c r="U21" s="836"/>
      <c r="V21" s="836"/>
      <c r="W21" s="857"/>
    </row>
    <row r="22" spans="2:23" s="217" customFormat="1" ht="20.100000000000001" customHeight="1" x14ac:dyDescent="0.15">
      <c r="B22" s="809" t="s">
        <v>557</v>
      </c>
      <c r="C22" s="798" t="s">
        <v>558</v>
      </c>
      <c r="D22" s="800">
        <v>99</v>
      </c>
      <c r="E22" s="801"/>
      <c r="F22" s="804"/>
      <c r="G22" s="805"/>
      <c r="H22" s="805"/>
      <c r="I22" s="805"/>
      <c r="J22" s="805"/>
      <c r="K22" s="805"/>
      <c r="L22" s="805"/>
      <c r="M22" s="809" t="s">
        <v>557</v>
      </c>
      <c r="N22" s="798" t="s">
        <v>558</v>
      </c>
      <c r="O22" s="839">
        <v>99</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3</v>
      </c>
      <c r="E24" s="813"/>
      <c r="F24" s="804"/>
      <c r="G24" s="805"/>
      <c r="H24" s="805"/>
      <c r="I24" s="805"/>
      <c r="J24" s="805"/>
      <c r="K24" s="805"/>
      <c r="L24" s="805"/>
      <c r="M24" s="809"/>
      <c r="N24" s="811" t="s">
        <v>2</v>
      </c>
      <c r="O24" s="843">
        <v>4</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718</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726</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727</v>
      </c>
      <c r="E31" s="803"/>
      <c r="F31" s="804"/>
      <c r="G31" s="805"/>
      <c r="H31" s="805"/>
      <c r="I31" s="805"/>
      <c r="J31" s="805"/>
      <c r="K31" s="805"/>
      <c r="L31" s="805"/>
      <c r="M31" s="457" t="s">
        <v>6</v>
      </c>
      <c r="N31" s="459"/>
      <c r="O31" s="849" t="s">
        <v>721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888</v>
      </c>
      <c r="F34" s="818"/>
      <c r="G34" s="818"/>
      <c r="H34" s="818"/>
      <c r="I34" s="818"/>
      <c r="J34" s="818"/>
      <c r="K34" s="818"/>
      <c r="L34" s="819"/>
      <c r="M34" s="457" t="s">
        <v>7</v>
      </c>
      <c r="N34" s="458"/>
      <c r="O34" s="459"/>
      <c r="P34" s="432" t="s">
        <v>1131</v>
      </c>
      <c r="Q34" s="818"/>
      <c r="R34" s="818"/>
      <c r="S34" s="818"/>
      <c r="T34" s="818"/>
      <c r="U34" s="818"/>
      <c r="V34" s="818"/>
      <c r="W34" s="819"/>
    </row>
    <row r="35" spans="2:23" s="217" customFormat="1" ht="17.100000000000001" customHeight="1" x14ac:dyDescent="0.15">
      <c r="B35" s="457" t="s">
        <v>46</v>
      </c>
      <c r="C35" s="458"/>
      <c r="D35" s="459"/>
      <c r="E35" s="820" t="s">
        <v>887</v>
      </c>
      <c r="F35" s="821"/>
      <c r="G35" s="821"/>
      <c r="H35" s="821"/>
      <c r="I35" s="821"/>
      <c r="J35" s="821"/>
      <c r="K35" s="821"/>
      <c r="L35" s="821"/>
      <c r="M35" s="457" t="s">
        <v>46</v>
      </c>
      <c r="N35" s="458"/>
      <c r="O35" s="459"/>
      <c r="P35" s="820" t="s">
        <v>1067</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792</v>
      </c>
      <c r="E38" s="836"/>
      <c r="F38" s="836"/>
      <c r="G38" s="836"/>
      <c r="H38" s="836"/>
      <c r="I38" s="836"/>
      <c r="J38" s="836"/>
      <c r="K38" s="836"/>
      <c r="L38" s="836"/>
      <c r="M38" s="501" t="s">
        <v>560</v>
      </c>
      <c r="N38" s="502"/>
      <c r="O38" s="835" t="s">
        <v>1148</v>
      </c>
      <c r="P38" s="836"/>
      <c r="Q38" s="836"/>
      <c r="R38" s="836"/>
      <c r="S38" s="836"/>
      <c r="T38" s="836"/>
      <c r="U38" s="836"/>
      <c r="V38" s="836"/>
      <c r="W38" s="83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3E8F383E-93AD-4B89-9E0C-628284528FDD}">
      <formula1>INDIRECT(D13)</formula1>
    </dataValidation>
    <dataValidation type="list" allowBlank="1" showInputMessage="1" showErrorMessage="1" sqref="D11:E12 O11:P12 D28:E29 O28:P29" xr:uid="{CF7B7128-F720-402C-B5F4-CBD7B9EE207C}">
      <formula1>INDIRECT(D9)</formula1>
    </dataValidation>
    <dataValidation type="list" allowBlank="1" showInputMessage="1" showErrorMessage="1" sqref="E32:E33 P15:P16 P32:P33 E15:E16" xr:uid="{8CF9976D-C944-4893-98F5-7C1F11ACE40B}">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7829565-DE95-423D-8A6E-574D56AE2437}">
          <x14:formula1>
            <xm:f>'(参考)リスト'!$F$16:$F$21</xm:f>
          </x14:formula1>
          <xm:sqref>E32:E33</xm:sqref>
        </x14:dataValidation>
        <x14:dataValidation type="list" allowBlank="1" showInputMessage="1" showErrorMessage="1" xr:uid="{E360D045-8992-4F2F-888D-09DC97E1DDFF}">
          <x14:formula1>
            <xm:f>'(参考)リスト'!$D$16:$D$18</xm:f>
          </x14:formula1>
          <xm:sqref>D13:E13 O13:P13 D30:E30 O30:P30</xm:sqref>
        </x14:dataValidation>
        <x14:dataValidation type="list" allowBlank="1" showInputMessage="1" showErrorMessage="1" xr:uid="{5F63B901-2AD4-4AA6-B365-EB2BB6F1527F}">
          <x14:formula1>
            <xm:f>'(参考)リスト'!$B$16:$B$21</xm:f>
          </x14:formula1>
          <xm:sqref>D9:E10 O9:P10 D26:E27 O26:P27</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0D4A6-20D6-44E8-A56D-41054E89509B}">
  <sheetPr codeName="Sheet179"/>
  <dimension ref="B1:Y45"/>
  <sheetViews>
    <sheetView showGridLines="0" view="pageBreakPreview" topLeftCell="A13" zoomScaleNormal="100" zoomScaleSheetLayoutView="100" workbookViewId="0">
      <selection activeCell="M11" sqref="M11:N12"/>
    </sheetView>
  </sheetViews>
  <sheetFormatPr defaultRowHeight="12" x14ac:dyDescent="0.15"/>
  <cols>
    <col min="1" max="1" width="1.5" style="218" customWidth="1"/>
    <col min="2" max="4" width="5.875" style="217" customWidth="1"/>
    <col min="5" max="5" width="9.375" style="217" customWidth="1"/>
    <col min="6" max="12" width="7.625" style="217" customWidth="1"/>
    <col min="13" max="15" width="5.875" style="217" customWidth="1"/>
    <col min="16" max="16" width="9.375" style="217" customWidth="1"/>
    <col min="17" max="23" width="7.625" style="217" customWidth="1"/>
    <col min="24" max="24" width="1.5" style="218" customWidth="1"/>
    <col min="25" max="25" width="0" style="218" hidden="1" customWidth="1"/>
    <col min="26" max="16384" width="9" style="218"/>
  </cols>
  <sheetData>
    <row r="1" spans="2:25" ht="9" customHeight="1" x14ac:dyDescent="0.15"/>
    <row r="2" spans="2:25" s="217" customFormat="1" ht="22.5" customHeight="1" x14ac:dyDescent="0.15">
      <c r="B2" s="785" t="s">
        <v>556</v>
      </c>
      <c r="C2" s="785"/>
      <c r="D2" s="785"/>
      <c r="E2" s="785"/>
      <c r="F2" s="785"/>
      <c r="G2" s="785"/>
      <c r="H2" s="785"/>
      <c r="I2" s="785"/>
      <c r="J2" s="785"/>
      <c r="K2" s="785"/>
      <c r="L2" s="785"/>
      <c r="M2" s="785"/>
      <c r="N2" s="785"/>
      <c r="O2" s="785"/>
      <c r="P2" s="785"/>
      <c r="Q2" s="785"/>
      <c r="R2" s="785"/>
      <c r="S2" s="785"/>
      <c r="T2" s="785"/>
      <c r="U2" s="785"/>
      <c r="V2" s="785"/>
      <c r="W2" s="785"/>
      <c r="Y2" s="203" t="s">
        <v>544</v>
      </c>
    </row>
    <row r="3" spans="2:25" s="217" customFormat="1" ht="20.100000000000001" customHeight="1" x14ac:dyDescent="0.15">
      <c r="B3" s="219" t="s">
        <v>27</v>
      </c>
      <c r="C3" s="219"/>
      <c r="D3" s="786" t="str">
        <f>'様式C-2'!E3</f>
        <v>ホウベンザントンネル</v>
      </c>
      <c r="E3" s="786"/>
      <c r="F3" s="786"/>
      <c r="G3" s="786"/>
      <c r="H3" s="787" t="s">
        <v>28</v>
      </c>
      <c r="I3" s="787"/>
      <c r="J3" s="788" t="str">
        <f>'様式C-2'!J3:L3</f>
        <v>国道435号</v>
      </c>
      <c r="K3" s="788"/>
      <c r="L3" s="788"/>
      <c r="M3" s="789" t="s">
        <v>255</v>
      </c>
      <c r="N3" s="789"/>
      <c r="O3" s="789"/>
      <c r="P3" s="790" t="str">
        <f>'様式C-2'!R3</f>
        <v>株式会社エイト日本技術開発</v>
      </c>
      <c r="Q3" s="790"/>
      <c r="R3" s="790"/>
      <c r="S3" s="498" t="s">
        <v>219</v>
      </c>
      <c r="T3" s="500"/>
      <c r="U3" s="791">
        <f>'様式C-2'!X3</f>
        <v>44413</v>
      </c>
      <c r="V3" s="792"/>
      <c r="W3" s="793"/>
      <c r="Y3" s="203" t="s">
        <v>547</v>
      </c>
    </row>
    <row r="4" spans="2:25" s="217" customFormat="1" ht="20.100000000000001" customHeight="1" x14ac:dyDescent="0.15">
      <c r="B4" s="220" t="s">
        <v>0</v>
      </c>
      <c r="C4" s="220"/>
      <c r="D4" s="797" t="str">
        <f>'様式C-2'!E4</f>
        <v>鳳翩山トンネル</v>
      </c>
      <c r="E4" s="797"/>
      <c r="F4" s="797"/>
      <c r="G4" s="797"/>
      <c r="H4" s="477" t="s">
        <v>1</v>
      </c>
      <c r="I4" s="477"/>
      <c r="J4" s="788" t="str">
        <f>'様式C-2'!J4:L4</f>
        <v>防府土木建設事務所山口支所</v>
      </c>
      <c r="K4" s="788"/>
      <c r="L4" s="788"/>
      <c r="M4" s="789" t="s">
        <v>256</v>
      </c>
      <c r="N4" s="789"/>
      <c r="O4" s="789"/>
      <c r="P4" s="790" t="str">
        <f>'様式C-2'!R4</f>
        <v>榎田　敦之</v>
      </c>
      <c r="Q4" s="790"/>
      <c r="R4" s="790"/>
      <c r="S4" s="642"/>
      <c r="T4" s="643"/>
      <c r="U4" s="794"/>
      <c r="V4" s="795"/>
      <c r="W4" s="796"/>
      <c r="Y4" s="203" t="s">
        <v>53</v>
      </c>
    </row>
    <row r="5" spans="2:25" s="217" customFormat="1" ht="20.100000000000001" customHeight="1" x14ac:dyDescent="0.15">
      <c r="B5" s="809" t="s">
        <v>557</v>
      </c>
      <c r="C5" s="798" t="s">
        <v>558</v>
      </c>
      <c r="D5" s="800">
        <v>100</v>
      </c>
      <c r="E5" s="801"/>
      <c r="F5" s="804"/>
      <c r="G5" s="805"/>
      <c r="H5" s="805"/>
      <c r="I5" s="805"/>
      <c r="J5" s="805"/>
      <c r="K5" s="805"/>
      <c r="L5" s="805"/>
      <c r="M5" s="808" t="s">
        <v>557</v>
      </c>
      <c r="N5" s="811" t="s">
        <v>558</v>
      </c>
      <c r="O5" s="812">
        <v>100</v>
      </c>
      <c r="P5" s="813"/>
      <c r="Q5" s="825"/>
      <c r="R5" s="826"/>
      <c r="S5" s="826"/>
      <c r="T5" s="826"/>
      <c r="U5" s="826"/>
      <c r="V5" s="826"/>
      <c r="W5" s="827"/>
      <c r="Y5" s="203" t="s">
        <v>54</v>
      </c>
    </row>
    <row r="6" spans="2:25" s="217" customFormat="1" ht="20.100000000000001" customHeight="1" x14ac:dyDescent="0.15">
      <c r="B6" s="809"/>
      <c r="C6" s="799"/>
      <c r="D6" s="802"/>
      <c r="E6" s="803"/>
      <c r="F6" s="804"/>
      <c r="G6" s="805"/>
      <c r="H6" s="805"/>
      <c r="I6" s="805"/>
      <c r="J6" s="805"/>
      <c r="K6" s="805"/>
      <c r="L6" s="805"/>
      <c r="M6" s="809"/>
      <c r="N6" s="799"/>
      <c r="O6" s="802"/>
      <c r="P6" s="803"/>
      <c r="Q6" s="804"/>
      <c r="R6" s="805"/>
      <c r="S6" s="805"/>
      <c r="T6" s="805"/>
      <c r="U6" s="805"/>
      <c r="V6" s="805"/>
      <c r="W6" s="828"/>
    </row>
    <row r="7" spans="2:25" s="217" customFormat="1" ht="20.100000000000001" customHeight="1" x14ac:dyDescent="0.15">
      <c r="B7" s="809"/>
      <c r="C7" s="811" t="s">
        <v>2</v>
      </c>
      <c r="D7" s="812">
        <v>1</v>
      </c>
      <c r="E7" s="813"/>
      <c r="F7" s="804"/>
      <c r="G7" s="805"/>
      <c r="H7" s="805"/>
      <c r="I7" s="805"/>
      <c r="J7" s="805"/>
      <c r="K7" s="805"/>
      <c r="L7" s="805"/>
      <c r="M7" s="809"/>
      <c r="N7" s="811" t="s">
        <v>2</v>
      </c>
      <c r="O7" s="812">
        <v>2</v>
      </c>
      <c r="P7" s="813"/>
      <c r="Q7" s="804"/>
      <c r="R7" s="805"/>
      <c r="S7" s="805"/>
      <c r="T7" s="805"/>
      <c r="U7" s="805"/>
      <c r="V7" s="805"/>
      <c r="W7" s="828"/>
    </row>
    <row r="8" spans="2:25" s="217" customFormat="1" ht="20.100000000000001" customHeight="1" x14ac:dyDescent="0.15">
      <c r="B8" s="810"/>
      <c r="C8" s="799"/>
      <c r="D8" s="802"/>
      <c r="E8" s="803"/>
      <c r="F8" s="804"/>
      <c r="G8" s="805"/>
      <c r="H8" s="805"/>
      <c r="I8" s="805"/>
      <c r="J8" s="805"/>
      <c r="K8" s="805"/>
      <c r="L8" s="805"/>
      <c r="M8" s="810"/>
      <c r="N8" s="799"/>
      <c r="O8" s="802"/>
      <c r="P8" s="803"/>
      <c r="Q8" s="804"/>
      <c r="R8" s="805"/>
      <c r="S8" s="805"/>
      <c r="T8" s="805"/>
      <c r="U8" s="805"/>
      <c r="V8" s="805"/>
      <c r="W8" s="828"/>
    </row>
    <row r="9" spans="2:25" s="217" customFormat="1" ht="17.100000000000001" customHeight="1" x14ac:dyDescent="0.15">
      <c r="B9" s="510" t="s">
        <v>559</v>
      </c>
      <c r="C9" s="510" t="s">
        <v>3</v>
      </c>
      <c r="D9" s="812" t="s">
        <v>718</v>
      </c>
      <c r="E9" s="813"/>
      <c r="F9" s="804"/>
      <c r="G9" s="805"/>
      <c r="H9" s="805"/>
      <c r="I9" s="805"/>
      <c r="J9" s="805"/>
      <c r="K9" s="805"/>
      <c r="L9" s="805"/>
      <c r="M9" s="510" t="s">
        <v>559</v>
      </c>
      <c r="N9" s="510" t="s">
        <v>3</v>
      </c>
      <c r="O9" s="812" t="s">
        <v>718</v>
      </c>
      <c r="P9" s="813"/>
      <c r="Q9" s="804"/>
      <c r="R9" s="805"/>
      <c r="S9" s="805"/>
      <c r="T9" s="805"/>
      <c r="U9" s="805"/>
      <c r="V9" s="805"/>
      <c r="W9" s="828"/>
    </row>
    <row r="10" spans="2:25" s="217" customFormat="1" ht="17.100000000000001" customHeight="1" x14ac:dyDescent="0.15">
      <c r="B10" s="510"/>
      <c r="C10" s="510"/>
      <c r="D10" s="802"/>
      <c r="E10" s="803"/>
      <c r="F10" s="804"/>
      <c r="G10" s="805"/>
      <c r="H10" s="805"/>
      <c r="I10" s="805"/>
      <c r="J10" s="805"/>
      <c r="K10" s="805"/>
      <c r="L10" s="805"/>
      <c r="M10" s="510"/>
      <c r="N10" s="510"/>
      <c r="O10" s="802"/>
      <c r="P10" s="803"/>
      <c r="Q10" s="804"/>
      <c r="R10" s="805"/>
      <c r="S10" s="805"/>
      <c r="T10" s="805"/>
      <c r="U10" s="805"/>
      <c r="V10" s="805"/>
      <c r="W10" s="828"/>
    </row>
    <row r="11" spans="2:25" s="217" customFormat="1" ht="17.100000000000001" customHeight="1" x14ac:dyDescent="0.15">
      <c r="B11" s="510"/>
      <c r="C11" s="510" t="s">
        <v>4</v>
      </c>
      <c r="D11" s="814" t="s">
        <v>726</v>
      </c>
      <c r="E11" s="815"/>
      <c r="F11" s="804"/>
      <c r="G11" s="805"/>
      <c r="H11" s="805"/>
      <c r="I11" s="805"/>
      <c r="J11" s="805"/>
      <c r="K11" s="805"/>
      <c r="L11" s="805"/>
      <c r="M11" s="510"/>
      <c r="N11" s="510" t="s">
        <v>4</v>
      </c>
      <c r="O11" s="812" t="s">
        <v>726</v>
      </c>
      <c r="P11" s="813"/>
      <c r="Q11" s="804"/>
      <c r="R11" s="805"/>
      <c r="S11" s="805"/>
      <c r="T11" s="805"/>
      <c r="U11" s="805"/>
      <c r="V11" s="805"/>
      <c r="W11" s="828"/>
    </row>
    <row r="12" spans="2:25" s="217" customFormat="1" ht="17.100000000000001" customHeight="1" x14ac:dyDescent="0.15">
      <c r="B12" s="510"/>
      <c r="C12" s="510"/>
      <c r="D12" s="816"/>
      <c r="E12" s="817"/>
      <c r="F12" s="804"/>
      <c r="G12" s="805"/>
      <c r="H12" s="805"/>
      <c r="I12" s="805"/>
      <c r="J12" s="805"/>
      <c r="K12" s="805"/>
      <c r="L12" s="805"/>
      <c r="M12" s="510"/>
      <c r="N12" s="510"/>
      <c r="O12" s="802"/>
      <c r="P12" s="803"/>
      <c r="Q12" s="804"/>
      <c r="R12" s="805"/>
      <c r="S12" s="805"/>
      <c r="T12" s="805"/>
      <c r="U12" s="805"/>
      <c r="V12" s="805"/>
      <c r="W12" s="828"/>
    </row>
    <row r="13" spans="2:25" s="217" customFormat="1" ht="17.100000000000001" customHeight="1" x14ac:dyDescent="0.15">
      <c r="B13" s="457" t="s">
        <v>5</v>
      </c>
      <c r="C13" s="459"/>
      <c r="D13" s="432" t="s">
        <v>720</v>
      </c>
      <c r="E13" s="433"/>
      <c r="F13" s="804"/>
      <c r="G13" s="805"/>
      <c r="H13" s="805"/>
      <c r="I13" s="805"/>
      <c r="J13" s="805"/>
      <c r="K13" s="805"/>
      <c r="L13" s="805"/>
      <c r="M13" s="457" t="s">
        <v>5</v>
      </c>
      <c r="N13" s="459"/>
      <c r="O13" s="432" t="s">
        <v>720</v>
      </c>
      <c r="P13" s="433"/>
      <c r="Q13" s="804"/>
      <c r="R13" s="805"/>
      <c r="S13" s="805"/>
      <c r="T13" s="805"/>
      <c r="U13" s="805"/>
      <c r="V13" s="805"/>
      <c r="W13" s="828"/>
    </row>
    <row r="14" spans="2:25" s="217" customFormat="1" ht="17.100000000000001" customHeight="1" x14ac:dyDescent="0.15">
      <c r="B14" s="457" t="s">
        <v>6</v>
      </c>
      <c r="C14" s="459"/>
      <c r="D14" s="802" t="s">
        <v>727</v>
      </c>
      <c r="E14" s="803"/>
      <c r="F14" s="804"/>
      <c r="G14" s="805"/>
      <c r="H14" s="805"/>
      <c r="I14" s="805"/>
      <c r="J14" s="805"/>
      <c r="K14" s="805"/>
      <c r="L14" s="805"/>
      <c r="M14" s="457" t="s">
        <v>6</v>
      </c>
      <c r="N14" s="459"/>
      <c r="O14" s="802" t="s">
        <v>727</v>
      </c>
      <c r="P14" s="803"/>
      <c r="Q14" s="804"/>
      <c r="R14" s="805"/>
      <c r="S14" s="805"/>
      <c r="T14" s="805"/>
      <c r="U14" s="805"/>
      <c r="V14" s="805"/>
      <c r="W14" s="828"/>
    </row>
    <row r="15" spans="2:25" s="217" customFormat="1" ht="17.100000000000001" customHeight="1" x14ac:dyDescent="0.15">
      <c r="B15" s="498" t="s">
        <v>29</v>
      </c>
      <c r="C15" s="823" t="s">
        <v>267</v>
      </c>
      <c r="D15" s="824"/>
      <c r="E15" s="221" t="s">
        <v>723</v>
      </c>
      <c r="F15" s="804"/>
      <c r="G15" s="805"/>
      <c r="H15" s="805"/>
      <c r="I15" s="805"/>
      <c r="J15" s="805"/>
      <c r="K15" s="805"/>
      <c r="L15" s="805"/>
      <c r="M15" s="498" t="s">
        <v>29</v>
      </c>
      <c r="N15" s="823" t="s">
        <v>267</v>
      </c>
      <c r="O15" s="824"/>
      <c r="P15" s="221" t="s">
        <v>723</v>
      </c>
      <c r="Q15" s="804"/>
      <c r="R15" s="805"/>
      <c r="S15" s="805"/>
      <c r="T15" s="805"/>
      <c r="U15" s="805"/>
      <c r="V15" s="805"/>
      <c r="W15" s="828"/>
    </row>
    <row r="16" spans="2:25" s="217" customFormat="1" ht="17.100000000000001" customHeight="1" x14ac:dyDescent="0.15">
      <c r="B16" s="501"/>
      <c r="C16" s="823" t="s">
        <v>268</v>
      </c>
      <c r="D16" s="824"/>
      <c r="E16" s="222" t="s">
        <v>547</v>
      </c>
      <c r="F16" s="806"/>
      <c r="G16" s="807"/>
      <c r="H16" s="807"/>
      <c r="I16" s="807"/>
      <c r="J16" s="807"/>
      <c r="K16" s="807"/>
      <c r="L16" s="807"/>
      <c r="M16" s="501"/>
      <c r="N16" s="823" t="s">
        <v>268</v>
      </c>
      <c r="O16" s="824"/>
      <c r="P16" s="222" t="s">
        <v>547</v>
      </c>
      <c r="Q16" s="806"/>
      <c r="R16" s="807"/>
      <c r="S16" s="807"/>
      <c r="T16" s="807"/>
      <c r="U16" s="807"/>
      <c r="V16" s="807"/>
      <c r="W16" s="829"/>
    </row>
    <row r="17" spans="2:23" s="217" customFormat="1" ht="17.100000000000001" customHeight="1" x14ac:dyDescent="0.15">
      <c r="B17" s="457" t="s">
        <v>7</v>
      </c>
      <c r="C17" s="458"/>
      <c r="D17" s="459"/>
      <c r="E17" s="432" t="s">
        <v>794</v>
      </c>
      <c r="F17" s="818"/>
      <c r="G17" s="818"/>
      <c r="H17" s="818"/>
      <c r="I17" s="818"/>
      <c r="J17" s="818"/>
      <c r="K17" s="818"/>
      <c r="L17" s="819"/>
      <c r="M17" s="457" t="s">
        <v>7</v>
      </c>
      <c r="N17" s="458"/>
      <c r="O17" s="459"/>
      <c r="P17" s="432" t="s">
        <v>807</v>
      </c>
      <c r="Q17" s="818"/>
      <c r="R17" s="818"/>
      <c r="S17" s="818"/>
      <c r="T17" s="818"/>
      <c r="U17" s="818"/>
      <c r="V17" s="818"/>
      <c r="W17" s="819"/>
    </row>
    <row r="18" spans="2:23" s="217" customFormat="1" ht="17.100000000000001" customHeight="1" x14ac:dyDescent="0.15">
      <c r="B18" s="457" t="s">
        <v>46</v>
      </c>
      <c r="C18" s="458"/>
      <c r="D18" s="459"/>
      <c r="E18" s="820" t="s">
        <v>865</v>
      </c>
      <c r="F18" s="821"/>
      <c r="G18" s="821"/>
      <c r="H18" s="821"/>
      <c r="I18" s="821"/>
      <c r="J18" s="821"/>
      <c r="K18" s="821"/>
      <c r="L18" s="821"/>
      <c r="M18" s="457" t="s">
        <v>46</v>
      </c>
      <c r="N18" s="458"/>
      <c r="O18" s="459"/>
      <c r="P18" s="820" t="s">
        <v>806</v>
      </c>
      <c r="Q18" s="821"/>
      <c r="R18" s="821"/>
      <c r="S18" s="821"/>
      <c r="T18" s="821"/>
      <c r="U18" s="821"/>
      <c r="V18" s="821"/>
      <c r="W18" s="822"/>
    </row>
    <row r="19" spans="2:23" s="217" customFormat="1" ht="17.100000000000001" customHeight="1" x14ac:dyDescent="0.15">
      <c r="B19" s="457" t="s">
        <v>270</v>
      </c>
      <c r="C19" s="458"/>
      <c r="D19" s="459"/>
      <c r="E19" s="820" t="s">
        <v>723</v>
      </c>
      <c r="F19" s="821"/>
      <c r="G19" s="821"/>
      <c r="H19" s="818"/>
      <c r="I19" s="818"/>
      <c r="J19" s="818"/>
      <c r="K19" s="818"/>
      <c r="L19" s="819"/>
      <c r="M19" s="457" t="s">
        <v>270</v>
      </c>
      <c r="N19" s="458"/>
      <c r="O19" s="459"/>
      <c r="P19" s="820" t="s">
        <v>723</v>
      </c>
      <c r="Q19" s="821"/>
      <c r="R19" s="821"/>
      <c r="S19" s="818"/>
      <c r="T19" s="818"/>
      <c r="U19" s="818"/>
      <c r="V19" s="818"/>
      <c r="W19" s="819"/>
    </row>
    <row r="20" spans="2:23" s="217" customFormat="1" ht="17.100000000000001" customHeight="1" x14ac:dyDescent="0.15">
      <c r="B20" s="457" t="s">
        <v>287</v>
      </c>
      <c r="C20" s="458"/>
      <c r="D20" s="459"/>
      <c r="E20" s="820" t="s">
        <v>723</v>
      </c>
      <c r="F20" s="821"/>
      <c r="G20" s="821"/>
      <c r="H20" s="830" t="s">
        <v>8</v>
      </c>
      <c r="I20" s="831"/>
      <c r="J20" s="832" t="s">
        <v>723</v>
      </c>
      <c r="K20" s="833"/>
      <c r="L20" s="833"/>
      <c r="M20" s="457" t="s">
        <v>287</v>
      </c>
      <c r="N20" s="458"/>
      <c r="O20" s="459"/>
      <c r="P20" s="820" t="s">
        <v>723</v>
      </c>
      <c r="Q20" s="821"/>
      <c r="R20" s="821"/>
      <c r="S20" s="830" t="s">
        <v>8</v>
      </c>
      <c r="T20" s="831"/>
      <c r="U20" s="832" t="s">
        <v>723</v>
      </c>
      <c r="V20" s="833"/>
      <c r="W20" s="834"/>
    </row>
    <row r="21" spans="2:23" s="217" customFormat="1" ht="17.100000000000001" customHeight="1" x14ac:dyDescent="0.15">
      <c r="B21" s="457" t="s">
        <v>560</v>
      </c>
      <c r="C21" s="458"/>
      <c r="D21" s="835" t="s">
        <v>792</v>
      </c>
      <c r="E21" s="836"/>
      <c r="F21" s="836"/>
      <c r="G21" s="836"/>
      <c r="H21" s="836"/>
      <c r="I21" s="836"/>
      <c r="J21" s="836"/>
      <c r="K21" s="836"/>
      <c r="L21" s="836"/>
      <c r="M21" s="837" t="s">
        <v>560</v>
      </c>
      <c r="N21" s="838"/>
      <c r="O21" s="835" t="s">
        <v>792</v>
      </c>
      <c r="P21" s="836"/>
      <c r="Q21" s="836"/>
      <c r="R21" s="836"/>
      <c r="S21" s="836"/>
      <c r="T21" s="836"/>
      <c r="U21" s="836"/>
      <c r="V21" s="836"/>
      <c r="W21" s="857"/>
    </row>
    <row r="22" spans="2:23" s="217" customFormat="1" ht="20.100000000000001" customHeight="1" x14ac:dyDescent="0.15">
      <c r="B22" s="809" t="s">
        <v>557</v>
      </c>
      <c r="C22" s="798" t="s">
        <v>558</v>
      </c>
      <c r="D22" s="800">
        <v>100</v>
      </c>
      <c r="E22" s="801"/>
      <c r="F22" s="804"/>
      <c r="G22" s="805"/>
      <c r="H22" s="805"/>
      <c r="I22" s="805"/>
      <c r="J22" s="805"/>
      <c r="K22" s="805"/>
      <c r="L22" s="805"/>
      <c r="M22" s="809" t="s">
        <v>557</v>
      </c>
      <c r="N22" s="798" t="s">
        <v>558</v>
      </c>
      <c r="O22" s="839">
        <v>101</v>
      </c>
      <c r="P22" s="840"/>
      <c r="Q22" s="804"/>
      <c r="R22" s="805"/>
      <c r="S22" s="805"/>
      <c r="T22" s="805"/>
      <c r="U22" s="805"/>
      <c r="V22" s="805"/>
      <c r="W22" s="828"/>
    </row>
    <row r="23" spans="2:23" s="217" customFormat="1" ht="20.100000000000001" customHeight="1" x14ac:dyDescent="0.15">
      <c r="B23" s="809"/>
      <c r="C23" s="799"/>
      <c r="D23" s="802"/>
      <c r="E23" s="803"/>
      <c r="F23" s="804"/>
      <c r="G23" s="805"/>
      <c r="H23" s="805"/>
      <c r="I23" s="805"/>
      <c r="J23" s="805"/>
      <c r="K23" s="805"/>
      <c r="L23" s="805"/>
      <c r="M23" s="809"/>
      <c r="N23" s="799"/>
      <c r="O23" s="841"/>
      <c r="P23" s="842"/>
      <c r="Q23" s="804"/>
      <c r="R23" s="805"/>
      <c r="S23" s="805"/>
      <c r="T23" s="805"/>
      <c r="U23" s="805"/>
      <c r="V23" s="805"/>
      <c r="W23" s="828"/>
    </row>
    <row r="24" spans="2:23" s="217" customFormat="1" ht="20.100000000000001" customHeight="1" x14ac:dyDescent="0.15">
      <c r="B24" s="809"/>
      <c r="C24" s="811" t="s">
        <v>2</v>
      </c>
      <c r="D24" s="812">
        <v>3</v>
      </c>
      <c r="E24" s="813"/>
      <c r="F24" s="804"/>
      <c r="G24" s="805"/>
      <c r="H24" s="805"/>
      <c r="I24" s="805"/>
      <c r="J24" s="805"/>
      <c r="K24" s="805"/>
      <c r="L24" s="805"/>
      <c r="M24" s="809"/>
      <c r="N24" s="811" t="s">
        <v>2</v>
      </c>
      <c r="O24" s="843">
        <v>1</v>
      </c>
      <c r="P24" s="844"/>
      <c r="Q24" s="804"/>
      <c r="R24" s="805"/>
      <c r="S24" s="805"/>
      <c r="T24" s="805"/>
      <c r="U24" s="805"/>
      <c r="V24" s="805"/>
      <c r="W24" s="828"/>
    </row>
    <row r="25" spans="2:23" s="217" customFormat="1" ht="20.100000000000001" customHeight="1" x14ac:dyDescent="0.15">
      <c r="B25" s="810"/>
      <c r="C25" s="799"/>
      <c r="D25" s="802"/>
      <c r="E25" s="803"/>
      <c r="F25" s="804"/>
      <c r="G25" s="805"/>
      <c r="H25" s="805"/>
      <c r="I25" s="805"/>
      <c r="J25" s="805"/>
      <c r="K25" s="805"/>
      <c r="L25" s="805"/>
      <c r="M25" s="810"/>
      <c r="N25" s="799"/>
      <c r="O25" s="845"/>
      <c r="P25" s="846"/>
      <c r="Q25" s="804"/>
      <c r="R25" s="805"/>
      <c r="S25" s="805"/>
      <c r="T25" s="805"/>
      <c r="U25" s="805"/>
      <c r="V25" s="805"/>
      <c r="W25" s="828"/>
    </row>
    <row r="26" spans="2:23" s="217" customFormat="1" ht="17.100000000000001" customHeight="1" x14ac:dyDescent="0.15">
      <c r="B26" s="510" t="s">
        <v>559</v>
      </c>
      <c r="C26" s="510" t="s">
        <v>3</v>
      </c>
      <c r="D26" s="812" t="s">
        <v>718</v>
      </c>
      <c r="E26" s="813"/>
      <c r="F26" s="804"/>
      <c r="G26" s="805"/>
      <c r="H26" s="805"/>
      <c r="I26" s="805"/>
      <c r="J26" s="805"/>
      <c r="K26" s="805"/>
      <c r="L26" s="805"/>
      <c r="M26" s="510" t="s">
        <v>559</v>
      </c>
      <c r="N26" s="510" t="s">
        <v>3</v>
      </c>
      <c r="O26" s="847" t="s">
        <v>731</v>
      </c>
      <c r="P26" s="848"/>
      <c r="Q26" s="804"/>
      <c r="R26" s="805"/>
      <c r="S26" s="805"/>
      <c r="T26" s="805"/>
      <c r="U26" s="805"/>
      <c r="V26" s="805"/>
      <c r="W26" s="828"/>
    </row>
    <row r="27" spans="2:23" s="217" customFormat="1" ht="17.100000000000001" customHeight="1" x14ac:dyDescent="0.15">
      <c r="B27" s="510"/>
      <c r="C27" s="510"/>
      <c r="D27" s="802"/>
      <c r="E27" s="803"/>
      <c r="F27" s="804"/>
      <c r="G27" s="805"/>
      <c r="H27" s="805"/>
      <c r="I27" s="805"/>
      <c r="J27" s="805"/>
      <c r="K27" s="805"/>
      <c r="L27" s="805"/>
      <c r="M27" s="510"/>
      <c r="N27" s="510"/>
      <c r="O27" s="841"/>
      <c r="P27" s="842"/>
      <c r="Q27" s="804"/>
      <c r="R27" s="805"/>
      <c r="S27" s="805"/>
      <c r="T27" s="805"/>
      <c r="U27" s="805"/>
      <c r="V27" s="805"/>
      <c r="W27" s="828"/>
    </row>
    <row r="28" spans="2:23" s="217" customFormat="1" ht="17.100000000000001" customHeight="1" x14ac:dyDescent="0.15">
      <c r="B28" s="510"/>
      <c r="C28" s="510" t="s">
        <v>4</v>
      </c>
      <c r="D28" s="812" t="s">
        <v>726</v>
      </c>
      <c r="E28" s="813"/>
      <c r="F28" s="804"/>
      <c r="G28" s="805"/>
      <c r="H28" s="805"/>
      <c r="I28" s="805"/>
      <c r="J28" s="805"/>
      <c r="K28" s="805"/>
      <c r="L28" s="805"/>
      <c r="M28" s="510"/>
      <c r="N28" s="510" t="s">
        <v>4</v>
      </c>
      <c r="O28" s="839" t="s">
        <v>731</v>
      </c>
      <c r="P28" s="840"/>
      <c r="Q28" s="804"/>
      <c r="R28" s="805"/>
      <c r="S28" s="805"/>
      <c r="T28" s="805"/>
      <c r="U28" s="805"/>
      <c r="V28" s="805"/>
      <c r="W28" s="828"/>
    </row>
    <row r="29" spans="2:23" s="217" customFormat="1" ht="17.100000000000001" customHeight="1" x14ac:dyDescent="0.15">
      <c r="B29" s="510"/>
      <c r="C29" s="510"/>
      <c r="D29" s="802"/>
      <c r="E29" s="803"/>
      <c r="F29" s="804"/>
      <c r="G29" s="805"/>
      <c r="H29" s="805"/>
      <c r="I29" s="805"/>
      <c r="J29" s="805"/>
      <c r="K29" s="805"/>
      <c r="L29" s="805"/>
      <c r="M29" s="510"/>
      <c r="N29" s="510"/>
      <c r="O29" s="841"/>
      <c r="P29" s="842"/>
      <c r="Q29" s="804"/>
      <c r="R29" s="805"/>
      <c r="S29" s="805"/>
      <c r="T29" s="805"/>
      <c r="U29" s="805"/>
      <c r="V29" s="805"/>
      <c r="W29" s="828"/>
    </row>
    <row r="30" spans="2:23" s="217" customFormat="1" ht="17.100000000000001" customHeight="1" x14ac:dyDescent="0.15">
      <c r="B30" s="457" t="s">
        <v>5</v>
      </c>
      <c r="C30" s="459"/>
      <c r="D30" s="432" t="s">
        <v>720</v>
      </c>
      <c r="E30" s="433"/>
      <c r="F30" s="804"/>
      <c r="G30" s="805"/>
      <c r="H30" s="805"/>
      <c r="I30" s="805"/>
      <c r="J30" s="805"/>
      <c r="K30" s="805"/>
      <c r="L30" s="805"/>
      <c r="M30" s="457" t="s">
        <v>5</v>
      </c>
      <c r="N30" s="459"/>
      <c r="O30" s="849" t="s">
        <v>720</v>
      </c>
      <c r="P30" s="850"/>
      <c r="Q30" s="804"/>
      <c r="R30" s="805"/>
      <c r="S30" s="805"/>
      <c r="T30" s="805"/>
      <c r="U30" s="805"/>
      <c r="V30" s="805"/>
      <c r="W30" s="828"/>
    </row>
    <row r="31" spans="2:23" s="217" customFormat="1" ht="17.100000000000001" customHeight="1" x14ac:dyDescent="0.15">
      <c r="B31" s="457" t="s">
        <v>6</v>
      </c>
      <c r="C31" s="459"/>
      <c r="D31" s="802" t="s">
        <v>721</v>
      </c>
      <c r="E31" s="803"/>
      <c r="F31" s="804"/>
      <c r="G31" s="805"/>
      <c r="H31" s="805"/>
      <c r="I31" s="805"/>
      <c r="J31" s="805"/>
      <c r="K31" s="805"/>
      <c r="L31" s="805"/>
      <c r="M31" s="457" t="s">
        <v>6</v>
      </c>
      <c r="N31" s="459"/>
      <c r="O31" s="849" t="s">
        <v>731</v>
      </c>
      <c r="P31" s="850"/>
      <c r="Q31" s="804"/>
      <c r="R31" s="805"/>
      <c r="S31" s="805"/>
      <c r="T31" s="805"/>
      <c r="U31" s="805"/>
      <c r="V31" s="805"/>
      <c r="W31" s="828"/>
    </row>
    <row r="32" spans="2:23" s="217" customFormat="1" ht="17.100000000000001" customHeight="1" x14ac:dyDescent="0.15">
      <c r="B32" s="498" t="s">
        <v>29</v>
      </c>
      <c r="C32" s="823" t="s">
        <v>267</v>
      </c>
      <c r="D32" s="824"/>
      <c r="E32" s="221" t="s">
        <v>723</v>
      </c>
      <c r="F32" s="804"/>
      <c r="G32" s="805"/>
      <c r="H32" s="805"/>
      <c r="I32" s="805"/>
      <c r="J32" s="805"/>
      <c r="K32" s="805"/>
      <c r="L32" s="805"/>
      <c r="M32" s="498" t="s">
        <v>29</v>
      </c>
      <c r="N32" s="823" t="s">
        <v>267</v>
      </c>
      <c r="O32" s="824"/>
      <c r="P32" s="222" t="s">
        <v>723</v>
      </c>
      <c r="Q32" s="804"/>
      <c r="R32" s="805"/>
      <c r="S32" s="805"/>
      <c r="T32" s="805"/>
      <c r="U32" s="805"/>
      <c r="V32" s="805"/>
      <c r="W32" s="828"/>
    </row>
    <row r="33" spans="2:23" s="217" customFormat="1" ht="17.100000000000001" customHeight="1" x14ac:dyDescent="0.15">
      <c r="B33" s="501"/>
      <c r="C33" s="823" t="s">
        <v>268</v>
      </c>
      <c r="D33" s="824"/>
      <c r="E33" s="222" t="s">
        <v>547</v>
      </c>
      <c r="F33" s="806"/>
      <c r="G33" s="807"/>
      <c r="H33" s="807"/>
      <c r="I33" s="807"/>
      <c r="J33" s="807"/>
      <c r="K33" s="807"/>
      <c r="L33" s="807"/>
      <c r="M33" s="501"/>
      <c r="N33" s="823" t="s">
        <v>268</v>
      </c>
      <c r="O33" s="824"/>
      <c r="P33" s="292" t="s">
        <v>547</v>
      </c>
      <c r="Q33" s="806"/>
      <c r="R33" s="807"/>
      <c r="S33" s="807"/>
      <c r="T33" s="807"/>
      <c r="U33" s="807"/>
      <c r="V33" s="807"/>
      <c r="W33" s="829"/>
    </row>
    <row r="34" spans="2:23" s="217" customFormat="1" ht="17.100000000000001" customHeight="1" x14ac:dyDescent="0.15">
      <c r="B34" s="457" t="s">
        <v>7</v>
      </c>
      <c r="C34" s="458"/>
      <c r="D34" s="459"/>
      <c r="E34" s="432" t="s">
        <v>1132</v>
      </c>
      <c r="F34" s="818"/>
      <c r="G34" s="818"/>
      <c r="H34" s="818"/>
      <c r="I34" s="818"/>
      <c r="J34" s="818"/>
      <c r="K34" s="818"/>
      <c r="L34" s="819"/>
      <c r="M34" s="457" t="s">
        <v>7</v>
      </c>
      <c r="N34" s="458"/>
      <c r="O34" s="459"/>
      <c r="P34" s="432" t="s">
        <v>1145</v>
      </c>
      <c r="Q34" s="818"/>
      <c r="R34" s="818"/>
      <c r="S34" s="818"/>
      <c r="T34" s="818"/>
      <c r="U34" s="818"/>
      <c r="V34" s="818"/>
      <c r="W34" s="819"/>
    </row>
    <row r="35" spans="2:23" s="217" customFormat="1" ht="17.100000000000001" customHeight="1" x14ac:dyDescent="0.15">
      <c r="B35" s="457" t="s">
        <v>46</v>
      </c>
      <c r="C35" s="458"/>
      <c r="D35" s="459"/>
      <c r="E35" s="820" t="s">
        <v>1068</v>
      </c>
      <c r="F35" s="821"/>
      <c r="G35" s="821"/>
      <c r="H35" s="821"/>
      <c r="I35" s="821"/>
      <c r="J35" s="821"/>
      <c r="K35" s="821"/>
      <c r="L35" s="821"/>
      <c r="M35" s="457" t="s">
        <v>46</v>
      </c>
      <c r="N35" s="458"/>
      <c r="O35" s="459"/>
      <c r="P35" s="820" t="s">
        <v>889</v>
      </c>
      <c r="Q35" s="821"/>
      <c r="R35" s="821"/>
      <c r="S35" s="821"/>
      <c r="T35" s="821"/>
      <c r="U35" s="821"/>
      <c r="V35" s="821"/>
      <c r="W35" s="822"/>
    </row>
    <row r="36" spans="2:23" s="217" customFormat="1" ht="17.100000000000001" customHeight="1" x14ac:dyDescent="0.15">
      <c r="B36" s="457" t="s">
        <v>270</v>
      </c>
      <c r="C36" s="458"/>
      <c r="D36" s="459"/>
      <c r="E36" s="820" t="s">
        <v>723</v>
      </c>
      <c r="F36" s="821"/>
      <c r="G36" s="821"/>
      <c r="H36" s="818"/>
      <c r="I36" s="818"/>
      <c r="J36" s="818"/>
      <c r="K36" s="818"/>
      <c r="L36" s="819"/>
      <c r="M36" s="457" t="s">
        <v>270</v>
      </c>
      <c r="N36" s="458"/>
      <c r="O36" s="459"/>
      <c r="P36" s="820" t="s">
        <v>723</v>
      </c>
      <c r="Q36" s="821"/>
      <c r="R36" s="821"/>
      <c r="S36" s="818"/>
      <c r="T36" s="818"/>
      <c r="U36" s="818"/>
      <c r="V36" s="818"/>
      <c r="W36" s="819"/>
    </row>
    <row r="37" spans="2:23" s="217" customFormat="1" ht="17.100000000000001" customHeight="1" x14ac:dyDescent="0.15">
      <c r="B37" s="457" t="s">
        <v>287</v>
      </c>
      <c r="C37" s="458"/>
      <c r="D37" s="459"/>
      <c r="E37" s="820" t="s">
        <v>723</v>
      </c>
      <c r="F37" s="821"/>
      <c r="G37" s="821"/>
      <c r="H37" s="830" t="s">
        <v>8</v>
      </c>
      <c r="I37" s="831"/>
      <c r="J37" s="832" t="s">
        <v>723</v>
      </c>
      <c r="K37" s="833"/>
      <c r="L37" s="833"/>
      <c r="M37" s="457" t="s">
        <v>287</v>
      </c>
      <c r="N37" s="458"/>
      <c r="O37" s="459"/>
      <c r="P37" s="820" t="s">
        <v>723</v>
      </c>
      <c r="Q37" s="821"/>
      <c r="R37" s="821"/>
      <c r="S37" s="830" t="s">
        <v>8</v>
      </c>
      <c r="T37" s="831"/>
      <c r="U37" s="832" t="s">
        <v>723</v>
      </c>
      <c r="V37" s="833"/>
      <c r="W37" s="834"/>
    </row>
    <row r="38" spans="2:23" s="217" customFormat="1" ht="17.100000000000001" customHeight="1" x14ac:dyDescent="0.15">
      <c r="B38" s="501" t="s">
        <v>560</v>
      </c>
      <c r="C38" s="502"/>
      <c r="D38" s="835" t="s">
        <v>1154</v>
      </c>
      <c r="E38" s="836"/>
      <c r="F38" s="836"/>
      <c r="G38" s="836"/>
      <c r="H38" s="836"/>
      <c r="I38" s="836"/>
      <c r="J38" s="836"/>
      <c r="K38" s="836"/>
      <c r="L38" s="836"/>
      <c r="M38" s="501" t="s">
        <v>560</v>
      </c>
      <c r="N38" s="502"/>
      <c r="O38" s="854" t="s">
        <v>1039</v>
      </c>
      <c r="P38" s="855"/>
      <c r="Q38" s="855"/>
      <c r="R38" s="855"/>
      <c r="S38" s="855"/>
      <c r="T38" s="855"/>
      <c r="U38" s="855"/>
      <c r="V38" s="855"/>
      <c r="W38" s="856"/>
    </row>
    <row r="39" spans="2:23" ht="15" customHeight="1" x14ac:dyDescent="0.15">
      <c r="B39" s="223"/>
      <c r="C39" s="851" t="s">
        <v>561</v>
      </c>
      <c r="D39" s="852"/>
      <c r="E39" s="852"/>
      <c r="F39" s="852"/>
      <c r="G39" s="852"/>
      <c r="H39" s="852"/>
      <c r="I39" s="852"/>
      <c r="J39" s="852"/>
      <c r="K39" s="852"/>
      <c r="L39" s="852"/>
      <c r="M39" s="223"/>
      <c r="N39" s="223" t="s">
        <v>562</v>
      </c>
      <c r="O39" s="223"/>
      <c r="P39" s="223"/>
      <c r="Q39" s="223"/>
      <c r="R39" s="223"/>
      <c r="S39" s="223"/>
      <c r="T39" s="223"/>
      <c r="U39" s="223"/>
      <c r="V39" s="223"/>
      <c r="W39" s="223"/>
    </row>
    <row r="40" spans="2:23" ht="15" customHeight="1" x14ac:dyDescent="0.15">
      <c r="B40" s="223"/>
      <c r="C40" s="853"/>
      <c r="D40" s="853"/>
      <c r="E40" s="853"/>
      <c r="F40" s="853"/>
      <c r="G40" s="853"/>
      <c r="H40" s="853"/>
      <c r="I40" s="853"/>
      <c r="J40" s="853"/>
      <c r="K40" s="853"/>
      <c r="L40" s="853"/>
      <c r="M40" s="223"/>
      <c r="N40" s="223" t="s">
        <v>563</v>
      </c>
      <c r="O40" s="223"/>
      <c r="P40" s="223"/>
      <c r="Q40" s="223"/>
      <c r="R40" s="223"/>
      <c r="S40" s="223"/>
      <c r="T40" s="223"/>
      <c r="U40" s="223"/>
      <c r="V40" s="223"/>
      <c r="W40" s="223"/>
    </row>
    <row r="41" spans="2:23" ht="15" customHeight="1" x14ac:dyDescent="0.15">
      <c r="C41" s="223" t="s">
        <v>564</v>
      </c>
      <c r="N41" s="224" t="s">
        <v>514</v>
      </c>
      <c r="O41" s="224"/>
      <c r="P41" s="224"/>
      <c r="Q41" s="224"/>
      <c r="R41" s="224"/>
      <c r="S41" s="224"/>
      <c r="T41" s="224"/>
      <c r="U41" s="224"/>
      <c r="V41" s="224"/>
    </row>
    <row r="42" spans="2:23" ht="15" customHeight="1" x14ac:dyDescent="0.15">
      <c r="C42" s="223" t="s">
        <v>566</v>
      </c>
      <c r="N42" s="224" t="s">
        <v>565</v>
      </c>
      <c r="O42" s="224"/>
      <c r="P42" s="224"/>
      <c r="Q42" s="224"/>
      <c r="R42" s="224"/>
      <c r="S42" s="224"/>
      <c r="T42" s="224"/>
      <c r="U42" s="224"/>
      <c r="V42" s="224"/>
    </row>
    <row r="43" spans="2:23" x14ac:dyDescent="0.15">
      <c r="C43" s="224" t="s">
        <v>535</v>
      </c>
      <c r="N43" s="224" t="s">
        <v>448</v>
      </c>
      <c r="O43" s="224"/>
      <c r="P43" s="224"/>
      <c r="Q43" s="224"/>
      <c r="R43" s="224"/>
      <c r="S43" s="224"/>
      <c r="T43" s="224"/>
      <c r="U43" s="224"/>
      <c r="V43" s="224"/>
    </row>
    <row r="44" spans="2:23" x14ac:dyDescent="0.15">
      <c r="N44" s="224"/>
    </row>
    <row r="45" spans="2:23" x14ac:dyDescent="0.15">
      <c r="N45" s="224"/>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9"/>
  <dataValidations count="3">
    <dataValidation type="list" allowBlank="1" showInputMessage="1" showErrorMessage="1" sqref="D14:E14 O14:P14 O31:P31 D31:E31" xr:uid="{5AA77C9C-AE27-48AD-A840-22C4A4CECFC4}">
      <formula1>INDIRECT(D13)</formula1>
    </dataValidation>
    <dataValidation type="list" allowBlank="1" showInputMessage="1" showErrorMessage="1" sqref="D11:E12 O11:P12 D28:E29 O28:P29" xr:uid="{3439574C-A3E4-4C28-9BC5-59C2AA0A3A3B}">
      <formula1>INDIRECT(D9)</formula1>
    </dataValidation>
    <dataValidation type="list" allowBlank="1" showInputMessage="1" showErrorMessage="1" sqref="E32:E33 P15:P16 P32:P33 E15:E16" xr:uid="{4991FF1C-E932-4109-B8D8-F0BB6985C9F4}">
      <formula1>$Y$2:$Y$5</formula1>
    </dataValidation>
  </dataValidations>
  <printOptions horizontalCentered="1" verticalCentered="1"/>
  <pageMargins left="0" right="0" top="0.39370078740157483" bottom="0" header="0.31496062992125984" footer="0.31496062992125984"/>
  <pageSetup paperSize="9" scale="8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E3A4199-5E0A-474C-9689-2B9DCC514802}">
          <x14:formula1>
            <xm:f>'(参考)リスト'!$F$16:$F$21</xm:f>
          </x14:formula1>
          <xm:sqref>E32:E33</xm:sqref>
        </x14:dataValidation>
        <x14:dataValidation type="list" allowBlank="1" showInputMessage="1" showErrorMessage="1" xr:uid="{80974635-ECBD-4518-9D2C-592C9A33A0AD}">
          <x14:formula1>
            <xm:f>'(参考)リスト'!$D$16:$D$18</xm:f>
          </x14:formula1>
          <xm:sqref>D13:E13 O13:P13 D30:E30 O30:P30</xm:sqref>
        </x14:dataValidation>
        <x14:dataValidation type="list" allowBlank="1" showInputMessage="1" showErrorMessage="1" xr:uid="{6991AC12-2060-4686-A6B8-7501C2FD3B11}">
          <x14:formula1>
            <xm:f>'(参考)リスト'!$B$16:$B$21</xm:f>
          </x14:formula1>
          <xm:sqref>D9:E10 O9:P10 D26:E27 O26:P27</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1"/>
  <dimension ref="B1:Z59"/>
  <sheetViews>
    <sheetView showGridLines="0" view="pageBreakPreview" topLeftCell="B1" zoomScaleNormal="100" zoomScaleSheetLayoutView="100" workbookViewId="0">
      <selection activeCell="J5" sqref="J5:L5"/>
    </sheetView>
  </sheetViews>
  <sheetFormatPr defaultColWidth="7.625" defaultRowHeight="27.95" customHeight="1" x14ac:dyDescent="0.15"/>
  <cols>
    <col min="1" max="1" width="7" style="23" customWidth="1"/>
    <col min="2" max="2" width="7.375" style="23" customWidth="1"/>
    <col min="3" max="3" width="5.875" style="23" customWidth="1"/>
    <col min="4" max="6" width="6.875" style="23" customWidth="1"/>
    <col min="7" max="8" width="5.875" style="23" customWidth="1"/>
    <col min="9" max="9" width="8.875" style="23" customWidth="1"/>
    <col min="10" max="10" width="7.375" style="23" customWidth="1"/>
    <col min="11" max="11" width="5.875" style="23" customWidth="1"/>
    <col min="12" max="14" width="6.75" style="23" customWidth="1"/>
    <col min="15" max="16" width="5.875" style="23" customWidth="1"/>
    <col min="17" max="17" width="8.875" style="23" customWidth="1"/>
    <col min="18" max="18" width="7.375" style="23" customWidth="1"/>
    <col min="19" max="19" width="5.875" style="23" customWidth="1"/>
    <col min="20" max="22" width="6.75" style="23" customWidth="1"/>
    <col min="23" max="24" width="5.875" style="23" customWidth="1"/>
    <col min="25" max="25" width="8.875" style="23" customWidth="1"/>
    <col min="26" max="16384" width="7.625" style="23"/>
  </cols>
  <sheetData>
    <row r="1" spans="2:25" ht="9" customHeight="1" x14ac:dyDescent="0.15"/>
    <row r="2" spans="2:25" ht="18" customHeight="1" x14ac:dyDescent="0.15">
      <c r="B2" s="100" t="s">
        <v>323</v>
      </c>
      <c r="C2" s="88"/>
      <c r="D2" s="88"/>
      <c r="E2" s="88"/>
      <c r="F2" s="88"/>
      <c r="G2" s="88"/>
      <c r="H2" s="88"/>
      <c r="I2" s="88"/>
      <c r="J2" s="88"/>
      <c r="K2" s="88"/>
      <c r="L2" s="88"/>
      <c r="M2" s="88"/>
      <c r="N2" s="88"/>
      <c r="O2" s="88"/>
      <c r="P2" s="88"/>
      <c r="Q2" s="88"/>
      <c r="R2" s="88"/>
      <c r="S2" s="88"/>
      <c r="T2" s="88"/>
      <c r="U2" s="88"/>
      <c r="V2" s="88"/>
      <c r="W2" s="88"/>
      <c r="X2" s="88"/>
      <c r="Y2" s="88"/>
    </row>
    <row r="3" spans="2:25" ht="15" customHeight="1" x14ac:dyDescent="0.15">
      <c r="B3" s="880" t="s">
        <v>45</v>
      </c>
      <c r="C3" s="880"/>
      <c r="D3" s="880"/>
      <c r="E3" s="889" t="s">
        <v>1136</v>
      </c>
      <c r="F3" s="889"/>
      <c r="G3" s="889"/>
      <c r="H3" s="889"/>
      <c r="I3" s="859" t="s">
        <v>40</v>
      </c>
      <c r="J3" s="860"/>
      <c r="K3" s="861"/>
      <c r="L3" s="886" t="s">
        <v>1138</v>
      </c>
      <c r="M3" s="887"/>
      <c r="N3" s="888"/>
      <c r="O3" s="873" t="s">
        <v>255</v>
      </c>
      <c r="P3" s="873"/>
      <c r="Q3" s="873"/>
      <c r="R3" s="883" t="s">
        <v>1139</v>
      </c>
      <c r="S3" s="884"/>
      <c r="T3" s="885"/>
      <c r="U3" s="890" t="s">
        <v>259</v>
      </c>
      <c r="V3" s="891"/>
      <c r="W3" s="874">
        <v>44413</v>
      </c>
      <c r="X3" s="875"/>
      <c r="Y3" s="876"/>
    </row>
    <row r="4" spans="2:25" ht="15" customHeight="1" x14ac:dyDescent="0.15">
      <c r="B4" s="881" t="s">
        <v>41</v>
      </c>
      <c r="C4" s="881"/>
      <c r="D4" s="881"/>
      <c r="E4" s="882" t="s">
        <v>1137</v>
      </c>
      <c r="F4" s="882"/>
      <c r="G4" s="882"/>
      <c r="H4" s="882"/>
      <c r="I4" s="859" t="s">
        <v>44</v>
      </c>
      <c r="J4" s="860"/>
      <c r="K4" s="861"/>
      <c r="L4" s="886" t="s">
        <v>1166</v>
      </c>
      <c r="M4" s="887"/>
      <c r="N4" s="888"/>
      <c r="O4" s="873" t="s">
        <v>256</v>
      </c>
      <c r="P4" s="873"/>
      <c r="Q4" s="873"/>
      <c r="R4" s="883" t="s">
        <v>1140</v>
      </c>
      <c r="S4" s="884"/>
      <c r="T4" s="885"/>
      <c r="U4" s="633"/>
      <c r="V4" s="755"/>
      <c r="W4" s="877"/>
      <c r="X4" s="878"/>
      <c r="Y4" s="879"/>
    </row>
    <row r="5" spans="2:25" ht="15" customHeight="1" x14ac:dyDescent="0.15">
      <c r="B5" s="859" t="s">
        <v>234</v>
      </c>
      <c r="C5" s="860"/>
      <c r="D5" s="861"/>
      <c r="E5" s="264" t="s">
        <v>914</v>
      </c>
      <c r="F5" s="859" t="s">
        <v>233</v>
      </c>
      <c r="G5" s="860"/>
      <c r="H5" s="861"/>
      <c r="I5" s="264">
        <v>101</v>
      </c>
      <c r="J5" s="859" t="s">
        <v>234</v>
      </c>
      <c r="K5" s="860"/>
      <c r="L5" s="861"/>
      <c r="M5" s="264" t="s">
        <v>1157</v>
      </c>
      <c r="N5" s="859" t="s">
        <v>233</v>
      </c>
      <c r="O5" s="860"/>
      <c r="P5" s="861"/>
      <c r="Q5" s="264">
        <v>101</v>
      </c>
      <c r="R5" s="859" t="s">
        <v>234</v>
      </c>
      <c r="S5" s="860"/>
      <c r="T5" s="861"/>
      <c r="U5" s="297" t="s">
        <v>921</v>
      </c>
      <c r="V5" s="859" t="s">
        <v>233</v>
      </c>
      <c r="W5" s="860"/>
      <c r="X5" s="861"/>
      <c r="Y5" s="264">
        <v>101</v>
      </c>
    </row>
    <row r="6" spans="2:25" ht="15" customHeight="1" x14ac:dyDescent="0.15">
      <c r="B6" s="859" t="s">
        <v>232</v>
      </c>
      <c r="C6" s="860"/>
      <c r="D6" s="183" t="s">
        <v>915</v>
      </c>
      <c r="E6" s="862" t="s">
        <v>916</v>
      </c>
      <c r="F6" s="863"/>
      <c r="G6" s="859" t="s">
        <v>231</v>
      </c>
      <c r="H6" s="861"/>
      <c r="I6" s="264" t="s">
        <v>917</v>
      </c>
      <c r="J6" s="859" t="s">
        <v>232</v>
      </c>
      <c r="K6" s="860"/>
      <c r="L6" s="183" t="s">
        <v>915</v>
      </c>
      <c r="M6" s="862" t="s">
        <v>916</v>
      </c>
      <c r="N6" s="863"/>
      <c r="O6" s="859" t="s">
        <v>231</v>
      </c>
      <c r="P6" s="861"/>
      <c r="Q6" s="264" t="s">
        <v>479</v>
      </c>
      <c r="R6" s="859" t="s">
        <v>232</v>
      </c>
      <c r="S6" s="860"/>
      <c r="T6" s="183" t="s">
        <v>915</v>
      </c>
      <c r="U6" s="862" t="s">
        <v>916</v>
      </c>
      <c r="V6" s="863"/>
      <c r="W6" s="859" t="s">
        <v>231</v>
      </c>
      <c r="X6" s="861"/>
      <c r="Y6" s="264" t="s">
        <v>917</v>
      </c>
    </row>
    <row r="7" spans="2:25" ht="15" customHeight="1" x14ac:dyDescent="0.15">
      <c r="B7" s="859" t="s">
        <v>230</v>
      </c>
      <c r="C7" s="860"/>
      <c r="D7" s="862" t="s">
        <v>918</v>
      </c>
      <c r="E7" s="864"/>
      <c r="F7" s="864"/>
      <c r="G7" s="864"/>
      <c r="H7" s="864"/>
      <c r="I7" s="863"/>
      <c r="J7" s="859" t="s">
        <v>230</v>
      </c>
      <c r="K7" s="860"/>
      <c r="L7" s="862" t="s">
        <v>384</v>
      </c>
      <c r="M7" s="864"/>
      <c r="N7" s="864"/>
      <c r="O7" s="864"/>
      <c r="P7" s="864"/>
      <c r="Q7" s="863"/>
      <c r="R7" s="859" t="s">
        <v>230</v>
      </c>
      <c r="S7" s="860"/>
      <c r="T7" s="862" t="s">
        <v>918</v>
      </c>
      <c r="U7" s="864"/>
      <c r="V7" s="864"/>
      <c r="W7" s="864"/>
      <c r="X7" s="864"/>
      <c r="Y7" s="863"/>
    </row>
    <row r="8" spans="2:25" ht="15" customHeight="1" x14ac:dyDescent="0.15">
      <c r="B8" s="865" t="s">
        <v>242</v>
      </c>
      <c r="C8" s="865"/>
      <c r="D8" s="290" t="s">
        <v>787</v>
      </c>
      <c r="E8" s="291" t="s">
        <v>229</v>
      </c>
      <c r="F8" s="858" t="s">
        <v>919</v>
      </c>
      <c r="G8" s="858"/>
      <c r="H8" s="858"/>
      <c r="I8" s="858"/>
      <c r="J8" s="865" t="s">
        <v>242</v>
      </c>
      <c r="K8" s="865"/>
      <c r="L8" s="290" t="s">
        <v>787</v>
      </c>
      <c r="M8" s="291" t="s">
        <v>228</v>
      </c>
      <c r="N8" s="858" t="s">
        <v>1158</v>
      </c>
      <c r="O8" s="858"/>
      <c r="P8" s="858"/>
      <c r="Q8" s="858"/>
      <c r="R8" s="865" t="s">
        <v>242</v>
      </c>
      <c r="S8" s="865"/>
      <c r="T8" s="290" t="s">
        <v>787</v>
      </c>
      <c r="U8" s="291" t="s">
        <v>228</v>
      </c>
      <c r="V8" s="858" t="s">
        <v>919</v>
      </c>
      <c r="W8" s="858"/>
      <c r="X8" s="858"/>
      <c r="Y8" s="858"/>
    </row>
    <row r="9" spans="2:25" s="24" customFormat="1" ht="14.1" customHeight="1" x14ac:dyDescent="0.15">
      <c r="B9" s="866" t="s">
        <v>920</v>
      </c>
      <c r="C9" s="866"/>
      <c r="D9" s="866"/>
      <c r="E9" s="866"/>
      <c r="F9" s="866"/>
      <c r="G9" s="866"/>
      <c r="H9" s="866"/>
      <c r="I9" s="866"/>
      <c r="J9" s="867" t="s">
        <v>922</v>
      </c>
      <c r="K9" s="867"/>
      <c r="L9" s="867"/>
      <c r="M9" s="867"/>
      <c r="N9" s="867"/>
      <c r="O9" s="867"/>
      <c r="P9" s="867"/>
      <c r="Q9" s="867"/>
      <c r="R9" s="871" t="s">
        <v>924</v>
      </c>
      <c r="S9" s="871"/>
      <c r="T9" s="871"/>
      <c r="U9" s="871"/>
      <c r="V9" s="871"/>
      <c r="W9" s="871"/>
      <c r="X9" s="871"/>
      <c r="Y9" s="872"/>
    </row>
    <row r="10" spans="2:25" s="24" customFormat="1" ht="14.1" customHeight="1" x14ac:dyDescent="0.15">
      <c r="B10" s="867"/>
      <c r="C10" s="867"/>
      <c r="D10" s="867"/>
      <c r="E10" s="867"/>
      <c r="F10" s="867"/>
      <c r="G10" s="867"/>
      <c r="H10" s="867"/>
      <c r="I10" s="867"/>
      <c r="J10" s="867"/>
      <c r="K10" s="867"/>
      <c r="L10" s="867"/>
      <c r="M10" s="867"/>
      <c r="N10" s="867"/>
      <c r="O10" s="867"/>
      <c r="P10" s="867"/>
      <c r="Q10" s="867"/>
      <c r="R10" s="871"/>
      <c r="S10" s="871"/>
      <c r="T10" s="871"/>
      <c r="U10" s="871"/>
      <c r="V10" s="871"/>
      <c r="W10" s="871"/>
      <c r="X10" s="871"/>
      <c r="Y10" s="872"/>
    </row>
    <row r="11" spans="2:25" s="24" customFormat="1" ht="14.1" customHeight="1" x14ac:dyDescent="0.15">
      <c r="B11" s="867"/>
      <c r="C11" s="867"/>
      <c r="D11" s="867"/>
      <c r="E11" s="867"/>
      <c r="F11" s="867"/>
      <c r="G11" s="867"/>
      <c r="H11" s="867"/>
      <c r="I11" s="867"/>
      <c r="J11" s="867"/>
      <c r="K11" s="867"/>
      <c r="L11" s="867"/>
      <c r="M11" s="867"/>
      <c r="N11" s="867"/>
      <c r="O11" s="867"/>
      <c r="P11" s="867"/>
      <c r="Q11" s="867"/>
      <c r="R11" s="871"/>
      <c r="S11" s="871"/>
      <c r="T11" s="871"/>
      <c r="U11" s="871"/>
      <c r="V11" s="871"/>
      <c r="W11" s="871"/>
      <c r="X11" s="871"/>
      <c r="Y11" s="872"/>
    </row>
    <row r="12" spans="2:25" s="24" customFormat="1" ht="14.1" customHeight="1" x14ac:dyDescent="0.15">
      <c r="B12" s="867"/>
      <c r="C12" s="867"/>
      <c r="D12" s="867"/>
      <c r="E12" s="867"/>
      <c r="F12" s="867"/>
      <c r="G12" s="867"/>
      <c r="H12" s="867"/>
      <c r="I12" s="867"/>
      <c r="J12" s="867"/>
      <c r="K12" s="867"/>
      <c r="L12" s="867"/>
      <c r="M12" s="867"/>
      <c r="N12" s="867"/>
      <c r="O12" s="867"/>
      <c r="P12" s="867"/>
      <c r="Q12" s="867"/>
      <c r="R12" s="871"/>
      <c r="S12" s="871"/>
      <c r="T12" s="871"/>
      <c r="U12" s="871"/>
      <c r="V12" s="871"/>
      <c r="W12" s="871"/>
      <c r="X12" s="871"/>
      <c r="Y12" s="872"/>
    </row>
    <row r="13" spans="2:25" s="24" customFormat="1" ht="14.1" customHeight="1" x14ac:dyDescent="0.15">
      <c r="B13" s="867"/>
      <c r="C13" s="867"/>
      <c r="D13" s="867"/>
      <c r="E13" s="867"/>
      <c r="F13" s="867"/>
      <c r="G13" s="867"/>
      <c r="H13" s="867"/>
      <c r="I13" s="867"/>
      <c r="J13" s="867"/>
      <c r="K13" s="867"/>
      <c r="L13" s="867"/>
      <c r="M13" s="867"/>
      <c r="N13" s="867"/>
      <c r="O13" s="867"/>
      <c r="P13" s="867"/>
      <c r="Q13" s="867"/>
      <c r="R13" s="871"/>
      <c r="S13" s="871"/>
      <c r="T13" s="871"/>
      <c r="U13" s="871"/>
      <c r="V13" s="871"/>
      <c r="W13" s="871"/>
      <c r="X13" s="871"/>
      <c r="Y13" s="872"/>
    </row>
    <row r="14" spans="2:25" s="24" customFormat="1" ht="14.1" customHeight="1" x14ac:dyDescent="0.15">
      <c r="B14" s="867"/>
      <c r="C14" s="867"/>
      <c r="D14" s="867"/>
      <c r="E14" s="867"/>
      <c r="F14" s="867"/>
      <c r="G14" s="867"/>
      <c r="H14" s="867"/>
      <c r="I14" s="867"/>
      <c r="J14" s="867"/>
      <c r="K14" s="867"/>
      <c r="L14" s="867"/>
      <c r="M14" s="867"/>
      <c r="N14" s="867"/>
      <c r="O14" s="867"/>
      <c r="P14" s="867"/>
      <c r="Q14" s="867"/>
      <c r="R14" s="871"/>
      <c r="S14" s="871"/>
      <c r="T14" s="871"/>
      <c r="U14" s="871"/>
      <c r="V14" s="871"/>
      <c r="W14" s="871"/>
      <c r="X14" s="871"/>
      <c r="Y14" s="872"/>
    </row>
    <row r="15" spans="2:25" s="24" customFormat="1" ht="14.1" customHeight="1" x14ac:dyDescent="0.15">
      <c r="B15" s="867"/>
      <c r="C15" s="867"/>
      <c r="D15" s="867"/>
      <c r="E15" s="867"/>
      <c r="F15" s="867"/>
      <c r="G15" s="867"/>
      <c r="H15" s="867"/>
      <c r="I15" s="867"/>
      <c r="J15" s="867"/>
      <c r="K15" s="867"/>
      <c r="L15" s="867"/>
      <c r="M15" s="867"/>
      <c r="N15" s="867"/>
      <c r="O15" s="867"/>
      <c r="P15" s="867"/>
      <c r="Q15" s="867"/>
      <c r="R15" s="871"/>
      <c r="S15" s="871"/>
      <c r="T15" s="871"/>
      <c r="U15" s="871"/>
      <c r="V15" s="871"/>
      <c r="W15" s="871"/>
      <c r="X15" s="871"/>
      <c r="Y15" s="872"/>
    </row>
    <row r="16" spans="2:25" s="24" customFormat="1" ht="14.1" customHeight="1" x14ac:dyDescent="0.15">
      <c r="B16" s="867"/>
      <c r="C16" s="867"/>
      <c r="D16" s="867"/>
      <c r="E16" s="867"/>
      <c r="F16" s="867"/>
      <c r="G16" s="867"/>
      <c r="H16" s="867"/>
      <c r="I16" s="867"/>
      <c r="J16" s="867"/>
      <c r="K16" s="867"/>
      <c r="L16" s="867"/>
      <c r="M16" s="867"/>
      <c r="N16" s="867"/>
      <c r="O16" s="867"/>
      <c r="P16" s="867"/>
      <c r="Q16" s="867"/>
      <c r="R16" s="871"/>
      <c r="S16" s="871"/>
      <c r="T16" s="871"/>
      <c r="U16" s="871"/>
      <c r="V16" s="871"/>
      <c r="W16" s="871"/>
      <c r="X16" s="871"/>
      <c r="Y16" s="872"/>
    </row>
    <row r="17" spans="2:25" s="24" customFormat="1" ht="14.1" customHeight="1" x14ac:dyDescent="0.15">
      <c r="B17" s="867"/>
      <c r="C17" s="867"/>
      <c r="D17" s="867"/>
      <c r="E17" s="867"/>
      <c r="F17" s="867"/>
      <c r="G17" s="867"/>
      <c r="H17" s="867"/>
      <c r="I17" s="867"/>
      <c r="J17" s="867"/>
      <c r="K17" s="867"/>
      <c r="L17" s="867"/>
      <c r="M17" s="867"/>
      <c r="N17" s="867"/>
      <c r="O17" s="867"/>
      <c r="P17" s="867"/>
      <c r="Q17" s="867"/>
      <c r="R17" s="871"/>
      <c r="S17" s="871"/>
      <c r="T17" s="871"/>
      <c r="U17" s="871"/>
      <c r="V17" s="871"/>
      <c r="W17" s="871"/>
      <c r="X17" s="871"/>
      <c r="Y17" s="872"/>
    </row>
    <row r="18" spans="2:25" s="24" customFormat="1" ht="14.1" customHeight="1" x14ac:dyDescent="0.15">
      <c r="B18" s="867"/>
      <c r="C18" s="867"/>
      <c r="D18" s="867"/>
      <c r="E18" s="867"/>
      <c r="F18" s="867"/>
      <c r="G18" s="867"/>
      <c r="H18" s="867"/>
      <c r="I18" s="867"/>
      <c r="J18" s="867"/>
      <c r="K18" s="867"/>
      <c r="L18" s="867"/>
      <c r="M18" s="867"/>
      <c r="N18" s="867"/>
      <c r="O18" s="867"/>
      <c r="P18" s="867"/>
      <c r="Q18" s="867"/>
      <c r="R18" s="871"/>
      <c r="S18" s="871"/>
      <c r="T18" s="871"/>
      <c r="U18" s="871"/>
      <c r="V18" s="871"/>
      <c r="W18" s="871"/>
      <c r="X18" s="871"/>
      <c r="Y18" s="872"/>
    </row>
    <row r="19" spans="2:25" s="24" customFormat="1" ht="14.1" customHeight="1" x14ac:dyDescent="0.15">
      <c r="B19" s="867"/>
      <c r="C19" s="867"/>
      <c r="D19" s="867"/>
      <c r="E19" s="867"/>
      <c r="F19" s="867"/>
      <c r="G19" s="867"/>
      <c r="H19" s="867"/>
      <c r="I19" s="867"/>
      <c r="J19" s="867"/>
      <c r="K19" s="867"/>
      <c r="L19" s="867"/>
      <c r="M19" s="867"/>
      <c r="N19" s="867"/>
      <c r="O19" s="867"/>
      <c r="P19" s="867"/>
      <c r="Q19" s="867"/>
      <c r="R19" s="871"/>
      <c r="S19" s="871"/>
      <c r="T19" s="871"/>
      <c r="U19" s="871"/>
      <c r="V19" s="871"/>
      <c r="W19" s="871"/>
      <c r="X19" s="871"/>
      <c r="Y19" s="872"/>
    </row>
    <row r="20" spans="2:25" s="24" customFormat="1" ht="14.1" customHeight="1" x14ac:dyDescent="0.15">
      <c r="B20" s="867"/>
      <c r="C20" s="867"/>
      <c r="D20" s="867"/>
      <c r="E20" s="867"/>
      <c r="F20" s="867"/>
      <c r="G20" s="867"/>
      <c r="H20" s="867"/>
      <c r="I20" s="867"/>
      <c r="J20" s="867"/>
      <c r="K20" s="867"/>
      <c r="L20" s="867"/>
      <c r="M20" s="867"/>
      <c r="N20" s="867"/>
      <c r="O20" s="867"/>
      <c r="P20" s="867"/>
      <c r="Q20" s="867"/>
      <c r="R20" s="871"/>
      <c r="S20" s="871"/>
      <c r="T20" s="871"/>
      <c r="U20" s="871"/>
      <c r="V20" s="871"/>
      <c r="W20" s="871"/>
      <c r="X20" s="871"/>
      <c r="Y20" s="872"/>
    </row>
    <row r="21" spans="2:25" s="24" customFormat="1" ht="14.1" customHeight="1" x14ac:dyDescent="0.15">
      <c r="B21" s="867"/>
      <c r="C21" s="867"/>
      <c r="D21" s="867"/>
      <c r="E21" s="867"/>
      <c r="F21" s="867"/>
      <c r="G21" s="867"/>
      <c r="H21" s="867"/>
      <c r="I21" s="867"/>
      <c r="J21" s="867"/>
      <c r="K21" s="867"/>
      <c r="L21" s="867"/>
      <c r="M21" s="867"/>
      <c r="N21" s="867"/>
      <c r="O21" s="867"/>
      <c r="P21" s="867"/>
      <c r="Q21" s="867"/>
      <c r="R21" s="871"/>
      <c r="S21" s="871"/>
      <c r="T21" s="871"/>
      <c r="U21" s="871"/>
      <c r="V21" s="871"/>
      <c r="W21" s="871"/>
      <c r="X21" s="871"/>
      <c r="Y21" s="872"/>
    </row>
    <row r="22" spans="2:25" ht="15" customHeight="1" x14ac:dyDescent="0.15">
      <c r="B22" s="859" t="s">
        <v>234</v>
      </c>
      <c r="C22" s="860"/>
      <c r="D22" s="861"/>
      <c r="E22" s="297" t="s">
        <v>923</v>
      </c>
      <c r="F22" s="859" t="s">
        <v>233</v>
      </c>
      <c r="G22" s="860"/>
      <c r="H22" s="861"/>
      <c r="I22" s="264">
        <v>101</v>
      </c>
      <c r="J22" s="859" t="s">
        <v>234</v>
      </c>
      <c r="K22" s="860"/>
      <c r="L22" s="861"/>
      <c r="M22" s="297" t="s">
        <v>925</v>
      </c>
      <c r="N22" s="859" t="s">
        <v>233</v>
      </c>
      <c r="O22" s="860"/>
      <c r="P22" s="861"/>
      <c r="Q22" s="297">
        <v>101</v>
      </c>
      <c r="R22" s="859" t="s">
        <v>234</v>
      </c>
      <c r="S22" s="860"/>
      <c r="T22" s="861"/>
      <c r="U22" s="183"/>
      <c r="V22" s="859" t="s">
        <v>233</v>
      </c>
      <c r="W22" s="860"/>
      <c r="X22" s="861"/>
      <c r="Y22" s="264"/>
    </row>
    <row r="23" spans="2:25" ht="15" customHeight="1" x14ac:dyDescent="0.15">
      <c r="B23" s="859" t="s">
        <v>232</v>
      </c>
      <c r="C23" s="860"/>
      <c r="D23" s="183" t="s">
        <v>915</v>
      </c>
      <c r="E23" s="862" t="s">
        <v>916</v>
      </c>
      <c r="F23" s="863"/>
      <c r="G23" s="859" t="s">
        <v>231</v>
      </c>
      <c r="H23" s="861"/>
      <c r="I23" s="264" t="s">
        <v>917</v>
      </c>
      <c r="J23" s="859" t="s">
        <v>232</v>
      </c>
      <c r="K23" s="860"/>
      <c r="L23" s="183" t="s">
        <v>516</v>
      </c>
      <c r="M23" s="862" t="s">
        <v>336</v>
      </c>
      <c r="N23" s="863"/>
      <c r="O23" s="859" t="s">
        <v>231</v>
      </c>
      <c r="P23" s="861"/>
      <c r="Q23" s="264" t="s">
        <v>382</v>
      </c>
      <c r="R23" s="859" t="s">
        <v>232</v>
      </c>
      <c r="S23" s="860"/>
      <c r="T23" s="183"/>
      <c r="U23" s="862"/>
      <c r="V23" s="863"/>
      <c r="W23" s="859" t="s">
        <v>231</v>
      </c>
      <c r="X23" s="861"/>
      <c r="Y23" s="264"/>
    </row>
    <row r="24" spans="2:25" ht="15" customHeight="1" x14ac:dyDescent="0.15">
      <c r="B24" s="859" t="s">
        <v>230</v>
      </c>
      <c r="C24" s="860"/>
      <c r="D24" s="862" t="s">
        <v>918</v>
      </c>
      <c r="E24" s="864"/>
      <c r="F24" s="864"/>
      <c r="G24" s="864"/>
      <c r="H24" s="864"/>
      <c r="I24" s="863"/>
      <c r="J24" s="859" t="s">
        <v>230</v>
      </c>
      <c r="K24" s="860"/>
      <c r="L24" s="862" t="s">
        <v>387</v>
      </c>
      <c r="M24" s="864"/>
      <c r="N24" s="864"/>
      <c r="O24" s="864"/>
      <c r="P24" s="864"/>
      <c r="Q24" s="863"/>
      <c r="R24" s="859" t="s">
        <v>230</v>
      </c>
      <c r="S24" s="860"/>
      <c r="T24" s="862"/>
      <c r="U24" s="864"/>
      <c r="V24" s="864"/>
      <c r="W24" s="864"/>
      <c r="X24" s="864"/>
      <c r="Y24" s="863"/>
    </row>
    <row r="25" spans="2:25" ht="15" customHeight="1" x14ac:dyDescent="0.15">
      <c r="B25" s="865" t="s">
        <v>242</v>
      </c>
      <c r="C25" s="865"/>
      <c r="D25" s="290" t="s">
        <v>787</v>
      </c>
      <c r="E25" s="291" t="s">
        <v>228</v>
      </c>
      <c r="F25" s="858" t="s">
        <v>919</v>
      </c>
      <c r="G25" s="858"/>
      <c r="H25" s="858"/>
      <c r="I25" s="858"/>
      <c r="J25" s="865" t="s">
        <v>242</v>
      </c>
      <c r="K25" s="865"/>
      <c r="L25" s="290" t="s">
        <v>787</v>
      </c>
      <c r="M25" s="291" t="s">
        <v>228</v>
      </c>
      <c r="N25" s="858" t="s">
        <v>919</v>
      </c>
      <c r="O25" s="858"/>
      <c r="P25" s="858"/>
      <c r="Q25" s="858"/>
      <c r="R25" s="865" t="s">
        <v>242</v>
      </c>
      <c r="S25" s="865"/>
      <c r="T25" s="290"/>
      <c r="U25" s="291" t="s">
        <v>228</v>
      </c>
      <c r="V25" s="858"/>
      <c r="W25" s="858"/>
      <c r="X25" s="858"/>
      <c r="Y25" s="858"/>
    </row>
    <row r="26" spans="2:25" s="24" customFormat="1" ht="14.1" customHeight="1" x14ac:dyDescent="0.15">
      <c r="B26" s="866" t="s">
        <v>1156</v>
      </c>
      <c r="C26" s="866"/>
      <c r="D26" s="866"/>
      <c r="E26" s="866"/>
      <c r="F26" s="866"/>
      <c r="G26" s="866"/>
      <c r="H26" s="866"/>
      <c r="I26" s="866"/>
      <c r="J26" s="867"/>
      <c r="K26" s="867"/>
      <c r="L26" s="867"/>
      <c r="M26" s="867"/>
      <c r="N26" s="867"/>
      <c r="O26" s="867"/>
      <c r="P26" s="867"/>
      <c r="Q26" s="867"/>
      <c r="R26" s="871"/>
      <c r="S26" s="871"/>
      <c r="T26" s="871"/>
      <c r="U26" s="871"/>
      <c r="V26" s="871"/>
      <c r="W26" s="871"/>
      <c r="X26" s="871"/>
      <c r="Y26" s="872"/>
    </row>
    <row r="27" spans="2:25" s="24" customFormat="1" ht="14.1" customHeight="1" x14ac:dyDescent="0.15">
      <c r="B27" s="867"/>
      <c r="C27" s="867"/>
      <c r="D27" s="867"/>
      <c r="E27" s="867"/>
      <c r="F27" s="867"/>
      <c r="G27" s="867"/>
      <c r="H27" s="867"/>
      <c r="I27" s="867"/>
      <c r="J27" s="867"/>
      <c r="K27" s="867"/>
      <c r="L27" s="867"/>
      <c r="M27" s="867"/>
      <c r="N27" s="867"/>
      <c r="O27" s="867"/>
      <c r="P27" s="867"/>
      <c r="Q27" s="867"/>
      <c r="R27" s="871"/>
      <c r="S27" s="871"/>
      <c r="T27" s="871"/>
      <c r="U27" s="871"/>
      <c r="V27" s="871"/>
      <c r="W27" s="871"/>
      <c r="X27" s="871"/>
      <c r="Y27" s="872"/>
    </row>
    <row r="28" spans="2:25" s="24" customFormat="1" ht="14.1" customHeight="1" x14ac:dyDescent="0.15">
      <c r="B28" s="867"/>
      <c r="C28" s="867"/>
      <c r="D28" s="867"/>
      <c r="E28" s="867"/>
      <c r="F28" s="867"/>
      <c r="G28" s="867"/>
      <c r="H28" s="867"/>
      <c r="I28" s="867"/>
      <c r="J28" s="867"/>
      <c r="K28" s="867"/>
      <c r="L28" s="867"/>
      <c r="M28" s="867"/>
      <c r="N28" s="867"/>
      <c r="O28" s="867"/>
      <c r="P28" s="867"/>
      <c r="Q28" s="867"/>
      <c r="R28" s="871"/>
      <c r="S28" s="871"/>
      <c r="T28" s="871"/>
      <c r="U28" s="871"/>
      <c r="V28" s="871"/>
      <c r="W28" s="871"/>
      <c r="X28" s="871"/>
      <c r="Y28" s="872"/>
    </row>
    <row r="29" spans="2:25" s="24" customFormat="1" ht="14.1" customHeight="1" x14ac:dyDescent="0.15">
      <c r="B29" s="867"/>
      <c r="C29" s="867"/>
      <c r="D29" s="867"/>
      <c r="E29" s="867"/>
      <c r="F29" s="867"/>
      <c r="G29" s="867"/>
      <c r="H29" s="867"/>
      <c r="I29" s="867"/>
      <c r="J29" s="867"/>
      <c r="K29" s="867"/>
      <c r="L29" s="867"/>
      <c r="M29" s="867"/>
      <c r="N29" s="867"/>
      <c r="O29" s="867"/>
      <c r="P29" s="867"/>
      <c r="Q29" s="867"/>
      <c r="R29" s="871"/>
      <c r="S29" s="871"/>
      <c r="T29" s="871"/>
      <c r="U29" s="871"/>
      <c r="V29" s="871"/>
      <c r="W29" s="871"/>
      <c r="X29" s="871"/>
      <c r="Y29" s="872"/>
    </row>
    <row r="30" spans="2:25" s="24" customFormat="1" ht="14.1" customHeight="1" x14ac:dyDescent="0.15">
      <c r="B30" s="867"/>
      <c r="C30" s="867"/>
      <c r="D30" s="867"/>
      <c r="E30" s="867"/>
      <c r="F30" s="867"/>
      <c r="G30" s="867"/>
      <c r="H30" s="867"/>
      <c r="I30" s="867"/>
      <c r="J30" s="867"/>
      <c r="K30" s="867"/>
      <c r="L30" s="867"/>
      <c r="M30" s="867"/>
      <c r="N30" s="867"/>
      <c r="O30" s="867"/>
      <c r="P30" s="867"/>
      <c r="Q30" s="867"/>
      <c r="R30" s="871"/>
      <c r="S30" s="871"/>
      <c r="T30" s="871"/>
      <c r="U30" s="871"/>
      <c r="V30" s="871"/>
      <c r="W30" s="871"/>
      <c r="X30" s="871"/>
      <c r="Y30" s="872"/>
    </row>
    <row r="31" spans="2:25" s="24" customFormat="1" ht="14.1" customHeight="1" x14ac:dyDescent="0.15">
      <c r="B31" s="867"/>
      <c r="C31" s="867"/>
      <c r="D31" s="867"/>
      <c r="E31" s="867"/>
      <c r="F31" s="867"/>
      <c r="G31" s="867"/>
      <c r="H31" s="867"/>
      <c r="I31" s="867"/>
      <c r="J31" s="867"/>
      <c r="K31" s="867"/>
      <c r="L31" s="867"/>
      <c r="M31" s="867"/>
      <c r="N31" s="867"/>
      <c r="O31" s="867"/>
      <c r="P31" s="867"/>
      <c r="Q31" s="867"/>
      <c r="R31" s="871"/>
      <c r="S31" s="871"/>
      <c r="T31" s="871"/>
      <c r="U31" s="871"/>
      <c r="V31" s="871"/>
      <c r="W31" s="871"/>
      <c r="X31" s="871"/>
      <c r="Y31" s="872"/>
    </row>
    <row r="32" spans="2:25" s="24" customFormat="1" ht="14.1" customHeight="1" x14ac:dyDescent="0.15">
      <c r="B32" s="867"/>
      <c r="C32" s="867"/>
      <c r="D32" s="867"/>
      <c r="E32" s="867"/>
      <c r="F32" s="867"/>
      <c r="G32" s="867"/>
      <c r="H32" s="867"/>
      <c r="I32" s="867"/>
      <c r="J32" s="867"/>
      <c r="K32" s="867"/>
      <c r="L32" s="867"/>
      <c r="M32" s="867"/>
      <c r="N32" s="867"/>
      <c r="O32" s="867"/>
      <c r="P32" s="867"/>
      <c r="Q32" s="867"/>
      <c r="R32" s="871"/>
      <c r="S32" s="871"/>
      <c r="T32" s="871"/>
      <c r="U32" s="871"/>
      <c r="V32" s="871"/>
      <c r="W32" s="871"/>
      <c r="X32" s="871"/>
      <c r="Y32" s="872"/>
    </row>
    <row r="33" spans="2:25" s="24" customFormat="1" ht="14.1" customHeight="1" x14ac:dyDescent="0.15">
      <c r="B33" s="867"/>
      <c r="C33" s="867"/>
      <c r="D33" s="867"/>
      <c r="E33" s="867"/>
      <c r="F33" s="867"/>
      <c r="G33" s="867"/>
      <c r="H33" s="867"/>
      <c r="I33" s="867"/>
      <c r="J33" s="867"/>
      <c r="K33" s="867"/>
      <c r="L33" s="867"/>
      <c r="M33" s="867"/>
      <c r="N33" s="867"/>
      <c r="O33" s="867"/>
      <c r="P33" s="867"/>
      <c r="Q33" s="867"/>
      <c r="R33" s="871"/>
      <c r="S33" s="871"/>
      <c r="T33" s="871"/>
      <c r="U33" s="871"/>
      <c r="V33" s="871"/>
      <c r="W33" s="871"/>
      <c r="X33" s="871"/>
      <c r="Y33" s="872"/>
    </row>
    <row r="34" spans="2:25" s="24" customFormat="1" ht="14.1" customHeight="1" x14ac:dyDescent="0.15">
      <c r="B34" s="867"/>
      <c r="C34" s="867"/>
      <c r="D34" s="867"/>
      <c r="E34" s="867"/>
      <c r="F34" s="867"/>
      <c r="G34" s="867"/>
      <c r="H34" s="867"/>
      <c r="I34" s="867"/>
      <c r="J34" s="867"/>
      <c r="K34" s="867"/>
      <c r="L34" s="867"/>
      <c r="M34" s="867"/>
      <c r="N34" s="867"/>
      <c r="O34" s="867"/>
      <c r="P34" s="867"/>
      <c r="Q34" s="867"/>
      <c r="R34" s="871"/>
      <c r="S34" s="871"/>
      <c r="T34" s="871"/>
      <c r="U34" s="871"/>
      <c r="V34" s="871"/>
      <c r="W34" s="871"/>
      <c r="X34" s="871"/>
      <c r="Y34" s="872"/>
    </row>
    <row r="35" spans="2:25" s="24" customFormat="1" ht="14.1" customHeight="1" x14ac:dyDescent="0.15">
      <c r="B35" s="867"/>
      <c r="C35" s="867"/>
      <c r="D35" s="867"/>
      <c r="E35" s="867"/>
      <c r="F35" s="867"/>
      <c r="G35" s="867"/>
      <c r="H35" s="867"/>
      <c r="I35" s="867"/>
      <c r="J35" s="867"/>
      <c r="K35" s="867"/>
      <c r="L35" s="867"/>
      <c r="M35" s="867"/>
      <c r="N35" s="867"/>
      <c r="O35" s="867"/>
      <c r="P35" s="867"/>
      <c r="Q35" s="867"/>
      <c r="R35" s="871"/>
      <c r="S35" s="871"/>
      <c r="T35" s="871"/>
      <c r="U35" s="871"/>
      <c r="V35" s="871"/>
      <c r="W35" s="871"/>
      <c r="X35" s="871"/>
      <c r="Y35" s="872"/>
    </row>
    <row r="36" spans="2:25" s="24" customFormat="1" ht="14.1" customHeight="1" x14ac:dyDescent="0.15">
      <c r="B36" s="867"/>
      <c r="C36" s="867"/>
      <c r="D36" s="867"/>
      <c r="E36" s="867"/>
      <c r="F36" s="867"/>
      <c r="G36" s="867"/>
      <c r="H36" s="867"/>
      <c r="I36" s="867"/>
      <c r="J36" s="867"/>
      <c r="K36" s="867"/>
      <c r="L36" s="867"/>
      <c r="M36" s="867"/>
      <c r="N36" s="867"/>
      <c r="O36" s="867"/>
      <c r="P36" s="867"/>
      <c r="Q36" s="867"/>
      <c r="R36" s="871"/>
      <c r="S36" s="871"/>
      <c r="T36" s="871"/>
      <c r="U36" s="871"/>
      <c r="V36" s="871"/>
      <c r="W36" s="871"/>
      <c r="X36" s="871"/>
      <c r="Y36" s="872"/>
    </row>
    <row r="37" spans="2:25" s="24" customFormat="1" ht="14.1" customHeight="1" x14ac:dyDescent="0.15">
      <c r="B37" s="867"/>
      <c r="C37" s="867"/>
      <c r="D37" s="867"/>
      <c r="E37" s="867"/>
      <c r="F37" s="867"/>
      <c r="G37" s="867"/>
      <c r="H37" s="867"/>
      <c r="I37" s="867"/>
      <c r="J37" s="867"/>
      <c r="K37" s="867"/>
      <c r="L37" s="867"/>
      <c r="M37" s="867"/>
      <c r="N37" s="867"/>
      <c r="O37" s="867"/>
      <c r="P37" s="867"/>
      <c r="Q37" s="867"/>
      <c r="R37" s="871"/>
      <c r="S37" s="871"/>
      <c r="T37" s="871"/>
      <c r="U37" s="871"/>
      <c r="V37" s="871"/>
      <c r="W37" s="871"/>
      <c r="X37" s="871"/>
      <c r="Y37" s="872"/>
    </row>
    <row r="38" spans="2:25" s="24" customFormat="1" ht="14.1" customHeight="1" x14ac:dyDescent="0.15">
      <c r="B38" s="867"/>
      <c r="C38" s="867"/>
      <c r="D38" s="867"/>
      <c r="E38" s="867"/>
      <c r="F38" s="867"/>
      <c r="G38" s="867"/>
      <c r="H38" s="867"/>
      <c r="I38" s="867"/>
      <c r="J38" s="867"/>
      <c r="K38" s="867"/>
      <c r="L38" s="867"/>
      <c r="M38" s="867"/>
      <c r="N38" s="867"/>
      <c r="O38" s="867"/>
      <c r="P38" s="867"/>
      <c r="Q38" s="867"/>
      <c r="R38" s="871"/>
      <c r="S38" s="871"/>
      <c r="T38" s="871"/>
      <c r="U38" s="871"/>
      <c r="V38" s="871"/>
      <c r="W38" s="871"/>
      <c r="X38" s="871"/>
      <c r="Y38" s="872"/>
    </row>
    <row r="39" spans="2:25" ht="15" customHeight="1" x14ac:dyDescent="0.15">
      <c r="B39" s="859" t="s">
        <v>234</v>
      </c>
      <c r="C39" s="860"/>
      <c r="D39" s="861"/>
      <c r="E39" s="183"/>
      <c r="F39" s="859" t="s">
        <v>233</v>
      </c>
      <c r="G39" s="860"/>
      <c r="H39" s="861"/>
      <c r="I39" s="264"/>
      <c r="J39" s="859" t="s">
        <v>234</v>
      </c>
      <c r="K39" s="860"/>
      <c r="L39" s="861"/>
      <c r="M39" s="183"/>
      <c r="N39" s="859" t="s">
        <v>233</v>
      </c>
      <c r="O39" s="860"/>
      <c r="P39" s="861"/>
      <c r="Q39" s="264"/>
      <c r="R39" s="859" t="s">
        <v>234</v>
      </c>
      <c r="S39" s="860"/>
      <c r="T39" s="861"/>
      <c r="U39" s="183"/>
      <c r="V39" s="859" t="s">
        <v>233</v>
      </c>
      <c r="W39" s="860"/>
      <c r="X39" s="861"/>
      <c r="Y39" s="264"/>
    </row>
    <row r="40" spans="2:25" ht="15" customHeight="1" x14ac:dyDescent="0.15">
      <c r="B40" s="859" t="s">
        <v>232</v>
      </c>
      <c r="C40" s="860"/>
      <c r="D40" s="183"/>
      <c r="E40" s="862"/>
      <c r="F40" s="863"/>
      <c r="G40" s="859" t="s">
        <v>231</v>
      </c>
      <c r="H40" s="861"/>
      <c r="I40" s="264"/>
      <c r="J40" s="859" t="s">
        <v>232</v>
      </c>
      <c r="K40" s="860"/>
      <c r="L40" s="183"/>
      <c r="M40" s="862"/>
      <c r="N40" s="863"/>
      <c r="O40" s="859" t="s">
        <v>231</v>
      </c>
      <c r="P40" s="861"/>
      <c r="Q40" s="264"/>
      <c r="R40" s="859" t="s">
        <v>232</v>
      </c>
      <c r="S40" s="860"/>
      <c r="T40" s="183"/>
      <c r="U40" s="862"/>
      <c r="V40" s="863"/>
      <c r="W40" s="859" t="s">
        <v>231</v>
      </c>
      <c r="X40" s="861"/>
      <c r="Y40" s="264"/>
    </row>
    <row r="41" spans="2:25" ht="15" customHeight="1" x14ac:dyDescent="0.15">
      <c r="B41" s="859" t="s">
        <v>230</v>
      </c>
      <c r="C41" s="860"/>
      <c r="D41" s="862"/>
      <c r="E41" s="864"/>
      <c r="F41" s="864"/>
      <c r="G41" s="864"/>
      <c r="H41" s="864"/>
      <c r="I41" s="863"/>
      <c r="J41" s="859" t="s">
        <v>230</v>
      </c>
      <c r="K41" s="860"/>
      <c r="L41" s="862"/>
      <c r="M41" s="864"/>
      <c r="N41" s="864"/>
      <c r="O41" s="864"/>
      <c r="P41" s="864"/>
      <c r="Q41" s="863"/>
      <c r="R41" s="859" t="s">
        <v>230</v>
      </c>
      <c r="S41" s="860"/>
      <c r="T41" s="862"/>
      <c r="U41" s="864"/>
      <c r="V41" s="864"/>
      <c r="W41" s="864"/>
      <c r="X41" s="864"/>
      <c r="Y41" s="863"/>
    </row>
    <row r="42" spans="2:25" ht="15" customHeight="1" x14ac:dyDescent="0.15">
      <c r="B42" s="865" t="s">
        <v>242</v>
      </c>
      <c r="C42" s="865"/>
      <c r="D42" s="290"/>
      <c r="E42" s="291" t="s">
        <v>228</v>
      </c>
      <c r="F42" s="858"/>
      <c r="G42" s="858"/>
      <c r="H42" s="858"/>
      <c r="I42" s="858"/>
      <c r="J42" s="865" t="s">
        <v>242</v>
      </c>
      <c r="K42" s="865"/>
      <c r="L42" s="290"/>
      <c r="M42" s="291" t="s">
        <v>228</v>
      </c>
      <c r="N42" s="858"/>
      <c r="O42" s="858"/>
      <c r="P42" s="858"/>
      <c r="Q42" s="858"/>
      <c r="R42" s="865" t="s">
        <v>242</v>
      </c>
      <c r="S42" s="865"/>
      <c r="T42" s="290"/>
      <c r="U42" s="291" t="s">
        <v>228</v>
      </c>
      <c r="V42" s="858"/>
      <c r="W42" s="858"/>
      <c r="X42" s="858"/>
      <c r="Y42" s="858"/>
    </row>
    <row r="43" spans="2:25" s="24" customFormat="1" ht="14.1" customHeight="1" x14ac:dyDescent="0.15">
      <c r="B43" s="868"/>
      <c r="C43" s="868"/>
      <c r="D43" s="868"/>
      <c r="E43" s="868"/>
      <c r="F43" s="868"/>
      <c r="G43" s="868"/>
      <c r="H43" s="868"/>
      <c r="I43" s="868"/>
      <c r="J43" s="869"/>
      <c r="K43" s="869"/>
      <c r="L43" s="869"/>
      <c r="M43" s="869"/>
      <c r="N43" s="869"/>
      <c r="O43" s="869"/>
      <c r="P43" s="869"/>
      <c r="Q43" s="869"/>
      <c r="R43" s="870"/>
      <c r="S43" s="870"/>
      <c r="T43" s="870"/>
      <c r="U43" s="870"/>
      <c r="V43" s="870"/>
      <c r="W43" s="870"/>
      <c r="X43" s="870"/>
      <c r="Y43" s="870"/>
    </row>
    <row r="44" spans="2:25" s="24" customFormat="1" ht="14.1" customHeight="1" x14ac:dyDescent="0.15">
      <c r="B44" s="868"/>
      <c r="C44" s="868"/>
      <c r="D44" s="868"/>
      <c r="E44" s="868"/>
      <c r="F44" s="868"/>
      <c r="G44" s="868"/>
      <c r="H44" s="868"/>
      <c r="I44" s="868"/>
      <c r="J44" s="869"/>
      <c r="K44" s="869"/>
      <c r="L44" s="869"/>
      <c r="M44" s="869"/>
      <c r="N44" s="869"/>
      <c r="O44" s="869"/>
      <c r="P44" s="869"/>
      <c r="Q44" s="869"/>
      <c r="R44" s="870"/>
      <c r="S44" s="870"/>
      <c r="T44" s="870"/>
      <c r="U44" s="870"/>
      <c r="V44" s="870"/>
      <c r="W44" s="870"/>
      <c r="X44" s="870"/>
      <c r="Y44" s="870"/>
    </row>
    <row r="45" spans="2:25" s="24" customFormat="1" ht="14.1" customHeight="1" x14ac:dyDescent="0.15">
      <c r="B45" s="868"/>
      <c r="C45" s="868"/>
      <c r="D45" s="868"/>
      <c r="E45" s="868"/>
      <c r="F45" s="868"/>
      <c r="G45" s="868"/>
      <c r="H45" s="868"/>
      <c r="I45" s="868"/>
      <c r="J45" s="869"/>
      <c r="K45" s="869"/>
      <c r="L45" s="869"/>
      <c r="M45" s="869"/>
      <c r="N45" s="869"/>
      <c r="O45" s="869"/>
      <c r="P45" s="869"/>
      <c r="Q45" s="869"/>
      <c r="R45" s="870"/>
      <c r="S45" s="870"/>
      <c r="T45" s="870"/>
      <c r="U45" s="870"/>
      <c r="V45" s="870"/>
      <c r="W45" s="870"/>
      <c r="X45" s="870"/>
      <c r="Y45" s="870"/>
    </row>
    <row r="46" spans="2:25" s="24" customFormat="1" ht="14.1" customHeight="1" x14ac:dyDescent="0.15">
      <c r="B46" s="868"/>
      <c r="C46" s="868"/>
      <c r="D46" s="868"/>
      <c r="E46" s="868"/>
      <c r="F46" s="868"/>
      <c r="G46" s="868"/>
      <c r="H46" s="868"/>
      <c r="I46" s="868"/>
      <c r="J46" s="869"/>
      <c r="K46" s="869"/>
      <c r="L46" s="869"/>
      <c r="M46" s="869"/>
      <c r="N46" s="869"/>
      <c r="O46" s="869"/>
      <c r="P46" s="869"/>
      <c r="Q46" s="869"/>
      <c r="R46" s="870"/>
      <c r="S46" s="870"/>
      <c r="T46" s="870"/>
      <c r="U46" s="870"/>
      <c r="V46" s="870"/>
      <c r="W46" s="870"/>
      <c r="X46" s="870"/>
      <c r="Y46" s="870"/>
    </row>
    <row r="47" spans="2:25" s="24" customFormat="1" ht="14.1" customHeight="1" x14ac:dyDescent="0.15">
      <c r="B47" s="868"/>
      <c r="C47" s="868"/>
      <c r="D47" s="868"/>
      <c r="E47" s="868"/>
      <c r="F47" s="868"/>
      <c r="G47" s="868"/>
      <c r="H47" s="868"/>
      <c r="I47" s="868"/>
      <c r="J47" s="869"/>
      <c r="K47" s="869"/>
      <c r="L47" s="869"/>
      <c r="M47" s="869"/>
      <c r="N47" s="869"/>
      <c r="O47" s="869"/>
      <c r="P47" s="869"/>
      <c r="Q47" s="869"/>
      <c r="R47" s="870"/>
      <c r="S47" s="870"/>
      <c r="T47" s="870"/>
      <c r="U47" s="870"/>
      <c r="V47" s="870"/>
      <c r="W47" s="870"/>
      <c r="X47" s="870"/>
      <c r="Y47" s="870"/>
    </row>
    <row r="48" spans="2:25" s="24" customFormat="1" ht="14.1" customHeight="1" x14ac:dyDescent="0.15">
      <c r="B48" s="868"/>
      <c r="C48" s="868"/>
      <c r="D48" s="868"/>
      <c r="E48" s="868"/>
      <c r="F48" s="868"/>
      <c r="G48" s="868"/>
      <c r="H48" s="868"/>
      <c r="I48" s="868"/>
      <c r="J48" s="869"/>
      <c r="K48" s="869"/>
      <c r="L48" s="869"/>
      <c r="M48" s="869"/>
      <c r="N48" s="869"/>
      <c r="O48" s="869"/>
      <c r="P48" s="869"/>
      <c r="Q48" s="869"/>
      <c r="R48" s="870"/>
      <c r="S48" s="870"/>
      <c r="T48" s="870"/>
      <c r="U48" s="870"/>
      <c r="V48" s="870"/>
      <c r="W48" s="870"/>
      <c r="X48" s="870"/>
      <c r="Y48" s="870"/>
    </row>
    <row r="49" spans="2:26" s="24" customFormat="1" ht="14.1" customHeight="1" x14ac:dyDescent="0.15">
      <c r="B49" s="868"/>
      <c r="C49" s="868"/>
      <c r="D49" s="868"/>
      <c r="E49" s="868"/>
      <c r="F49" s="868"/>
      <c r="G49" s="868"/>
      <c r="H49" s="868"/>
      <c r="I49" s="868"/>
      <c r="J49" s="869"/>
      <c r="K49" s="869"/>
      <c r="L49" s="869"/>
      <c r="M49" s="869"/>
      <c r="N49" s="869"/>
      <c r="O49" s="869"/>
      <c r="P49" s="869"/>
      <c r="Q49" s="869"/>
      <c r="R49" s="870"/>
      <c r="S49" s="870"/>
      <c r="T49" s="870"/>
      <c r="U49" s="870"/>
      <c r="V49" s="870"/>
      <c r="W49" s="870"/>
      <c r="X49" s="870"/>
      <c r="Y49" s="870"/>
    </row>
    <row r="50" spans="2:26" s="24" customFormat="1" ht="14.1" customHeight="1" x14ac:dyDescent="0.15">
      <c r="B50" s="868"/>
      <c r="C50" s="868"/>
      <c r="D50" s="868"/>
      <c r="E50" s="868"/>
      <c r="F50" s="868"/>
      <c r="G50" s="868"/>
      <c r="H50" s="868"/>
      <c r="I50" s="868"/>
      <c r="J50" s="869"/>
      <c r="K50" s="869"/>
      <c r="L50" s="869"/>
      <c r="M50" s="869"/>
      <c r="N50" s="869"/>
      <c r="O50" s="869"/>
      <c r="P50" s="869"/>
      <c r="Q50" s="869"/>
      <c r="R50" s="870"/>
      <c r="S50" s="870"/>
      <c r="T50" s="870"/>
      <c r="U50" s="870"/>
      <c r="V50" s="870"/>
      <c r="W50" s="870"/>
      <c r="X50" s="870"/>
      <c r="Y50" s="870"/>
    </row>
    <row r="51" spans="2:26" s="24" customFormat="1" ht="14.1" customHeight="1" x14ac:dyDescent="0.15">
      <c r="B51" s="868"/>
      <c r="C51" s="868"/>
      <c r="D51" s="868"/>
      <c r="E51" s="868"/>
      <c r="F51" s="868"/>
      <c r="G51" s="868"/>
      <c r="H51" s="868"/>
      <c r="I51" s="868"/>
      <c r="J51" s="869"/>
      <c r="K51" s="869"/>
      <c r="L51" s="869"/>
      <c r="M51" s="869"/>
      <c r="N51" s="869"/>
      <c r="O51" s="869"/>
      <c r="P51" s="869"/>
      <c r="Q51" s="869"/>
      <c r="R51" s="870"/>
      <c r="S51" s="870"/>
      <c r="T51" s="870"/>
      <c r="U51" s="870"/>
      <c r="V51" s="870"/>
      <c r="W51" s="870"/>
      <c r="X51" s="870"/>
      <c r="Y51" s="870"/>
    </row>
    <row r="52" spans="2:26" s="24" customFormat="1" ht="14.1" customHeight="1" x14ac:dyDescent="0.15">
      <c r="B52" s="868"/>
      <c r="C52" s="868"/>
      <c r="D52" s="868"/>
      <c r="E52" s="868"/>
      <c r="F52" s="868"/>
      <c r="G52" s="868"/>
      <c r="H52" s="868"/>
      <c r="I52" s="868"/>
      <c r="J52" s="869"/>
      <c r="K52" s="869"/>
      <c r="L52" s="869"/>
      <c r="M52" s="869"/>
      <c r="N52" s="869"/>
      <c r="O52" s="869"/>
      <c r="P52" s="869"/>
      <c r="Q52" s="869"/>
      <c r="R52" s="870"/>
      <c r="S52" s="870"/>
      <c r="T52" s="870"/>
      <c r="U52" s="870"/>
      <c r="V52" s="870"/>
      <c r="W52" s="870"/>
      <c r="X52" s="870"/>
      <c r="Y52" s="870"/>
    </row>
    <row r="53" spans="2:26" s="24" customFormat="1" ht="14.1" customHeight="1" x14ac:dyDescent="0.15">
      <c r="B53" s="868"/>
      <c r="C53" s="868"/>
      <c r="D53" s="868"/>
      <c r="E53" s="868"/>
      <c r="F53" s="868"/>
      <c r="G53" s="868"/>
      <c r="H53" s="868"/>
      <c r="I53" s="868"/>
      <c r="J53" s="869"/>
      <c r="K53" s="869"/>
      <c r="L53" s="869"/>
      <c r="M53" s="869"/>
      <c r="N53" s="869"/>
      <c r="O53" s="869"/>
      <c r="P53" s="869"/>
      <c r="Q53" s="869"/>
      <c r="R53" s="870"/>
      <c r="S53" s="870"/>
      <c r="T53" s="870"/>
      <c r="U53" s="870"/>
      <c r="V53" s="870"/>
      <c r="W53" s="870"/>
      <c r="X53" s="870"/>
      <c r="Y53" s="870"/>
    </row>
    <row r="54" spans="2:26" s="24" customFormat="1" ht="14.1" customHeight="1" x14ac:dyDescent="0.15">
      <c r="B54" s="868"/>
      <c r="C54" s="868"/>
      <c r="D54" s="868"/>
      <c r="E54" s="868"/>
      <c r="F54" s="868"/>
      <c r="G54" s="868"/>
      <c r="H54" s="868"/>
      <c r="I54" s="868"/>
      <c r="J54" s="869"/>
      <c r="K54" s="869"/>
      <c r="L54" s="869"/>
      <c r="M54" s="869"/>
      <c r="N54" s="869"/>
      <c r="O54" s="869"/>
      <c r="P54" s="869"/>
      <c r="Q54" s="869"/>
      <c r="R54" s="870"/>
      <c r="S54" s="870"/>
      <c r="T54" s="870"/>
      <c r="U54" s="870"/>
      <c r="V54" s="870"/>
      <c r="W54" s="870"/>
      <c r="X54" s="870"/>
      <c r="Y54" s="870"/>
    </row>
    <row r="55" spans="2:26" s="24" customFormat="1" ht="14.1" customHeight="1" x14ac:dyDescent="0.15">
      <c r="B55" s="868"/>
      <c r="C55" s="868"/>
      <c r="D55" s="868"/>
      <c r="E55" s="868"/>
      <c r="F55" s="868"/>
      <c r="G55" s="868"/>
      <c r="H55" s="868"/>
      <c r="I55" s="868"/>
      <c r="J55" s="869"/>
      <c r="K55" s="869"/>
      <c r="L55" s="869"/>
      <c r="M55" s="869"/>
      <c r="N55" s="869"/>
      <c r="O55" s="869"/>
      <c r="P55" s="869"/>
      <c r="Q55" s="869"/>
      <c r="R55" s="870"/>
      <c r="S55" s="870"/>
      <c r="T55" s="870"/>
      <c r="U55" s="870"/>
      <c r="V55" s="870"/>
      <c r="W55" s="870"/>
      <c r="X55" s="870"/>
      <c r="Y55" s="870"/>
    </row>
    <row r="56" spans="2:26" s="24" customFormat="1" ht="14.1" customHeight="1" x14ac:dyDescent="0.15">
      <c r="B56" s="93"/>
      <c r="C56" s="93"/>
      <c r="D56" s="96" t="s">
        <v>271</v>
      </c>
      <c r="E56" s="93"/>
      <c r="F56" s="93"/>
      <c r="G56" s="93"/>
      <c r="H56" s="93"/>
      <c r="I56" s="93"/>
      <c r="J56" s="90"/>
      <c r="K56" s="90"/>
      <c r="L56" s="90"/>
      <c r="M56" s="90"/>
      <c r="N56" s="90"/>
      <c r="O56" s="90"/>
      <c r="P56" s="90"/>
      <c r="Q56" s="90"/>
      <c r="R56" s="94"/>
      <c r="S56" s="94"/>
      <c r="T56" s="94"/>
      <c r="U56" s="94"/>
      <c r="V56" s="94"/>
      <c r="W56" s="94"/>
      <c r="X56" s="94"/>
      <c r="Y56" s="94"/>
    </row>
    <row r="57" spans="2:26" s="24" customFormat="1" ht="15" customHeight="1" x14ac:dyDescent="0.15">
      <c r="B57" s="89"/>
      <c r="C57" s="89"/>
      <c r="D57" s="95" t="s">
        <v>251</v>
      </c>
      <c r="E57" s="92"/>
      <c r="F57" s="92"/>
      <c r="G57" s="92"/>
      <c r="H57" s="92"/>
      <c r="I57" s="92"/>
      <c r="J57" s="92"/>
      <c r="K57" s="92"/>
      <c r="L57" s="92"/>
      <c r="M57" s="92"/>
      <c r="N57" s="92"/>
      <c r="O57" s="89"/>
      <c r="P57" s="95"/>
      <c r="Q57" s="92"/>
      <c r="R57" s="92"/>
      <c r="S57" s="92"/>
      <c r="T57" s="92"/>
      <c r="U57" s="92"/>
      <c r="V57" s="92"/>
      <c r="W57" s="92"/>
      <c r="X57" s="92"/>
      <c r="Y57" s="92"/>
    </row>
    <row r="58" spans="2:26" ht="15" customHeight="1" x14ac:dyDescent="0.15">
      <c r="D58" s="196" t="s">
        <v>437</v>
      </c>
      <c r="E58" s="196"/>
      <c r="F58" s="197"/>
      <c r="G58" s="27"/>
      <c r="H58" s="27"/>
      <c r="I58" s="27"/>
      <c r="J58" s="27"/>
      <c r="K58" s="27"/>
      <c r="L58" s="198" t="s">
        <v>535</v>
      </c>
      <c r="M58" s="27"/>
      <c r="N58" s="27"/>
      <c r="O58" s="27"/>
      <c r="P58" s="197"/>
      <c r="Q58" s="196"/>
      <c r="R58" s="197"/>
      <c r="S58" s="27"/>
      <c r="T58" s="27"/>
      <c r="U58" s="27"/>
      <c r="V58" s="27"/>
      <c r="W58" s="27"/>
      <c r="X58" s="27"/>
      <c r="Y58" s="27"/>
      <c r="Z58" s="27"/>
    </row>
    <row r="59" spans="2:26" ht="27.95" customHeight="1" x14ac:dyDescent="0.15">
      <c r="D59" s="25"/>
      <c r="E59" s="26"/>
      <c r="F59" s="28"/>
      <c r="G59" s="28"/>
      <c r="H59" s="28"/>
      <c r="I59" s="28"/>
      <c r="J59" s="28"/>
      <c r="K59" s="28"/>
      <c r="L59" s="28"/>
      <c r="M59" s="28"/>
      <c r="N59" s="28"/>
      <c r="O59" s="28"/>
      <c r="P59" s="25"/>
      <c r="Q59" s="26"/>
      <c r="R59" s="28"/>
      <c r="S59" s="28"/>
      <c r="T59" s="28"/>
      <c r="U59" s="28"/>
      <c r="V59" s="28"/>
      <c r="W59" s="28"/>
      <c r="X59" s="28"/>
      <c r="Y59" s="28"/>
      <c r="Z59" s="28"/>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9"/>
  <dataValidations count="1">
    <dataValidation type="list" allowBlank="1" showInputMessage="1" showErrorMessage="1" sqref="E6:F6 M6:N6 U6:V6 E23:F23 M23:N23 U23:V23 E40:F40 M40:N40 U40:V40" xr:uid="{00000000-0002-0000-0A00-000000000000}">
      <formula1>INDIRECT(D6)</formula1>
    </dataValidation>
  </dataValidations>
  <printOptions horizontalCentered="1" verticalCentered="1"/>
  <pageMargins left="0.39370078740157483" right="0.39370078740157483" top="0.39370078740157483" bottom="0.39370078740157483" header="0.31496062992125984" footer="0.31496062992125984"/>
  <pageSetup paperSize="9" scale="7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1000000}">
          <x14:formula1>
            <xm:f>'(参考)リスト'!$B$51:$B$54</xm:f>
          </x14:formula1>
          <xm:sqref>D6 L6 T6 D23 L23 T23 D40 L40 T40</xm:sqref>
        </x14:dataValidation>
        <x14:dataValidation type="list" allowBlank="1" showInputMessage="1" showErrorMessage="1" xr:uid="{00000000-0002-0000-0A00-000002000000}">
          <x14:formula1>
            <xm:f>'(参考)リスト'!$F$51:$F$52</xm:f>
          </x14:formula1>
          <xm:sqref>D8 L8 T8 D25 L25 T25 D42 L42 T42</xm:sqref>
        </x14:dataValidation>
        <x14:dataValidation type="list" allowBlank="1" showInputMessage="1" showErrorMessage="1" xr:uid="{00000000-0002-0000-0A00-000003000000}">
          <x14:formula1>
            <xm:f>'(参考)リスト'!$D$51:$D$53</xm:f>
          </x14:formula1>
          <xm:sqref>I6 Q6 Y6 I23 Q23 Y23 I40 Q40 Y40</xm:sqref>
        </x14:dataValidation>
        <x14:dataValidation type="list" allowBlank="1" showInputMessage="1" showErrorMessage="1" xr:uid="{00000000-0002-0000-0A00-000004000000}">
          <x14:formula1>
            <xm:f>'(参考)リスト'!$E$51:$E$56</xm:f>
          </x14:formula1>
          <xm:sqref>D7:I7 L7:Q7 T7:Y7 D24:I24 L24:Q24 T24:Y24 D41:I41 L41:Q41 T41:Y41</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2"/>
  <dimension ref="B2:AI299"/>
  <sheetViews>
    <sheetView showGridLines="0" view="pageBreakPreview" zoomScaleNormal="100" zoomScaleSheetLayoutView="100" workbookViewId="0">
      <selection activeCell="M5" sqref="M5:R5"/>
    </sheetView>
  </sheetViews>
  <sheetFormatPr defaultColWidth="9" defaultRowHeight="12" x14ac:dyDescent="0.15"/>
  <cols>
    <col min="1" max="1" width="1.625" style="9" customWidth="1"/>
    <col min="2" max="2" width="3.25" style="9" customWidth="1"/>
    <col min="3" max="35" width="4.125" style="9" customWidth="1"/>
    <col min="36" max="36" width="1.375" style="9" customWidth="1"/>
    <col min="37" max="16384" width="9" style="9"/>
  </cols>
  <sheetData>
    <row r="2" spans="2:35" ht="8.25" customHeight="1" x14ac:dyDescent="0.15">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row>
    <row r="3" spans="2:35" ht="24.95" customHeight="1" x14ac:dyDescent="0.15">
      <c r="B3" s="512" t="s">
        <v>324</v>
      </c>
      <c r="C3" s="512"/>
      <c r="D3" s="512"/>
      <c r="E3" s="899"/>
      <c r="F3" s="899"/>
      <c r="G3" s="899"/>
      <c r="H3" s="899"/>
      <c r="I3" s="899"/>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row>
    <row r="4" spans="2:35" ht="20.100000000000001" customHeight="1" x14ac:dyDescent="0.15">
      <c r="B4" s="513" t="s">
        <v>27</v>
      </c>
      <c r="C4" s="513"/>
      <c r="D4" s="900"/>
      <c r="E4" s="514" t="str">
        <f>'様式D-1-2'!E3:H3</f>
        <v>ホウベンザントンネル</v>
      </c>
      <c r="F4" s="515"/>
      <c r="G4" s="515"/>
      <c r="H4" s="515"/>
      <c r="I4" s="516"/>
      <c r="J4" s="901" t="s">
        <v>28</v>
      </c>
      <c r="K4" s="517"/>
      <c r="L4" s="517"/>
      <c r="M4" s="902" t="str">
        <f>'様式D-1-2'!L3</f>
        <v>国道435号</v>
      </c>
      <c r="N4" s="903"/>
      <c r="O4" s="903"/>
      <c r="P4" s="903"/>
      <c r="Q4" s="903"/>
      <c r="R4" s="903"/>
      <c r="S4" s="526" t="s">
        <v>257</v>
      </c>
      <c r="T4" s="526"/>
      <c r="U4" s="526"/>
      <c r="V4" s="526"/>
      <c r="W4" s="902" t="str">
        <f>'様式D-1-2'!R3</f>
        <v>株式会社エイト日本技術開発</v>
      </c>
      <c r="X4" s="902"/>
      <c r="Y4" s="902"/>
      <c r="Z4" s="902"/>
      <c r="AA4" s="902"/>
      <c r="AB4" s="902"/>
      <c r="AC4" s="904" t="s">
        <v>219</v>
      </c>
      <c r="AD4" s="905"/>
      <c r="AE4" s="906"/>
      <c r="AF4" s="908">
        <f>'様式D-1-2'!W3</f>
        <v>44413</v>
      </c>
      <c r="AG4" s="909"/>
      <c r="AH4" s="909"/>
      <c r="AI4" s="910"/>
    </row>
    <row r="5" spans="2:35" ht="20.100000000000001" customHeight="1" x14ac:dyDescent="0.15">
      <c r="B5" s="521" t="s">
        <v>0</v>
      </c>
      <c r="C5" s="521"/>
      <c r="D5" s="914"/>
      <c r="E5" s="522" t="str">
        <f>'様式D-1-2'!E4:H4</f>
        <v>鳳翩山トンネル</v>
      </c>
      <c r="F5" s="523"/>
      <c r="G5" s="523"/>
      <c r="H5" s="523"/>
      <c r="I5" s="524"/>
      <c r="J5" s="915" t="s">
        <v>1</v>
      </c>
      <c r="K5" s="525"/>
      <c r="L5" s="525"/>
      <c r="M5" s="902" t="str">
        <f>'様式D-1-2'!L4</f>
        <v>防府土木建設事務所山口支所</v>
      </c>
      <c r="N5" s="903"/>
      <c r="O5" s="903"/>
      <c r="P5" s="903"/>
      <c r="Q5" s="903"/>
      <c r="R5" s="903"/>
      <c r="S5" s="526" t="s">
        <v>258</v>
      </c>
      <c r="T5" s="526"/>
      <c r="U5" s="526"/>
      <c r="V5" s="526"/>
      <c r="W5" s="916" t="str">
        <f>'様式D-1-2'!R4</f>
        <v>榎田　敦之</v>
      </c>
      <c r="X5" s="916"/>
      <c r="Y5" s="916"/>
      <c r="Z5" s="916"/>
      <c r="AA5" s="916"/>
      <c r="AB5" s="916"/>
      <c r="AC5" s="633"/>
      <c r="AD5" s="907"/>
      <c r="AE5" s="755"/>
      <c r="AF5" s="911"/>
      <c r="AG5" s="912"/>
      <c r="AH5" s="912"/>
      <c r="AI5" s="913"/>
    </row>
    <row r="6" spans="2:35" ht="26.25" customHeight="1" x14ac:dyDescent="0.2">
      <c r="B6" s="892" t="s">
        <v>31</v>
      </c>
      <c r="C6" s="894" t="s">
        <v>30</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450000000000003" customHeight="1" x14ac:dyDescent="0.15">
      <c r="B7" s="892"/>
      <c r="C7" s="7"/>
      <c r="D7" s="7"/>
      <c r="E7" s="7"/>
      <c r="F7" s="7"/>
      <c r="G7" s="7"/>
      <c r="H7" s="7"/>
      <c r="I7" s="17"/>
      <c r="J7" s="7"/>
      <c r="K7" s="7"/>
      <c r="L7" s="7"/>
      <c r="M7" s="7"/>
      <c r="N7" s="7"/>
      <c r="O7" s="7"/>
      <c r="P7" s="7"/>
      <c r="Q7" s="21"/>
      <c r="R7" s="17"/>
      <c r="S7" s="7"/>
      <c r="T7" s="7"/>
      <c r="U7" s="7"/>
      <c r="V7" s="7"/>
      <c r="W7" s="17"/>
      <c r="X7" s="17"/>
      <c r="Y7" s="17"/>
      <c r="Z7" s="17"/>
      <c r="AA7" s="17"/>
      <c r="AB7" s="7"/>
      <c r="AC7" s="7"/>
      <c r="AD7" s="7"/>
      <c r="AE7" s="7"/>
      <c r="AF7" s="7"/>
      <c r="AG7" s="7"/>
      <c r="AH7" s="7"/>
      <c r="AI7" s="20"/>
    </row>
    <row r="8" spans="2:35" ht="35.450000000000003" customHeight="1" x14ac:dyDescent="0.15">
      <c r="B8" s="892"/>
      <c r="C8" s="7"/>
      <c r="D8" s="7"/>
      <c r="E8" s="7"/>
      <c r="F8" s="7"/>
      <c r="G8" s="7"/>
      <c r="H8" s="7"/>
      <c r="I8" s="17"/>
      <c r="J8" s="7"/>
      <c r="K8" s="7"/>
      <c r="L8" s="7"/>
      <c r="M8" s="7"/>
      <c r="N8" s="7"/>
      <c r="O8" s="7"/>
      <c r="P8" s="7"/>
      <c r="Q8" s="21"/>
      <c r="R8" s="17"/>
      <c r="S8" s="7"/>
      <c r="T8" s="7"/>
      <c r="U8" s="7"/>
      <c r="V8" s="7"/>
      <c r="W8" s="17"/>
      <c r="X8" s="17"/>
      <c r="Y8" s="17"/>
      <c r="Z8" s="17"/>
      <c r="AA8" s="17"/>
      <c r="AB8" s="7"/>
      <c r="AC8" s="7"/>
      <c r="AD8" s="7"/>
      <c r="AE8" s="7"/>
      <c r="AF8" s="7"/>
      <c r="AG8" s="7"/>
      <c r="AH8" s="7"/>
      <c r="AI8" s="20"/>
    </row>
    <row r="9" spans="2:35" ht="35.450000000000003" customHeight="1" x14ac:dyDescent="0.15">
      <c r="B9" s="892"/>
      <c r="C9" s="7"/>
      <c r="D9" s="7"/>
      <c r="E9" s="7"/>
      <c r="F9" s="7"/>
      <c r="G9" s="7"/>
      <c r="H9" s="7"/>
      <c r="I9" s="17"/>
      <c r="J9" s="7"/>
      <c r="K9" s="7"/>
      <c r="L9" s="7"/>
      <c r="M9" s="7"/>
      <c r="N9" s="7"/>
      <c r="O9" s="7"/>
      <c r="P9" s="7"/>
      <c r="Q9" s="21"/>
      <c r="R9" s="17"/>
      <c r="S9" s="7"/>
      <c r="T9" s="7"/>
      <c r="U9" s="7"/>
      <c r="V9" s="7"/>
      <c r="W9" s="17"/>
      <c r="X9" s="17"/>
      <c r="Y9" s="17"/>
      <c r="Z9" s="17"/>
      <c r="AA9" s="17"/>
      <c r="AB9" s="7"/>
      <c r="AC9" s="7"/>
      <c r="AD9" s="7"/>
      <c r="AE9" s="7"/>
      <c r="AF9" s="7"/>
      <c r="AG9" s="7"/>
      <c r="AH9" s="7"/>
      <c r="AI9" s="20"/>
    </row>
    <row r="10" spans="2:35" ht="35.450000000000003" customHeight="1" x14ac:dyDescent="0.15">
      <c r="B10" s="892"/>
      <c r="C10" s="7"/>
      <c r="D10" s="7"/>
      <c r="E10" s="7"/>
      <c r="F10" s="7"/>
      <c r="G10" s="7"/>
      <c r="H10" s="7"/>
      <c r="I10" s="17"/>
      <c r="J10" s="7"/>
      <c r="K10" s="7"/>
      <c r="L10" s="7"/>
      <c r="M10" s="7"/>
      <c r="N10" s="7"/>
      <c r="O10" s="7"/>
      <c r="P10" s="7"/>
      <c r="Q10" s="21"/>
      <c r="R10" s="17"/>
      <c r="S10" s="7"/>
      <c r="T10" s="7"/>
      <c r="U10" s="7"/>
      <c r="V10" s="7"/>
      <c r="W10" s="17"/>
      <c r="X10" s="17"/>
      <c r="Y10" s="17"/>
      <c r="Z10" s="17"/>
      <c r="AA10" s="17"/>
      <c r="AB10" s="7"/>
      <c r="AC10" s="7"/>
      <c r="AD10" s="7"/>
      <c r="AE10" s="7"/>
      <c r="AF10" s="7"/>
      <c r="AG10" s="7"/>
      <c r="AH10" s="7"/>
      <c r="AI10" s="20"/>
    </row>
    <row r="11" spans="2:35" ht="35.450000000000003" customHeight="1" x14ac:dyDescent="0.15">
      <c r="B11" s="892"/>
      <c r="C11" s="7"/>
      <c r="D11" s="7"/>
      <c r="E11" s="7"/>
      <c r="F11" s="7"/>
      <c r="G11" s="7"/>
      <c r="H11" s="7"/>
      <c r="I11" s="17"/>
      <c r="J11" s="7"/>
      <c r="K11" s="7"/>
      <c r="L11" s="7"/>
      <c r="M11" s="7"/>
      <c r="N11" s="7"/>
      <c r="O11" s="7"/>
      <c r="P11" s="7"/>
      <c r="Q11" s="17"/>
      <c r="R11" s="17"/>
      <c r="S11" s="7"/>
      <c r="T11" s="7"/>
      <c r="U11" s="7"/>
      <c r="V11" s="7"/>
      <c r="W11" s="17"/>
      <c r="X11" s="17"/>
      <c r="Y11" s="17"/>
      <c r="Z11" s="17"/>
      <c r="AA11" s="17"/>
      <c r="AB11" s="7"/>
      <c r="AC11" s="7"/>
      <c r="AD11" s="7"/>
      <c r="AE11" s="7"/>
      <c r="AF11" s="7"/>
      <c r="AG11" s="7"/>
      <c r="AH11" s="7"/>
      <c r="AI11" s="20"/>
    </row>
    <row r="12" spans="2:35" ht="35.450000000000003" customHeight="1" x14ac:dyDescent="0.15">
      <c r="B12" s="892"/>
      <c r="C12" s="7"/>
      <c r="D12" s="7"/>
      <c r="E12" s="7"/>
      <c r="F12" s="17"/>
      <c r="G12" s="17"/>
      <c r="H12" s="7"/>
      <c r="I12" s="7"/>
      <c r="J12" s="7"/>
      <c r="K12" s="7"/>
      <c r="L12" s="7"/>
      <c r="M12" s="7"/>
      <c r="N12" s="7"/>
      <c r="O12" s="7"/>
      <c r="P12" s="7"/>
      <c r="Q12" s="17"/>
      <c r="R12" s="7"/>
      <c r="S12" s="7"/>
      <c r="T12" s="7"/>
      <c r="U12" s="7"/>
      <c r="V12" s="7"/>
      <c r="W12" s="17"/>
      <c r="X12" s="17"/>
      <c r="Y12" s="17"/>
      <c r="Z12" s="17"/>
      <c r="AA12" s="17"/>
      <c r="AB12" s="7"/>
      <c r="AC12" s="7"/>
      <c r="AD12" s="7"/>
      <c r="AE12" s="7"/>
      <c r="AF12" s="7"/>
      <c r="AG12" s="7"/>
      <c r="AH12" s="7"/>
      <c r="AI12" s="20"/>
    </row>
    <row r="13" spans="2:35" ht="35.450000000000003" customHeight="1" x14ac:dyDescent="0.15">
      <c r="B13" s="892"/>
      <c r="C13" s="7"/>
      <c r="D13" s="7"/>
      <c r="E13" s="7"/>
      <c r="F13" s="17"/>
      <c r="G13" s="17"/>
      <c r="H13" s="17"/>
      <c r="I13" s="7"/>
      <c r="J13" s="7"/>
      <c r="K13" s="7"/>
      <c r="L13" s="7"/>
      <c r="M13" s="7"/>
      <c r="N13" s="7"/>
      <c r="O13" s="7"/>
      <c r="P13" s="7"/>
      <c r="Q13" s="17"/>
      <c r="R13" s="7"/>
      <c r="S13" s="7"/>
      <c r="T13" s="7"/>
      <c r="U13" s="7"/>
      <c r="V13" s="7"/>
      <c r="W13" s="17"/>
      <c r="X13" s="17"/>
      <c r="Y13" s="17"/>
      <c r="Z13" s="17"/>
      <c r="AA13" s="17"/>
      <c r="AB13" s="7"/>
      <c r="AC13" s="7"/>
      <c r="AD13" s="7"/>
      <c r="AE13" s="7"/>
      <c r="AF13" s="7"/>
      <c r="AG13" s="7"/>
      <c r="AH13" s="7"/>
      <c r="AI13" s="20"/>
    </row>
    <row r="14" spans="2:35" ht="35.450000000000003" customHeight="1" x14ac:dyDescent="0.15">
      <c r="B14" s="892"/>
      <c r="C14" s="17"/>
      <c r="D14" s="7"/>
      <c r="E14" s="7"/>
      <c r="F14" s="17"/>
      <c r="G14" s="17"/>
      <c r="H14" s="17"/>
      <c r="I14" s="7"/>
      <c r="J14" s="7"/>
      <c r="K14" s="7"/>
      <c r="L14" s="7"/>
      <c r="M14" s="7"/>
      <c r="N14" s="7"/>
      <c r="O14" s="7"/>
      <c r="P14" s="7"/>
      <c r="Q14" s="17"/>
      <c r="R14" s="17"/>
      <c r="S14" s="7"/>
      <c r="T14" s="7"/>
      <c r="U14" s="7"/>
      <c r="V14" s="7"/>
      <c r="W14" s="17"/>
      <c r="X14" s="17"/>
      <c r="Y14" s="17"/>
      <c r="Z14" s="17"/>
      <c r="AA14" s="17"/>
      <c r="AB14" s="7"/>
      <c r="AC14" s="7"/>
      <c r="AD14" s="7"/>
      <c r="AE14" s="7"/>
      <c r="AF14" s="7"/>
      <c r="AG14" s="7"/>
      <c r="AH14" s="7"/>
      <c r="AI14" s="20"/>
    </row>
    <row r="15" spans="2:35" ht="35.450000000000003" customHeight="1" x14ac:dyDescent="0.15">
      <c r="B15" s="892"/>
      <c r="C15" s="17"/>
      <c r="D15" s="7"/>
      <c r="E15" s="7"/>
      <c r="F15" s="17"/>
      <c r="G15" s="17"/>
      <c r="H15" s="17"/>
      <c r="I15" s="7"/>
      <c r="J15" s="7"/>
      <c r="K15" s="7"/>
      <c r="L15" s="7"/>
      <c r="M15" s="7"/>
      <c r="N15" s="7"/>
      <c r="O15" s="7"/>
      <c r="P15" s="7"/>
      <c r="Q15" s="17"/>
      <c r="R15" s="17"/>
      <c r="S15" s="7"/>
      <c r="T15" s="7"/>
      <c r="U15" s="7"/>
      <c r="V15" s="7"/>
      <c r="W15" s="17"/>
      <c r="X15" s="17"/>
      <c r="Y15" s="17"/>
      <c r="Z15" s="17"/>
      <c r="AA15" s="17"/>
      <c r="AB15" s="7"/>
      <c r="AC15" s="7"/>
      <c r="AD15" s="7"/>
      <c r="AE15" s="7"/>
      <c r="AF15" s="7"/>
      <c r="AG15" s="7"/>
      <c r="AH15" s="7"/>
      <c r="AI15" s="20"/>
    </row>
    <row r="16" spans="2:35" ht="35.450000000000003" customHeight="1" x14ac:dyDescent="0.15">
      <c r="B16" s="892"/>
      <c r="C16" s="17"/>
      <c r="D16" s="7"/>
      <c r="E16" s="7"/>
      <c r="F16" s="17"/>
      <c r="G16" s="17"/>
      <c r="H16" s="17"/>
      <c r="I16" s="7"/>
      <c r="J16" s="7"/>
      <c r="K16" s="7"/>
      <c r="L16" s="7"/>
      <c r="M16" s="7"/>
      <c r="N16" s="7"/>
      <c r="O16" s="7"/>
      <c r="P16" s="7"/>
      <c r="Q16" s="17"/>
      <c r="R16" s="17"/>
      <c r="S16" s="7"/>
      <c r="T16" s="7"/>
      <c r="U16" s="7"/>
      <c r="V16" s="7"/>
      <c r="W16" s="17"/>
      <c r="X16" s="17"/>
      <c r="Y16" s="17"/>
      <c r="Z16" s="17"/>
      <c r="AA16" s="17"/>
      <c r="AB16" s="7"/>
      <c r="AC16" s="7"/>
      <c r="AD16" s="7"/>
      <c r="AE16" s="7"/>
      <c r="AF16" s="7"/>
      <c r="AG16" s="7"/>
      <c r="AH16" s="7"/>
      <c r="AI16" s="20"/>
    </row>
    <row r="17" spans="2:35" ht="22.5" customHeight="1" x14ac:dyDescent="0.15">
      <c r="B17" s="892"/>
      <c r="C17" s="17"/>
      <c r="D17" s="7"/>
      <c r="E17" s="19"/>
      <c r="F17" s="16"/>
      <c r="G17" s="16"/>
      <c r="H17" s="18"/>
      <c r="I17" s="18"/>
      <c r="J17" s="18"/>
      <c r="K17" s="18"/>
      <c r="L17" s="18"/>
      <c r="M17" s="7"/>
      <c r="N17" s="7"/>
      <c r="O17" s="7"/>
      <c r="P17" s="7"/>
      <c r="Q17" s="17"/>
      <c r="R17" s="17"/>
      <c r="S17" s="7"/>
      <c r="T17" s="7"/>
      <c r="U17" s="7"/>
      <c r="V17" s="7"/>
      <c r="W17" s="17"/>
      <c r="X17" s="17"/>
      <c r="Y17" s="17"/>
      <c r="Z17" s="17"/>
      <c r="AA17" s="17"/>
      <c r="AB17" s="16"/>
      <c r="AC17" s="16"/>
      <c r="AD17" s="16"/>
      <c r="AE17" s="16"/>
      <c r="AF17" s="16"/>
      <c r="AG17" s="16"/>
      <c r="AH17" s="16"/>
      <c r="AI17" s="15"/>
    </row>
    <row r="18" spans="2:35" ht="71.25" customHeight="1" x14ac:dyDescent="0.15">
      <c r="B18" s="893"/>
      <c r="C18" s="14"/>
      <c r="D18" s="11"/>
      <c r="E18" s="13"/>
      <c r="F18" s="12"/>
      <c r="G18" s="12"/>
      <c r="H18" s="11"/>
      <c r="I18" s="11"/>
      <c r="J18" s="11"/>
      <c r="K18" s="11"/>
      <c r="L18" s="11"/>
      <c r="M18" s="11"/>
      <c r="N18" s="11"/>
      <c r="O18" s="11"/>
      <c r="P18" s="11"/>
      <c r="Q18" s="11"/>
      <c r="R18" s="11"/>
      <c r="S18" s="10"/>
      <c r="T18" s="10"/>
      <c r="U18" s="10"/>
      <c r="V18" s="897" t="s">
        <v>519</v>
      </c>
      <c r="W18" s="897"/>
      <c r="X18" s="897"/>
      <c r="Y18" s="897"/>
      <c r="Z18" s="897"/>
      <c r="AA18" s="897"/>
      <c r="AB18" s="897"/>
      <c r="AC18" s="897"/>
      <c r="AD18" s="897"/>
      <c r="AE18" s="897"/>
      <c r="AF18" s="897"/>
      <c r="AG18" s="897"/>
      <c r="AH18" s="897"/>
      <c r="AI18" s="898"/>
    </row>
    <row r="19" spans="2:35" ht="15" customHeight="1" x14ac:dyDescent="0.15"/>
    <row r="20" spans="2:35" ht="26.25" customHeight="1" x14ac:dyDescent="0.2">
      <c r="B20" s="892" t="s">
        <v>31</v>
      </c>
      <c r="C20" s="894" t="s">
        <v>30</v>
      </c>
      <c r="D20" s="895"/>
      <c r="E20" s="895"/>
      <c r="F20" s="895"/>
      <c r="G20" s="895"/>
      <c r="H20" s="895"/>
      <c r="I20" s="895"/>
      <c r="J20" s="895"/>
      <c r="K20" s="895"/>
      <c r="L20" s="895"/>
      <c r="M20" s="895"/>
      <c r="N20" s="895"/>
      <c r="O20" s="895"/>
      <c r="P20" s="895"/>
      <c r="Q20" s="895"/>
      <c r="R20" s="895"/>
      <c r="S20" s="895"/>
      <c r="T20" s="895"/>
      <c r="U20" s="895"/>
      <c r="V20" s="895"/>
      <c r="W20" s="895"/>
      <c r="X20" s="895"/>
      <c r="Y20" s="895"/>
      <c r="Z20" s="895"/>
      <c r="AA20" s="895"/>
      <c r="AB20" s="895"/>
      <c r="AC20" s="895"/>
      <c r="AD20" s="895"/>
      <c r="AE20" s="895"/>
      <c r="AF20" s="895"/>
      <c r="AG20" s="895"/>
      <c r="AH20" s="895"/>
      <c r="AI20" s="896"/>
    </row>
    <row r="21" spans="2:35" ht="35.450000000000003" customHeight="1" x14ac:dyDescent="0.15">
      <c r="B21" s="892"/>
      <c r="C21" s="7"/>
      <c r="D21" s="7"/>
      <c r="E21" s="7"/>
      <c r="F21" s="7"/>
      <c r="G21" s="7"/>
      <c r="H21" s="7"/>
      <c r="I21" s="17"/>
      <c r="J21" s="7"/>
      <c r="K21" s="7"/>
      <c r="L21" s="7"/>
      <c r="M21" s="7"/>
      <c r="N21" s="7"/>
      <c r="O21" s="7"/>
      <c r="P21" s="7"/>
      <c r="Q21" s="21"/>
      <c r="R21" s="17"/>
      <c r="S21" s="7"/>
      <c r="T21" s="7"/>
      <c r="U21" s="7"/>
      <c r="V21" s="7"/>
      <c r="W21" s="17"/>
      <c r="X21" s="17"/>
      <c r="Y21" s="17"/>
      <c r="Z21" s="17"/>
      <c r="AA21" s="17"/>
      <c r="AB21" s="7"/>
      <c r="AC21" s="7"/>
      <c r="AD21" s="7"/>
      <c r="AE21" s="7"/>
      <c r="AF21" s="7"/>
      <c r="AG21" s="7"/>
      <c r="AH21" s="7"/>
      <c r="AI21" s="20"/>
    </row>
    <row r="22" spans="2:35" ht="35.450000000000003" customHeight="1" x14ac:dyDescent="0.15">
      <c r="B22" s="892"/>
      <c r="C22" s="7"/>
      <c r="D22" s="7"/>
      <c r="E22" s="7"/>
      <c r="F22" s="7"/>
      <c r="G22" s="7"/>
      <c r="H22" s="7"/>
      <c r="I22" s="17"/>
      <c r="J22" s="7"/>
      <c r="K22" s="7"/>
      <c r="L22" s="7"/>
      <c r="M22" s="7"/>
      <c r="N22" s="7"/>
      <c r="O22" s="7"/>
      <c r="P22" s="7"/>
      <c r="Q22" s="21"/>
      <c r="R22" s="17"/>
      <c r="S22" s="7"/>
      <c r="T22" s="7"/>
      <c r="U22" s="7"/>
      <c r="V22" s="7"/>
      <c r="W22" s="17"/>
      <c r="X22" s="17"/>
      <c r="Y22" s="17"/>
      <c r="Z22" s="17"/>
      <c r="AA22" s="17"/>
      <c r="AB22" s="7"/>
      <c r="AC22" s="7"/>
      <c r="AD22" s="7"/>
      <c r="AE22" s="7"/>
      <c r="AF22" s="7"/>
      <c r="AG22" s="7"/>
      <c r="AH22" s="7"/>
      <c r="AI22" s="20"/>
    </row>
    <row r="23" spans="2:35" ht="35.450000000000003" customHeight="1" x14ac:dyDescent="0.15">
      <c r="B23" s="892"/>
      <c r="C23" s="7"/>
      <c r="D23" s="7"/>
      <c r="E23" s="7"/>
      <c r="F23" s="7"/>
      <c r="G23" s="7"/>
      <c r="H23" s="7"/>
      <c r="I23" s="17"/>
      <c r="J23" s="7"/>
      <c r="K23" s="7"/>
      <c r="L23" s="7"/>
      <c r="M23" s="7"/>
      <c r="N23" s="7"/>
      <c r="O23" s="7"/>
      <c r="P23" s="7"/>
      <c r="Q23" s="21"/>
      <c r="R23" s="17"/>
      <c r="S23" s="7"/>
      <c r="T23" s="7"/>
      <c r="U23" s="7"/>
      <c r="V23" s="7"/>
      <c r="W23" s="17"/>
      <c r="X23" s="17"/>
      <c r="Y23" s="17"/>
      <c r="Z23" s="17"/>
      <c r="AA23" s="17"/>
      <c r="AB23" s="7"/>
      <c r="AC23" s="7"/>
      <c r="AD23" s="7"/>
      <c r="AE23" s="7"/>
      <c r="AF23" s="7"/>
      <c r="AG23" s="7"/>
      <c r="AH23" s="7"/>
      <c r="AI23" s="20"/>
    </row>
    <row r="24" spans="2:35" ht="35.450000000000003" customHeight="1" x14ac:dyDescent="0.15">
      <c r="B24" s="892"/>
      <c r="C24" s="7"/>
      <c r="D24" s="7"/>
      <c r="E24" s="7"/>
      <c r="F24" s="7"/>
      <c r="G24" s="7"/>
      <c r="H24" s="7"/>
      <c r="I24" s="17"/>
      <c r="J24" s="7"/>
      <c r="K24" s="7"/>
      <c r="L24" s="7"/>
      <c r="M24" s="7"/>
      <c r="N24" s="7"/>
      <c r="O24" s="7"/>
      <c r="P24" s="7"/>
      <c r="Q24" s="21"/>
      <c r="R24" s="17"/>
      <c r="S24" s="7"/>
      <c r="T24" s="7"/>
      <c r="U24" s="7"/>
      <c r="V24" s="7"/>
      <c r="W24" s="17"/>
      <c r="X24" s="17"/>
      <c r="Y24" s="17"/>
      <c r="Z24" s="17"/>
      <c r="AA24" s="17"/>
      <c r="AB24" s="7"/>
      <c r="AC24" s="7"/>
      <c r="AD24" s="7"/>
      <c r="AE24" s="7"/>
      <c r="AF24" s="7"/>
      <c r="AG24" s="7"/>
      <c r="AH24" s="7"/>
      <c r="AI24" s="20"/>
    </row>
    <row r="25" spans="2:35" ht="35.450000000000003" customHeight="1" x14ac:dyDescent="0.15">
      <c r="B25" s="892"/>
      <c r="C25" s="7"/>
      <c r="D25" s="7"/>
      <c r="E25" s="7"/>
      <c r="F25" s="7"/>
      <c r="G25" s="7"/>
      <c r="H25" s="7"/>
      <c r="I25" s="17"/>
      <c r="J25" s="7"/>
      <c r="K25" s="7"/>
      <c r="L25" s="7"/>
      <c r="M25" s="7"/>
      <c r="N25" s="7"/>
      <c r="O25" s="7"/>
      <c r="P25" s="7"/>
      <c r="Q25" s="17"/>
      <c r="R25" s="17"/>
      <c r="S25" s="7"/>
      <c r="T25" s="7"/>
      <c r="U25" s="7"/>
      <c r="V25" s="7"/>
      <c r="W25" s="17"/>
      <c r="X25" s="17"/>
      <c r="Y25" s="17"/>
      <c r="Z25" s="17"/>
      <c r="AA25" s="17"/>
      <c r="AB25" s="7"/>
      <c r="AC25" s="7"/>
      <c r="AD25" s="7"/>
      <c r="AE25" s="7"/>
      <c r="AF25" s="7"/>
      <c r="AG25" s="7"/>
      <c r="AH25" s="7"/>
      <c r="AI25" s="20"/>
    </row>
    <row r="26" spans="2:35" ht="35.450000000000003" customHeight="1" x14ac:dyDescent="0.15">
      <c r="B26" s="892"/>
      <c r="C26" s="7"/>
      <c r="D26" s="7"/>
      <c r="E26" s="7"/>
      <c r="F26" s="17"/>
      <c r="G26" s="17"/>
      <c r="H26" s="7"/>
      <c r="I26" s="7"/>
      <c r="J26" s="7"/>
      <c r="K26" s="7"/>
      <c r="L26" s="7"/>
      <c r="M26" s="7"/>
      <c r="N26" s="7"/>
      <c r="O26" s="7"/>
      <c r="P26" s="7"/>
      <c r="Q26" s="17"/>
      <c r="R26" s="7"/>
      <c r="S26" s="7"/>
      <c r="T26" s="7"/>
      <c r="U26" s="7"/>
      <c r="V26" s="7"/>
      <c r="W26" s="17"/>
      <c r="X26" s="17"/>
      <c r="Y26" s="17"/>
      <c r="Z26" s="17"/>
      <c r="AA26" s="17"/>
      <c r="AB26" s="7"/>
      <c r="AC26" s="7"/>
      <c r="AD26" s="7"/>
      <c r="AE26" s="7"/>
      <c r="AF26" s="7"/>
      <c r="AG26" s="7"/>
      <c r="AH26" s="7"/>
      <c r="AI26" s="20"/>
    </row>
    <row r="27" spans="2:35" ht="35.450000000000003" customHeight="1" x14ac:dyDescent="0.15">
      <c r="B27" s="892"/>
      <c r="C27" s="7"/>
      <c r="D27" s="7"/>
      <c r="E27" s="7"/>
      <c r="F27" s="17"/>
      <c r="G27" s="17"/>
      <c r="H27" s="17"/>
      <c r="I27" s="7"/>
      <c r="J27" s="7"/>
      <c r="K27" s="7"/>
      <c r="L27" s="7"/>
      <c r="M27" s="7"/>
      <c r="N27" s="7"/>
      <c r="O27" s="7"/>
      <c r="P27" s="7"/>
      <c r="Q27" s="17"/>
      <c r="R27" s="7"/>
      <c r="S27" s="7"/>
      <c r="T27" s="7"/>
      <c r="U27" s="7"/>
      <c r="V27" s="7"/>
      <c r="W27" s="17"/>
      <c r="X27" s="17"/>
      <c r="Y27" s="17"/>
      <c r="Z27" s="17"/>
      <c r="AA27" s="17"/>
      <c r="AB27" s="7"/>
      <c r="AC27" s="7"/>
      <c r="AD27" s="7"/>
      <c r="AE27" s="7"/>
      <c r="AF27" s="7"/>
      <c r="AG27" s="7"/>
      <c r="AH27" s="7"/>
      <c r="AI27" s="20"/>
    </row>
    <row r="28" spans="2:35" ht="35.450000000000003" customHeight="1" x14ac:dyDescent="0.15">
      <c r="B28" s="892"/>
      <c r="C28" s="17"/>
      <c r="D28" s="7"/>
      <c r="E28" s="7"/>
      <c r="F28" s="17"/>
      <c r="G28" s="17"/>
      <c r="H28" s="17"/>
      <c r="I28" s="7"/>
      <c r="J28" s="7"/>
      <c r="K28" s="7"/>
      <c r="L28" s="7"/>
      <c r="M28" s="7"/>
      <c r="N28" s="7"/>
      <c r="O28" s="7"/>
      <c r="P28" s="7"/>
      <c r="Q28" s="17"/>
      <c r="R28" s="17"/>
      <c r="S28" s="7"/>
      <c r="T28" s="7"/>
      <c r="U28" s="7"/>
      <c r="V28" s="7"/>
      <c r="W28" s="17"/>
      <c r="X28" s="17"/>
      <c r="Y28" s="17"/>
      <c r="Z28" s="17"/>
      <c r="AA28" s="17"/>
      <c r="AB28" s="7"/>
      <c r="AC28" s="7"/>
      <c r="AD28" s="7"/>
      <c r="AE28" s="7"/>
      <c r="AF28" s="7"/>
      <c r="AG28" s="7"/>
      <c r="AH28" s="7"/>
      <c r="AI28" s="20"/>
    </row>
    <row r="29" spans="2:35" ht="35.450000000000003" customHeight="1" x14ac:dyDescent="0.15">
      <c r="B29" s="892"/>
      <c r="C29" s="17"/>
      <c r="D29" s="7"/>
      <c r="E29" s="7"/>
      <c r="F29" s="17"/>
      <c r="G29" s="17"/>
      <c r="H29" s="17"/>
      <c r="I29" s="7"/>
      <c r="J29" s="7"/>
      <c r="K29" s="7"/>
      <c r="L29" s="7"/>
      <c r="M29" s="7"/>
      <c r="N29" s="7"/>
      <c r="O29" s="7"/>
      <c r="P29" s="7"/>
      <c r="Q29" s="17"/>
      <c r="R29" s="17"/>
      <c r="S29" s="7"/>
      <c r="T29" s="7"/>
      <c r="U29" s="7"/>
      <c r="V29" s="7"/>
      <c r="W29" s="17"/>
      <c r="X29" s="17"/>
      <c r="Y29" s="17"/>
      <c r="Z29" s="17"/>
      <c r="AA29" s="17"/>
      <c r="AB29" s="7"/>
      <c r="AC29" s="7"/>
      <c r="AD29" s="7"/>
      <c r="AE29" s="7"/>
      <c r="AF29" s="7"/>
      <c r="AG29" s="7"/>
      <c r="AH29" s="7"/>
      <c r="AI29" s="20"/>
    </row>
    <row r="30" spans="2:35" ht="35.450000000000003" customHeight="1" x14ac:dyDescent="0.15">
      <c r="B30" s="892"/>
      <c r="C30" s="17"/>
      <c r="D30" s="7"/>
      <c r="E30" s="7"/>
      <c r="F30" s="17"/>
      <c r="G30" s="17"/>
      <c r="H30" s="17"/>
      <c r="I30" s="7"/>
      <c r="J30" s="7"/>
      <c r="K30" s="7"/>
      <c r="L30" s="7"/>
      <c r="M30" s="7"/>
      <c r="N30" s="7"/>
      <c r="O30" s="7"/>
      <c r="P30" s="7"/>
      <c r="Q30" s="17"/>
      <c r="R30" s="17"/>
      <c r="S30" s="7"/>
      <c r="T30" s="7"/>
      <c r="U30" s="7"/>
      <c r="V30" s="7"/>
      <c r="W30" s="17"/>
      <c r="X30" s="17"/>
      <c r="Y30" s="17"/>
      <c r="Z30" s="17"/>
      <c r="AA30" s="17"/>
      <c r="AB30" s="7"/>
      <c r="AC30" s="7"/>
      <c r="AD30" s="7"/>
      <c r="AE30" s="7"/>
      <c r="AF30" s="7"/>
      <c r="AG30" s="7"/>
      <c r="AH30" s="7"/>
      <c r="AI30" s="20"/>
    </row>
    <row r="31" spans="2:35" ht="22.5" customHeight="1" x14ac:dyDescent="0.15">
      <c r="B31" s="892"/>
      <c r="C31" s="17"/>
      <c r="D31" s="7"/>
      <c r="E31" s="19"/>
      <c r="F31" s="16"/>
      <c r="G31" s="16"/>
      <c r="H31" s="18"/>
      <c r="I31" s="18"/>
      <c r="J31" s="18"/>
      <c r="K31" s="18"/>
      <c r="L31" s="18"/>
      <c r="M31" s="7"/>
      <c r="N31" s="7"/>
      <c r="O31" s="7"/>
      <c r="P31" s="7"/>
      <c r="Q31" s="17"/>
      <c r="R31" s="17"/>
      <c r="S31" s="7"/>
      <c r="T31" s="7"/>
      <c r="U31" s="7"/>
      <c r="V31" s="7"/>
      <c r="W31" s="17"/>
      <c r="X31" s="17"/>
      <c r="Y31" s="17"/>
      <c r="Z31" s="17"/>
      <c r="AA31" s="17"/>
      <c r="AB31" s="16"/>
      <c r="AC31" s="16"/>
      <c r="AD31" s="16"/>
      <c r="AE31" s="16"/>
      <c r="AF31" s="16"/>
      <c r="AG31" s="16"/>
      <c r="AH31" s="16"/>
      <c r="AI31" s="15"/>
    </row>
    <row r="32" spans="2:35" ht="71.25" customHeight="1" x14ac:dyDescent="0.15">
      <c r="B32" s="893"/>
      <c r="C32" s="14"/>
      <c r="D32" s="11"/>
      <c r="E32" s="13"/>
      <c r="F32" s="12"/>
      <c r="G32" s="12"/>
      <c r="H32" s="11"/>
      <c r="I32" s="11"/>
      <c r="J32" s="11"/>
      <c r="K32" s="11"/>
      <c r="L32" s="11"/>
      <c r="M32" s="11"/>
      <c r="N32" s="11"/>
      <c r="O32" s="11"/>
      <c r="P32" s="11"/>
      <c r="Q32" s="11"/>
      <c r="R32" s="11"/>
      <c r="S32" s="10"/>
      <c r="T32" s="10"/>
      <c r="U32" s="10"/>
      <c r="V32" s="897" t="s">
        <v>519</v>
      </c>
      <c r="W32" s="897"/>
      <c r="X32" s="897"/>
      <c r="Y32" s="897"/>
      <c r="Z32" s="897"/>
      <c r="AA32" s="897"/>
      <c r="AB32" s="897"/>
      <c r="AC32" s="897"/>
      <c r="AD32" s="897"/>
      <c r="AE32" s="897"/>
      <c r="AF32" s="897"/>
      <c r="AG32" s="897"/>
      <c r="AH32" s="897"/>
      <c r="AI32" s="898"/>
    </row>
    <row r="33" spans="2:35" ht="15" customHeight="1" x14ac:dyDescent="0.15"/>
    <row r="34" spans="2:35" ht="26.25" customHeight="1" x14ac:dyDescent="0.2">
      <c r="B34" s="892" t="s">
        <v>31</v>
      </c>
      <c r="C34" s="894" t="s">
        <v>30</v>
      </c>
      <c r="D34" s="895"/>
      <c r="E34" s="895"/>
      <c r="F34" s="895"/>
      <c r="G34" s="895"/>
      <c r="H34" s="895"/>
      <c r="I34" s="895"/>
      <c r="J34" s="895"/>
      <c r="K34" s="895"/>
      <c r="L34" s="895"/>
      <c r="M34" s="895"/>
      <c r="N34" s="895"/>
      <c r="O34" s="895"/>
      <c r="P34" s="895"/>
      <c r="Q34" s="895"/>
      <c r="R34" s="895"/>
      <c r="S34" s="895"/>
      <c r="T34" s="895"/>
      <c r="U34" s="895"/>
      <c r="V34" s="895"/>
      <c r="W34" s="895"/>
      <c r="X34" s="895"/>
      <c r="Y34" s="895"/>
      <c r="Z34" s="895"/>
      <c r="AA34" s="895"/>
      <c r="AB34" s="895"/>
      <c r="AC34" s="895"/>
      <c r="AD34" s="895"/>
      <c r="AE34" s="895"/>
      <c r="AF34" s="895"/>
      <c r="AG34" s="895"/>
      <c r="AH34" s="895"/>
      <c r="AI34" s="896"/>
    </row>
    <row r="35" spans="2:35" ht="35.450000000000003" customHeight="1" x14ac:dyDescent="0.15">
      <c r="B35" s="892"/>
      <c r="C35" s="7"/>
      <c r="D35" s="7"/>
      <c r="E35" s="7"/>
      <c r="F35" s="7"/>
      <c r="G35" s="7"/>
      <c r="H35" s="7"/>
      <c r="I35" s="17"/>
      <c r="J35" s="7"/>
      <c r="K35" s="7"/>
      <c r="L35" s="7"/>
      <c r="M35" s="7"/>
      <c r="N35" s="7"/>
      <c r="O35" s="7"/>
      <c r="P35" s="7"/>
      <c r="Q35" s="21"/>
      <c r="R35" s="17"/>
      <c r="S35" s="7"/>
      <c r="T35" s="7"/>
      <c r="U35" s="7"/>
      <c r="V35" s="7"/>
      <c r="W35" s="17"/>
      <c r="X35" s="17"/>
      <c r="Y35" s="17"/>
      <c r="Z35" s="17"/>
      <c r="AA35" s="17"/>
      <c r="AB35" s="7"/>
      <c r="AC35" s="7"/>
      <c r="AD35" s="7"/>
      <c r="AE35" s="7"/>
      <c r="AF35" s="7"/>
      <c r="AG35" s="7"/>
      <c r="AH35" s="7"/>
      <c r="AI35" s="20"/>
    </row>
    <row r="36" spans="2:35" ht="35.450000000000003" customHeight="1" x14ac:dyDescent="0.15">
      <c r="B36" s="892"/>
      <c r="C36" s="7"/>
      <c r="D36" s="7"/>
      <c r="E36" s="7"/>
      <c r="F36" s="7"/>
      <c r="G36" s="7"/>
      <c r="H36" s="7"/>
      <c r="I36" s="17"/>
      <c r="J36" s="7"/>
      <c r="K36" s="7"/>
      <c r="L36" s="7"/>
      <c r="M36" s="7"/>
      <c r="N36" s="7"/>
      <c r="O36" s="7"/>
      <c r="P36" s="7"/>
      <c r="Q36" s="21"/>
      <c r="R36" s="17"/>
      <c r="S36" s="7"/>
      <c r="T36" s="7"/>
      <c r="U36" s="7"/>
      <c r="V36" s="7"/>
      <c r="W36" s="17"/>
      <c r="X36" s="17"/>
      <c r="Y36" s="17"/>
      <c r="Z36" s="17"/>
      <c r="AA36" s="17"/>
      <c r="AB36" s="7"/>
      <c r="AC36" s="7"/>
      <c r="AD36" s="7"/>
      <c r="AE36" s="7"/>
      <c r="AF36" s="7"/>
      <c r="AG36" s="7"/>
      <c r="AH36" s="7"/>
      <c r="AI36" s="20"/>
    </row>
    <row r="37" spans="2:35" ht="35.450000000000003" customHeight="1" x14ac:dyDescent="0.15">
      <c r="B37" s="892"/>
      <c r="C37" s="7"/>
      <c r="D37" s="7"/>
      <c r="E37" s="7"/>
      <c r="F37" s="7"/>
      <c r="G37" s="7"/>
      <c r="H37" s="7"/>
      <c r="I37" s="17"/>
      <c r="J37" s="7"/>
      <c r="K37" s="7"/>
      <c r="L37" s="7"/>
      <c r="M37" s="7"/>
      <c r="N37" s="7"/>
      <c r="O37" s="7"/>
      <c r="P37" s="7"/>
      <c r="Q37" s="21"/>
      <c r="R37" s="17"/>
      <c r="S37" s="7"/>
      <c r="T37" s="7"/>
      <c r="U37" s="7"/>
      <c r="V37" s="7"/>
      <c r="W37" s="17"/>
      <c r="X37" s="17"/>
      <c r="Y37" s="17"/>
      <c r="Z37" s="17"/>
      <c r="AA37" s="17"/>
      <c r="AB37" s="7"/>
      <c r="AC37" s="7"/>
      <c r="AD37" s="7"/>
      <c r="AE37" s="7"/>
      <c r="AF37" s="7"/>
      <c r="AG37" s="7"/>
      <c r="AH37" s="7"/>
      <c r="AI37" s="20"/>
    </row>
    <row r="38" spans="2:35" ht="35.450000000000003" customHeight="1" x14ac:dyDescent="0.15">
      <c r="B38" s="892"/>
      <c r="C38" s="7"/>
      <c r="D38" s="7"/>
      <c r="E38" s="7"/>
      <c r="F38" s="7"/>
      <c r="G38" s="7"/>
      <c r="H38" s="7"/>
      <c r="I38" s="17"/>
      <c r="J38" s="7"/>
      <c r="K38" s="7"/>
      <c r="L38" s="7"/>
      <c r="M38" s="7"/>
      <c r="N38" s="7"/>
      <c r="O38" s="7"/>
      <c r="P38" s="7"/>
      <c r="Q38" s="21"/>
      <c r="R38" s="17"/>
      <c r="S38" s="7"/>
      <c r="T38" s="7"/>
      <c r="U38" s="7"/>
      <c r="V38" s="7"/>
      <c r="W38" s="17"/>
      <c r="X38" s="17"/>
      <c r="Y38" s="17"/>
      <c r="Z38" s="17"/>
      <c r="AA38" s="17"/>
      <c r="AB38" s="7"/>
      <c r="AC38" s="7"/>
      <c r="AD38" s="7"/>
      <c r="AE38" s="7"/>
      <c r="AF38" s="7"/>
      <c r="AG38" s="7"/>
      <c r="AH38" s="7"/>
      <c r="AI38" s="20"/>
    </row>
    <row r="39" spans="2:35" ht="35.450000000000003" customHeight="1" x14ac:dyDescent="0.15">
      <c r="B39" s="892"/>
      <c r="C39" s="7"/>
      <c r="D39" s="7"/>
      <c r="E39" s="7"/>
      <c r="F39" s="7"/>
      <c r="G39" s="7"/>
      <c r="H39" s="7"/>
      <c r="I39" s="17"/>
      <c r="J39" s="7"/>
      <c r="K39" s="7"/>
      <c r="L39" s="7"/>
      <c r="M39" s="7"/>
      <c r="N39" s="7"/>
      <c r="O39" s="7"/>
      <c r="P39" s="7"/>
      <c r="Q39" s="17"/>
      <c r="R39" s="17"/>
      <c r="S39" s="7"/>
      <c r="T39" s="7"/>
      <c r="U39" s="7"/>
      <c r="V39" s="7"/>
      <c r="W39" s="17"/>
      <c r="X39" s="17"/>
      <c r="Y39" s="17"/>
      <c r="Z39" s="17"/>
      <c r="AA39" s="17"/>
      <c r="AB39" s="7"/>
      <c r="AC39" s="7"/>
      <c r="AD39" s="7"/>
      <c r="AE39" s="7"/>
      <c r="AF39" s="7"/>
      <c r="AG39" s="7"/>
      <c r="AH39" s="7"/>
      <c r="AI39" s="20"/>
    </row>
    <row r="40" spans="2:35" ht="35.450000000000003" customHeight="1" x14ac:dyDescent="0.15">
      <c r="B40" s="892"/>
      <c r="C40" s="7"/>
      <c r="D40" s="7"/>
      <c r="E40" s="7"/>
      <c r="F40" s="17"/>
      <c r="G40" s="17"/>
      <c r="H40" s="7"/>
      <c r="I40" s="7"/>
      <c r="J40" s="7"/>
      <c r="K40" s="7"/>
      <c r="L40" s="7"/>
      <c r="M40" s="7"/>
      <c r="N40" s="7"/>
      <c r="O40" s="7"/>
      <c r="P40" s="7"/>
      <c r="Q40" s="17"/>
      <c r="R40" s="7"/>
      <c r="S40" s="7"/>
      <c r="T40" s="7"/>
      <c r="U40" s="7"/>
      <c r="V40" s="7"/>
      <c r="W40" s="17"/>
      <c r="X40" s="17"/>
      <c r="Y40" s="17"/>
      <c r="Z40" s="17"/>
      <c r="AA40" s="17"/>
      <c r="AB40" s="7"/>
      <c r="AC40" s="7"/>
      <c r="AD40" s="7"/>
      <c r="AE40" s="7"/>
      <c r="AF40" s="7"/>
      <c r="AG40" s="7"/>
      <c r="AH40" s="7"/>
      <c r="AI40" s="20"/>
    </row>
    <row r="41" spans="2:35" ht="35.450000000000003" customHeight="1" x14ac:dyDescent="0.15">
      <c r="B41" s="892"/>
      <c r="C41" s="7"/>
      <c r="D41" s="7"/>
      <c r="E41" s="7"/>
      <c r="F41" s="17"/>
      <c r="G41" s="17"/>
      <c r="H41" s="17"/>
      <c r="I41" s="7"/>
      <c r="J41" s="7"/>
      <c r="K41" s="7"/>
      <c r="L41" s="7"/>
      <c r="M41" s="7"/>
      <c r="N41" s="7"/>
      <c r="O41" s="7"/>
      <c r="P41" s="7"/>
      <c r="Q41" s="17"/>
      <c r="R41" s="7"/>
      <c r="S41" s="7"/>
      <c r="T41" s="7"/>
      <c r="U41" s="7"/>
      <c r="V41" s="7"/>
      <c r="W41" s="17"/>
      <c r="X41" s="17"/>
      <c r="Y41" s="17"/>
      <c r="Z41" s="17"/>
      <c r="AA41" s="17"/>
      <c r="AB41" s="7"/>
      <c r="AC41" s="7"/>
      <c r="AD41" s="7"/>
      <c r="AE41" s="7"/>
      <c r="AF41" s="7"/>
      <c r="AG41" s="7"/>
      <c r="AH41" s="7"/>
      <c r="AI41" s="20"/>
    </row>
    <row r="42" spans="2:35" ht="35.450000000000003" customHeight="1" x14ac:dyDescent="0.15">
      <c r="B42" s="892"/>
      <c r="C42" s="17"/>
      <c r="D42" s="7"/>
      <c r="E42" s="7"/>
      <c r="F42" s="17"/>
      <c r="G42" s="17"/>
      <c r="H42" s="17"/>
      <c r="I42" s="7"/>
      <c r="J42" s="7"/>
      <c r="K42" s="7"/>
      <c r="L42" s="7"/>
      <c r="M42" s="7"/>
      <c r="N42" s="7"/>
      <c r="O42" s="7"/>
      <c r="P42" s="7"/>
      <c r="Q42" s="17"/>
      <c r="R42" s="17"/>
      <c r="S42" s="7"/>
      <c r="T42" s="7"/>
      <c r="U42" s="7"/>
      <c r="V42" s="7"/>
      <c r="W42" s="17"/>
      <c r="X42" s="17"/>
      <c r="Y42" s="17"/>
      <c r="Z42" s="17"/>
      <c r="AA42" s="17"/>
      <c r="AB42" s="7"/>
      <c r="AC42" s="7"/>
      <c r="AD42" s="7"/>
      <c r="AE42" s="7"/>
      <c r="AF42" s="7"/>
      <c r="AG42" s="7"/>
      <c r="AH42" s="7"/>
      <c r="AI42" s="20"/>
    </row>
    <row r="43" spans="2:35" ht="35.450000000000003" customHeight="1" x14ac:dyDescent="0.15">
      <c r="B43" s="892"/>
      <c r="C43" s="17"/>
      <c r="D43" s="7"/>
      <c r="E43" s="7"/>
      <c r="F43" s="17"/>
      <c r="G43" s="17"/>
      <c r="H43" s="17"/>
      <c r="I43" s="7"/>
      <c r="J43" s="7"/>
      <c r="K43" s="7"/>
      <c r="L43" s="7"/>
      <c r="M43" s="7"/>
      <c r="N43" s="7"/>
      <c r="O43" s="7"/>
      <c r="P43" s="7"/>
      <c r="Q43" s="17"/>
      <c r="R43" s="17"/>
      <c r="S43" s="7"/>
      <c r="T43" s="7"/>
      <c r="U43" s="7"/>
      <c r="V43" s="7"/>
      <c r="W43" s="17"/>
      <c r="X43" s="17"/>
      <c r="Y43" s="17"/>
      <c r="Z43" s="17"/>
      <c r="AA43" s="17"/>
      <c r="AB43" s="7"/>
      <c r="AC43" s="7"/>
      <c r="AD43" s="7"/>
      <c r="AE43" s="7"/>
      <c r="AF43" s="7"/>
      <c r="AG43" s="7"/>
      <c r="AH43" s="7"/>
      <c r="AI43" s="20"/>
    </row>
    <row r="44" spans="2:35" ht="35.450000000000003" customHeight="1" x14ac:dyDescent="0.15">
      <c r="B44" s="892"/>
      <c r="C44" s="17"/>
      <c r="D44" s="7"/>
      <c r="E44" s="7"/>
      <c r="F44" s="17"/>
      <c r="G44" s="17"/>
      <c r="H44" s="17"/>
      <c r="I44" s="7"/>
      <c r="J44" s="7"/>
      <c r="K44" s="7"/>
      <c r="L44" s="7"/>
      <c r="M44" s="7"/>
      <c r="N44" s="7"/>
      <c r="O44" s="7"/>
      <c r="P44" s="7"/>
      <c r="Q44" s="17"/>
      <c r="R44" s="17"/>
      <c r="S44" s="7"/>
      <c r="T44" s="7"/>
      <c r="U44" s="7"/>
      <c r="V44" s="7"/>
      <c r="W44" s="17"/>
      <c r="X44" s="17"/>
      <c r="Y44" s="17"/>
      <c r="Z44" s="17"/>
      <c r="AA44" s="17"/>
      <c r="AB44" s="7"/>
      <c r="AC44" s="7"/>
      <c r="AD44" s="7"/>
      <c r="AE44" s="7"/>
      <c r="AF44" s="7"/>
      <c r="AG44" s="7"/>
      <c r="AH44" s="7"/>
      <c r="AI44" s="20"/>
    </row>
    <row r="45" spans="2:35" ht="22.5" customHeight="1" x14ac:dyDescent="0.15">
      <c r="B45" s="892"/>
      <c r="C45" s="17"/>
      <c r="D45" s="7"/>
      <c r="E45" s="19"/>
      <c r="F45" s="16"/>
      <c r="G45" s="16"/>
      <c r="H45" s="18"/>
      <c r="I45" s="18"/>
      <c r="J45" s="18"/>
      <c r="K45" s="18"/>
      <c r="L45" s="18"/>
      <c r="M45" s="7"/>
      <c r="N45" s="7"/>
      <c r="O45" s="7"/>
      <c r="P45" s="7"/>
      <c r="Q45" s="17"/>
      <c r="R45" s="17"/>
      <c r="S45" s="7"/>
      <c r="T45" s="7"/>
      <c r="U45" s="7"/>
      <c r="V45" s="7"/>
      <c r="W45" s="17"/>
      <c r="X45" s="17"/>
      <c r="Y45" s="17"/>
      <c r="Z45" s="17"/>
      <c r="AA45" s="17"/>
      <c r="AB45" s="16"/>
      <c r="AC45" s="16"/>
      <c r="AD45" s="16"/>
      <c r="AE45" s="16"/>
      <c r="AF45" s="16"/>
      <c r="AG45" s="16"/>
      <c r="AH45" s="16"/>
      <c r="AI45" s="15"/>
    </row>
    <row r="46" spans="2:35" ht="71.25" customHeight="1" x14ac:dyDescent="0.15">
      <c r="B46" s="893"/>
      <c r="C46" s="14"/>
      <c r="D46" s="11"/>
      <c r="E46" s="13"/>
      <c r="F46" s="12"/>
      <c r="G46" s="12"/>
      <c r="H46" s="11"/>
      <c r="I46" s="11"/>
      <c r="J46" s="11"/>
      <c r="K46" s="11"/>
      <c r="L46" s="11"/>
      <c r="M46" s="11"/>
      <c r="N46" s="11"/>
      <c r="O46" s="11"/>
      <c r="P46" s="11"/>
      <c r="Q46" s="11"/>
      <c r="R46" s="11"/>
      <c r="S46" s="10"/>
      <c r="T46" s="10"/>
      <c r="U46" s="10"/>
      <c r="V46" s="897" t="s">
        <v>519</v>
      </c>
      <c r="W46" s="897"/>
      <c r="X46" s="897"/>
      <c r="Y46" s="897"/>
      <c r="Z46" s="897"/>
      <c r="AA46" s="897"/>
      <c r="AB46" s="897"/>
      <c r="AC46" s="897"/>
      <c r="AD46" s="897"/>
      <c r="AE46" s="897"/>
      <c r="AF46" s="897"/>
      <c r="AG46" s="897"/>
      <c r="AH46" s="897"/>
      <c r="AI46" s="898"/>
    </row>
    <row r="47" spans="2:35" ht="15" customHeight="1" x14ac:dyDescent="0.15"/>
    <row r="48" spans="2:35" ht="26.25" customHeight="1" x14ac:dyDescent="0.2">
      <c r="B48" s="892" t="s">
        <v>31</v>
      </c>
      <c r="C48" s="894" t="s">
        <v>30</v>
      </c>
      <c r="D48" s="895"/>
      <c r="E48" s="895"/>
      <c r="F48" s="895"/>
      <c r="G48" s="895"/>
      <c r="H48" s="895"/>
      <c r="I48" s="895"/>
      <c r="J48" s="895"/>
      <c r="K48" s="895"/>
      <c r="L48" s="895"/>
      <c r="M48" s="895"/>
      <c r="N48" s="895"/>
      <c r="O48" s="895"/>
      <c r="P48" s="895"/>
      <c r="Q48" s="895"/>
      <c r="R48" s="895"/>
      <c r="S48" s="895"/>
      <c r="T48" s="895"/>
      <c r="U48" s="895"/>
      <c r="V48" s="895"/>
      <c r="W48" s="895"/>
      <c r="X48" s="895"/>
      <c r="Y48" s="895"/>
      <c r="Z48" s="895"/>
      <c r="AA48" s="895"/>
      <c r="AB48" s="895"/>
      <c r="AC48" s="895"/>
      <c r="AD48" s="895"/>
      <c r="AE48" s="895"/>
      <c r="AF48" s="895"/>
      <c r="AG48" s="895"/>
      <c r="AH48" s="895"/>
      <c r="AI48" s="896"/>
    </row>
    <row r="49" spans="2:35" ht="35.450000000000003" customHeight="1" x14ac:dyDescent="0.15">
      <c r="B49" s="892"/>
      <c r="C49" s="7"/>
      <c r="D49" s="7"/>
      <c r="E49" s="7"/>
      <c r="F49" s="7"/>
      <c r="G49" s="7"/>
      <c r="H49" s="7"/>
      <c r="I49" s="17"/>
      <c r="J49" s="7"/>
      <c r="K49" s="7"/>
      <c r="L49" s="7"/>
      <c r="M49" s="7"/>
      <c r="N49" s="7"/>
      <c r="O49" s="7"/>
      <c r="P49" s="7"/>
      <c r="Q49" s="21"/>
      <c r="R49" s="17"/>
      <c r="S49" s="7"/>
      <c r="T49" s="7"/>
      <c r="U49" s="7"/>
      <c r="V49" s="7"/>
      <c r="W49" s="17"/>
      <c r="X49" s="17"/>
      <c r="Y49" s="17"/>
      <c r="Z49" s="17"/>
      <c r="AA49" s="17"/>
      <c r="AB49" s="7"/>
      <c r="AC49" s="7"/>
      <c r="AD49" s="7"/>
      <c r="AE49" s="7"/>
      <c r="AF49" s="7"/>
      <c r="AG49" s="7"/>
      <c r="AH49" s="7"/>
      <c r="AI49" s="20"/>
    </row>
    <row r="50" spans="2:35" ht="35.450000000000003" customHeight="1" x14ac:dyDescent="0.15">
      <c r="B50" s="892"/>
      <c r="C50" s="7"/>
      <c r="D50" s="7"/>
      <c r="E50" s="7"/>
      <c r="F50" s="7"/>
      <c r="G50" s="7"/>
      <c r="H50" s="7"/>
      <c r="I50" s="17"/>
      <c r="J50" s="7"/>
      <c r="K50" s="7"/>
      <c r="L50" s="7"/>
      <c r="M50" s="7"/>
      <c r="N50" s="7"/>
      <c r="O50" s="7"/>
      <c r="P50" s="7"/>
      <c r="Q50" s="21"/>
      <c r="R50" s="17"/>
      <c r="S50" s="7"/>
      <c r="T50" s="7"/>
      <c r="U50" s="7"/>
      <c r="V50" s="7"/>
      <c r="W50" s="17"/>
      <c r="X50" s="17"/>
      <c r="Y50" s="17"/>
      <c r="Z50" s="17"/>
      <c r="AA50" s="17"/>
      <c r="AB50" s="7"/>
      <c r="AC50" s="7"/>
      <c r="AD50" s="7"/>
      <c r="AE50" s="7"/>
      <c r="AF50" s="7"/>
      <c r="AG50" s="7"/>
      <c r="AH50" s="7"/>
      <c r="AI50" s="20"/>
    </row>
    <row r="51" spans="2:35" ht="35.450000000000003" customHeight="1" x14ac:dyDescent="0.15">
      <c r="B51" s="892"/>
      <c r="C51" s="7"/>
      <c r="D51" s="7"/>
      <c r="E51" s="7"/>
      <c r="F51" s="7"/>
      <c r="G51" s="7"/>
      <c r="H51" s="7"/>
      <c r="I51" s="17"/>
      <c r="J51" s="7"/>
      <c r="K51" s="7"/>
      <c r="L51" s="7"/>
      <c r="M51" s="7"/>
      <c r="N51" s="7"/>
      <c r="O51" s="7"/>
      <c r="P51" s="7"/>
      <c r="Q51" s="21"/>
      <c r="R51" s="17"/>
      <c r="S51" s="7"/>
      <c r="T51" s="7"/>
      <c r="U51" s="7"/>
      <c r="V51" s="7"/>
      <c r="W51" s="17"/>
      <c r="X51" s="17"/>
      <c r="Y51" s="17"/>
      <c r="Z51" s="17"/>
      <c r="AA51" s="17"/>
      <c r="AB51" s="7"/>
      <c r="AC51" s="7"/>
      <c r="AD51" s="7"/>
      <c r="AE51" s="7"/>
      <c r="AF51" s="7"/>
      <c r="AG51" s="7"/>
      <c r="AH51" s="7"/>
      <c r="AI51" s="20"/>
    </row>
    <row r="52" spans="2:35" ht="35.450000000000003" customHeight="1" x14ac:dyDescent="0.15">
      <c r="B52" s="892"/>
      <c r="C52" s="7"/>
      <c r="D52" s="7"/>
      <c r="E52" s="7"/>
      <c r="F52" s="7"/>
      <c r="G52" s="7"/>
      <c r="H52" s="7"/>
      <c r="I52" s="17"/>
      <c r="J52" s="7"/>
      <c r="K52" s="7"/>
      <c r="L52" s="7"/>
      <c r="M52" s="7"/>
      <c r="N52" s="7"/>
      <c r="O52" s="7"/>
      <c r="P52" s="7"/>
      <c r="Q52" s="21"/>
      <c r="R52" s="17"/>
      <c r="S52" s="7"/>
      <c r="T52" s="7"/>
      <c r="U52" s="7"/>
      <c r="V52" s="7"/>
      <c r="W52" s="17"/>
      <c r="X52" s="17"/>
      <c r="Y52" s="17"/>
      <c r="Z52" s="17"/>
      <c r="AA52" s="17"/>
      <c r="AB52" s="7"/>
      <c r="AC52" s="7"/>
      <c r="AD52" s="7"/>
      <c r="AE52" s="7"/>
      <c r="AF52" s="7"/>
      <c r="AG52" s="7"/>
      <c r="AH52" s="7"/>
      <c r="AI52" s="20"/>
    </row>
    <row r="53" spans="2:35" ht="35.450000000000003" customHeight="1" x14ac:dyDescent="0.15">
      <c r="B53" s="892"/>
      <c r="C53" s="7"/>
      <c r="D53" s="7"/>
      <c r="E53" s="7"/>
      <c r="F53" s="7"/>
      <c r="G53" s="7"/>
      <c r="H53" s="7"/>
      <c r="I53" s="17"/>
      <c r="J53" s="7"/>
      <c r="K53" s="7"/>
      <c r="L53" s="7"/>
      <c r="M53" s="7"/>
      <c r="N53" s="7"/>
      <c r="O53" s="7"/>
      <c r="P53" s="7"/>
      <c r="Q53" s="17"/>
      <c r="R53" s="17"/>
      <c r="S53" s="7"/>
      <c r="T53" s="7"/>
      <c r="U53" s="7"/>
      <c r="V53" s="7"/>
      <c r="W53" s="17"/>
      <c r="X53" s="17"/>
      <c r="Y53" s="17"/>
      <c r="Z53" s="17"/>
      <c r="AA53" s="17"/>
      <c r="AB53" s="7"/>
      <c r="AC53" s="7"/>
      <c r="AD53" s="7"/>
      <c r="AE53" s="7"/>
      <c r="AF53" s="7"/>
      <c r="AG53" s="7"/>
      <c r="AH53" s="7"/>
      <c r="AI53" s="20"/>
    </row>
    <row r="54" spans="2:35" ht="35.450000000000003" customHeight="1" x14ac:dyDescent="0.15">
      <c r="B54" s="892"/>
      <c r="C54" s="7"/>
      <c r="D54" s="7"/>
      <c r="E54" s="7"/>
      <c r="F54" s="17"/>
      <c r="G54" s="17"/>
      <c r="H54" s="7"/>
      <c r="I54" s="7"/>
      <c r="J54" s="7"/>
      <c r="K54" s="7"/>
      <c r="L54" s="7"/>
      <c r="M54" s="7"/>
      <c r="N54" s="7"/>
      <c r="O54" s="7"/>
      <c r="P54" s="7"/>
      <c r="Q54" s="17"/>
      <c r="R54" s="7"/>
      <c r="S54" s="7"/>
      <c r="T54" s="7"/>
      <c r="U54" s="7"/>
      <c r="V54" s="7"/>
      <c r="W54" s="17"/>
      <c r="X54" s="17"/>
      <c r="Y54" s="17"/>
      <c r="Z54" s="17"/>
      <c r="AA54" s="17"/>
      <c r="AB54" s="7"/>
      <c r="AC54" s="7"/>
      <c r="AD54" s="7"/>
      <c r="AE54" s="7"/>
      <c r="AF54" s="7"/>
      <c r="AG54" s="7"/>
      <c r="AH54" s="7"/>
      <c r="AI54" s="20"/>
    </row>
    <row r="55" spans="2:35" ht="35.450000000000003" customHeight="1" x14ac:dyDescent="0.15">
      <c r="B55" s="892"/>
      <c r="C55" s="7"/>
      <c r="D55" s="7"/>
      <c r="E55" s="7"/>
      <c r="F55" s="17"/>
      <c r="G55" s="17"/>
      <c r="H55" s="17"/>
      <c r="I55" s="7"/>
      <c r="J55" s="7"/>
      <c r="K55" s="7"/>
      <c r="L55" s="7"/>
      <c r="M55" s="7"/>
      <c r="N55" s="7"/>
      <c r="O55" s="7"/>
      <c r="P55" s="7"/>
      <c r="Q55" s="17"/>
      <c r="R55" s="7"/>
      <c r="S55" s="7"/>
      <c r="T55" s="7"/>
      <c r="U55" s="7"/>
      <c r="V55" s="7"/>
      <c r="W55" s="17"/>
      <c r="X55" s="17"/>
      <c r="Y55" s="17"/>
      <c r="Z55" s="17"/>
      <c r="AA55" s="17"/>
      <c r="AB55" s="7"/>
      <c r="AC55" s="7"/>
      <c r="AD55" s="7"/>
      <c r="AE55" s="7"/>
      <c r="AF55" s="7"/>
      <c r="AG55" s="7"/>
      <c r="AH55" s="7"/>
      <c r="AI55" s="20"/>
    </row>
    <row r="56" spans="2:35" ht="35.450000000000003" customHeight="1" x14ac:dyDescent="0.15">
      <c r="B56" s="892"/>
      <c r="C56" s="17"/>
      <c r="D56" s="7"/>
      <c r="E56" s="7"/>
      <c r="F56" s="17"/>
      <c r="G56" s="17"/>
      <c r="H56" s="17"/>
      <c r="I56" s="7"/>
      <c r="J56" s="7"/>
      <c r="K56" s="7"/>
      <c r="L56" s="7"/>
      <c r="M56" s="7"/>
      <c r="N56" s="7"/>
      <c r="O56" s="7"/>
      <c r="P56" s="7"/>
      <c r="Q56" s="17"/>
      <c r="R56" s="17"/>
      <c r="S56" s="7"/>
      <c r="T56" s="7"/>
      <c r="U56" s="7"/>
      <c r="V56" s="7"/>
      <c r="W56" s="17"/>
      <c r="X56" s="17"/>
      <c r="Y56" s="17"/>
      <c r="Z56" s="17"/>
      <c r="AA56" s="17"/>
      <c r="AB56" s="7"/>
      <c r="AC56" s="7"/>
      <c r="AD56" s="7"/>
      <c r="AE56" s="7"/>
      <c r="AF56" s="7"/>
      <c r="AG56" s="7"/>
      <c r="AH56" s="7"/>
      <c r="AI56" s="20"/>
    </row>
    <row r="57" spans="2:35" ht="35.450000000000003" customHeight="1" x14ac:dyDescent="0.15">
      <c r="B57" s="892"/>
      <c r="C57" s="17"/>
      <c r="D57" s="7"/>
      <c r="E57" s="7"/>
      <c r="F57" s="17"/>
      <c r="G57" s="17"/>
      <c r="H57" s="17"/>
      <c r="I57" s="7"/>
      <c r="J57" s="7"/>
      <c r="K57" s="7"/>
      <c r="L57" s="7"/>
      <c r="M57" s="7"/>
      <c r="N57" s="7"/>
      <c r="O57" s="7"/>
      <c r="P57" s="7"/>
      <c r="Q57" s="17"/>
      <c r="R57" s="17"/>
      <c r="S57" s="7"/>
      <c r="T57" s="7"/>
      <c r="U57" s="7"/>
      <c r="V57" s="7"/>
      <c r="W57" s="17"/>
      <c r="X57" s="17"/>
      <c r="Y57" s="17"/>
      <c r="Z57" s="17"/>
      <c r="AA57" s="17"/>
      <c r="AB57" s="7"/>
      <c r="AC57" s="7"/>
      <c r="AD57" s="7"/>
      <c r="AE57" s="7"/>
      <c r="AF57" s="7"/>
      <c r="AG57" s="7"/>
      <c r="AH57" s="7"/>
      <c r="AI57" s="20"/>
    </row>
    <row r="58" spans="2:35" ht="35.450000000000003" customHeight="1" x14ac:dyDescent="0.15">
      <c r="B58" s="892"/>
      <c r="C58" s="17"/>
      <c r="D58" s="7"/>
      <c r="E58" s="7"/>
      <c r="F58" s="17"/>
      <c r="G58" s="17"/>
      <c r="H58" s="17"/>
      <c r="I58" s="7"/>
      <c r="J58" s="7"/>
      <c r="K58" s="7"/>
      <c r="L58" s="7"/>
      <c r="M58" s="7"/>
      <c r="N58" s="7"/>
      <c r="O58" s="7"/>
      <c r="P58" s="7"/>
      <c r="Q58" s="17"/>
      <c r="R58" s="17"/>
      <c r="S58" s="7"/>
      <c r="T58" s="7"/>
      <c r="U58" s="7"/>
      <c r="V58" s="7"/>
      <c r="W58" s="17"/>
      <c r="X58" s="17"/>
      <c r="Y58" s="17"/>
      <c r="Z58" s="17"/>
      <c r="AA58" s="17"/>
      <c r="AB58" s="7"/>
      <c r="AC58" s="7"/>
      <c r="AD58" s="7"/>
      <c r="AE58" s="7"/>
      <c r="AF58" s="7"/>
      <c r="AG58" s="7"/>
      <c r="AH58" s="7"/>
      <c r="AI58" s="20"/>
    </row>
    <row r="59" spans="2:35" ht="22.5" customHeight="1" x14ac:dyDescent="0.15">
      <c r="B59" s="892"/>
      <c r="C59" s="17"/>
      <c r="D59" s="7"/>
      <c r="E59" s="19"/>
      <c r="F59" s="16"/>
      <c r="G59" s="16"/>
      <c r="H59" s="18"/>
      <c r="I59" s="18"/>
      <c r="J59" s="18"/>
      <c r="K59" s="18"/>
      <c r="L59" s="18"/>
      <c r="M59" s="7"/>
      <c r="N59" s="7"/>
      <c r="O59" s="7"/>
      <c r="P59" s="7"/>
      <c r="Q59" s="17"/>
      <c r="R59" s="17"/>
      <c r="S59" s="7"/>
      <c r="T59" s="7"/>
      <c r="U59" s="7"/>
      <c r="V59" s="7"/>
      <c r="W59" s="17"/>
      <c r="X59" s="17"/>
      <c r="Y59" s="17"/>
      <c r="Z59" s="17"/>
      <c r="AA59" s="17"/>
      <c r="AB59" s="16"/>
      <c r="AC59" s="16"/>
      <c r="AD59" s="16"/>
      <c r="AE59" s="16"/>
      <c r="AF59" s="16"/>
      <c r="AG59" s="16"/>
      <c r="AH59" s="16"/>
      <c r="AI59" s="15"/>
    </row>
    <row r="60" spans="2:35" ht="71.25" customHeight="1" x14ac:dyDescent="0.15">
      <c r="B60" s="893"/>
      <c r="C60" s="14"/>
      <c r="D60" s="11"/>
      <c r="E60" s="13"/>
      <c r="F60" s="12"/>
      <c r="G60" s="12"/>
      <c r="H60" s="11"/>
      <c r="I60" s="11"/>
      <c r="J60" s="11"/>
      <c r="K60" s="11"/>
      <c r="L60" s="11"/>
      <c r="M60" s="11"/>
      <c r="N60" s="11"/>
      <c r="O60" s="11"/>
      <c r="P60" s="11"/>
      <c r="Q60" s="11"/>
      <c r="R60" s="11"/>
      <c r="S60" s="10"/>
      <c r="T60" s="10"/>
      <c r="U60" s="10"/>
      <c r="V60" s="897" t="s">
        <v>519</v>
      </c>
      <c r="W60" s="897"/>
      <c r="X60" s="897"/>
      <c r="Y60" s="897"/>
      <c r="Z60" s="897"/>
      <c r="AA60" s="897"/>
      <c r="AB60" s="897"/>
      <c r="AC60" s="897"/>
      <c r="AD60" s="897"/>
      <c r="AE60" s="897"/>
      <c r="AF60" s="897"/>
      <c r="AG60" s="897"/>
      <c r="AH60" s="897"/>
      <c r="AI60" s="898"/>
    </row>
    <row r="61" spans="2:35" ht="15" customHeight="1" x14ac:dyDescent="0.15"/>
    <row r="62" spans="2:35" ht="26.25" customHeight="1" x14ac:dyDescent="0.2">
      <c r="B62" s="892" t="s">
        <v>31</v>
      </c>
      <c r="C62" s="894" t="s">
        <v>30</v>
      </c>
      <c r="D62" s="895"/>
      <c r="E62" s="895"/>
      <c r="F62" s="895"/>
      <c r="G62" s="895"/>
      <c r="H62" s="895"/>
      <c r="I62" s="895"/>
      <c r="J62" s="895"/>
      <c r="K62" s="895"/>
      <c r="L62" s="895"/>
      <c r="M62" s="895"/>
      <c r="N62" s="895"/>
      <c r="O62" s="895"/>
      <c r="P62" s="895"/>
      <c r="Q62" s="895"/>
      <c r="R62" s="895"/>
      <c r="S62" s="895"/>
      <c r="T62" s="895"/>
      <c r="U62" s="895"/>
      <c r="V62" s="895"/>
      <c r="W62" s="895"/>
      <c r="X62" s="895"/>
      <c r="Y62" s="895"/>
      <c r="Z62" s="895"/>
      <c r="AA62" s="895"/>
      <c r="AB62" s="895"/>
      <c r="AC62" s="895"/>
      <c r="AD62" s="895"/>
      <c r="AE62" s="895"/>
      <c r="AF62" s="895"/>
      <c r="AG62" s="895"/>
      <c r="AH62" s="895"/>
      <c r="AI62" s="896"/>
    </row>
    <row r="63" spans="2:35" ht="35.450000000000003" customHeight="1" x14ac:dyDescent="0.15">
      <c r="B63" s="892"/>
      <c r="C63" s="7"/>
      <c r="D63" s="7"/>
      <c r="E63" s="7"/>
      <c r="F63" s="7"/>
      <c r="G63" s="7"/>
      <c r="H63" s="7"/>
      <c r="I63" s="17"/>
      <c r="J63" s="7"/>
      <c r="K63" s="7"/>
      <c r="L63" s="7"/>
      <c r="M63" s="7"/>
      <c r="N63" s="7"/>
      <c r="O63" s="7"/>
      <c r="P63" s="7"/>
      <c r="Q63" s="21"/>
      <c r="R63" s="17"/>
      <c r="S63" s="7"/>
      <c r="T63" s="7"/>
      <c r="U63" s="7"/>
      <c r="V63" s="7"/>
      <c r="W63" s="17"/>
      <c r="X63" s="17"/>
      <c r="Y63" s="17"/>
      <c r="Z63" s="17"/>
      <c r="AA63" s="17"/>
      <c r="AB63" s="7"/>
      <c r="AC63" s="7"/>
      <c r="AD63" s="7"/>
      <c r="AE63" s="7"/>
      <c r="AF63" s="7"/>
      <c r="AG63" s="7"/>
      <c r="AH63" s="7"/>
      <c r="AI63" s="20"/>
    </row>
    <row r="64" spans="2:35" ht="35.450000000000003" customHeight="1" x14ac:dyDescent="0.15">
      <c r="B64" s="892"/>
      <c r="C64" s="7"/>
      <c r="D64" s="7"/>
      <c r="E64" s="7"/>
      <c r="F64" s="7"/>
      <c r="G64" s="7"/>
      <c r="H64" s="7"/>
      <c r="I64" s="17"/>
      <c r="J64" s="7"/>
      <c r="K64" s="7"/>
      <c r="L64" s="7"/>
      <c r="M64" s="7"/>
      <c r="N64" s="7"/>
      <c r="O64" s="7"/>
      <c r="P64" s="7"/>
      <c r="Q64" s="21"/>
      <c r="R64" s="17"/>
      <c r="S64" s="7"/>
      <c r="T64" s="7"/>
      <c r="U64" s="7"/>
      <c r="V64" s="7"/>
      <c r="W64" s="17"/>
      <c r="X64" s="17"/>
      <c r="Y64" s="17"/>
      <c r="Z64" s="17"/>
      <c r="AA64" s="17"/>
      <c r="AB64" s="7"/>
      <c r="AC64" s="7"/>
      <c r="AD64" s="7"/>
      <c r="AE64" s="7"/>
      <c r="AF64" s="7"/>
      <c r="AG64" s="7"/>
      <c r="AH64" s="7"/>
      <c r="AI64" s="20"/>
    </row>
    <row r="65" spans="2:35" ht="35.450000000000003" customHeight="1" x14ac:dyDescent="0.15">
      <c r="B65" s="892"/>
      <c r="C65" s="7"/>
      <c r="D65" s="7"/>
      <c r="E65" s="7"/>
      <c r="F65" s="7"/>
      <c r="G65" s="7"/>
      <c r="H65" s="7"/>
      <c r="I65" s="17"/>
      <c r="J65" s="7"/>
      <c r="K65" s="7"/>
      <c r="L65" s="7"/>
      <c r="M65" s="7"/>
      <c r="N65" s="7"/>
      <c r="O65" s="7"/>
      <c r="P65" s="7"/>
      <c r="Q65" s="21"/>
      <c r="R65" s="17"/>
      <c r="S65" s="7"/>
      <c r="T65" s="7"/>
      <c r="U65" s="7"/>
      <c r="V65" s="7"/>
      <c r="W65" s="17"/>
      <c r="X65" s="17"/>
      <c r="Y65" s="17"/>
      <c r="Z65" s="17"/>
      <c r="AA65" s="17"/>
      <c r="AB65" s="7"/>
      <c r="AC65" s="7"/>
      <c r="AD65" s="7"/>
      <c r="AE65" s="7"/>
      <c r="AF65" s="7"/>
      <c r="AG65" s="7"/>
      <c r="AH65" s="7"/>
      <c r="AI65" s="20"/>
    </row>
    <row r="66" spans="2:35" ht="35.450000000000003" customHeight="1" x14ac:dyDescent="0.15">
      <c r="B66" s="892"/>
      <c r="C66" s="7"/>
      <c r="D66" s="7"/>
      <c r="E66" s="7"/>
      <c r="F66" s="7"/>
      <c r="G66" s="7"/>
      <c r="H66" s="7"/>
      <c r="I66" s="17"/>
      <c r="J66" s="7"/>
      <c r="K66" s="7"/>
      <c r="L66" s="7"/>
      <c r="M66" s="7"/>
      <c r="N66" s="7"/>
      <c r="O66" s="7"/>
      <c r="P66" s="7"/>
      <c r="Q66" s="21"/>
      <c r="R66" s="17"/>
      <c r="S66" s="7"/>
      <c r="T66" s="7"/>
      <c r="U66" s="7"/>
      <c r="V66" s="7"/>
      <c r="W66" s="17"/>
      <c r="X66" s="17"/>
      <c r="Y66" s="17"/>
      <c r="Z66" s="17"/>
      <c r="AA66" s="17"/>
      <c r="AB66" s="7"/>
      <c r="AC66" s="7"/>
      <c r="AD66" s="7"/>
      <c r="AE66" s="7"/>
      <c r="AF66" s="7"/>
      <c r="AG66" s="7"/>
      <c r="AH66" s="7"/>
      <c r="AI66" s="20"/>
    </row>
    <row r="67" spans="2:35" ht="35.450000000000003" customHeight="1" x14ac:dyDescent="0.15">
      <c r="B67" s="892"/>
      <c r="C67" s="7"/>
      <c r="D67" s="7"/>
      <c r="E67" s="7"/>
      <c r="F67" s="7"/>
      <c r="G67" s="7"/>
      <c r="H67" s="7"/>
      <c r="I67" s="17"/>
      <c r="J67" s="7"/>
      <c r="K67" s="7"/>
      <c r="L67" s="7"/>
      <c r="M67" s="7"/>
      <c r="N67" s="7"/>
      <c r="O67" s="7"/>
      <c r="P67" s="7"/>
      <c r="Q67" s="17"/>
      <c r="R67" s="17"/>
      <c r="S67" s="7"/>
      <c r="T67" s="7"/>
      <c r="U67" s="7"/>
      <c r="V67" s="7"/>
      <c r="W67" s="17"/>
      <c r="X67" s="17"/>
      <c r="Y67" s="17"/>
      <c r="Z67" s="17"/>
      <c r="AA67" s="17"/>
      <c r="AB67" s="7"/>
      <c r="AC67" s="7"/>
      <c r="AD67" s="7"/>
      <c r="AE67" s="7"/>
      <c r="AF67" s="7"/>
      <c r="AG67" s="7"/>
      <c r="AH67" s="7"/>
      <c r="AI67" s="20"/>
    </row>
    <row r="68" spans="2:35" ht="35.450000000000003" customHeight="1" x14ac:dyDescent="0.15">
      <c r="B68" s="892"/>
      <c r="C68" s="7"/>
      <c r="D68" s="7"/>
      <c r="E68" s="7"/>
      <c r="F68" s="17"/>
      <c r="G68" s="17"/>
      <c r="H68" s="7"/>
      <c r="I68" s="7"/>
      <c r="J68" s="7"/>
      <c r="K68" s="7"/>
      <c r="L68" s="7"/>
      <c r="M68" s="7"/>
      <c r="N68" s="7"/>
      <c r="O68" s="7"/>
      <c r="P68" s="7"/>
      <c r="Q68" s="17"/>
      <c r="R68" s="7"/>
      <c r="S68" s="7"/>
      <c r="T68" s="7"/>
      <c r="U68" s="7"/>
      <c r="V68" s="7"/>
      <c r="W68" s="17"/>
      <c r="X68" s="17"/>
      <c r="Y68" s="17"/>
      <c r="Z68" s="17"/>
      <c r="AA68" s="17"/>
      <c r="AB68" s="7"/>
      <c r="AC68" s="7"/>
      <c r="AD68" s="7"/>
      <c r="AE68" s="7"/>
      <c r="AF68" s="7"/>
      <c r="AG68" s="7"/>
      <c r="AH68" s="7"/>
      <c r="AI68" s="20"/>
    </row>
    <row r="69" spans="2:35" ht="35.450000000000003" customHeight="1" x14ac:dyDescent="0.15">
      <c r="B69" s="892"/>
      <c r="C69" s="7"/>
      <c r="D69" s="7"/>
      <c r="E69" s="7"/>
      <c r="F69" s="17"/>
      <c r="G69" s="17"/>
      <c r="H69" s="17"/>
      <c r="I69" s="7"/>
      <c r="J69" s="7"/>
      <c r="K69" s="7"/>
      <c r="L69" s="7"/>
      <c r="M69" s="7"/>
      <c r="N69" s="7"/>
      <c r="O69" s="7"/>
      <c r="P69" s="7"/>
      <c r="Q69" s="17"/>
      <c r="R69" s="7"/>
      <c r="S69" s="7"/>
      <c r="T69" s="7"/>
      <c r="U69" s="7"/>
      <c r="V69" s="7"/>
      <c r="W69" s="17"/>
      <c r="X69" s="17"/>
      <c r="Y69" s="17"/>
      <c r="Z69" s="17"/>
      <c r="AA69" s="17"/>
      <c r="AB69" s="7"/>
      <c r="AC69" s="7"/>
      <c r="AD69" s="7"/>
      <c r="AE69" s="7"/>
      <c r="AF69" s="7"/>
      <c r="AG69" s="7"/>
      <c r="AH69" s="7"/>
      <c r="AI69" s="20"/>
    </row>
    <row r="70" spans="2:35" ht="35.450000000000003" customHeight="1" x14ac:dyDescent="0.15">
      <c r="B70" s="892"/>
      <c r="C70" s="17"/>
      <c r="D70" s="7"/>
      <c r="E70" s="7"/>
      <c r="F70" s="17"/>
      <c r="G70" s="17"/>
      <c r="H70" s="17"/>
      <c r="I70" s="7"/>
      <c r="J70" s="7"/>
      <c r="K70" s="7"/>
      <c r="L70" s="7"/>
      <c r="M70" s="7"/>
      <c r="N70" s="7"/>
      <c r="O70" s="7"/>
      <c r="P70" s="7"/>
      <c r="Q70" s="17"/>
      <c r="R70" s="17"/>
      <c r="S70" s="7"/>
      <c r="T70" s="7"/>
      <c r="U70" s="7"/>
      <c r="V70" s="7"/>
      <c r="W70" s="17"/>
      <c r="X70" s="17"/>
      <c r="Y70" s="17"/>
      <c r="Z70" s="17"/>
      <c r="AA70" s="17"/>
      <c r="AB70" s="7"/>
      <c r="AC70" s="7"/>
      <c r="AD70" s="7"/>
      <c r="AE70" s="7"/>
      <c r="AF70" s="7"/>
      <c r="AG70" s="7"/>
      <c r="AH70" s="7"/>
      <c r="AI70" s="20"/>
    </row>
    <row r="71" spans="2:35" ht="35.450000000000003" customHeight="1" x14ac:dyDescent="0.15">
      <c r="B71" s="892"/>
      <c r="C71" s="17"/>
      <c r="D71" s="7"/>
      <c r="E71" s="7"/>
      <c r="F71" s="17"/>
      <c r="G71" s="17"/>
      <c r="H71" s="17"/>
      <c r="I71" s="7"/>
      <c r="J71" s="7"/>
      <c r="K71" s="7"/>
      <c r="L71" s="7"/>
      <c r="M71" s="7"/>
      <c r="N71" s="7"/>
      <c r="O71" s="7"/>
      <c r="P71" s="7"/>
      <c r="Q71" s="17"/>
      <c r="R71" s="17"/>
      <c r="S71" s="7"/>
      <c r="T71" s="7"/>
      <c r="U71" s="7"/>
      <c r="V71" s="7"/>
      <c r="W71" s="17"/>
      <c r="X71" s="17"/>
      <c r="Y71" s="17"/>
      <c r="Z71" s="17"/>
      <c r="AA71" s="17"/>
      <c r="AB71" s="7"/>
      <c r="AC71" s="7"/>
      <c r="AD71" s="7"/>
      <c r="AE71" s="7"/>
      <c r="AF71" s="7"/>
      <c r="AG71" s="7"/>
      <c r="AH71" s="7"/>
      <c r="AI71" s="20"/>
    </row>
    <row r="72" spans="2:35" ht="35.450000000000003" customHeight="1" x14ac:dyDescent="0.15">
      <c r="B72" s="892"/>
      <c r="C72" s="17"/>
      <c r="D72" s="7"/>
      <c r="E72" s="7"/>
      <c r="F72" s="17"/>
      <c r="G72" s="17"/>
      <c r="H72" s="17"/>
      <c r="I72" s="7"/>
      <c r="J72" s="7"/>
      <c r="K72" s="7"/>
      <c r="L72" s="7"/>
      <c r="M72" s="7"/>
      <c r="N72" s="7"/>
      <c r="O72" s="7"/>
      <c r="P72" s="7"/>
      <c r="Q72" s="17"/>
      <c r="R72" s="17"/>
      <c r="S72" s="7"/>
      <c r="T72" s="7"/>
      <c r="U72" s="7"/>
      <c r="V72" s="7"/>
      <c r="W72" s="17"/>
      <c r="X72" s="17"/>
      <c r="Y72" s="17"/>
      <c r="Z72" s="17"/>
      <c r="AA72" s="17"/>
      <c r="AB72" s="7"/>
      <c r="AC72" s="7"/>
      <c r="AD72" s="7"/>
      <c r="AE72" s="7"/>
      <c r="AF72" s="7"/>
      <c r="AG72" s="7"/>
      <c r="AH72" s="7"/>
      <c r="AI72" s="20"/>
    </row>
    <row r="73" spans="2:35" ht="22.5" customHeight="1" x14ac:dyDescent="0.15">
      <c r="B73" s="892"/>
      <c r="C73" s="17"/>
      <c r="D73" s="7"/>
      <c r="E73" s="19"/>
      <c r="F73" s="16"/>
      <c r="G73" s="16"/>
      <c r="H73" s="18"/>
      <c r="I73" s="18"/>
      <c r="J73" s="18"/>
      <c r="K73" s="18"/>
      <c r="L73" s="18"/>
      <c r="M73" s="7"/>
      <c r="N73" s="7"/>
      <c r="O73" s="7"/>
      <c r="P73" s="7"/>
      <c r="Q73" s="17"/>
      <c r="R73" s="17"/>
      <c r="S73" s="7"/>
      <c r="T73" s="7"/>
      <c r="U73" s="7"/>
      <c r="V73" s="7"/>
      <c r="W73" s="17"/>
      <c r="X73" s="17"/>
      <c r="Y73" s="17"/>
      <c r="Z73" s="17"/>
      <c r="AA73" s="17"/>
      <c r="AB73" s="16"/>
      <c r="AC73" s="16"/>
      <c r="AD73" s="16"/>
      <c r="AE73" s="16"/>
      <c r="AF73" s="16"/>
      <c r="AG73" s="16"/>
      <c r="AH73" s="16"/>
      <c r="AI73" s="15"/>
    </row>
    <row r="74" spans="2:35" ht="71.25" customHeight="1" x14ac:dyDescent="0.15">
      <c r="B74" s="893"/>
      <c r="C74" s="14"/>
      <c r="D74" s="11"/>
      <c r="E74" s="13"/>
      <c r="F74" s="12"/>
      <c r="G74" s="12"/>
      <c r="H74" s="11"/>
      <c r="I74" s="11"/>
      <c r="J74" s="11"/>
      <c r="K74" s="11"/>
      <c r="L74" s="11"/>
      <c r="M74" s="11"/>
      <c r="N74" s="11"/>
      <c r="O74" s="11"/>
      <c r="P74" s="11"/>
      <c r="Q74" s="11"/>
      <c r="R74" s="11"/>
      <c r="S74" s="10"/>
      <c r="T74" s="10"/>
      <c r="U74" s="10"/>
      <c r="V74" s="897" t="s">
        <v>519</v>
      </c>
      <c r="W74" s="897"/>
      <c r="X74" s="897"/>
      <c r="Y74" s="897"/>
      <c r="Z74" s="897"/>
      <c r="AA74" s="897"/>
      <c r="AB74" s="897"/>
      <c r="AC74" s="897"/>
      <c r="AD74" s="897"/>
      <c r="AE74" s="897"/>
      <c r="AF74" s="897"/>
      <c r="AG74" s="897"/>
      <c r="AH74" s="897"/>
      <c r="AI74" s="898"/>
    </row>
    <row r="75" spans="2:35" ht="15" customHeight="1" x14ac:dyDescent="0.15"/>
    <row r="76" spans="2:35" ht="26.25" customHeight="1" x14ac:dyDescent="0.2">
      <c r="B76" s="892" t="s">
        <v>31</v>
      </c>
      <c r="C76" s="894" t="s">
        <v>30</v>
      </c>
      <c r="D76" s="895"/>
      <c r="E76" s="895"/>
      <c r="F76" s="895"/>
      <c r="G76" s="895"/>
      <c r="H76" s="895"/>
      <c r="I76" s="895"/>
      <c r="J76" s="895"/>
      <c r="K76" s="895"/>
      <c r="L76" s="895"/>
      <c r="M76" s="895"/>
      <c r="N76" s="895"/>
      <c r="O76" s="895"/>
      <c r="P76" s="895"/>
      <c r="Q76" s="895"/>
      <c r="R76" s="895"/>
      <c r="S76" s="895"/>
      <c r="T76" s="895"/>
      <c r="U76" s="895"/>
      <c r="V76" s="895"/>
      <c r="W76" s="895"/>
      <c r="X76" s="895"/>
      <c r="Y76" s="895"/>
      <c r="Z76" s="895"/>
      <c r="AA76" s="895"/>
      <c r="AB76" s="895"/>
      <c r="AC76" s="895"/>
      <c r="AD76" s="895"/>
      <c r="AE76" s="895"/>
      <c r="AF76" s="895"/>
      <c r="AG76" s="895"/>
      <c r="AH76" s="895"/>
      <c r="AI76" s="896"/>
    </row>
    <row r="77" spans="2:35" ht="35.450000000000003" customHeight="1" x14ac:dyDescent="0.15">
      <c r="B77" s="892"/>
      <c r="C77" s="7"/>
      <c r="D77" s="7"/>
      <c r="E77" s="7"/>
      <c r="F77" s="7"/>
      <c r="G77" s="7"/>
      <c r="H77" s="7"/>
      <c r="I77" s="17"/>
      <c r="J77" s="7"/>
      <c r="K77" s="7"/>
      <c r="L77" s="7"/>
      <c r="M77" s="7"/>
      <c r="N77" s="7"/>
      <c r="O77" s="7"/>
      <c r="P77" s="7"/>
      <c r="Q77" s="21"/>
      <c r="R77" s="17"/>
      <c r="S77" s="7"/>
      <c r="T77" s="7"/>
      <c r="U77" s="7"/>
      <c r="V77" s="7"/>
      <c r="W77" s="17"/>
      <c r="X77" s="17"/>
      <c r="Y77" s="17"/>
      <c r="Z77" s="17"/>
      <c r="AA77" s="17"/>
      <c r="AB77" s="7"/>
      <c r="AC77" s="7"/>
      <c r="AD77" s="7"/>
      <c r="AE77" s="7"/>
      <c r="AF77" s="7"/>
      <c r="AG77" s="7"/>
      <c r="AH77" s="7"/>
      <c r="AI77" s="20"/>
    </row>
    <row r="78" spans="2:35" ht="35.450000000000003" customHeight="1" x14ac:dyDescent="0.15">
      <c r="B78" s="892"/>
      <c r="C78" s="7"/>
      <c r="D78" s="7"/>
      <c r="E78" s="7"/>
      <c r="F78" s="7"/>
      <c r="G78" s="7"/>
      <c r="H78" s="7"/>
      <c r="I78" s="17"/>
      <c r="J78" s="7"/>
      <c r="K78" s="7"/>
      <c r="L78" s="7"/>
      <c r="M78" s="7"/>
      <c r="N78" s="7"/>
      <c r="O78" s="7"/>
      <c r="P78" s="7"/>
      <c r="Q78" s="21"/>
      <c r="R78" s="17"/>
      <c r="S78" s="7"/>
      <c r="T78" s="7"/>
      <c r="U78" s="7"/>
      <c r="V78" s="7"/>
      <c r="W78" s="17"/>
      <c r="X78" s="17"/>
      <c r="Y78" s="17"/>
      <c r="Z78" s="17"/>
      <c r="AA78" s="17"/>
      <c r="AB78" s="7"/>
      <c r="AC78" s="7"/>
      <c r="AD78" s="7"/>
      <c r="AE78" s="7"/>
      <c r="AF78" s="7"/>
      <c r="AG78" s="7"/>
      <c r="AH78" s="7"/>
      <c r="AI78" s="20"/>
    </row>
    <row r="79" spans="2:35" ht="35.450000000000003" customHeight="1" x14ac:dyDescent="0.15">
      <c r="B79" s="892"/>
      <c r="C79" s="7"/>
      <c r="D79" s="7"/>
      <c r="E79" s="7"/>
      <c r="F79" s="7"/>
      <c r="G79" s="7"/>
      <c r="H79" s="7"/>
      <c r="I79" s="17"/>
      <c r="J79" s="7"/>
      <c r="K79" s="7"/>
      <c r="L79" s="7"/>
      <c r="M79" s="7"/>
      <c r="N79" s="7"/>
      <c r="O79" s="7"/>
      <c r="P79" s="7"/>
      <c r="Q79" s="21"/>
      <c r="R79" s="17"/>
      <c r="S79" s="7"/>
      <c r="T79" s="7"/>
      <c r="U79" s="7"/>
      <c r="V79" s="7"/>
      <c r="W79" s="17"/>
      <c r="X79" s="17"/>
      <c r="Y79" s="17"/>
      <c r="Z79" s="17"/>
      <c r="AA79" s="17"/>
      <c r="AB79" s="7"/>
      <c r="AC79" s="7"/>
      <c r="AD79" s="7"/>
      <c r="AE79" s="7"/>
      <c r="AF79" s="7"/>
      <c r="AG79" s="7"/>
      <c r="AH79" s="7"/>
      <c r="AI79" s="20"/>
    </row>
    <row r="80" spans="2:35" ht="35.450000000000003" customHeight="1" x14ac:dyDescent="0.15">
      <c r="B80" s="892"/>
      <c r="C80" s="7"/>
      <c r="D80" s="7"/>
      <c r="E80" s="7"/>
      <c r="F80" s="7"/>
      <c r="G80" s="7"/>
      <c r="H80" s="7"/>
      <c r="I80" s="17"/>
      <c r="J80" s="7"/>
      <c r="K80" s="7"/>
      <c r="L80" s="7"/>
      <c r="M80" s="7"/>
      <c r="N80" s="7"/>
      <c r="O80" s="7"/>
      <c r="P80" s="7"/>
      <c r="Q80" s="21"/>
      <c r="R80" s="17"/>
      <c r="S80" s="7"/>
      <c r="T80" s="7"/>
      <c r="U80" s="7"/>
      <c r="V80" s="7"/>
      <c r="W80" s="17"/>
      <c r="X80" s="17"/>
      <c r="Y80" s="17"/>
      <c r="Z80" s="17"/>
      <c r="AA80" s="17"/>
      <c r="AB80" s="7"/>
      <c r="AC80" s="7"/>
      <c r="AD80" s="7"/>
      <c r="AE80" s="7"/>
      <c r="AF80" s="7"/>
      <c r="AG80" s="7"/>
      <c r="AH80" s="7"/>
      <c r="AI80" s="20"/>
    </row>
    <row r="81" spans="2:35" ht="35.450000000000003" customHeight="1" x14ac:dyDescent="0.15">
      <c r="B81" s="892"/>
      <c r="C81" s="7"/>
      <c r="D81" s="7"/>
      <c r="E81" s="7"/>
      <c r="F81" s="7"/>
      <c r="G81" s="7"/>
      <c r="H81" s="7"/>
      <c r="I81" s="17"/>
      <c r="J81" s="7"/>
      <c r="K81" s="7"/>
      <c r="L81" s="7"/>
      <c r="M81" s="7"/>
      <c r="N81" s="7"/>
      <c r="O81" s="7"/>
      <c r="P81" s="7"/>
      <c r="Q81" s="17"/>
      <c r="R81" s="17"/>
      <c r="S81" s="7"/>
      <c r="T81" s="7"/>
      <c r="U81" s="7"/>
      <c r="V81" s="7"/>
      <c r="W81" s="17"/>
      <c r="X81" s="17"/>
      <c r="Y81" s="17"/>
      <c r="Z81" s="17"/>
      <c r="AA81" s="17"/>
      <c r="AB81" s="7"/>
      <c r="AC81" s="7"/>
      <c r="AD81" s="7"/>
      <c r="AE81" s="7"/>
      <c r="AF81" s="7"/>
      <c r="AG81" s="7"/>
      <c r="AH81" s="7"/>
      <c r="AI81" s="20"/>
    </row>
    <row r="82" spans="2:35" ht="35.450000000000003" customHeight="1" x14ac:dyDescent="0.15">
      <c r="B82" s="892"/>
      <c r="C82" s="7"/>
      <c r="D82" s="7"/>
      <c r="E82" s="7"/>
      <c r="F82" s="17"/>
      <c r="G82" s="17"/>
      <c r="H82" s="7"/>
      <c r="I82" s="7"/>
      <c r="J82" s="7"/>
      <c r="K82" s="7"/>
      <c r="L82" s="7"/>
      <c r="M82" s="7"/>
      <c r="N82" s="7"/>
      <c r="O82" s="7"/>
      <c r="P82" s="7"/>
      <c r="Q82" s="17"/>
      <c r="R82" s="7"/>
      <c r="S82" s="7"/>
      <c r="T82" s="7"/>
      <c r="U82" s="7"/>
      <c r="V82" s="7"/>
      <c r="W82" s="17"/>
      <c r="X82" s="17"/>
      <c r="Y82" s="17"/>
      <c r="Z82" s="17"/>
      <c r="AA82" s="17"/>
      <c r="AB82" s="7"/>
      <c r="AC82" s="7"/>
      <c r="AD82" s="7"/>
      <c r="AE82" s="7"/>
      <c r="AF82" s="7"/>
      <c r="AG82" s="7"/>
      <c r="AH82" s="7"/>
      <c r="AI82" s="20"/>
    </row>
    <row r="83" spans="2:35" ht="35.450000000000003" customHeight="1" x14ac:dyDescent="0.15">
      <c r="B83" s="892"/>
      <c r="C83" s="7"/>
      <c r="D83" s="7"/>
      <c r="E83" s="7"/>
      <c r="F83" s="17"/>
      <c r="G83" s="17"/>
      <c r="H83" s="17"/>
      <c r="I83" s="7"/>
      <c r="J83" s="7"/>
      <c r="K83" s="7"/>
      <c r="L83" s="7"/>
      <c r="M83" s="7"/>
      <c r="N83" s="7"/>
      <c r="O83" s="7"/>
      <c r="P83" s="7"/>
      <c r="Q83" s="17"/>
      <c r="R83" s="7"/>
      <c r="S83" s="7"/>
      <c r="T83" s="7"/>
      <c r="U83" s="7"/>
      <c r="V83" s="7"/>
      <c r="W83" s="17"/>
      <c r="X83" s="17"/>
      <c r="Y83" s="17"/>
      <c r="Z83" s="17"/>
      <c r="AA83" s="17"/>
      <c r="AB83" s="7"/>
      <c r="AC83" s="7"/>
      <c r="AD83" s="7"/>
      <c r="AE83" s="7"/>
      <c r="AF83" s="7"/>
      <c r="AG83" s="7"/>
      <c r="AH83" s="7"/>
      <c r="AI83" s="20"/>
    </row>
    <row r="84" spans="2:35" ht="35.450000000000003" customHeight="1" x14ac:dyDescent="0.15">
      <c r="B84" s="892"/>
      <c r="C84" s="17"/>
      <c r="D84" s="7"/>
      <c r="E84" s="7"/>
      <c r="F84" s="17"/>
      <c r="G84" s="17"/>
      <c r="H84" s="17"/>
      <c r="I84" s="7"/>
      <c r="J84" s="7"/>
      <c r="K84" s="7"/>
      <c r="L84" s="7"/>
      <c r="M84" s="7"/>
      <c r="N84" s="7"/>
      <c r="O84" s="7"/>
      <c r="P84" s="7"/>
      <c r="Q84" s="17"/>
      <c r="R84" s="17"/>
      <c r="S84" s="7"/>
      <c r="T84" s="7"/>
      <c r="U84" s="7"/>
      <c r="V84" s="7"/>
      <c r="W84" s="17"/>
      <c r="X84" s="17"/>
      <c r="Y84" s="17"/>
      <c r="Z84" s="17"/>
      <c r="AA84" s="17"/>
      <c r="AB84" s="7"/>
      <c r="AC84" s="7"/>
      <c r="AD84" s="7"/>
      <c r="AE84" s="7"/>
      <c r="AF84" s="7"/>
      <c r="AG84" s="7"/>
      <c r="AH84" s="7"/>
      <c r="AI84" s="20"/>
    </row>
    <row r="85" spans="2:35" ht="35.450000000000003" customHeight="1" x14ac:dyDescent="0.15">
      <c r="B85" s="892"/>
      <c r="C85" s="17"/>
      <c r="D85" s="7"/>
      <c r="E85" s="7"/>
      <c r="F85" s="17"/>
      <c r="G85" s="17"/>
      <c r="H85" s="17"/>
      <c r="I85" s="7"/>
      <c r="J85" s="7"/>
      <c r="K85" s="7"/>
      <c r="L85" s="7"/>
      <c r="M85" s="7"/>
      <c r="N85" s="7"/>
      <c r="O85" s="7"/>
      <c r="P85" s="7"/>
      <c r="Q85" s="17"/>
      <c r="R85" s="17"/>
      <c r="S85" s="7"/>
      <c r="T85" s="7"/>
      <c r="U85" s="7"/>
      <c r="V85" s="7"/>
      <c r="W85" s="17"/>
      <c r="X85" s="17"/>
      <c r="Y85" s="17"/>
      <c r="Z85" s="17"/>
      <c r="AA85" s="17"/>
      <c r="AB85" s="7"/>
      <c r="AC85" s="7"/>
      <c r="AD85" s="7"/>
      <c r="AE85" s="7"/>
      <c r="AF85" s="7"/>
      <c r="AG85" s="7"/>
      <c r="AH85" s="7"/>
      <c r="AI85" s="20"/>
    </row>
    <row r="86" spans="2:35" ht="35.450000000000003" customHeight="1" x14ac:dyDescent="0.15">
      <c r="B86" s="892"/>
      <c r="C86" s="17"/>
      <c r="D86" s="7"/>
      <c r="E86" s="7"/>
      <c r="F86" s="17"/>
      <c r="G86" s="17"/>
      <c r="H86" s="17"/>
      <c r="I86" s="7"/>
      <c r="J86" s="7"/>
      <c r="K86" s="7"/>
      <c r="L86" s="7"/>
      <c r="M86" s="7"/>
      <c r="N86" s="7"/>
      <c r="O86" s="7"/>
      <c r="P86" s="7"/>
      <c r="Q86" s="17"/>
      <c r="R86" s="17"/>
      <c r="S86" s="7"/>
      <c r="T86" s="7"/>
      <c r="U86" s="7"/>
      <c r="V86" s="7"/>
      <c r="W86" s="17"/>
      <c r="X86" s="17"/>
      <c r="Y86" s="17"/>
      <c r="Z86" s="17"/>
      <c r="AA86" s="17"/>
      <c r="AB86" s="7"/>
      <c r="AC86" s="7"/>
      <c r="AD86" s="7"/>
      <c r="AE86" s="7"/>
      <c r="AF86" s="7"/>
      <c r="AG86" s="7"/>
      <c r="AH86" s="7"/>
      <c r="AI86" s="20"/>
    </row>
    <row r="87" spans="2:35" ht="22.5" customHeight="1" x14ac:dyDescent="0.15">
      <c r="B87" s="892"/>
      <c r="C87" s="17"/>
      <c r="D87" s="7"/>
      <c r="E87" s="19"/>
      <c r="F87" s="16"/>
      <c r="G87" s="16"/>
      <c r="H87" s="18"/>
      <c r="I87" s="18"/>
      <c r="J87" s="18"/>
      <c r="K87" s="18"/>
      <c r="L87" s="18"/>
      <c r="M87" s="7"/>
      <c r="N87" s="7"/>
      <c r="O87" s="7"/>
      <c r="P87" s="7"/>
      <c r="Q87" s="17"/>
      <c r="R87" s="17"/>
      <c r="S87" s="7"/>
      <c r="T87" s="7"/>
      <c r="U87" s="7"/>
      <c r="V87" s="7"/>
      <c r="W87" s="17"/>
      <c r="X87" s="17"/>
      <c r="Y87" s="17"/>
      <c r="Z87" s="17"/>
      <c r="AA87" s="17"/>
      <c r="AB87" s="16"/>
      <c r="AC87" s="16"/>
      <c r="AD87" s="16"/>
      <c r="AE87" s="16"/>
      <c r="AF87" s="16"/>
      <c r="AG87" s="16"/>
      <c r="AH87" s="16"/>
      <c r="AI87" s="15"/>
    </row>
    <row r="88" spans="2:35" ht="71.25" customHeight="1" x14ac:dyDescent="0.15">
      <c r="B88" s="893"/>
      <c r="C88" s="14"/>
      <c r="D88" s="11"/>
      <c r="E88" s="13"/>
      <c r="F88" s="12"/>
      <c r="G88" s="12"/>
      <c r="H88" s="11"/>
      <c r="I88" s="11"/>
      <c r="J88" s="11"/>
      <c r="K88" s="11"/>
      <c r="L88" s="11"/>
      <c r="M88" s="11"/>
      <c r="N88" s="11"/>
      <c r="O88" s="11"/>
      <c r="P88" s="11"/>
      <c r="Q88" s="11"/>
      <c r="R88" s="11"/>
      <c r="S88" s="10"/>
      <c r="T88" s="10"/>
      <c r="U88" s="10"/>
      <c r="V88" s="897" t="s">
        <v>519</v>
      </c>
      <c r="W88" s="897"/>
      <c r="X88" s="897"/>
      <c r="Y88" s="897"/>
      <c r="Z88" s="897"/>
      <c r="AA88" s="897"/>
      <c r="AB88" s="897"/>
      <c r="AC88" s="897"/>
      <c r="AD88" s="897"/>
      <c r="AE88" s="897"/>
      <c r="AF88" s="897"/>
      <c r="AG88" s="897"/>
      <c r="AH88" s="897"/>
      <c r="AI88" s="898"/>
    </row>
    <row r="89" spans="2:35" ht="15" customHeight="1" x14ac:dyDescent="0.15"/>
    <row r="90" spans="2:35" ht="26.25" customHeight="1" x14ac:dyDescent="0.2">
      <c r="B90" s="892" t="s">
        <v>31</v>
      </c>
      <c r="C90" s="894" t="s">
        <v>30</v>
      </c>
      <c r="D90" s="895"/>
      <c r="E90" s="895"/>
      <c r="F90" s="895"/>
      <c r="G90" s="895"/>
      <c r="H90" s="895"/>
      <c r="I90" s="895"/>
      <c r="J90" s="895"/>
      <c r="K90" s="895"/>
      <c r="L90" s="895"/>
      <c r="M90" s="895"/>
      <c r="N90" s="895"/>
      <c r="O90" s="895"/>
      <c r="P90" s="895"/>
      <c r="Q90" s="895"/>
      <c r="R90" s="895"/>
      <c r="S90" s="895"/>
      <c r="T90" s="895"/>
      <c r="U90" s="895"/>
      <c r="V90" s="895"/>
      <c r="W90" s="895"/>
      <c r="X90" s="895"/>
      <c r="Y90" s="895"/>
      <c r="Z90" s="895"/>
      <c r="AA90" s="895"/>
      <c r="AB90" s="895"/>
      <c r="AC90" s="895"/>
      <c r="AD90" s="895"/>
      <c r="AE90" s="895"/>
      <c r="AF90" s="895"/>
      <c r="AG90" s="895"/>
      <c r="AH90" s="895"/>
      <c r="AI90" s="896"/>
    </row>
    <row r="91" spans="2:35" ht="35.450000000000003" customHeight="1" x14ac:dyDescent="0.15">
      <c r="B91" s="892"/>
      <c r="C91" s="7"/>
      <c r="D91" s="7"/>
      <c r="E91" s="7"/>
      <c r="F91" s="7"/>
      <c r="G91" s="7"/>
      <c r="H91" s="7"/>
      <c r="I91" s="17"/>
      <c r="J91" s="7"/>
      <c r="K91" s="7"/>
      <c r="L91" s="7"/>
      <c r="M91" s="7"/>
      <c r="N91" s="7"/>
      <c r="O91" s="7"/>
      <c r="P91" s="7"/>
      <c r="Q91" s="21"/>
      <c r="R91" s="17"/>
      <c r="S91" s="7"/>
      <c r="T91" s="7"/>
      <c r="U91" s="7"/>
      <c r="V91" s="7"/>
      <c r="W91" s="17"/>
      <c r="X91" s="17"/>
      <c r="Y91" s="17"/>
      <c r="Z91" s="17"/>
      <c r="AA91" s="17"/>
      <c r="AB91" s="7"/>
      <c r="AC91" s="7"/>
      <c r="AD91" s="7"/>
      <c r="AE91" s="7"/>
      <c r="AF91" s="7"/>
      <c r="AG91" s="7"/>
      <c r="AH91" s="7"/>
      <c r="AI91" s="20"/>
    </row>
    <row r="92" spans="2:35" ht="35.450000000000003" customHeight="1" x14ac:dyDescent="0.15">
      <c r="B92" s="892"/>
      <c r="C92" s="7"/>
      <c r="D92" s="7"/>
      <c r="E92" s="7"/>
      <c r="F92" s="7"/>
      <c r="G92" s="7"/>
      <c r="H92" s="7"/>
      <c r="I92" s="17"/>
      <c r="J92" s="7"/>
      <c r="K92" s="7"/>
      <c r="L92" s="7"/>
      <c r="M92" s="7"/>
      <c r="N92" s="7"/>
      <c r="O92" s="7"/>
      <c r="P92" s="7"/>
      <c r="Q92" s="21"/>
      <c r="R92" s="17"/>
      <c r="S92" s="7"/>
      <c r="T92" s="7"/>
      <c r="U92" s="7"/>
      <c r="V92" s="7"/>
      <c r="W92" s="17"/>
      <c r="X92" s="17"/>
      <c r="Y92" s="17"/>
      <c r="Z92" s="17"/>
      <c r="AA92" s="17"/>
      <c r="AB92" s="7"/>
      <c r="AC92" s="7"/>
      <c r="AD92" s="7"/>
      <c r="AE92" s="7"/>
      <c r="AF92" s="7"/>
      <c r="AG92" s="7"/>
      <c r="AH92" s="7"/>
      <c r="AI92" s="20"/>
    </row>
    <row r="93" spans="2:35" ht="35.450000000000003" customHeight="1" x14ac:dyDescent="0.15">
      <c r="B93" s="892"/>
      <c r="C93" s="7"/>
      <c r="D93" s="7"/>
      <c r="E93" s="7"/>
      <c r="F93" s="7"/>
      <c r="G93" s="7"/>
      <c r="H93" s="7"/>
      <c r="I93" s="17"/>
      <c r="J93" s="7"/>
      <c r="K93" s="7"/>
      <c r="L93" s="7"/>
      <c r="M93" s="7"/>
      <c r="N93" s="7"/>
      <c r="O93" s="7"/>
      <c r="P93" s="7"/>
      <c r="Q93" s="21"/>
      <c r="R93" s="17"/>
      <c r="S93" s="7"/>
      <c r="T93" s="7"/>
      <c r="U93" s="7"/>
      <c r="V93" s="7"/>
      <c r="W93" s="17"/>
      <c r="X93" s="17"/>
      <c r="Y93" s="17"/>
      <c r="Z93" s="17"/>
      <c r="AA93" s="17"/>
      <c r="AB93" s="7"/>
      <c r="AC93" s="7"/>
      <c r="AD93" s="7"/>
      <c r="AE93" s="7"/>
      <c r="AF93" s="7"/>
      <c r="AG93" s="7"/>
      <c r="AH93" s="7"/>
      <c r="AI93" s="20"/>
    </row>
    <row r="94" spans="2:35" ht="35.450000000000003" customHeight="1" x14ac:dyDescent="0.15">
      <c r="B94" s="892"/>
      <c r="C94" s="7"/>
      <c r="D94" s="7"/>
      <c r="E94" s="7"/>
      <c r="F94" s="7"/>
      <c r="G94" s="7"/>
      <c r="H94" s="7"/>
      <c r="I94" s="17"/>
      <c r="J94" s="7"/>
      <c r="K94" s="7"/>
      <c r="L94" s="7"/>
      <c r="M94" s="7"/>
      <c r="N94" s="7"/>
      <c r="O94" s="7"/>
      <c r="P94" s="7"/>
      <c r="Q94" s="21"/>
      <c r="R94" s="17"/>
      <c r="S94" s="7"/>
      <c r="T94" s="7"/>
      <c r="U94" s="7"/>
      <c r="V94" s="7"/>
      <c r="W94" s="17"/>
      <c r="X94" s="17"/>
      <c r="Y94" s="17"/>
      <c r="Z94" s="17"/>
      <c r="AA94" s="17"/>
      <c r="AB94" s="7"/>
      <c r="AC94" s="7"/>
      <c r="AD94" s="7"/>
      <c r="AE94" s="7"/>
      <c r="AF94" s="7"/>
      <c r="AG94" s="7"/>
      <c r="AH94" s="7"/>
      <c r="AI94" s="20"/>
    </row>
    <row r="95" spans="2:35" ht="35.450000000000003" customHeight="1" x14ac:dyDescent="0.15">
      <c r="B95" s="892"/>
      <c r="C95" s="7"/>
      <c r="D95" s="7"/>
      <c r="E95" s="7"/>
      <c r="F95" s="7"/>
      <c r="G95" s="7"/>
      <c r="H95" s="7"/>
      <c r="I95" s="17"/>
      <c r="J95" s="7"/>
      <c r="K95" s="7"/>
      <c r="L95" s="7"/>
      <c r="M95" s="7"/>
      <c r="N95" s="7"/>
      <c r="O95" s="7"/>
      <c r="P95" s="7"/>
      <c r="Q95" s="17"/>
      <c r="R95" s="17"/>
      <c r="S95" s="7"/>
      <c r="T95" s="7"/>
      <c r="U95" s="7"/>
      <c r="V95" s="7"/>
      <c r="W95" s="17"/>
      <c r="X95" s="17"/>
      <c r="Y95" s="17"/>
      <c r="Z95" s="17"/>
      <c r="AA95" s="17"/>
      <c r="AB95" s="7"/>
      <c r="AC95" s="7"/>
      <c r="AD95" s="7"/>
      <c r="AE95" s="7"/>
      <c r="AF95" s="7"/>
      <c r="AG95" s="7"/>
      <c r="AH95" s="7"/>
      <c r="AI95" s="20"/>
    </row>
    <row r="96" spans="2:35" ht="35.450000000000003" customHeight="1" x14ac:dyDescent="0.15">
      <c r="B96" s="892"/>
      <c r="C96" s="7"/>
      <c r="D96" s="7"/>
      <c r="E96" s="7"/>
      <c r="F96" s="17"/>
      <c r="G96" s="17"/>
      <c r="H96" s="7"/>
      <c r="I96" s="7"/>
      <c r="J96" s="7"/>
      <c r="K96" s="7"/>
      <c r="L96" s="7"/>
      <c r="M96" s="7"/>
      <c r="N96" s="7"/>
      <c r="O96" s="7"/>
      <c r="P96" s="7"/>
      <c r="Q96" s="17"/>
      <c r="R96" s="7"/>
      <c r="S96" s="7"/>
      <c r="T96" s="7"/>
      <c r="U96" s="7"/>
      <c r="V96" s="7"/>
      <c r="W96" s="17"/>
      <c r="X96" s="17"/>
      <c r="Y96" s="17"/>
      <c r="Z96" s="17"/>
      <c r="AA96" s="17"/>
      <c r="AB96" s="7"/>
      <c r="AC96" s="7"/>
      <c r="AD96" s="7"/>
      <c r="AE96" s="7"/>
      <c r="AF96" s="7"/>
      <c r="AG96" s="7"/>
      <c r="AH96" s="7"/>
      <c r="AI96" s="20"/>
    </row>
    <row r="97" spans="2:35" ht="35.450000000000003" customHeight="1" x14ac:dyDescent="0.15">
      <c r="B97" s="892"/>
      <c r="C97" s="7"/>
      <c r="D97" s="7"/>
      <c r="E97" s="7"/>
      <c r="F97" s="17"/>
      <c r="G97" s="17"/>
      <c r="H97" s="17"/>
      <c r="I97" s="7"/>
      <c r="J97" s="7"/>
      <c r="K97" s="7"/>
      <c r="L97" s="7"/>
      <c r="M97" s="7"/>
      <c r="N97" s="7"/>
      <c r="O97" s="7"/>
      <c r="P97" s="7"/>
      <c r="Q97" s="17"/>
      <c r="R97" s="7"/>
      <c r="S97" s="7"/>
      <c r="T97" s="7"/>
      <c r="U97" s="7"/>
      <c r="V97" s="7"/>
      <c r="W97" s="17"/>
      <c r="X97" s="17"/>
      <c r="Y97" s="17"/>
      <c r="Z97" s="17"/>
      <c r="AA97" s="17"/>
      <c r="AB97" s="7"/>
      <c r="AC97" s="7"/>
      <c r="AD97" s="7"/>
      <c r="AE97" s="7"/>
      <c r="AF97" s="7"/>
      <c r="AG97" s="7"/>
      <c r="AH97" s="7"/>
      <c r="AI97" s="20"/>
    </row>
    <row r="98" spans="2:35" ht="35.450000000000003" customHeight="1" x14ac:dyDescent="0.15">
      <c r="B98" s="892"/>
      <c r="C98" s="17"/>
      <c r="D98" s="7"/>
      <c r="E98" s="7"/>
      <c r="F98" s="17"/>
      <c r="G98" s="17"/>
      <c r="H98" s="17"/>
      <c r="I98" s="7"/>
      <c r="J98" s="7"/>
      <c r="K98" s="7"/>
      <c r="L98" s="7"/>
      <c r="M98" s="7"/>
      <c r="N98" s="7"/>
      <c r="O98" s="7"/>
      <c r="P98" s="7"/>
      <c r="Q98" s="17"/>
      <c r="R98" s="17"/>
      <c r="S98" s="7"/>
      <c r="T98" s="7"/>
      <c r="U98" s="7"/>
      <c r="V98" s="7"/>
      <c r="W98" s="17"/>
      <c r="X98" s="17"/>
      <c r="Y98" s="17"/>
      <c r="Z98" s="17"/>
      <c r="AA98" s="17"/>
      <c r="AB98" s="7"/>
      <c r="AC98" s="7"/>
      <c r="AD98" s="7"/>
      <c r="AE98" s="7"/>
      <c r="AF98" s="7"/>
      <c r="AG98" s="7"/>
      <c r="AH98" s="7"/>
      <c r="AI98" s="20"/>
    </row>
    <row r="99" spans="2:35" ht="35.450000000000003" customHeight="1" x14ac:dyDescent="0.15">
      <c r="B99" s="892"/>
      <c r="C99" s="17"/>
      <c r="D99" s="7"/>
      <c r="E99" s="7"/>
      <c r="F99" s="17"/>
      <c r="G99" s="17"/>
      <c r="H99" s="17"/>
      <c r="I99" s="7"/>
      <c r="J99" s="7"/>
      <c r="K99" s="7"/>
      <c r="L99" s="7"/>
      <c r="M99" s="7"/>
      <c r="N99" s="7"/>
      <c r="O99" s="7"/>
      <c r="P99" s="7"/>
      <c r="Q99" s="17"/>
      <c r="R99" s="17"/>
      <c r="S99" s="7"/>
      <c r="T99" s="7"/>
      <c r="U99" s="7"/>
      <c r="V99" s="7"/>
      <c r="W99" s="17"/>
      <c r="X99" s="17"/>
      <c r="Y99" s="17"/>
      <c r="Z99" s="17"/>
      <c r="AA99" s="17"/>
      <c r="AB99" s="7"/>
      <c r="AC99" s="7"/>
      <c r="AD99" s="7"/>
      <c r="AE99" s="7"/>
      <c r="AF99" s="7"/>
      <c r="AG99" s="7"/>
      <c r="AH99" s="7"/>
      <c r="AI99" s="20"/>
    </row>
    <row r="100" spans="2:35" ht="35.450000000000003" customHeight="1" x14ac:dyDescent="0.15">
      <c r="B100" s="892"/>
      <c r="C100" s="17"/>
      <c r="D100" s="7"/>
      <c r="E100" s="7"/>
      <c r="F100" s="17"/>
      <c r="G100" s="17"/>
      <c r="H100" s="17"/>
      <c r="I100" s="7"/>
      <c r="J100" s="7"/>
      <c r="K100" s="7"/>
      <c r="L100" s="7"/>
      <c r="M100" s="7"/>
      <c r="N100" s="7"/>
      <c r="O100" s="7"/>
      <c r="P100" s="7"/>
      <c r="Q100" s="17"/>
      <c r="R100" s="17"/>
      <c r="S100" s="7"/>
      <c r="T100" s="7"/>
      <c r="U100" s="7"/>
      <c r="V100" s="7"/>
      <c r="W100" s="17"/>
      <c r="X100" s="17"/>
      <c r="Y100" s="17"/>
      <c r="Z100" s="17"/>
      <c r="AA100" s="17"/>
      <c r="AB100" s="7"/>
      <c r="AC100" s="7"/>
      <c r="AD100" s="7"/>
      <c r="AE100" s="7"/>
      <c r="AF100" s="7"/>
      <c r="AG100" s="7"/>
      <c r="AH100" s="7"/>
      <c r="AI100" s="20"/>
    </row>
    <row r="101" spans="2:35" ht="22.5" customHeight="1" x14ac:dyDescent="0.15">
      <c r="B101" s="892"/>
      <c r="C101" s="17"/>
      <c r="D101" s="7"/>
      <c r="E101" s="19"/>
      <c r="F101" s="16"/>
      <c r="G101" s="16"/>
      <c r="H101" s="18"/>
      <c r="I101" s="18"/>
      <c r="J101" s="18"/>
      <c r="K101" s="18"/>
      <c r="L101" s="18"/>
      <c r="M101" s="7"/>
      <c r="N101" s="7"/>
      <c r="O101" s="7"/>
      <c r="P101" s="7"/>
      <c r="Q101" s="17"/>
      <c r="R101" s="17"/>
      <c r="S101" s="7"/>
      <c r="T101" s="7"/>
      <c r="U101" s="7"/>
      <c r="V101" s="7"/>
      <c r="W101" s="17"/>
      <c r="X101" s="17"/>
      <c r="Y101" s="17"/>
      <c r="Z101" s="17"/>
      <c r="AA101" s="17"/>
      <c r="AB101" s="16"/>
      <c r="AC101" s="16"/>
      <c r="AD101" s="16"/>
      <c r="AE101" s="16"/>
      <c r="AF101" s="16"/>
      <c r="AG101" s="16"/>
      <c r="AH101" s="16"/>
      <c r="AI101" s="15"/>
    </row>
    <row r="102" spans="2:35" ht="71.25" customHeight="1" x14ac:dyDescent="0.15">
      <c r="B102" s="893"/>
      <c r="C102" s="14"/>
      <c r="D102" s="11"/>
      <c r="E102" s="13"/>
      <c r="F102" s="12"/>
      <c r="G102" s="12"/>
      <c r="H102" s="11"/>
      <c r="I102" s="11"/>
      <c r="J102" s="11"/>
      <c r="K102" s="11"/>
      <c r="L102" s="11"/>
      <c r="M102" s="11"/>
      <c r="N102" s="11"/>
      <c r="O102" s="11"/>
      <c r="P102" s="11"/>
      <c r="Q102" s="11"/>
      <c r="R102" s="11"/>
      <c r="S102" s="10"/>
      <c r="T102" s="10"/>
      <c r="U102" s="10"/>
      <c r="V102" s="897" t="s">
        <v>519</v>
      </c>
      <c r="W102" s="897"/>
      <c r="X102" s="897"/>
      <c r="Y102" s="897"/>
      <c r="Z102" s="897"/>
      <c r="AA102" s="897"/>
      <c r="AB102" s="897"/>
      <c r="AC102" s="897"/>
      <c r="AD102" s="897"/>
      <c r="AE102" s="897"/>
      <c r="AF102" s="897"/>
      <c r="AG102" s="897"/>
      <c r="AH102" s="897"/>
      <c r="AI102" s="898"/>
    </row>
    <row r="103" spans="2:35" ht="15" customHeight="1" x14ac:dyDescent="0.15"/>
    <row r="104" spans="2:35" ht="26.25" customHeight="1" x14ac:dyDescent="0.2">
      <c r="B104" s="892" t="s">
        <v>31</v>
      </c>
      <c r="C104" s="894" t="s">
        <v>30</v>
      </c>
      <c r="D104" s="895"/>
      <c r="E104" s="895"/>
      <c r="F104" s="895"/>
      <c r="G104" s="895"/>
      <c r="H104" s="895"/>
      <c r="I104" s="895"/>
      <c r="J104" s="895"/>
      <c r="K104" s="895"/>
      <c r="L104" s="895"/>
      <c r="M104" s="895"/>
      <c r="N104" s="895"/>
      <c r="O104" s="895"/>
      <c r="P104" s="895"/>
      <c r="Q104" s="895"/>
      <c r="R104" s="895"/>
      <c r="S104" s="895"/>
      <c r="T104" s="895"/>
      <c r="U104" s="895"/>
      <c r="V104" s="895"/>
      <c r="W104" s="895"/>
      <c r="X104" s="895"/>
      <c r="Y104" s="895"/>
      <c r="Z104" s="895"/>
      <c r="AA104" s="895"/>
      <c r="AB104" s="895"/>
      <c r="AC104" s="895"/>
      <c r="AD104" s="895"/>
      <c r="AE104" s="895"/>
      <c r="AF104" s="895"/>
      <c r="AG104" s="895"/>
      <c r="AH104" s="895"/>
      <c r="AI104" s="896"/>
    </row>
    <row r="105" spans="2:35" ht="35.450000000000003" customHeight="1" x14ac:dyDescent="0.15">
      <c r="B105" s="892"/>
      <c r="C105" s="7"/>
      <c r="D105" s="7"/>
      <c r="E105" s="7"/>
      <c r="F105" s="7"/>
      <c r="G105" s="7"/>
      <c r="H105" s="7"/>
      <c r="I105" s="17"/>
      <c r="J105" s="7"/>
      <c r="K105" s="7"/>
      <c r="L105" s="7"/>
      <c r="M105" s="7"/>
      <c r="N105" s="7"/>
      <c r="O105" s="7"/>
      <c r="P105" s="7"/>
      <c r="Q105" s="21"/>
      <c r="R105" s="17"/>
      <c r="S105" s="7"/>
      <c r="T105" s="7"/>
      <c r="U105" s="7"/>
      <c r="V105" s="7"/>
      <c r="W105" s="17"/>
      <c r="X105" s="17"/>
      <c r="Y105" s="17"/>
      <c r="Z105" s="17"/>
      <c r="AA105" s="17"/>
      <c r="AB105" s="7"/>
      <c r="AC105" s="7"/>
      <c r="AD105" s="7"/>
      <c r="AE105" s="7"/>
      <c r="AF105" s="7"/>
      <c r="AG105" s="7"/>
      <c r="AH105" s="7"/>
      <c r="AI105" s="20"/>
    </row>
    <row r="106" spans="2:35" ht="35.450000000000003" customHeight="1" x14ac:dyDescent="0.15">
      <c r="B106" s="892"/>
      <c r="C106" s="7"/>
      <c r="D106" s="7"/>
      <c r="E106" s="7"/>
      <c r="F106" s="7"/>
      <c r="G106" s="7"/>
      <c r="H106" s="7"/>
      <c r="I106" s="17"/>
      <c r="J106" s="7"/>
      <c r="K106" s="7"/>
      <c r="L106" s="7"/>
      <c r="M106" s="7"/>
      <c r="N106" s="7"/>
      <c r="O106" s="7"/>
      <c r="P106" s="7"/>
      <c r="Q106" s="21"/>
      <c r="R106" s="17"/>
      <c r="S106" s="7"/>
      <c r="T106" s="7"/>
      <c r="U106" s="7"/>
      <c r="V106" s="7"/>
      <c r="W106" s="17"/>
      <c r="X106" s="17"/>
      <c r="Y106" s="17"/>
      <c r="Z106" s="17"/>
      <c r="AA106" s="17"/>
      <c r="AB106" s="7"/>
      <c r="AC106" s="7"/>
      <c r="AD106" s="7"/>
      <c r="AE106" s="7"/>
      <c r="AF106" s="7"/>
      <c r="AG106" s="7"/>
      <c r="AH106" s="7"/>
      <c r="AI106" s="20"/>
    </row>
    <row r="107" spans="2:35" ht="35.450000000000003" customHeight="1" x14ac:dyDescent="0.15">
      <c r="B107" s="892"/>
      <c r="C107" s="7"/>
      <c r="D107" s="7"/>
      <c r="E107" s="7"/>
      <c r="F107" s="7"/>
      <c r="G107" s="7"/>
      <c r="H107" s="7"/>
      <c r="I107" s="17"/>
      <c r="J107" s="7"/>
      <c r="K107" s="7"/>
      <c r="L107" s="7"/>
      <c r="M107" s="7"/>
      <c r="N107" s="7"/>
      <c r="O107" s="7"/>
      <c r="P107" s="7"/>
      <c r="Q107" s="21"/>
      <c r="R107" s="17"/>
      <c r="S107" s="7"/>
      <c r="T107" s="7"/>
      <c r="U107" s="7"/>
      <c r="V107" s="7"/>
      <c r="W107" s="17"/>
      <c r="X107" s="17"/>
      <c r="Y107" s="17"/>
      <c r="Z107" s="17"/>
      <c r="AA107" s="17"/>
      <c r="AB107" s="7"/>
      <c r="AC107" s="7"/>
      <c r="AD107" s="7"/>
      <c r="AE107" s="7"/>
      <c r="AF107" s="7"/>
      <c r="AG107" s="7"/>
      <c r="AH107" s="7"/>
      <c r="AI107" s="20"/>
    </row>
    <row r="108" spans="2:35" ht="35.450000000000003" customHeight="1" x14ac:dyDescent="0.15">
      <c r="B108" s="892"/>
      <c r="C108" s="7"/>
      <c r="D108" s="7"/>
      <c r="E108" s="7"/>
      <c r="F108" s="7"/>
      <c r="G108" s="7"/>
      <c r="H108" s="7"/>
      <c r="I108" s="17"/>
      <c r="J108" s="7"/>
      <c r="K108" s="7"/>
      <c r="L108" s="7"/>
      <c r="M108" s="7"/>
      <c r="N108" s="7"/>
      <c r="O108" s="7"/>
      <c r="P108" s="7"/>
      <c r="Q108" s="21"/>
      <c r="R108" s="17"/>
      <c r="S108" s="7"/>
      <c r="T108" s="7"/>
      <c r="U108" s="7"/>
      <c r="V108" s="7"/>
      <c r="W108" s="17"/>
      <c r="X108" s="17"/>
      <c r="Y108" s="17"/>
      <c r="Z108" s="17"/>
      <c r="AA108" s="17"/>
      <c r="AB108" s="7"/>
      <c r="AC108" s="7"/>
      <c r="AD108" s="7"/>
      <c r="AE108" s="7"/>
      <c r="AF108" s="7"/>
      <c r="AG108" s="7"/>
      <c r="AH108" s="7"/>
      <c r="AI108" s="20"/>
    </row>
    <row r="109" spans="2:35" ht="35.450000000000003" customHeight="1" x14ac:dyDescent="0.15">
      <c r="B109" s="892"/>
      <c r="C109" s="7"/>
      <c r="D109" s="7"/>
      <c r="E109" s="7"/>
      <c r="F109" s="7"/>
      <c r="G109" s="7"/>
      <c r="H109" s="7"/>
      <c r="I109" s="17"/>
      <c r="J109" s="7"/>
      <c r="K109" s="7"/>
      <c r="L109" s="7"/>
      <c r="M109" s="7"/>
      <c r="N109" s="7"/>
      <c r="O109" s="7"/>
      <c r="P109" s="7"/>
      <c r="Q109" s="17"/>
      <c r="R109" s="17"/>
      <c r="S109" s="7"/>
      <c r="T109" s="7"/>
      <c r="U109" s="7"/>
      <c r="V109" s="7"/>
      <c r="W109" s="17"/>
      <c r="X109" s="17"/>
      <c r="Y109" s="17"/>
      <c r="Z109" s="17"/>
      <c r="AA109" s="17"/>
      <c r="AB109" s="7"/>
      <c r="AC109" s="7"/>
      <c r="AD109" s="7"/>
      <c r="AE109" s="7"/>
      <c r="AF109" s="7"/>
      <c r="AG109" s="7"/>
      <c r="AH109" s="7"/>
      <c r="AI109" s="20"/>
    </row>
    <row r="110" spans="2:35" ht="35.450000000000003" customHeight="1" x14ac:dyDescent="0.15">
      <c r="B110" s="892"/>
      <c r="C110" s="7"/>
      <c r="D110" s="7"/>
      <c r="E110" s="7"/>
      <c r="F110" s="17"/>
      <c r="G110" s="17"/>
      <c r="H110" s="7"/>
      <c r="I110" s="7"/>
      <c r="J110" s="7"/>
      <c r="K110" s="7"/>
      <c r="L110" s="7"/>
      <c r="M110" s="7"/>
      <c r="N110" s="7"/>
      <c r="O110" s="7"/>
      <c r="P110" s="7"/>
      <c r="Q110" s="17"/>
      <c r="R110" s="7"/>
      <c r="S110" s="7"/>
      <c r="T110" s="7"/>
      <c r="U110" s="7"/>
      <c r="V110" s="7"/>
      <c r="W110" s="17"/>
      <c r="X110" s="17"/>
      <c r="Y110" s="17"/>
      <c r="Z110" s="17"/>
      <c r="AA110" s="17"/>
      <c r="AB110" s="7"/>
      <c r="AC110" s="7"/>
      <c r="AD110" s="7"/>
      <c r="AE110" s="7"/>
      <c r="AF110" s="7"/>
      <c r="AG110" s="7"/>
      <c r="AH110" s="7"/>
      <c r="AI110" s="20"/>
    </row>
    <row r="111" spans="2:35" ht="35.450000000000003" customHeight="1" x14ac:dyDescent="0.15">
      <c r="B111" s="892"/>
      <c r="C111" s="7"/>
      <c r="D111" s="7"/>
      <c r="E111" s="7"/>
      <c r="F111" s="17"/>
      <c r="G111" s="17"/>
      <c r="H111" s="17"/>
      <c r="I111" s="7"/>
      <c r="J111" s="7"/>
      <c r="K111" s="7"/>
      <c r="L111" s="7"/>
      <c r="M111" s="7"/>
      <c r="N111" s="7"/>
      <c r="O111" s="7"/>
      <c r="P111" s="7"/>
      <c r="Q111" s="17"/>
      <c r="R111" s="7"/>
      <c r="S111" s="7"/>
      <c r="T111" s="7"/>
      <c r="U111" s="7"/>
      <c r="V111" s="7"/>
      <c r="W111" s="17"/>
      <c r="X111" s="17"/>
      <c r="Y111" s="17"/>
      <c r="Z111" s="17"/>
      <c r="AA111" s="17"/>
      <c r="AB111" s="7"/>
      <c r="AC111" s="7"/>
      <c r="AD111" s="7"/>
      <c r="AE111" s="7"/>
      <c r="AF111" s="7"/>
      <c r="AG111" s="7"/>
      <c r="AH111" s="7"/>
      <c r="AI111" s="20"/>
    </row>
    <row r="112" spans="2:35" ht="35.450000000000003" customHeight="1" x14ac:dyDescent="0.15">
      <c r="B112" s="892"/>
      <c r="C112" s="17"/>
      <c r="D112" s="7"/>
      <c r="E112" s="7"/>
      <c r="F112" s="17"/>
      <c r="G112" s="17"/>
      <c r="H112" s="17"/>
      <c r="I112" s="7"/>
      <c r="J112" s="7"/>
      <c r="K112" s="7"/>
      <c r="L112" s="7"/>
      <c r="M112" s="7"/>
      <c r="N112" s="7"/>
      <c r="O112" s="7"/>
      <c r="P112" s="7"/>
      <c r="Q112" s="17"/>
      <c r="R112" s="17"/>
      <c r="S112" s="7"/>
      <c r="T112" s="7"/>
      <c r="U112" s="7"/>
      <c r="V112" s="7"/>
      <c r="W112" s="17"/>
      <c r="X112" s="17"/>
      <c r="Y112" s="17"/>
      <c r="Z112" s="17"/>
      <c r="AA112" s="17"/>
      <c r="AB112" s="7"/>
      <c r="AC112" s="7"/>
      <c r="AD112" s="7"/>
      <c r="AE112" s="7"/>
      <c r="AF112" s="7"/>
      <c r="AG112" s="7"/>
      <c r="AH112" s="7"/>
      <c r="AI112" s="20"/>
    </row>
    <row r="113" spans="2:35" ht="35.450000000000003" customHeight="1" x14ac:dyDescent="0.15">
      <c r="B113" s="892"/>
      <c r="C113" s="17"/>
      <c r="D113" s="7"/>
      <c r="E113" s="7"/>
      <c r="F113" s="17"/>
      <c r="G113" s="17"/>
      <c r="H113" s="17"/>
      <c r="I113" s="7"/>
      <c r="J113" s="7"/>
      <c r="K113" s="7"/>
      <c r="L113" s="7"/>
      <c r="M113" s="7"/>
      <c r="N113" s="7"/>
      <c r="O113" s="7"/>
      <c r="P113" s="7"/>
      <c r="Q113" s="17"/>
      <c r="R113" s="17"/>
      <c r="S113" s="7"/>
      <c r="T113" s="7"/>
      <c r="U113" s="7"/>
      <c r="V113" s="7"/>
      <c r="W113" s="17"/>
      <c r="X113" s="17"/>
      <c r="Y113" s="17"/>
      <c r="Z113" s="17"/>
      <c r="AA113" s="17"/>
      <c r="AB113" s="7"/>
      <c r="AC113" s="7"/>
      <c r="AD113" s="7"/>
      <c r="AE113" s="7"/>
      <c r="AF113" s="7"/>
      <c r="AG113" s="7"/>
      <c r="AH113" s="7"/>
      <c r="AI113" s="20"/>
    </row>
    <row r="114" spans="2:35" ht="35.450000000000003" customHeight="1" x14ac:dyDescent="0.15">
      <c r="B114" s="892"/>
      <c r="C114" s="17"/>
      <c r="D114" s="7"/>
      <c r="E114" s="7"/>
      <c r="F114" s="17"/>
      <c r="G114" s="17"/>
      <c r="H114" s="17"/>
      <c r="I114" s="7"/>
      <c r="J114" s="7"/>
      <c r="K114" s="7"/>
      <c r="L114" s="7"/>
      <c r="M114" s="7"/>
      <c r="N114" s="7"/>
      <c r="O114" s="7"/>
      <c r="P114" s="7"/>
      <c r="Q114" s="17"/>
      <c r="R114" s="17"/>
      <c r="S114" s="7"/>
      <c r="T114" s="7"/>
      <c r="U114" s="7"/>
      <c r="V114" s="7"/>
      <c r="W114" s="17"/>
      <c r="X114" s="17"/>
      <c r="Y114" s="17"/>
      <c r="Z114" s="17"/>
      <c r="AA114" s="17"/>
      <c r="AB114" s="7"/>
      <c r="AC114" s="7"/>
      <c r="AD114" s="7"/>
      <c r="AE114" s="7"/>
      <c r="AF114" s="7"/>
      <c r="AG114" s="7"/>
      <c r="AH114" s="7"/>
      <c r="AI114" s="20"/>
    </row>
    <row r="115" spans="2:35" ht="22.5" customHeight="1" x14ac:dyDescent="0.15">
      <c r="B115" s="892"/>
      <c r="C115" s="17"/>
      <c r="D115" s="7"/>
      <c r="E115" s="19"/>
      <c r="F115" s="16"/>
      <c r="G115" s="16"/>
      <c r="H115" s="18"/>
      <c r="I115" s="18"/>
      <c r="J115" s="18"/>
      <c r="K115" s="18"/>
      <c r="L115" s="18"/>
      <c r="M115" s="7"/>
      <c r="N115" s="7"/>
      <c r="O115" s="7"/>
      <c r="P115" s="7"/>
      <c r="Q115" s="17"/>
      <c r="R115" s="17"/>
      <c r="S115" s="7"/>
      <c r="T115" s="7"/>
      <c r="U115" s="7"/>
      <c r="V115" s="7"/>
      <c r="W115" s="17"/>
      <c r="X115" s="17"/>
      <c r="Y115" s="17"/>
      <c r="Z115" s="17"/>
      <c r="AA115" s="17"/>
      <c r="AB115" s="16"/>
      <c r="AC115" s="16"/>
      <c r="AD115" s="16"/>
      <c r="AE115" s="16"/>
      <c r="AF115" s="16"/>
      <c r="AG115" s="16"/>
      <c r="AH115" s="16"/>
      <c r="AI115" s="15"/>
    </row>
    <row r="116" spans="2:35" ht="71.25" customHeight="1" x14ac:dyDescent="0.15">
      <c r="B116" s="893"/>
      <c r="C116" s="14"/>
      <c r="D116" s="11"/>
      <c r="E116" s="13"/>
      <c r="F116" s="12"/>
      <c r="G116" s="12"/>
      <c r="H116" s="11"/>
      <c r="I116" s="11"/>
      <c r="J116" s="11"/>
      <c r="K116" s="11"/>
      <c r="L116" s="11"/>
      <c r="M116" s="11"/>
      <c r="N116" s="11"/>
      <c r="O116" s="11"/>
      <c r="P116" s="11"/>
      <c r="Q116" s="11"/>
      <c r="R116" s="11"/>
      <c r="S116" s="10"/>
      <c r="T116" s="10"/>
      <c r="U116" s="10"/>
      <c r="V116" s="897" t="s">
        <v>519</v>
      </c>
      <c r="W116" s="897"/>
      <c r="X116" s="897"/>
      <c r="Y116" s="897"/>
      <c r="Z116" s="897"/>
      <c r="AA116" s="897"/>
      <c r="AB116" s="897"/>
      <c r="AC116" s="897"/>
      <c r="AD116" s="897"/>
      <c r="AE116" s="897"/>
      <c r="AF116" s="897"/>
      <c r="AG116" s="897"/>
      <c r="AH116" s="897"/>
      <c r="AI116" s="898"/>
    </row>
    <row r="117" spans="2:35" ht="15" customHeight="1" x14ac:dyDescent="0.15"/>
    <row r="118" spans="2:35" ht="26.25" customHeight="1" x14ac:dyDescent="0.2">
      <c r="B118" s="892" t="s">
        <v>31</v>
      </c>
      <c r="C118" s="894" t="s">
        <v>30</v>
      </c>
      <c r="D118" s="895"/>
      <c r="E118" s="895"/>
      <c r="F118" s="895"/>
      <c r="G118" s="895"/>
      <c r="H118" s="895"/>
      <c r="I118" s="895"/>
      <c r="J118" s="895"/>
      <c r="K118" s="895"/>
      <c r="L118" s="895"/>
      <c r="M118" s="895"/>
      <c r="N118" s="895"/>
      <c r="O118" s="895"/>
      <c r="P118" s="895"/>
      <c r="Q118" s="895"/>
      <c r="R118" s="895"/>
      <c r="S118" s="895"/>
      <c r="T118" s="895"/>
      <c r="U118" s="895"/>
      <c r="V118" s="895"/>
      <c r="W118" s="895"/>
      <c r="X118" s="895"/>
      <c r="Y118" s="895"/>
      <c r="Z118" s="895"/>
      <c r="AA118" s="895"/>
      <c r="AB118" s="895"/>
      <c r="AC118" s="895"/>
      <c r="AD118" s="895"/>
      <c r="AE118" s="895"/>
      <c r="AF118" s="895"/>
      <c r="AG118" s="895"/>
      <c r="AH118" s="895"/>
      <c r="AI118" s="896"/>
    </row>
    <row r="119" spans="2:35" ht="35.450000000000003" customHeight="1" x14ac:dyDescent="0.15">
      <c r="B119" s="892"/>
      <c r="C119" s="7"/>
      <c r="D119" s="7"/>
      <c r="E119" s="7"/>
      <c r="F119" s="7"/>
      <c r="G119" s="7"/>
      <c r="H119" s="7"/>
      <c r="I119" s="17"/>
      <c r="J119" s="7"/>
      <c r="K119" s="7"/>
      <c r="L119" s="7"/>
      <c r="M119" s="7"/>
      <c r="N119" s="7"/>
      <c r="O119" s="7"/>
      <c r="P119" s="7"/>
      <c r="Q119" s="21"/>
      <c r="R119" s="17"/>
      <c r="S119" s="7"/>
      <c r="T119" s="7"/>
      <c r="U119" s="7"/>
      <c r="V119" s="7"/>
      <c r="W119" s="17"/>
      <c r="X119" s="17"/>
      <c r="Y119" s="17"/>
      <c r="Z119" s="17"/>
      <c r="AA119" s="17"/>
      <c r="AB119" s="7"/>
      <c r="AC119" s="7"/>
      <c r="AD119" s="7"/>
      <c r="AE119" s="7"/>
      <c r="AF119" s="7"/>
      <c r="AG119" s="7"/>
      <c r="AH119" s="7"/>
      <c r="AI119" s="20"/>
    </row>
    <row r="120" spans="2:35" ht="35.450000000000003" customHeight="1" x14ac:dyDescent="0.15">
      <c r="B120" s="892"/>
      <c r="C120" s="7"/>
      <c r="D120" s="7"/>
      <c r="E120" s="7"/>
      <c r="F120" s="7"/>
      <c r="G120" s="7"/>
      <c r="H120" s="7"/>
      <c r="I120" s="17"/>
      <c r="J120" s="7"/>
      <c r="K120" s="7"/>
      <c r="L120" s="7"/>
      <c r="M120" s="7"/>
      <c r="N120" s="7"/>
      <c r="O120" s="7"/>
      <c r="P120" s="7"/>
      <c r="Q120" s="21"/>
      <c r="R120" s="17"/>
      <c r="S120" s="7"/>
      <c r="T120" s="7"/>
      <c r="U120" s="7"/>
      <c r="V120" s="7"/>
      <c r="W120" s="17"/>
      <c r="X120" s="17"/>
      <c r="Y120" s="17"/>
      <c r="Z120" s="17"/>
      <c r="AA120" s="17"/>
      <c r="AB120" s="7"/>
      <c r="AC120" s="7"/>
      <c r="AD120" s="7"/>
      <c r="AE120" s="7"/>
      <c r="AF120" s="7"/>
      <c r="AG120" s="7"/>
      <c r="AH120" s="7"/>
      <c r="AI120" s="20"/>
    </row>
    <row r="121" spans="2:35" ht="35.450000000000003" customHeight="1" x14ac:dyDescent="0.15">
      <c r="B121" s="892"/>
      <c r="C121" s="7"/>
      <c r="D121" s="7"/>
      <c r="E121" s="7"/>
      <c r="F121" s="7"/>
      <c r="G121" s="7"/>
      <c r="H121" s="7"/>
      <c r="I121" s="17"/>
      <c r="J121" s="7"/>
      <c r="K121" s="7"/>
      <c r="L121" s="7"/>
      <c r="M121" s="7"/>
      <c r="N121" s="7"/>
      <c r="O121" s="7"/>
      <c r="P121" s="7"/>
      <c r="Q121" s="21"/>
      <c r="R121" s="17"/>
      <c r="S121" s="7"/>
      <c r="T121" s="7"/>
      <c r="U121" s="7"/>
      <c r="V121" s="7"/>
      <c r="W121" s="17"/>
      <c r="X121" s="17"/>
      <c r="Y121" s="17"/>
      <c r="Z121" s="17"/>
      <c r="AA121" s="17"/>
      <c r="AB121" s="7"/>
      <c r="AC121" s="7"/>
      <c r="AD121" s="7"/>
      <c r="AE121" s="7"/>
      <c r="AF121" s="7"/>
      <c r="AG121" s="7"/>
      <c r="AH121" s="7"/>
      <c r="AI121" s="20"/>
    </row>
    <row r="122" spans="2:35" ht="35.450000000000003" customHeight="1" x14ac:dyDescent="0.15">
      <c r="B122" s="892"/>
      <c r="C122" s="7"/>
      <c r="D122" s="7"/>
      <c r="E122" s="7"/>
      <c r="F122" s="7"/>
      <c r="G122" s="7"/>
      <c r="H122" s="7"/>
      <c r="I122" s="17"/>
      <c r="J122" s="7"/>
      <c r="K122" s="7"/>
      <c r="L122" s="7"/>
      <c r="M122" s="7"/>
      <c r="N122" s="7"/>
      <c r="O122" s="7"/>
      <c r="P122" s="7"/>
      <c r="Q122" s="21"/>
      <c r="R122" s="17"/>
      <c r="S122" s="7"/>
      <c r="T122" s="7"/>
      <c r="U122" s="7"/>
      <c r="V122" s="7"/>
      <c r="W122" s="17"/>
      <c r="X122" s="17"/>
      <c r="Y122" s="17"/>
      <c r="Z122" s="17"/>
      <c r="AA122" s="17"/>
      <c r="AB122" s="7"/>
      <c r="AC122" s="7"/>
      <c r="AD122" s="7"/>
      <c r="AE122" s="7"/>
      <c r="AF122" s="7"/>
      <c r="AG122" s="7"/>
      <c r="AH122" s="7"/>
      <c r="AI122" s="20"/>
    </row>
    <row r="123" spans="2:35" ht="35.450000000000003" customHeight="1" x14ac:dyDescent="0.15">
      <c r="B123" s="892"/>
      <c r="C123" s="7"/>
      <c r="D123" s="7"/>
      <c r="E123" s="7"/>
      <c r="F123" s="7"/>
      <c r="G123" s="7"/>
      <c r="H123" s="7"/>
      <c r="I123" s="17"/>
      <c r="J123" s="7"/>
      <c r="K123" s="7"/>
      <c r="L123" s="7"/>
      <c r="M123" s="7"/>
      <c r="N123" s="7"/>
      <c r="O123" s="7"/>
      <c r="P123" s="7"/>
      <c r="Q123" s="17"/>
      <c r="R123" s="17"/>
      <c r="S123" s="7"/>
      <c r="T123" s="7"/>
      <c r="U123" s="7"/>
      <c r="V123" s="7"/>
      <c r="W123" s="17"/>
      <c r="X123" s="17"/>
      <c r="Y123" s="17"/>
      <c r="Z123" s="17"/>
      <c r="AA123" s="17"/>
      <c r="AB123" s="7"/>
      <c r="AC123" s="7"/>
      <c r="AD123" s="7"/>
      <c r="AE123" s="7"/>
      <c r="AF123" s="7"/>
      <c r="AG123" s="7"/>
      <c r="AH123" s="7"/>
      <c r="AI123" s="20"/>
    </row>
    <row r="124" spans="2:35" ht="35.450000000000003" customHeight="1" x14ac:dyDescent="0.15">
      <c r="B124" s="892"/>
      <c r="C124" s="7"/>
      <c r="D124" s="7"/>
      <c r="E124" s="7"/>
      <c r="F124" s="17"/>
      <c r="G124" s="17"/>
      <c r="H124" s="7"/>
      <c r="I124" s="7"/>
      <c r="J124" s="7"/>
      <c r="K124" s="7"/>
      <c r="L124" s="7"/>
      <c r="M124" s="7"/>
      <c r="N124" s="7"/>
      <c r="O124" s="7"/>
      <c r="P124" s="7"/>
      <c r="Q124" s="17"/>
      <c r="R124" s="7"/>
      <c r="S124" s="7"/>
      <c r="T124" s="7"/>
      <c r="U124" s="7"/>
      <c r="V124" s="7"/>
      <c r="W124" s="17"/>
      <c r="X124" s="17"/>
      <c r="Y124" s="17"/>
      <c r="Z124" s="17"/>
      <c r="AA124" s="17"/>
      <c r="AB124" s="7"/>
      <c r="AC124" s="7"/>
      <c r="AD124" s="7"/>
      <c r="AE124" s="7"/>
      <c r="AF124" s="7"/>
      <c r="AG124" s="7"/>
      <c r="AH124" s="7"/>
      <c r="AI124" s="20"/>
    </row>
    <row r="125" spans="2:35" ht="35.450000000000003" customHeight="1" x14ac:dyDescent="0.15">
      <c r="B125" s="892"/>
      <c r="C125" s="7"/>
      <c r="D125" s="7"/>
      <c r="E125" s="7"/>
      <c r="F125" s="17"/>
      <c r="G125" s="17"/>
      <c r="H125" s="17"/>
      <c r="I125" s="7"/>
      <c r="J125" s="7"/>
      <c r="K125" s="7"/>
      <c r="L125" s="7"/>
      <c r="M125" s="7"/>
      <c r="N125" s="7"/>
      <c r="O125" s="7"/>
      <c r="P125" s="7"/>
      <c r="Q125" s="17"/>
      <c r="R125" s="7"/>
      <c r="S125" s="7"/>
      <c r="T125" s="7"/>
      <c r="U125" s="7"/>
      <c r="V125" s="7"/>
      <c r="W125" s="17"/>
      <c r="X125" s="17"/>
      <c r="Y125" s="17"/>
      <c r="Z125" s="17"/>
      <c r="AA125" s="17"/>
      <c r="AB125" s="7"/>
      <c r="AC125" s="7"/>
      <c r="AD125" s="7"/>
      <c r="AE125" s="7"/>
      <c r="AF125" s="7"/>
      <c r="AG125" s="7"/>
      <c r="AH125" s="7"/>
      <c r="AI125" s="20"/>
    </row>
    <row r="126" spans="2:35" ht="35.450000000000003" customHeight="1" x14ac:dyDescent="0.15">
      <c r="B126" s="892"/>
      <c r="C126" s="17"/>
      <c r="D126" s="7"/>
      <c r="E126" s="7"/>
      <c r="F126" s="17"/>
      <c r="G126" s="17"/>
      <c r="H126" s="17"/>
      <c r="I126" s="7"/>
      <c r="J126" s="7"/>
      <c r="K126" s="7"/>
      <c r="L126" s="7"/>
      <c r="M126" s="7"/>
      <c r="N126" s="7"/>
      <c r="O126" s="7"/>
      <c r="P126" s="7"/>
      <c r="Q126" s="17"/>
      <c r="R126" s="17"/>
      <c r="S126" s="7"/>
      <c r="T126" s="7"/>
      <c r="U126" s="7"/>
      <c r="V126" s="7"/>
      <c r="W126" s="17"/>
      <c r="X126" s="17"/>
      <c r="Y126" s="17"/>
      <c r="Z126" s="17"/>
      <c r="AA126" s="17"/>
      <c r="AB126" s="7"/>
      <c r="AC126" s="7"/>
      <c r="AD126" s="7"/>
      <c r="AE126" s="7"/>
      <c r="AF126" s="7"/>
      <c r="AG126" s="7"/>
      <c r="AH126" s="7"/>
      <c r="AI126" s="20"/>
    </row>
    <row r="127" spans="2:35" ht="35.450000000000003" customHeight="1" x14ac:dyDescent="0.15">
      <c r="B127" s="892"/>
      <c r="C127" s="17"/>
      <c r="D127" s="7"/>
      <c r="E127" s="7"/>
      <c r="F127" s="17"/>
      <c r="G127" s="17"/>
      <c r="H127" s="17"/>
      <c r="I127" s="7"/>
      <c r="J127" s="7"/>
      <c r="K127" s="7"/>
      <c r="L127" s="7"/>
      <c r="M127" s="7"/>
      <c r="N127" s="7"/>
      <c r="O127" s="7"/>
      <c r="P127" s="7"/>
      <c r="Q127" s="17"/>
      <c r="R127" s="17"/>
      <c r="S127" s="7"/>
      <c r="T127" s="7"/>
      <c r="U127" s="7"/>
      <c r="V127" s="7"/>
      <c r="W127" s="17"/>
      <c r="X127" s="17"/>
      <c r="Y127" s="17"/>
      <c r="Z127" s="17"/>
      <c r="AA127" s="17"/>
      <c r="AB127" s="7"/>
      <c r="AC127" s="7"/>
      <c r="AD127" s="7"/>
      <c r="AE127" s="7"/>
      <c r="AF127" s="7"/>
      <c r="AG127" s="7"/>
      <c r="AH127" s="7"/>
      <c r="AI127" s="20"/>
    </row>
    <row r="128" spans="2:35" ht="35.450000000000003" customHeight="1" x14ac:dyDescent="0.15">
      <c r="B128" s="892"/>
      <c r="C128" s="17"/>
      <c r="D128" s="7"/>
      <c r="E128" s="7"/>
      <c r="F128" s="17"/>
      <c r="G128" s="17"/>
      <c r="H128" s="17"/>
      <c r="I128" s="7"/>
      <c r="J128" s="7"/>
      <c r="K128" s="7"/>
      <c r="L128" s="7"/>
      <c r="M128" s="7"/>
      <c r="N128" s="7"/>
      <c r="O128" s="7"/>
      <c r="P128" s="7"/>
      <c r="Q128" s="17"/>
      <c r="R128" s="17"/>
      <c r="S128" s="7"/>
      <c r="T128" s="7"/>
      <c r="U128" s="7"/>
      <c r="V128" s="7"/>
      <c r="W128" s="17"/>
      <c r="X128" s="17"/>
      <c r="Y128" s="17"/>
      <c r="Z128" s="17"/>
      <c r="AA128" s="17"/>
      <c r="AB128" s="7"/>
      <c r="AC128" s="7"/>
      <c r="AD128" s="7"/>
      <c r="AE128" s="7"/>
      <c r="AF128" s="7"/>
      <c r="AG128" s="7"/>
      <c r="AH128" s="7"/>
      <c r="AI128" s="20"/>
    </row>
    <row r="129" spans="2:35" ht="22.5" customHeight="1" x14ac:dyDescent="0.15">
      <c r="B129" s="892"/>
      <c r="C129" s="17"/>
      <c r="D129" s="7"/>
      <c r="E129" s="19"/>
      <c r="F129" s="16"/>
      <c r="G129" s="16"/>
      <c r="H129" s="18"/>
      <c r="I129" s="18"/>
      <c r="J129" s="18"/>
      <c r="K129" s="18"/>
      <c r="L129" s="18"/>
      <c r="M129" s="7"/>
      <c r="N129" s="7"/>
      <c r="O129" s="7"/>
      <c r="P129" s="7"/>
      <c r="Q129" s="17"/>
      <c r="R129" s="17"/>
      <c r="S129" s="7"/>
      <c r="T129" s="7"/>
      <c r="U129" s="7"/>
      <c r="V129" s="7"/>
      <c r="W129" s="17"/>
      <c r="X129" s="17"/>
      <c r="Y129" s="17"/>
      <c r="Z129" s="17"/>
      <c r="AA129" s="17"/>
      <c r="AB129" s="16"/>
      <c r="AC129" s="16"/>
      <c r="AD129" s="16"/>
      <c r="AE129" s="16"/>
      <c r="AF129" s="16"/>
      <c r="AG129" s="16"/>
      <c r="AH129" s="16"/>
      <c r="AI129" s="15"/>
    </row>
    <row r="130" spans="2:35" ht="71.25" customHeight="1" x14ac:dyDescent="0.15">
      <c r="B130" s="893"/>
      <c r="C130" s="14"/>
      <c r="D130" s="11"/>
      <c r="E130" s="13"/>
      <c r="F130" s="12"/>
      <c r="G130" s="12"/>
      <c r="H130" s="11"/>
      <c r="I130" s="11"/>
      <c r="J130" s="11"/>
      <c r="K130" s="11"/>
      <c r="L130" s="11"/>
      <c r="M130" s="11"/>
      <c r="N130" s="11"/>
      <c r="O130" s="11"/>
      <c r="P130" s="11"/>
      <c r="Q130" s="11"/>
      <c r="R130" s="11"/>
      <c r="S130" s="10"/>
      <c r="T130" s="10"/>
      <c r="U130" s="10"/>
      <c r="V130" s="897" t="s">
        <v>519</v>
      </c>
      <c r="W130" s="897"/>
      <c r="X130" s="897"/>
      <c r="Y130" s="897"/>
      <c r="Z130" s="897"/>
      <c r="AA130" s="897"/>
      <c r="AB130" s="897"/>
      <c r="AC130" s="897"/>
      <c r="AD130" s="897"/>
      <c r="AE130" s="897"/>
      <c r="AF130" s="897"/>
      <c r="AG130" s="897"/>
      <c r="AH130" s="897"/>
      <c r="AI130" s="898"/>
    </row>
    <row r="131" spans="2:35" ht="15" customHeight="1" x14ac:dyDescent="0.15"/>
    <row r="132" spans="2:35" ht="26.25" customHeight="1" x14ac:dyDescent="0.2">
      <c r="B132" s="892" t="s">
        <v>31</v>
      </c>
      <c r="C132" s="894" t="s">
        <v>30</v>
      </c>
      <c r="D132" s="895"/>
      <c r="E132" s="895"/>
      <c r="F132" s="895"/>
      <c r="G132" s="895"/>
      <c r="H132" s="895"/>
      <c r="I132" s="895"/>
      <c r="J132" s="895"/>
      <c r="K132" s="895"/>
      <c r="L132" s="895"/>
      <c r="M132" s="895"/>
      <c r="N132" s="895"/>
      <c r="O132" s="895"/>
      <c r="P132" s="895"/>
      <c r="Q132" s="895"/>
      <c r="R132" s="895"/>
      <c r="S132" s="895"/>
      <c r="T132" s="895"/>
      <c r="U132" s="895"/>
      <c r="V132" s="895"/>
      <c r="W132" s="895"/>
      <c r="X132" s="895"/>
      <c r="Y132" s="895"/>
      <c r="Z132" s="895"/>
      <c r="AA132" s="895"/>
      <c r="AB132" s="895"/>
      <c r="AC132" s="895"/>
      <c r="AD132" s="895"/>
      <c r="AE132" s="895"/>
      <c r="AF132" s="895"/>
      <c r="AG132" s="895"/>
      <c r="AH132" s="895"/>
      <c r="AI132" s="896"/>
    </row>
    <row r="133" spans="2:35" ht="35.450000000000003" customHeight="1" x14ac:dyDescent="0.15">
      <c r="B133" s="892"/>
      <c r="C133" s="7"/>
      <c r="D133" s="7"/>
      <c r="E133" s="7"/>
      <c r="F133" s="7"/>
      <c r="G133" s="7"/>
      <c r="H133" s="7"/>
      <c r="I133" s="17"/>
      <c r="J133" s="7"/>
      <c r="K133" s="7"/>
      <c r="L133" s="7"/>
      <c r="M133" s="7"/>
      <c r="N133" s="7"/>
      <c r="O133" s="7"/>
      <c r="P133" s="7"/>
      <c r="Q133" s="21"/>
      <c r="R133" s="17"/>
      <c r="S133" s="7"/>
      <c r="T133" s="7"/>
      <c r="U133" s="7"/>
      <c r="V133" s="7"/>
      <c r="W133" s="17"/>
      <c r="X133" s="17"/>
      <c r="Y133" s="17"/>
      <c r="Z133" s="17"/>
      <c r="AA133" s="17"/>
      <c r="AB133" s="7"/>
      <c r="AC133" s="7"/>
      <c r="AD133" s="7"/>
      <c r="AE133" s="7"/>
      <c r="AF133" s="7"/>
      <c r="AG133" s="7"/>
      <c r="AH133" s="7"/>
      <c r="AI133" s="20"/>
    </row>
    <row r="134" spans="2:35" ht="35.450000000000003" customHeight="1" x14ac:dyDescent="0.15">
      <c r="B134" s="892"/>
      <c r="C134" s="7"/>
      <c r="D134" s="7"/>
      <c r="E134" s="7"/>
      <c r="F134" s="7"/>
      <c r="G134" s="7"/>
      <c r="H134" s="7"/>
      <c r="I134" s="17"/>
      <c r="J134" s="7"/>
      <c r="K134" s="7"/>
      <c r="L134" s="7"/>
      <c r="M134" s="7"/>
      <c r="N134" s="7"/>
      <c r="O134" s="7"/>
      <c r="P134" s="7"/>
      <c r="Q134" s="21"/>
      <c r="R134" s="17"/>
      <c r="S134" s="7"/>
      <c r="T134" s="7"/>
      <c r="U134" s="7"/>
      <c r="V134" s="7"/>
      <c r="W134" s="17"/>
      <c r="X134" s="17"/>
      <c r="Y134" s="17"/>
      <c r="Z134" s="17"/>
      <c r="AA134" s="17"/>
      <c r="AB134" s="7"/>
      <c r="AC134" s="7"/>
      <c r="AD134" s="7"/>
      <c r="AE134" s="7"/>
      <c r="AF134" s="7"/>
      <c r="AG134" s="7"/>
      <c r="AH134" s="7"/>
      <c r="AI134" s="20"/>
    </row>
    <row r="135" spans="2:35" ht="35.450000000000003" customHeight="1" x14ac:dyDescent="0.15">
      <c r="B135" s="892"/>
      <c r="C135" s="7"/>
      <c r="D135" s="7"/>
      <c r="E135" s="7"/>
      <c r="F135" s="7"/>
      <c r="G135" s="7"/>
      <c r="H135" s="7"/>
      <c r="I135" s="17"/>
      <c r="J135" s="7"/>
      <c r="K135" s="7"/>
      <c r="L135" s="7"/>
      <c r="M135" s="7"/>
      <c r="N135" s="7"/>
      <c r="O135" s="7"/>
      <c r="P135" s="7"/>
      <c r="Q135" s="21"/>
      <c r="R135" s="17"/>
      <c r="S135" s="7"/>
      <c r="T135" s="7"/>
      <c r="U135" s="7"/>
      <c r="V135" s="7"/>
      <c r="W135" s="17"/>
      <c r="X135" s="17"/>
      <c r="Y135" s="17"/>
      <c r="Z135" s="17"/>
      <c r="AA135" s="17"/>
      <c r="AB135" s="7"/>
      <c r="AC135" s="7"/>
      <c r="AD135" s="7"/>
      <c r="AE135" s="7"/>
      <c r="AF135" s="7"/>
      <c r="AG135" s="7"/>
      <c r="AH135" s="7"/>
      <c r="AI135" s="20"/>
    </row>
    <row r="136" spans="2:35" ht="35.450000000000003" customHeight="1" x14ac:dyDescent="0.15">
      <c r="B136" s="892"/>
      <c r="C136" s="7"/>
      <c r="D136" s="7"/>
      <c r="E136" s="7"/>
      <c r="F136" s="7"/>
      <c r="G136" s="7"/>
      <c r="H136" s="7"/>
      <c r="I136" s="17"/>
      <c r="J136" s="7"/>
      <c r="K136" s="7"/>
      <c r="L136" s="7"/>
      <c r="M136" s="7"/>
      <c r="N136" s="7"/>
      <c r="O136" s="7"/>
      <c r="P136" s="7"/>
      <c r="Q136" s="21"/>
      <c r="R136" s="17"/>
      <c r="S136" s="7"/>
      <c r="T136" s="7"/>
      <c r="U136" s="7"/>
      <c r="V136" s="7"/>
      <c r="W136" s="17"/>
      <c r="X136" s="17"/>
      <c r="Y136" s="17"/>
      <c r="Z136" s="17"/>
      <c r="AA136" s="17"/>
      <c r="AB136" s="7"/>
      <c r="AC136" s="7"/>
      <c r="AD136" s="7"/>
      <c r="AE136" s="7"/>
      <c r="AF136" s="7"/>
      <c r="AG136" s="7"/>
      <c r="AH136" s="7"/>
      <c r="AI136" s="20"/>
    </row>
    <row r="137" spans="2:35" ht="35.450000000000003" customHeight="1" x14ac:dyDescent="0.15">
      <c r="B137" s="892"/>
      <c r="C137" s="7"/>
      <c r="D137" s="7"/>
      <c r="E137" s="7"/>
      <c r="F137" s="7"/>
      <c r="G137" s="7"/>
      <c r="H137" s="7"/>
      <c r="I137" s="17"/>
      <c r="J137" s="7"/>
      <c r="K137" s="7"/>
      <c r="L137" s="7"/>
      <c r="M137" s="7"/>
      <c r="N137" s="7"/>
      <c r="O137" s="7"/>
      <c r="P137" s="7"/>
      <c r="Q137" s="17"/>
      <c r="R137" s="17"/>
      <c r="S137" s="7"/>
      <c r="T137" s="7"/>
      <c r="U137" s="7"/>
      <c r="V137" s="7"/>
      <c r="W137" s="17"/>
      <c r="X137" s="17"/>
      <c r="Y137" s="17"/>
      <c r="Z137" s="17"/>
      <c r="AA137" s="17"/>
      <c r="AB137" s="7"/>
      <c r="AC137" s="7"/>
      <c r="AD137" s="7"/>
      <c r="AE137" s="7"/>
      <c r="AF137" s="7"/>
      <c r="AG137" s="7"/>
      <c r="AH137" s="7"/>
      <c r="AI137" s="20"/>
    </row>
    <row r="138" spans="2:35" ht="35.450000000000003" customHeight="1" x14ac:dyDescent="0.15">
      <c r="B138" s="892"/>
      <c r="C138" s="7"/>
      <c r="D138" s="7"/>
      <c r="E138" s="7"/>
      <c r="F138" s="17"/>
      <c r="G138" s="17"/>
      <c r="H138" s="7"/>
      <c r="I138" s="7"/>
      <c r="J138" s="7"/>
      <c r="K138" s="7"/>
      <c r="L138" s="7"/>
      <c r="M138" s="7"/>
      <c r="N138" s="7"/>
      <c r="O138" s="7"/>
      <c r="P138" s="7"/>
      <c r="Q138" s="17"/>
      <c r="R138" s="7"/>
      <c r="S138" s="7"/>
      <c r="T138" s="7"/>
      <c r="U138" s="7"/>
      <c r="V138" s="7"/>
      <c r="W138" s="17"/>
      <c r="X138" s="17"/>
      <c r="Y138" s="17"/>
      <c r="Z138" s="17"/>
      <c r="AA138" s="17"/>
      <c r="AB138" s="7"/>
      <c r="AC138" s="7"/>
      <c r="AD138" s="7"/>
      <c r="AE138" s="7"/>
      <c r="AF138" s="7"/>
      <c r="AG138" s="7"/>
      <c r="AH138" s="7"/>
      <c r="AI138" s="20"/>
    </row>
    <row r="139" spans="2:35" ht="35.450000000000003" customHeight="1" x14ac:dyDescent="0.15">
      <c r="B139" s="892"/>
      <c r="C139" s="7"/>
      <c r="D139" s="7"/>
      <c r="E139" s="7"/>
      <c r="F139" s="17"/>
      <c r="G139" s="17"/>
      <c r="H139" s="17"/>
      <c r="I139" s="7"/>
      <c r="J139" s="7"/>
      <c r="K139" s="7"/>
      <c r="L139" s="7"/>
      <c r="M139" s="7"/>
      <c r="N139" s="7"/>
      <c r="O139" s="7"/>
      <c r="P139" s="7"/>
      <c r="Q139" s="17"/>
      <c r="R139" s="7"/>
      <c r="S139" s="7"/>
      <c r="T139" s="7"/>
      <c r="U139" s="7"/>
      <c r="V139" s="7"/>
      <c r="W139" s="17"/>
      <c r="X139" s="17"/>
      <c r="Y139" s="17"/>
      <c r="Z139" s="17"/>
      <c r="AA139" s="17"/>
      <c r="AB139" s="7"/>
      <c r="AC139" s="7"/>
      <c r="AD139" s="7"/>
      <c r="AE139" s="7"/>
      <c r="AF139" s="7"/>
      <c r="AG139" s="7"/>
      <c r="AH139" s="7"/>
      <c r="AI139" s="20"/>
    </row>
    <row r="140" spans="2:35" ht="35.450000000000003" customHeight="1" x14ac:dyDescent="0.15">
      <c r="B140" s="892"/>
      <c r="C140" s="17"/>
      <c r="D140" s="7"/>
      <c r="E140" s="7"/>
      <c r="F140" s="17"/>
      <c r="G140" s="17"/>
      <c r="H140" s="17"/>
      <c r="I140" s="7"/>
      <c r="J140" s="7"/>
      <c r="K140" s="7"/>
      <c r="L140" s="7"/>
      <c r="M140" s="7"/>
      <c r="N140" s="7"/>
      <c r="O140" s="7"/>
      <c r="P140" s="7"/>
      <c r="Q140" s="17"/>
      <c r="R140" s="17"/>
      <c r="S140" s="7"/>
      <c r="T140" s="7"/>
      <c r="U140" s="7"/>
      <c r="V140" s="7"/>
      <c r="W140" s="17"/>
      <c r="X140" s="17"/>
      <c r="Y140" s="17"/>
      <c r="Z140" s="17"/>
      <c r="AA140" s="17"/>
      <c r="AB140" s="7"/>
      <c r="AC140" s="7"/>
      <c r="AD140" s="7"/>
      <c r="AE140" s="7"/>
      <c r="AF140" s="7"/>
      <c r="AG140" s="7"/>
      <c r="AH140" s="7"/>
      <c r="AI140" s="20"/>
    </row>
    <row r="141" spans="2:35" ht="35.450000000000003" customHeight="1" x14ac:dyDescent="0.15">
      <c r="B141" s="892"/>
      <c r="C141" s="17"/>
      <c r="D141" s="7"/>
      <c r="E141" s="7"/>
      <c r="F141" s="17"/>
      <c r="G141" s="17"/>
      <c r="H141" s="17"/>
      <c r="I141" s="7"/>
      <c r="J141" s="7"/>
      <c r="K141" s="7"/>
      <c r="L141" s="7"/>
      <c r="M141" s="7"/>
      <c r="N141" s="7"/>
      <c r="O141" s="7"/>
      <c r="P141" s="7"/>
      <c r="Q141" s="17"/>
      <c r="R141" s="17"/>
      <c r="S141" s="7"/>
      <c r="T141" s="7"/>
      <c r="U141" s="7"/>
      <c r="V141" s="7"/>
      <c r="W141" s="17"/>
      <c r="X141" s="17"/>
      <c r="Y141" s="17"/>
      <c r="Z141" s="17"/>
      <c r="AA141" s="17"/>
      <c r="AB141" s="7"/>
      <c r="AC141" s="7"/>
      <c r="AD141" s="7"/>
      <c r="AE141" s="7"/>
      <c r="AF141" s="7"/>
      <c r="AG141" s="7"/>
      <c r="AH141" s="7"/>
      <c r="AI141" s="20"/>
    </row>
    <row r="142" spans="2:35" ht="35.450000000000003" customHeight="1" x14ac:dyDescent="0.15">
      <c r="B142" s="892"/>
      <c r="C142" s="17"/>
      <c r="D142" s="7"/>
      <c r="E142" s="7"/>
      <c r="F142" s="17"/>
      <c r="G142" s="17"/>
      <c r="H142" s="17"/>
      <c r="I142" s="7"/>
      <c r="J142" s="7"/>
      <c r="K142" s="7"/>
      <c r="L142" s="7"/>
      <c r="M142" s="7"/>
      <c r="N142" s="7"/>
      <c r="O142" s="7"/>
      <c r="P142" s="7"/>
      <c r="Q142" s="17"/>
      <c r="R142" s="17"/>
      <c r="S142" s="7"/>
      <c r="T142" s="7"/>
      <c r="U142" s="7"/>
      <c r="V142" s="7"/>
      <c r="W142" s="17"/>
      <c r="X142" s="17"/>
      <c r="Y142" s="17"/>
      <c r="Z142" s="17"/>
      <c r="AA142" s="17"/>
      <c r="AB142" s="7"/>
      <c r="AC142" s="7"/>
      <c r="AD142" s="7"/>
      <c r="AE142" s="7"/>
      <c r="AF142" s="7"/>
      <c r="AG142" s="7"/>
      <c r="AH142" s="7"/>
      <c r="AI142" s="20"/>
    </row>
    <row r="143" spans="2:35" ht="22.5" customHeight="1" x14ac:dyDescent="0.15">
      <c r="B143" s="892"/>
      <c r="C143" s="17"/>
      <c r="D143" s="7"/>
      <c r="E143" s="19"/>
      <c r="F143" s="16"/>
      <c r="G143" s="16"/>
      <c r="H143" s="18"/>
      <c r="I143" s="18"/>
      <c r="J143" s="18"/>
      <c r="K143" s="18"/>
      <c r="L143" s="18"/>
      <c r="M143" s="7"/>
      <c r="N143" s="7"/>
      <c r="O143" s="7"/>
      <c r="P143" s="7"/>
      <c r="Q143" s="17"/>
      <c r="R143" s="17"/>
      <c r="S143" s="7"/>
      <c r="T143" s="7"/>
      <c r="U143" s="7"/>
      <c r="V143" s="7"/>
      <c r="W143" s="17"/>
      <c r="X143" s="17"/>
      <c r="Y143" s="17"/>
      <c r="Z143" s="17"/>
      <c r="AA143" s="17"/>
      <c r="AB143" s="16"/>
      <c r="AC143" s="16"/>
      <c r="AD143" s="16"/>
      <c r="AE143" s="16"/>
      <c r="AF143" s="16"/>
      <c r="AG143" s="16"/>
      <c r="AH143" s="16"/>
      <c r="AI143" s="15"/>
    </row>
    <row r="144" spans="2:35" ht="71.25" customHeight="1" x14ac:dyDescent="0.15">
      <c r="B144" s="893"/>
      <c r="C144" s="14"/>
      <c r="D144" s="11"/>
      <c r="E144" s="13"/>
      <c r="F144" s="12"/>
      <c r="G144" s="12"/>
      <c r="H144" s="11"/>
      <c r="I144" s="11"/>
      <c r="J144" s="11"/>
      <c r="K144" s="11"/>
      <c r="L144" s="11"/>
      <c r="M144" s="11"/>
      <c r="N144" s="11"/>
      <c r="O144" s="11"/>
      <c r="P144" s="11"/>
      <c r="Q144" s="11"/>
      <c r="R144" s="11"/>
      <c r="S144" s="10"/>
      <c r="T144" s="10"/>
      <c r="U144" s="10"/>
      <c r="V144" s="897" t="s">
        <v>519</v>
      </c>
      <c r="W144" s="897"/>
      <c r="X144" s="897"/>
      <c r="Y144" s="897"/>
      <c r="Z144" s="897"/>
      <c r="AA144" s="897"/>
      <c r="AB144" s="897"/>
      <c r="AC144" s="897"/>
      <c r="AD144" s="897"/>
      <c r="AE144" s="897"/>
      <c r="AF144" s="897"/>
      <c r="AG144" s="897"/>
      <c r="AH144" s="897"/>
      <c r="AI144" s="898"/>
    </row>
    <row r="145" spans="2:35" ht="15" customHeight="1" x14ac:dyDescent="0.15"/>
    <row r="146" spans="2:35" ht="26.25" customHeight="1" x14ac:dyDescent="0.2">
      <c r="B146" s="892" t="s">
        <v>31</v>
      </c>
      <c r="C146" s="894" t="s">
        <v>30</v>
      </c>
      <c r="D146" s="895"/>
      <c r="E146" s="895"/>
      <c r="F146" s="895"/>
      <c r="G146" s="895"/>
      <c r="H146" s="895"/>
      <c r="I146" s="895"/>
      <c r="J146" s="895"/>
      <c r="K146" s="895"/>
      <c r="L146" s="895"/>
      <c r="M146" s="895"/>
      <c r="N146" s="895"/>
      <c r="O146" s="895"/>
      <c r="P146" s="895"/>
      <c r="Q146" s="895"/>
      <c r="R146" s="895"/>
      <c r="S146" s="895"/>
      <c r="T146" s="895"/>
      <c r="U146" s="895"/>
      <c r="V146" s="895"/>
      <c r="W146" s="895"/>
      <c r="X146" s="895"/>
      <c r="Y146" s="895"/>
      <c r="Z146" s="895"/>
      <c r="AA146" s="895"/>
      <c r="AB146" s="895"/>
      <c r="AC146" s="895"/>
      <c r="AD146" s="895"/>
      <c r="AE146" s="895"/>
      <c r="AF146" s="895"/>
      <c r="AG146" s="895"/>
      <c r="AH146" s="895"/>
      <c r="AI146" s="896"/>
    </row>
    <row r="147" spans="2:35" ht="35.450000000000003" customHeight="1" x14ac:dyDescent="0.15">
      <c r="B147" s="892"/>
      <c r="C147" s="7"/>
      <c r="D147" s="7"/>
      <c r="E147" s="7"/>
      <c r="F147" s="7"/>
      <c r="G147" s="7"/>
      <c r="H147" s="7"/>
      <c r="I147" s="17"/>
      <c r="J147" s="7"/>
      <c r="K147" s="7"/>
      <c r="L147" s="7"/>
      <c r="M147" s="7"/>
      <c r="N147" s="7"/>
      <c r="O147" s="7"/>
      <c r="P147" s="7"/>
      <c r="Q147" s="21"/>
      <c r="R147" s="17"/>
      <c r="S147" s="7"/>
      <c r="T147" s="7"/>
      <c r="U147" s="7"/>
      <c r="V147" s="7"/>
      <c r="W147" s="17"/>
      <c r="X147" s="17"/>
      <c r="Y147" s="17"/>
      <c r="Z147" s="17"/>
      <c r="AA147" s="17"/>
      <c r="AB147" s="7"/>
      <c r="AC147" s="7"/>
      <c r="AD147" s="7"/>
      <c r="AE147" s="7"/>
      <c r="AF147" s="7"/>
      <c r="AG147" s="7"/>
      <c r="AH147" s="7"/>
      <c r="AI147" s="20"/>
    </row>
    <row r="148" spans="2:35" ht="35.450000000000003" customHeight="1" x14ac:dyDescent="0.15">
      <c r="B148" s="892"/>
      <c r="C148" s="7"/>
      <c r="D148" s="7"/>
      <c r="E148" s="7"/>
      <c r="F148" s="7"/>
      <c r="G148" s="7"/>
      <c r="H148" s="7"/>
      <c r="I148" s="17"/>
      <c r="J148" s="7"/>
      <c r="K148" s="7"/>
      <c r="L148" s="7"/>
      <c r="M148" s="7"/>
      <c r="N148" s="7"/>
      <c r="O148" s="7"/>
      <c r="P148" s="7"/>
      <c r="Q148" s="21"/>
      <c r="R148" s="17"/>
      <c r="S148" s="7"/>
      <c r="T148" s="7"/>
      <c r="U148" s="7"/>
      <c r="V148" s="7"/>
      <c r="W148" s="17"/>
      <c r="X148" s="17"/>
      <c r="Y148" s="17"/>
      <c r="Z148" s="17"/>
      <c r="AA148" s="17"/>
      <c r="AB148" s="7"/>
      <c r="AC148" s="7"/>
      <c r="AD148" s="7"/>
      <c r="AE148" s="7"/>
      <c r="AF148" s="7"/>
      <c r="AG148" s="7"/>
      <c r="AH148" s="7"/>
      <c r="AI148" s="20"/>
    </row>
    <row r="149" spans="2:35" ht="35.450000000000003" customHeight="1" x14ac:dyDescent="0.15">
      <c r="B149" s="892"/>
      <c r="C149" s="7"/>
      <c r="D149" s="7"/>
      <c r="E149" s="7"/>
      <c r="F149" s="7"/>
      <c r="G149" s="7"/>
      <c r="H149" s="7"/>
      <c r="I149" s="17"/>
      <c r="J149" s="7"/>
      <c r="K149" s="7"/>
      <c r="L149" s="7"/>
      <c r="M149" s="7"/>
      <c r="N149" s="7"/>
      <c r="O149" s="7"/>
      <c r="P149" s="7"/>
      <c r="Q149" s="21"/>
      <c r="R149" s="17"/>
      <c r="S149" s="7"/>
      <c r="T149" s="7"/>
      <c r="U149" s="7"/>
      <c r="V149" s="7"/>
      <c r="W149" s="17"/>
      <c r="X149" s="17"/>
      <c r="Y149" s="17"/>
      <c r="Z149" s="17"/>
      <c r="AA149" s="17"/>
      <c r="AB149" s="7"/>
      <c r="AC149" s="7"/>
      <c r="AD149" s="7"/>
      <c r="AE149" s="7"/>
      <c r="AF149" s="7"/>
      <c r="AG149" s="7"/>
      <c r="AH149" s="7"/>
      <c r="AI149" s="20"/>
    </row>
    <row r="150" spans="2:35" ht="35.450000000000003" customHeight="1" x14ac:dyDescent="0.15">
      <c r="B150" s="892"/>
      <c r="C150" s="7"/>
      <c r="D150" s="7"/>
      <c r="E150" s="7"/>
      <c r="F150" s="7"/>
      <c r="G150" s="7"/>
      <c r="H150" s="7"/>
      <c r="I150" s="17"/>
      <c r="J150" s="7"/>
      <c r="K150" s="7"/>
      <c r="L150" s="7"/>
      <c r="M150" s="7"/>
      <c r="N150" s="7"/>
      <c r="O150" s="7"/>
      <c r="P150" s="7"/>
      <c r="Q150" s="21"/>
      <c r="R150" s="17"/>
      <c r="S150" s="7"/>
      <c r="T150" s="7"/>
      <c r="U150" s="7"/>
      <c r="V150" s="7"/>
      <c r="W150" s="17"/>
      <c r="X150" s="17"/>
      <c r="Y150" s="17"/>
      <c r="Z150" s="17"/>
      <c r="AA150" s="17"/>
      <c r="AB150" s="7"/>
      <c r="AC150" s="7"/>
      <c r="AD150" s="7"/>
      <c r="AE150" s="7"/>
      <c r="AF150" s="7"/>
      <c r="AG150" s="7"/>
      <c r="AH150" s="7"/>
      <c r="AI150" s="20"/>
    </row>
    <row r="151" spans="2:35" ht="35.450000000000003" customHeight="1" x14ac:dyDescent="0.15">
      <c r="B151" s="892"/>
      <c r="C151" s="7"/>
      <c r="D151" s="7"/>
      <c r="E151" s="7"/>
      <c r="F151" s="7"/>
      <c r="G151" s="7"/>
      <c r="H151" s="7"/>
      <c r="I151" s="17"/>
      <c r="J151" s="7"/>
      <c r="K151" s="7"/>
      <c r="L151" s="7"/>
      <c r="M151" s="7"/>
      <c r="N151" s="7"/>
      <c r="O151" s="7"/>
      <c r="P151" s="7"/>
      <c r="Q151" s="17"/>
      <c r="R151" s="17"/>
      <c r="S151" s="7"/>
      <c r="T151" s="7"/>
      <c r="U151" s="7"/>
      <c r="V151" s="7"/>
      <c r="W151" s="17"/>
      <c r="X151" s="17"/>
      <c r="Y151" s="17"/>
      <c r="Z151" s="17"/>
      <c r="AA151" s="17"/>
      <c r="AB151" s="7"/>
      <c r="AC151" s="7"/>
      <c r="AD151" s="7"/>
      <c r="AE151" s="7"/>
      <c r="AF151" s="7"/>
      <c r="AG151" s="7"/>
      <c r="AH151" s="7"/>
      <c r="AI151" s="20"/>
    </row>
    <row r="152" spans="2:35" ht="35.450000000000003" customHeight="1" x14ac:dyDescent="0.15">
      <c r="B152" s="892"/>
      <c r="C152" s="7"/>
      <c r="D152" s="7"/>
      <c r="E152" s="7"/>
      <c r="F152" s="17"/>
      <c r="G152" s="17"/>
      <c r="H152" s="7"/>
      <c r="I152" s="7"/>
      <c r="J152" s="7"/>
      <c r="K152" s="7"/>
      <c r="L152" s="7"/>
      <c r="M152" s="7"/>
      <c r="N152" s="7"/>
      <c r="O152" s="7"/>
      <c r="P152" s="7"/>
      <c r="Q152" s="17"/>
      <c r="R152" s="7"/>
      <c r="S152" s="7"/>
      <c r="T152" s="7"/>
      <c r="U152" s="7"/>
      <c r="V152" s="7"/>
      <c r="W152" s="17"/>
      <c r="X152" s="17"/>
      <c r="Y152" s="17"/>
      <c r="Z152" s="17"/>
      <c r="AA152" s="17"/>
      <c r="AB152" s="7"/>
      <c r="AC152" s="7"/>
      <c r="AD152" s="7"/>
      <c r="AE152" s="7"/>
      <c r="AF152" s="7"/>
      <c r="AG152" s="7"/>
      <c r="AH152" s="7"/>
      <c r="AI152" s="20"/>
    </row>
    <row r="153" spans="2:35" ht="35.450000000000003" customHeight="1" x14ac:dyDescent="0.15">
      <c r="B153" s="892"/>
      <c r="C153" s="7"/>
      <c r="D153" s="7"/>
      <c r="E153" s="7"/>
      <c r="F153" s="17"/>
      <c r="G153" s="17"/>
      <c r="H153" s="17"/>
      <c r="I153" s="7"/>
      <c r="J153" s="7"/>
      <c r="K153" s="7"/>
      <c r="L153" s="7"/>
      <c r="M153" s="7"/>
      <c r="N153" s="7"/>
      <c r="O153" s="7"/>
      <c r="P153" s="7"/>
      <c r="Q153" s="17"/>
      <c r="R153" s="7"/>
      <c r="S153" s="7"/>
      <c r="T153" s="7"/>
      <c r="U153" s="7"/>
      <c r="V153" s="7"/>
      <c r="W153" s="17"/>
      <c r="X153" s="17"/>
      <c r="Y153" s="17"/>
      <c r="Z153" s="17"/>
      <c r="AA153" s="17"/>
      <c r="AB153" s="7"/>
      <c r="AC153" s="7"/>
      <c r="AD153" s="7"/>
      <c r="AE153" s="7"/>
      <c r="AF153" s="7"/>
      <c r="AG153" s="7"/>
      <c r="AH153" s="7"/>
      <c r="AI153" s="20"/>
    </row>
    <row r="154" spans="2:35" ht="35.450000000000003" customHeight="1" x14ac:dyDescent="0.15">
      <c r="B154" s="892"/>
      <c r="C154" s="17"/>
      <c r="D154" s="7"/>
      <c r="E154" s="7"/>
      <c r="F154" s="17"/>
      <c r="G154" s="17"/>
      <c r="H154" s="17"/>
      <c r="I154" s="7"/>
      <c r="J154" s="7"/>
      <c r="K154" s="7"/>
      <c r="L154" s="7"/>
      <c r="M154" s="7"/>
      <c r="N154" s="7"/>
      <c r="O154" s="7"/>
      <c r="P154" s="7"/>
      <c r="Q154" s="17"/>
      <c r="R154" s="17"/>
      <c r="S154" s="7"/>
      <c r="T154" s="7"/>
      <c r="U154" s="7"/>
      <c r="V154" s="7"/>
      <c r="W154" s="17"/>
      <c r="X154" s="17"/>
      <c r="Y154" s="17"/>
      <c r="Z154" s="17"/>
      <c r="AA154" s="17"/>
      <c r="AB154" s="7"/>
      <c r="AC154" s="7"/>
      <c r="AD154" s="7"/>
      <c r="AE154" s="7"/>
      <c r="AF154" s="7"/>
      <c r="AG154" s="7"/>
      <c r="AH154" s="7"/>
      <c r="AI154" s="20"/>
    </row>
    <row r="155" spans="2:35" ht="35.450000000000003" customHeight="1" x14ac:dyDescent="0.15">
      <c r="B155" s="892"/>
      <c r="C155" s="17"/>
      <c r="D155" s="7"/>
      <c r="E155" s="7"/>
      <c r="F155" s="17"/>
      <c r="G155" s="17"/>
      <c r="H155" s="17"/>
      <c r="I155" s="7"/>
      <c r="J155" s="7"/>
      <c r="K155" s="7"/>
      <c r="L155" s="7"/>
      <c r="M155" s="7"/>
      <c r="N155" s="7"/>
      <c r="O155" s="7"/>
      <c r="P155" s="7"/>
      <c r="Q155" s="17"/>
      <c r="R155" s="17"/>
      <c r="S155" s="7"/>
      <c r="T155" s="7"/>
      <c r="U155" s="7"/>
      <c r="V155" s="7"/>
      <c r="W155" s="17"/>
      <c r="X155" s="17"/>
      <c r="Y155" s="17"/>
      <c r="Z155" s="17"/>
      <c r="AA155" s="17"/>
      <c r="AB155" s="7"/>
      <c r="AC155" s="7"/>
      <c r="AD155" s="7"/>
      <c r="AE155" s="7"/>
      <c r="AF155" s="7"/>
      <c r="AG155" s="7"/>
      <c r="AH155" s="7"/>
      <c r="AI155" s="20"/>
    </row>
    <row r="156" spans="2:35" ht="35.450000000000003" customHeight="1" x14ac:dyDescent="0.15">
      <c r="B156" s="892"/>
      <c r="C156" s="17"/>
      <c r="D156" s="7"/>
      <c r="E156" s="7"/>
      <c r="F156" s="17"/>
      <c r="G156" s="17"/>
      <c r="H156" s="17"/>
      <c r="I156" s="7"/>
      <c r="J156" s="7"/>
      <c r="K156" s="7"/>
      <c r="L156" s="7"/>
      <c r="M156" s="7"/>
      <c r="N156" s="7"/>
      <c r="O156" s="7"/>
      <c r="P156" s="7"/>
      <c r="Q156" s="17"/>
      <c r="R156" s="17"/>
      <c r="S156" s="7"/>
      <c r="T156" s="7"/>
      <c r="U156" s="7"/>
      <c r="V156" s="7"/>
      <c r="W156" s="17"/>
      <c r="X156" s="17"/>
      <c r="Y156" s="17"/>
      <c r="Z156" s="17"/>
      <c r="AA156" s="17"/>
      <c r="AB156" s="7"/>
      <c r="AC156" s="7"/>
      <c r="AD156" s="7"/>
      <c r="AE156" s="7"/>
      <c r="AF156" s="7"/>
      <c r="AG156" s="7"/>
      <c r="AH156" s="7"/>
      <c r="AI156" s="20"/>
    </row>
    <row r="157" spans="2:35" ht="22.5" customHeight="1" x14ac:dyDescent="0.15">
      <c r="B157" s="892"/>
      <c r="C157" s="17"/>
      <c r="D157" s="7"/>
      <c r="E157" s="19"/>
      <c r="F157" s="16"/>
      <c r="G157" s="16"/>
      <c r="H157" s="18"/>
      <c r="I157" s="18"/>
      <c r="J157" s="18"/>
      <c r="K157" s="18"/>
      <c r="L157" s="18"/>
      <c r="M157" s="7"/>
      <c r="N157" s="7"/>
      <c r="O157" s="7"/>
      <c r="P157" s="7"/>
      <c r="Q157" s="17"/>
      <c r="R157" s="17"/>
      <c r="S157" s="7"/>
      <c r="T157" s="7"/>
      <c r="U157" s="7"/>
      <c r="V157" s="7"/>
      <c r="W157" s="17"/>
      <c r="X157" s="17"/>
      <c r="Y157" s="17"/>
      <c r="Z157" s="17"/>
      <c r="AA157" s="17"/>
      <c r="AB157" s="16"/>
      <c r="AC157" s="16"/>
      <c r="AD157" s="16"/>
      <c r="AE157" s="16"/>
      <c r="AF157" s="16"/>
      <c r="AG157" s="16"/>
      <c r="AH157" s="16"/>
      <c r="AI157" s="15"/>
    </row>
    <row r="158" spans="2:35" ht="71.25" customHeight="1" x14ac:dyDescent="0.15">
      <c r="B158" s="893"/>
      <c r="C158" s="14"/>
      <c r="D158" s="11"/>
      <c r="E158" s="13"/>
      <c r="F158" s="12"/>
      <c r="G158" s="12"/>
      <c r="H158" s="11"/>
      <c r="I158" s="11"/>
      <c r="J158" s="11"/>
      <c r="K158" s="11"/>
      <c r="L158" s="11"/>
      <c r="M158" s="11"/>
      <c r="N158" s="11"/>
      <c r="O158" s="11"/>
      <c r="P158" s="11"/>
      <c r="Q158" s="11"/>
      <c r="R158" s="11"/>
      <c r="S158" s="10"/>
      <c r="T158" s="10"/>
      <c r="U158" s="10"/>
      <c r="V158" s="897" t="s">
        <v>519</v>
      </c>
      <c r="W158" s="897"/>
      <c r="X158" s="897"/>
      <c r="Y158" s="897"/>
      <c r="Z158" s="897"/>
      <c r="AA158" s="897"/>
      <c r="AB158" s="897"/>
      <c r="AC158" s="897"/>
      <c r="AD158" s="897"/>
      <c r="AE158" s="897"/>
      <c r="AF158" s="897"/>
      <c r="AG158" s="897"/>
      <c r="AH158" s="897"/>
      <c r="AI158" s="898"/>
    </row>
    <row r="159" spans="2:35" ht="15" customHeight="1" x14ac:dyDescent="0.15"/>
    <row r="160" spans="2:35" ht="26.25" customHeight="1" x14ac:dyDescent="0.2">
      <c r="B160" s="892" t="s">
        <v>31</v>
      </c>
      <c r="C160" s="894" t="s">
        <v>30</v>
      </c>
      <c r="D160" s="895"/>
      <c r="E160" s="895"/>
      <c r="F160" s="895"/>
      <c r="G160" s="895"/>
      <c r="H160" s="895"/>
      <c r="I160" s="895"/>
      <c r="J160" s="895"/>
      <c r="K160" s="895"/>
      <c r="L160" s="895"/>
      <c r="M160" s="895"/>
      <c r="N160" s="895"/>
      <c r="O160" s="895"/>
      <c r="P160" s="895"/>
      <c r="Q160" s="895"/>
      <c r="R160" s="895"/>
      <c r="S160" s="895"/>
      <c r="T160" s="895"/>
      <c r="U160" s="895"/>
      <c r="V160" s="895"/>
      <c r="W160" s="895"/>
      <c r="X160" s="895"/>
      <c r="Y160" s="895"/>
      <c r="Z160" s="895"/>
      <c r="AA160" s="895"/>
      <c r="AB160" s="895"/>
      <c r="AC160" s="895"/>
      <c r="AD160" s="895"/>
      <c r="AE160" s="895"/>
      <c r="AF160" s="895"/>
      <c r="AG160" s="895"/>
      <c r="AH160" s="895"/>
      <c r="AI160" s="896"/>
    </row>
    <row r="161" spans="2:35" ht="35.450000000000003" customHeight="1" x14ac:dyDescent="0.15">
      <c r="B161" s="892"/>
      <c r="C161" s="7"/>
      <c r="D161" s="7"/>
      <c r="E161" s="7"/>
      <c r="F161" s="7"/>
      <c r="G161" s="7"/>
      <c r="H161" s="7"/>
      <c r="I161" s="17"/>
      <c r="J161" s="7"/>
      <c r="K161" s="7"/>
      <c r="L161" s="7"/>
      <c r="M161" s="7"/>
      <c r="N161" s="7"/>
      <c r="O161" s="7"/>
      <c r="P161" s="7"/>
      <c r="Q161" s="21"/>
      <c r="R161" s="17"/>
      <c r="S161" s="7"/>
      <c r="T161" s="7"/>
      <c r="U161" s="7"/>
      <c r="V161" s="7"/>
      <c r="W161" s="17"/>
      <c r="X161" s="17"/>
      <c r="Y161" s="17"/>
      <c r="Z161" s="17"/>
      <c r="AA161" s="17"/>
      <c r="AB161" s="7"/>
      <c r="AC161" s="7"/>
      <c r="AD161" s="7"/>
      <c r="AE161" s="7"/>
      <c r="AF161" s="7"/>
      <c r="AG161" s="7"/>
      <c r="AH161" s="7"/>
      <c r="AI161" s="20"/>
    </row>
    <row r="162" spans="2:35" ht="35.450000000000003" customHeight="1" x14ac:dyDescent="0.15">
      <c r="B162" s="892"/>
      <c r="C162" s="7"/>
      <c r="D162" s="7"/>
      <c r="E162" s="7"/>
      <c r="F162" s="7"/>
      <c r="G162" s="7"/>
      <c r="H162" s="7"/>
      <c r="I162" s="17"/>
      <c r="J162" s="7"/>
      <c r="K162" s="7"/>
      <c r="L162" s="7"/>
      <c r="M162" s="7"/>
      <c r="N162" s="7"/>
      <c r="O162" s="7"/>
      <c r="P162" s="7"/>
      <c r="Q162" s="21"/>
      <c r="R162" s="17"/>
      <c r="S162" s="7"/>
      <c r="T162" s="7"/>
      <c r="U162" s="7"/>
      <c r="V162" s="7"/>
      <c r="W162" s="17"/>
      <c r="X162" s="17"/>
      <c r="Y162" s="17"/>
      <c r="Z162" s="17"/>
      <c r="AA162" s="17"/>
      <c r="AB162" s="7"/>
      <c r="AC162" s="7"/>
      <c r="AD162" s="7"/>
      <c r="AE162" s="7"/>
      <c r="AF162" s="7"/>
      <c r="AG162" s="7"/>
      <c r="AH162" s="7"/>
      <c r="AI162" s="20"/>
    </row>
    <row r="163" spans="2:35" ht="35.450000000000003" customHeight="1" x14ac:dyDescent="0.15">
      <c r="B163" s="892"/>
      <c r="C163" s="7"/>
      <c r="D163" s="7"/>
      <c r="E163" s="7"/>
      <c r="F163" s="7"/>
      <c r="G163" s="7"/>
      <c r="H163" s="7"/>
      <c r="I163" s="17"/>
      <c r="J163" s="7"/>
      <c r="K163" s="7"/>
      <c r="L163" s="7"/>
      <c r="M163" s="7"/>
      <c r="N163" s="7"/>
      <c r="O163" s="7"/>
      <c r="P163" s="7"/>
      <c r="Q163" s="21"/>
      <c r="R163" s="17"/>
      <c r="S163" s="7"/>
      <c r="T163" s="7"/>
      <c r="U163" s="7"/>
      <c r="V163" s="7"/>
      <c r="W163" s="17"/>
      <c r="X163" s="17"/>
      <c r="Y163" s="17"/>
      <c r="Z163" s="17"/>
      <c r="AA163" s="17"/>
      <c r="AB163" s="7"/>
      <c r="AC163" s="7"/>
      <c r="AD163" s="7"/>
      <c r="AE163" s="7"/>
      <c r="AF163" s="7"/>
      <c r="AG163" s="7"/>
      <c r="AH163" s="7"/>
      <c r="AI163" s="20"/>
    </row>
    <row r="164" spans="2:35" ht="35.450000000000003" customHeight="1" x14ac:dyDescent="0.15">
      <c r="B164" s="892"/>
      <c r="C164" s="7"/>
      <c r="D164" s="7"/>
      <c r="E164" s="7"/>
      <c r="F164" s="7"/>
      <c r="G164" s="7"/>
      <c r="H164" s="7"/>
      <c r="I164" s="17"/>
      <c r="J164" s="7"/>
      <c r="K164" s="7"/>
      <c r="L164" s="7"/>
      <c r="M164" s="7"/>
      <c r="N164" s="7"/>
      <c r="O164" s="7"/>
      <c r="P164" s="7"/>
      <c r="Q164" s="21"/>
      <c r="R164" s="17"/>
      <c r="S164" s="7"/>
      <c r="T164" s="7"/>
      <c r="U164" s="7"/>
      <c r="V164" s="7"/>
      <c r="W164" s="17"/>
      <c r="X164" s="17"/>
      <c r="Y164" s="17"/>
      <c r="Z164" s="17"/>
      <c r="AA164" s="17"/>
      <c r="AB164" s="7"/>
      <c r="AC164" s="7"/>
      <c r="AD164" s="7"/>
      <c r="AE164" s="7"/>
      <c r="AF164" s="7"/>
      <c r="AG164" s="7"/>
      <c r="AH164" s="7"/>
      <c r="AI164" s="20"/>
    </row>
    <row r="165" spans="2:35" ht="35.450000000000003" customHeight="1" x14ac:dyDescent="0.15">
      <c r="B165" s="892"/>
      <c r="C165" s="7"/>
      <c r="D165" s="7"/>
      <c r="E165" s="7"/>
      <c r="F165" s="7"/>
      <c r="G165" s="7"/>
      <c r="H165" s="7"/>
      <c r="I165" s="17"/>
      <c r="J165" s="7"/>
      <c r="K165" s="7"/>
      <c r="L165" s="7"/>
      <c r="M165" s="7"/>
      <c r="N165" s="7"/>
      <c r="O165" s="7"/>
      <c r="P165" s="7"/>
      <c r="Q165" s="17"/>
      <c r="R165" s="17"/>
      <c r="S165" s="7"/>
      <c r="T165" s="7"/>
      <c r="U165" s="7"/>
      <c r="V165" s="7"/>
      <c r="W165" s="17"/>
      <c r="X165" s="17"/>
      <c r="Y165" s="17"/>
      <c r="Z165" s="17"/>
      <c r="AA165" s="17"/>
      <c r="AB165" s="7"/>
      <c r="AC165" s="7"/>
      <c r="AD165" s="7"/>
      <c r="AE165" s="7"/>
      <c r="AF165" s="7"/>
      <c r="AG165" s="7"/>
      <c r="AH165" s="7"/>
      <c r="AI165" s="20"/>
    </row>
    <row r="166" spans="2:35" ht="35.450000000000003" customHeight="1" x14ac:dyDescent="0.15">
      <c r="B166" s="892"/>
      <c r="C166" s="7"/>
      <c r="D166" s="7"/>
      <c r="E166" s="7"/>
      <c r="F166" s="17"/>
      <c r="G166" s="17"/>
      <c r="H166" s="7"/>
      <c r="I166" s="7"/>
      <c r="J166" s="7"/>
      <c r="K166" s="7"/>
      <c r="L166" s="7"/>
      <c r="M166" s="7"/>
      <c r="N166" s="7"/>
      <c r="O166" s="7"/>
      <c r="P166" s="7"/>
      <c r="Q166" s="17"/>
      <c r="R166" s="7"/>
      <c r="S166" s="7"/>
      <c r="T166" s="7"/>
      <c r="U166" s="7"/>
      <c r="V166" s="7"/>
      <c r="W166" s="17"/>
      <c r="X166" s="17"/>
      <c r="Y166" s="17"/>
      <c r="Z166" s="17"/>
      <c r="AA166" s="17"/>
      <c r="AB166" s="7"/>
      <c r="AC166" s="7"/>
      <c r="AD166" s="7"/>
      <c r="AE166" s="7"/>
      <c r="AF166" s="7"/>
      <c r="AG166" s="7"/>
      <c r="AH166" s="7"/>
      <c r="AI166" s="20"/>
    </row>
    <row r="167" spans="2:35" ht="35.450000000000003" customHeight="1" x14ac:dyDescent="0.15">
      <c r="B167" s="892"/>
      <c r="C167" s="7"/>
      <c r="D167" s="7"/>
      <c r="E167" s="7"/>
      <c r="F167" s="17"/>
      <c r="G167" s="17"/>
      <c r="H167" s="17"/>
      <c r="I167" s="7"/>
      <c r="J167" s="7"/>
      <c r="K167" s="7"/>
      <c r="L167" s="7"/>
      <c r="M167" s="7"/>
      <c r="N167" s="7"/>
      <c r="O167" s="7"/>
      <c r="P167" s="7"/>
      <c r="Q167" s="17"/>
      <c r="R167" s="7"/>
      <c r="S167" s="7"/>
      <c r="T167" s="7"/>
      <c r="U167" s="7"/>
      <c r="V167" s="7"/>
      <c r="W167" s="17"/>
      <c r="X167" s="17"/>
      <c r="Y167" s="17"/>
      <c r="Z167" s="17"/>
      <c r="AA167" s="17"/>
      <c r="AB167" s="7"/>
      <c r="AC167" s="7"/>
      <c r="AD167" s="7"/>
      <c r="AE167" s="7"/>
      <c r="AF167" s="7"/>
      <c r="AG167" s="7"/>
      <c r="AH167" s="7"/>
      <c r="AI167" s="20"/>
    </row>
    <row r="168" spans="2:35" ht="35.450000000000003" customHeight="1" x14ac:dyDescent="0.15">
      <c r="B168" s="892"/>
      <c r="C168" s="17"/>
      <c r="D168" s="7"/>
      <c r="E168" s="7"/>
      <c r="F168" s="17"/>
      <c r="G168" s="17"/>
      <c r="H168" s="17"/>
      <c r="I168" s="7"/>
      <c r="J168" s="7"/>
      <c r="K168" s="7"/>
      <c r="L168" s="7"/>
      <c r="M168" s="7"/>
      <c r="N168" s="7"/>
      <c r="O168" s="7"/>
      <c r="P168" s="7"/>
      <c r="Q168" s="17"/>
      <c r="R168" s="17"/>
      <c r="S168" s="7"/>
      <c r="T168" s="7"/>
      <c r="U168" s="7"/>
      <c r="V168" s="7"/>
      <c r="W168" s="17"/>
      <c r="X168" s="17"/>
      <c r="Y168" s="17"/>
      <c r="Z168" s="17"/>
      <c r="AA168" s="17"/>
      <c r="AB168" s="7"/>
      <c r="AC168" s="7"/>
      <c r="AD168" s="7"/>
      <c r="AE168" s="7"/>
      <c r="AF168" s="7"/>
      <c r="AG168" s="7"/>
      <c r="AH168" s="7"/>
      <c r="AI168" s="20"/>
    </row>
    <row r="169" spans="2:35" ht="35.450000000000003" customHeight="1" x14ac:dyDescent="0.15">
      <c r="B169" s="892"/>
      <c r="C169" s="17"/>
      <c r="D169" s="7"/>
      <c r="E169" s="7"/>
      <c r="F169" s="17"/>
      <c r="G169" s="17"/>
      <c r="H169" s="17"/>
      <c r="I169" s="7"/>
      <c r="J169" s="7"/>
      <c r="K169" s="7"/>
      <c r="L169" s="7"/>
      <c r="M169" s="7"/>
      <c r="N169" s="7"/>
      <c r="O169" s="7"/>
      <c r="P169" s="7"/>
      <c r="Q169" s="17"/>
      <c r="R169" s="17"/>
      <c r="S169" s="7"/>
      <c r="T169" s="7"/>
      <c r="U169" s="7"/>
      <c r="V169" s="7"/>
      <c r="W169" s="17"/>
      <c r="X169" s="17"/>
      <c r="Y169" s="17"/>
      <c r="Z169" s="17"/>
      <c r="AA169" s="17"/>
      <c r="AB169" s="7"/>
      <c r="AC169" s="7"/>
      <c r="AD169" s="7"/>
      <c r="AE169" s="7"/>
      <c r="AF169" s="7"/>
      <c r="AG169" s="7"/>
      <c r="AH169" s="7"/>
      <c r="AI169" s="20"/>
    </row>
    <row r="170" spans="2:35" ht="35.450000000000003" customHeight="1" x14ac:dyDescent="0.15">
      <c r="B170" s="892"/>
      <c r="C170" s="17"/>
      <c r="D170" s="7"/>
      <c r="E170" s="7"/>
      <c r="F170" s="17"/>
      <c r="G170" s="17"/>
      <c r="H170" s="17"/>
      <c r="I170" s="7"/>
      <c r="J170" s="7"/>
      <c r="K170" s="7"/>
      <c r="L170" s="7"/>
      <c r="M170" s="7"/>
      <c r="N170" s="7"/>
      <c r="O170" s="7"/>
      <c r="P170" s="7"/>
      <c r="Q170" s="17"/>
      <c r="R170" s="17"/>
      <c r="S170" s="7"/>
      <c r="T170" s="7"/>
      <c r="U170" s="7"/>
      <c r="V170" s="7"/>
      <c r="W170" s="17"/>
      <c r="X170" s="17"/>
      <c r="Y170" s="17"/>
      <c r="Z170" s="17"/>
      <c r="AA170" s="17"/>
      <c r="AB170" s="7"/>
      <c r="AC170" s="7"/>
      <c r="AD170" s="7"/>
      <c r="AE170" s="7"/>
      <c r="AF170" s="7"/>
      <c r="AG170" s="7"/>
      <c r="AH170" s="7"/>
      <c r="AI170" s="20"/>
    </row>
    <row r="171" spans="2:35" ht="22.5" customHeight="1" x14ac:dyDescent="0.15">
      <c r="B171" s="892"/>
      <c r="C171" s="17"/>
      <c r="D171" s="7"/>
      <c r="E171" s="19"/>
      <c r="F171" s="16"/>
      <c r="G171" s="16"/>
      <c r="H171" s="18"/>
      <c r="I171" s="18"/>
      <c r="J171" s="18"/>
      <c r="K171" s="18"/>
      <c r="L171" s="18"/>
      <c r="M171" s="7"/>
      <c r="N171" s="7"/>
      <c r="O171" s="7"/>
      <c r="P171" s="7"/>
      <c r="Q171" s="17"/>
      <c r="R171" s="17"/>
      <c r="S171" s="7"/>
      <c r="T171" s="7"/>
      <c r="U171" s="7"/>
      <c r="V171" s="7"/>
      <c r="W171" s="17"/>
      <c r="X171" s="17"/>
      <c r="Y171" s="17"/>
      <c r="Z171" s="17"/>
      <c r="AA171" s="17"/>
      <c r="AB171" s="16"/>
      <c r="AC171" s="16"/>
      <c r="AD171" s="16"/>
      <c r="AE171" s="16"/>
      <c r="AF171" s="16"/>
      <c r="AG171" s="16"/>
      <c r="AH171" s="16"/>
      <c r="AI171" s="15"/>
    </row>
    <row r="172" spans="2:35" ht="71.25" customHeight="1" x14ac:dyDescent="0.15">
      <c r="B172" s="893"/>
      <c r="C172" s="14"/>
      <c r="D172" s="11"/>
      <c r="E172" s="13"/>
      <c r="F172" s="12"/>
      <c r="G172" s="12"/>
      <c r="H172" s="11"/>
      <c r="I172" s="11"/>
      <c r="J172" s="11"/>
      <c r="K172" s="11"/>
      <c r="L172" s="11"/>
      <c r="M172" s="11"/>
      <c r="N172" s="11"/>
      <c r="O172" s="11"/>
      <c r="P172" s="11"/>
      <c r="Q172" s="11"/>
      <c r="R172" s="11"/>
      <c r="S172" s="10"/>
      <c r="T172" s="10"/>
      <c r="U172" s="10"/>
      <c r="V172" s="897" t="s">
        <v>519</v>
      </c>
      <c r="W172" s="897"/>
      <c r="X172" s="897"/>
      <c r="Y172" s="897"/>
      <c r="Z172" s="897"/>
      <c r="AA172" s="897"/>
      <c r="AB172" s="897"/>
      <c r="AC172" s="897"/>
      <c r="AD172" s="897"/>
      <c r="AE172" s="897"/>
      <c r="AF172" s="897"/>
      <c r="AG172" s="897"/>
      <c r="AH172" s="897"/>
      <c r="AI172" s="898"/>
    </row>
    <row r="173" spans="2:35" ht="15" customHeight="1" x14ac:dyDescent="0.15"/>
    <row r="174" spans="2:35" ht="26.25" customHeight="1" x14ac:dyDescent="0.2">
      <c r="B174" s="892" t="s">
        <v>31</v>
      </c>
      <c r="C174" s="894" t="s">
        <v>30</v>
      </c>
      <c r="D174" s="895"/>
      <c r="E174" s="895"/>
      <c r="F174" s="895"/>
      <c r="G174" s="895"/>
      <c r="H174" s="895"/>
      <c r="I174" s="895"/>
      <c r="J174" s="895"/>
      <c r="K174" s="895"/>
      <c r="L174" s="895"/>
      <c r="M174" s="895"/>
      <c r="N174" s="895"/>
      <c r="O174" s="895"/>
      <c r="P174" s="895"/>
      <c r="Q174" s="895"/>
      <c r="R174" s="895"/>
      <c r="S174" s="895"/>
      <c r="T174" s="895"/>
      <c r="U174" s="895"/>
      <c r="V174" s="895"/>
      <c r="W174" s="895"/>
      <c r="X174" s="895"/>
      <c r="Y174" s="895"/>
      <c r="Z174" s="895"/>
      <c r="AA174" s="895"/>
      <c r="AB174" s="895"/>
      <c r="AC174" s="895"/>
      <c r="AD174" s="895"/>
      <c r="AE174" s="895"/>
      <c r="AF174" s="895"/>
      <c r="AG174" s="895"/>
      <c r="AH174" s="895"/>
      <c r="AI174" s="896"/>
    </row>
    <row r="175" spans="2:35" ht="35.450000000000003" customHeight="1" x14ac:dyDescent="0.15">
      <c r="B175" s="892"/>
      <c r="C175" s="7"/>
      <c r="D175" s="7"/>
      <c r="E175" s="7"/>
      <c r="F175" s="7"/>
      <c r="G175" s="7"/>
      <c r="H175" s="7"/>
      <c r="I175" s="17"/>
      <c r="J175" s="7"/>
      <c r="K175" s="7"/>
      <c r="L175" s="7"/>
      <c r="M175" s="7"/>
      <c r="N175" s="7"/>
      <c r="O175" s="7"/>
      <c r="P175" s="7"/>
      <c r="Q175" s="21"/>
      <c r="R175" s="17"/>
      <c r="S175" s="7"/>
      <c r="T175" s="7"/>
      <c r="U175" s="7"/>
      <c r="V175" s="7"/>
      <c r="W175" s="17"/>
      <c r="X175" s="17"/>
      <c r="Y175" s="17"/>
      <c r="Z175" s="17"/>
      <c r="AA175" s="17"/>
      <c r="AB175" s="7"/>
      <c r="AC175" s="7"/>
      <c r="AD175" s="7"/>
      <c r="AE175" s="7"/>
      <c r="AF175" s="7"/>
      <c r="AG175" s="7"/>
      <c r="AH175" s="7"/>
      <c r="AI175" s="20"/>
    </row>
    <row r="176" spans="2:35" ht="35.450000000000003" customHeight="1" x14ac:dyDescent="0.15">
      <c r="B176" s="892"/>
      <c r="C176" s="7"/>
      <c r="D176" s="7"/>
      <c r="E176" s="7"/>
      <c r="F176" s="7"/>
      <c r="G176" s="7"/>
      <c r="H176" s="7"/>
      <c r="I176" s="17"/>
      <c r="J176" s="7"/>
      <c r="K176" s="7"/>
      <c r="L176" s="7"/>
      <c r="M176" s="7"/>
      <c r="N176" s="7"/>
      <c r="O176" s="7"/>
      <c r="P176" s="7"/>
      <c r="Q176" s="21"/>
      <c r="R176" s="17"/>
      <c r="S176" s="7"/>
      <c r="T176" s="7"/>
      <c r="U176" s="7"/>
      <c r="V176" s="7"/>
      <c r="W176" s="17"/>
      <c r="X176" s="17"/>
      <c r="Y176" s="17"/>
      <c r="Z176" s="17"/>
      <c r="AA176" s="17"/>
      <c r="AB176" s="7"/>
      <c r="AC176" s="7"/>
      <c r="AD176" s="7"/>
      <c r="AE176" s="7"/>
      <c r="AF176" s="7"/>
      <c r="AG176" s="7"/>
      <c r="AH176" s="7"/>
      <c r="AI176" s="20"/>
    </row>
    <row r="177" spans="2:35" ht="35.450000000000003" customHeight="1" x14ac:dyDescent="0.15">
      <c r="B177" s="892"/>
      <c r="C177" s="7"/>
      <c r="D177" s="7"/>
      <c r="E177" s="7"/>
      <c r="F177" s="7"/>
      <c r="G177" s="7"/>
      <c r="H177" s="7"/>
      <c r="I177" s="17"/>
      <c r="J177" s="7"/>
      <c r="K177" s="7"/>
      <c r="L177" s="7"/>
      <c r="M177" s="7"/>
      <c r="N177" s="7"/>
      <c r="O177" s="7"/>
      <c r="P177" s="7"/>
      <c r="Q177" s="21"/>
      <c r="R177" s="17"/>
      <c r="S177" s="7"/>
      <c r="T177" s="7"/>
      <c r="U177" s="7"/>
      <c r="V177" s="7"/>
      <c r="W177" s="17"/>
      <c r="X177" s="17"/>
      <c r="Y177" s="17"/>
      <c r="Z177" s="17"/>
      <c r="AA177" s="17"/>
      <c r="AB177" s="7"/>
      <c r="AC177" s="7"/>
      <c r="AD177" s="7"/>
      <c r="AE177" s="7"/>
      <c r="AF177" s="7"/>
      <c r="AG177" s="7"/>
      <c r="AH177" s="7"/>
      <c r="AI177" s="20"/>
    </row>
    <row r="178" spans="2:35" ht="35.450000000000003" customHeight="1" x14ac:dyDescent="0.15">
      <c r="B178" s="892"/>
      <c r="C178" s="7"/>
      <c r="D178" s="7"/>
      <c r="E178" s="7"/>
      <c r="F178" s="7"/>
      <c r="G178" s="7"/>
      <c r="H178" s="7"/>
      <c r="I178" s="17"/>
      <c r="J178" s="7"/>
      <c r="K178" s="7"/>
      <c r="L178" s="7"/>
      <c r="M178" s="7"/>
      <c r="N178" s="7"/>
      <c r="O178" s="7"/>
      <c r="P178" s="7"/>
      <c r="Q178" s="21"/>
      <c r="R178" s="17"/>
      <c r="S178" s="7"/>
      <c r="T178" s="7"/>
      <c r="U178" s="7"/>
      <c r="V178" s="7"/>
      <c r="W178" s="17"/>
      <c r="X178" s="17"/>
      <c r="Y178" s="17"/>
      <c r="Z178" s="17"/>
      <c r="AA178" s="17"/>
      <c r="AB178" s="7"/>
      <c r="AC178" s="7"/>
      <c r="AD178" s="7"/>
      <c r="AE178" s="7"/>
      <c r="AF178" s="7"/>
      <c r="AG178" s="7"/>
      <c r="AH178" s="7"/>
      <c r="AI178" s="20"/>
    </row>
    <row r="179" spans="2:35" ht="35.450000000000003" customHeight="1" x14ac:dyDescent="0.15">
      <c r="B179" s="892"/>
      <c r="C179" s="7"/>
      <c r="D179" s="7"/>
      <c r="E179" s="7"/>
      <c r="F179" s="7"/>
      <c r="G179" s="7"/>
      <c r="H179" s="7"/>
      <c r="I179" s="17"/>
      <c r="J179" s="7"/>
      <c r="K179" s="7"/>
      <c r="L179" s="7"/>
      <c r="M179" s="7"/>
      <c r="N179" s="7"/>
      <c r="O179" s="7"/>
      <c r="P179" s="7"/>
      <c r="Q179" s="17"/>
      <c r="R179" s="17"/>
      <c r="S179" s="7"/>
      <c r="T179" s="7"/>
      <c r="U179" s="7"/>
      <c r="V179" s="7"/>
      <c r="W179" s="17"/>
      <c r="X179" s="17"/>
      <c r="Y179" s="17"/>
      <c r="Z179" s="17"/>
      <c r="AA179" s="17"/>
      <c r="AB179" s="7"/>
      <c r="AC179" s="7"/>
      <c r="AD179" s="7"/>
      <c r="AE179" s="7"/>
      <c r="AF179" s="7"/>
      <c r="AG179" s="7"/>
      <c r="AH179" s="7"/>
      <c r="AI179" s="20"/>
    </row>
    <row r="180" spans="2:35" ht="35.450000000000003" customHeight="1" x14ac:dyDescent="0.15">
      <c r="B180" s="892"/>
      <c r="C180" s="7"/>
      <c r="D180" s="7"/>
      <c r="E180" s="7"/>
      <c r="F180" s="17"/>
      <c r="G180" s="17"/>
      <c r="H180" s="7"/>
      <c r="I180" s="7"/>
      <c r="J180" s="7"/>
      <c r="K180" s="7"/>
      <c r="L180" s="7"/>
      <c r="M180" s="7"/>
      <c r="N180" s="7"/>
      <c r="O180" s="7"/>
      <c r="P180" s="7"/>
      <c r="Q180" s="17"/>
      <c r="R180" s="7"/>
      <c r="S180" s="7"/>
      <c r="T180" s="7"/>
      <c r="U180" s="7"/>
      <c r="V180" s="7"/>
      <c r="W180" s="17"/>
      <c r="X180" s="17"/>
      <c r="Y180" s="17"/>
      <c r="Z180" s="17"/>
      <c r="AA180" s="17"/>
      <c r="AB180" s="7"/>
      <c r="AC180" s="7"/>
      <c r="AD180" s="7"/>
      <c r="AE180" s="7"/>
      <c r="AF180" s="7"/>
      <c r="AG180" s="7"/>
      <c r="AH180" s="7"/>
      <c r="AI180" s="20"/>
    </row>
    <row r="181" spans="2:35" ht="35.450000000000003" customHeight="1" x14ac:dyDescent="0.15">
      <c r="B181" s="892"/>
      <c r="C181" s="7"/>
      <c r="D181" s="7"/>
      <c r="E181" s="7"/>
      <c r="F181" s="17"/>
      <c r="G181" s="17"/>
      <c r="H181" s="17"/>
      <c r="I181" s="7"/>
      <c r="J181" s="7"/>
      <c r="K181" s="7"/>
      <c r="L181" s="7"/>
      <c r="M181" s="7"/>
      <c r="N181" s="7"/>
      <c r="O181" s="7"/>
      <c r="P181" s="7"/>
      <c r="Q181" s="17"/>
      <c r="R181" s="7"/>
      <c r="S181" s="7"/>
      <c r="T181" s="7"/>
      <c r="U181" s="7"/>
      <c r="V181" s="7"/>
      <c r="W181" s="17"/>
      <c r="X181" s="17"/>
      <c r="Y181" s="17"/>
      <c r="Z181" s="17"/>
      <c r="AA181" s="17"/>
      <c r="AB181" s="7"/>
      <c r="AC181" s="7"/>
      <c r="AD181" s="7"/>
      <c r="AE181" s="7"/>
      <c r="AF181" s="7"/>
      <c r="AG181" s="7"/>
      <c r="AH181" s="7"/>
      <c r="AI181" s="20"/>
    </row>
    <row r="182" spans="2:35" ht="35.450000000000003" customHeight="1" x14ac:dyDescent="0.15">
      <c r="B182" s="892"/>
      <c r="C182" s="17"/>
      <c r="D182" s="7"/>
      <c r="E182" s="7"/>
      <c r="F182" s="17"/>
      <c r="G182" s="17"/>
      <c r="H182" s="17"/>
      <c r="I182" s="7"/>
      <c r="J182" s="7"/>
      <c r="K182" s="7"/>
      <c r="L182" s="7"/>
      <c r="M182" s="7"/>
      <c r="N182" s="7"/>
      <c r="O182" s="7"/>
      <c r="P182" s="7"/>
      <c r="Q182" s="17"/>
      <c r="R182" s="17"/>
      <c r="S182" s="7"/>
      <c r="T182" s="7"/>
      <c r="U182" s="7"/>
      <c r="V182" s="7"/>
      <c r="W182" s="17"/>
      <c r="X182" s="17"/>
      <c r="Y182" s="17"/>
      <c r="Z182" s="17"/>
      <c r="AA182" s="17"/>
      <c r="AB182" s="7"/>
      <c r="AC182" s="7"/>
      <c r="AD182" s="7"/>
      <c r="AE182" s="7"/>
      <c r="AF182" s="7"/>
      <c r="AG182" s="7"/>
      <c r="AH182" s="7"/>
      <c r="AI182" s="20"/>
    </row>
    <row r="183" spans="2:35" ht="35.450000000000003" customHeight="1" x14ac:dyDescent="0.15">
      <c r="B183" s="892"/>
      <c r="C183" s="17"/>
      <c r="D183" s="7"/>
      <c r="E183" s="7"/>
      <c r="F183" s="17"/>
      <c r="G183" s="17"/>
      <c r="H183" s="17"/>
      <c r="I183" s="7"/>
      <c r="J183" s="7"/>
      <c r="K183" s="7"/>
      <c r="L183" s="7"/>
      <c r="M183" s="7"/>
      <c r="N183" s="7"/>
      <c r="O183" s="7"/>
      <c r="P183" s="7"/>
      <c r="Q183" s="17"/>
      <c r="R183" s="17"/>
      <c r="S183" s="7"/>
      <c r="T183" s="7"/>
      <c r="U183" s="7"/>
      <c r="V183" s="7"/>
      <c r="W183" s="17"/>
      <c r="X183" s="17"/>
      <c r="Y183" s="17"/>
      <c r="Z183" s="17"/>
      <c r="AA183" s="17"/>
      <c r="AB183" s="7"/>
      <c r="AC183" s="7"/>
      <c r="AD183" s="7"/>
      <c r="AE183" s="7"/>
      <c r="AF183" s="7"/>
      <c r="AG183" s="7"/>
      <c r="AH183" s="7"/>
      <c r="AI183" s="20"/>
    </row>
    <row r="184" spans="2:35" ht="35.450000000000003" customHeight="1" x14ac:dyDescent="0.15">
      <c r="B184" s="892"/>
      <c r="C184" s="17"/>
      <c r="D184" s="7"/>
      <c r="E184" s="7"/>
      <c r="F184" s="17"/>
      <c r="G184" s="17"/>
      <c r="H184" s="17"/>
      <c r="I184" s="7"/>
      <c r="J184" s="7"/>
      <c r="K184" s="7"/>
      <c r="L184" s="7"/>
      <c r="M184" s="7"/>
      <c r="N184" s="7"/>
      <c r="O184" s="7"/>
      <c r="P184" s="7"/>
      <c r="Q184" s="17"/>
      <c r="R184" s="17"/>
      <c r="S184" s="7"/>
      <c r="T184" s="7"/>
      <c r="U184" s="7"/>
      <c r="V184" s="7"/>
      <c r="W184" s="17"/>
      <c r="X184" s="17"/>
      <c r="Y184" s="17"/>
      <c r="Z184" s="17"/>
      <c r="AA184" s="17"/>
      <c r="AB184" s="7"/>
      <c r="AC184" s="7"/>
      <c r="AD184" s="7"/>
      <c r="AE184" s="7"/>
      <c r="AF184" s="7"/>
      <c r="AG184" s="7"/>
      <c r="AH184" s="7"/>
      <c r="AI184" s="20"/>
    </row>
    <row r="185" spans="2:35" ht="22.5" customHeight="1" x14ac:dyDescent="0.15">
      <c r="B185" s="892"/>
      <c r="C185" s="17"/>
      <c r="D185" s="7"/>
      <c r="E185" s="19"/>
      <c r="F185" s="16"/>
      <c r="G185" s="16"/>
      <c r="H185" s="18"/>
      <c r="I185" s="18"/>
      <c r="J185" s="18"/>
      <c r="K185" s="18"/>
      <c r="L185" s="18"/>
      <c r="M185" s="7"/>
      <c r="N185" s="7"/>
      <c r="O185" s="7"/>
      <c r="P185" s="7"/>
      <c r="Q185" s="17"/>
      <c r="R185" s="17"/>
      <c r="S185" s="7"/>
      <c r="T185" s="7"/>
      <c r="U185" s="7"/>
      <c r="V185" s="7"/>
      <c r="W185" s="17"/>
      <c r="X185" s="17"/>
      <c r="Y185" s="17"/>
      <c r="Z185" s="17"/>
      <c r="AA185" s="17"/>
      <c r="AB185" s="16"/>
      <c r="AC185" s="16"/>
      <c r="AD185" s="16"/>
      <c r="AE185" s="16"/>
      <c r="AF185" s="16"/>
      <c r="AG185" s="16"/>
      <c r="AH185" s="16"/>
      <c r="AI185" s="15"/>
    </row>
    <row r="186" spans="2:35" ht="71.25" customHeight="1" x14ac:dyDescent="0.15">
      <c r="B186" s="893"/>
      <c r="C186" s="14"/>
      <c r="D186" s="11"/>
      <c r="E186" s="13"/>
      <c r="F186" s="12"/>
      <c r="G186" s="12"/>
      <c r="H186" s="11"/>
      <c r="I186" s="11"/>
      <c r="J186" s="11"/>
      <c r="K186" s="11"/>
      <c r="L186" s="11"/>
      <c r="M186" s="11"/>
      <c r="N186" s="11"/>
      <c r="O186" s="11"/>
      <c r="P186" s="11"/>
      <c r="Q186" s="11"/>
      <c r="R186" s="11"/>
      <c r="S186" s="10"/>
      <c r="T186" s="10"/>
      <c r="U186" s="10"/>
      <c r="V186" s="897" t="s">
        <v>519</v>
      </c>
      <c r="W186" s="897"/>
      <c r="X186" s="897"/>
      <c r="Y186" s="897"/>
      <c r="Z186" s="897"/>
      <c r="AA186" s="897"/>
      <c r="AB186" s="897"/>
      <c r="AC186" s="897"/>
      <c r="AD186" s="897"/>
      <c r="AE186" s="897"/>
      <c r="AF186" s="897"/>
      <c r="AG186" s="897"/>
      <c r="AH186" s="897"/>
      <c r="AI186" s="898"/>
    </row>
    <row r="187" spans="2:35" ht="15" customHeight="1" x14ac:dyDescent="0.15"/>
    <row r="188" spans="2:35" ht="26.25" customHeight="1" x14ac:dyDescent="0.2">
      <c r="B188" s="892" t="s">
        <v>31</v>
      </c>
      <c r="C188" s="894" t="s">
        <v>30</v>
      </c>
      <c r="D188" s="895"/>
      <c r="E188" s="895"/>
      <c r="F188" s="895"/>
      <c r="G188" s="895"/>
      <c r="H188" s="895"/>
      <c r="I188" s="895"/>
      <c r="J188" s="895"/>
      <c r="K188" s="895"/>
      <c r="L188" s="895"/>
      <c r="M188" s="895"/>
      <c r="N188" s="895"/>
      <c r="O188" s="895"/>
      <c r="P188" s="895"/>
      <c r="Q188" s="895"/>
      <c r="R188" s="895"/>
      <c r="S188" s="895"/>
      <c r="T188" s="895"/>
      <c r="U188" s="895"/>
      <c r="V188" s="895"/>
      <c r="W188" s="895"/>
      <c r="X188" s="895"/>
      <c r="Y188" s="895"/>
      <c r="Z188" s="895"/>
      <c r="AA188" s="895"/>
      <c r="AB188" s="895"/>
      <c r="AC188" s="895"/>
      <c r="AD188" s="895"/>
      <c r="AE188" s="895"/>
      <c r="AF188" s="895"/>
      <c r="AG188" s="895"/>
      <c r="AH188" s="895"/>
      <c r="AI188" s="896"/>
    </row>
    <row r="189" spans="2:35" ht="35.450000000000003" customHeight="1" x14ac:dyDescent="0.15">
      <c r="B189" s="892"/>
      <c r="C189" s="7"/>
      <c r="D189" s="7"/>
      <c r="E189" s="7"/>
      <c r="F189" s="7"/>
      <c r="G189" s="7"/>
      <c r="H189" s="7"/>
      <c r="I189" s="17"/>
      <c r="J189" s="7"/>
      <c r="K189" s="7"/>
      <c r="L189" s="7"/>
      <c r="M189" s="7"/>
      <c r="N189" s="7"/>
      <c r="O189" s="7"/>
      <c r="P189" s="7"/>
      <c r="Q189" s="21"/>
      <c r="R189" s="17"/>
      <c r="S189" s="7"/>
      <c r="T189" s="7"/>
      <c r="U189" s="7"/>
      <c r="V189" s="7"/>
      <c r="W189" s="17"/>
      <c r="X189" s="17"/>
      <c r="Y189" s="17"/>
      <c r="Z189" s="17"/>
      <c r="AA189" s="17"/>
      <c r="AB189" s="7"/>
      <c r="AC189" s="7"/>
      <c r="AD189" s="7"/>
      <c r="AE189" s="7"/>
      <c r="AF189" s="7"/>
      <c r="AG189" s="7"/>
      <c r="AH189" s="7"/>
      <c r="AI189" s="20"/>
    </row>
    <row r="190" spans="2:35" ht="35.450000000000003" customHeight="1" x14ac:dyDescent="0.15">
      <c r="B190" s="892"/>
      <c r="C190" s="7"/>
      <c r="D190" s="7"/>
      <c r="E190" s="7"/>
      <c r="F190" s="7"/>
      <c r="G190" s="7"/>
      <c r="H190" s="7"/>
      <c r="I190" s="17"/>
      <c r="J190" s="7"/>
      <c r="K190" s="7"/>
      <c r="L190" s="7"/>
      <c r="M190" s="7"/>
      <c r="N190" s="7"/>
      <c r="O190" s="7"/>
      <c r="P190" s="7"/>
      <c r="Q190" s="21"/>
      <c r="R190" s="17"/>
      <c r="S190" s="7"/>
      <c r="T190" s="7"/>
      <c r="U190" s="7"/>
      <c r="V190" s="7"/>
      <c r="W190" s="17"/>
      <c r="X190" s="17"/>
      <c r="Y190" s="17"/>
      <c r="Z190" s="17"/>
      <c r="AA190" s="17"/>
      <c r="AB190" s="7"/>
      <c r="AC190" s="7"/>
      <c r="AD190" s="7"/>
      <c r="AE190" s="7"/>
      <c r="AF190" s="7"/>
      <c r="AG190" s="7"/>
      <c r="AH190" s="7"/>
      <c r="AI190" s="20"/>
    </row>
    <row r="191" spans="2:35" ht="35.450000000000003" customHeight="1" x14ac:dyDescent="0.15">
      <c r="B191" s="892"/>
      <c r="C191" s="7"/>
      <c r="D191" s="7"/>
      <c r="E191" s="7"/>
      <c r="F191" s="7"/>
      <c r="G191" s="7"/>
      <c r="H191" s="7"/>
      <c r="I191" s="17"/>
      <c r="J191" s="7"/>
      <c r="K191" s="7"/>
      <c r="L191" s="7"/>
      <c r="M191" s="7"/>
      <c r="N191" s="7"/>
      <c r="O191" s="7"/>
      <c r="P191" s="7"/>
      <c r="Q191" s="21"/>
      <c r="R191" s="17"/>
      <c r="S191" s="7"/>
      <c r="T191" s="7"/>
      <c r="U191" s="7"/>
      <c r="V191" s="7"/>
      <c r="W191" s="17"/>
      <c r="X191" s="17"/>
      <c r="Y191" s="17"/>
      <c r="Z191" s="17"/>
      <c r="AA191" s="17"/>
      <c r="AB191" s="7"/>
      <c r="AC191" s="7"/>
      <c r="AD191" s="7"/>
      <c r="AE191" s="7"/>
      <c r="AF191" s="7"/>
      <c r="AG191" s="7"/>
      <c r="AH191" s="7"/>
      <c r="AI191" s="20"/>
    </row>
    <row r="192" spans="2:35" ht="35.450000000000003" customHeight="1" x14ac:dyDescent="0.15">
      <c r="B192" s="892"/>
      <c r="C192" s="7"/>
      <c r="D192" s="7"/>
      <c r="E192" s="7"/>
      <c r="F192" s="7"/>
      <c r="G192" s="7"/>
      <c r="H192" s="7"/>
      <c r="I192" s="17"/>
      <c r="J192" s="7"/>
      <c r="K192" s="7"/>
      <c r="L192" s="7"/>
      <c r="M192" s="7"/>
      <c r="N192" s="7"/>
      <c r="O192" s="7"/>
      <c r="P192" s="7"/>
      <c r="Q192" s="21"/>
      <c r="R192" s="17"/>
      <c r="S192" s="7"/>
      <c r="T192" s="7"/>
      <c r="U192" s="7"/>
      <c r="V192" s="7"/>
      <c r="W192" s="17"/>
      <c r="X192" s="17"/>
      <c r="Y192" s="17"/>
      <c r="Z192" s="17"/>
      <c r="AA192" s="17"/>
      <c r="AB192" s="7"/>
      <c r="AC192" s="7"/>
      <c r="AD192" s="7"/>
      <c r="AE192" s="7"/>
      <c r="AF192" s="7"/>
      <c r="AG192" s="7"/>
      <c r="AH192" s="7"/>
      <c r="AI192" s="20"/>
    </row>
    <row r="193" spans="2:35" ht="35.450000000000003" customHeight="1" x14ac:dyDescent="0.15">
      <c r="B193" s="892"/>
      <c r="C193" s="7"/>
      <c r="D193" s="7"/>
      <c r="E193" s="7"/>
      <c r="F193" s="7"/>
      <c r="G193" s="7"/>
      <c r="H193" s="7"/>
      <c r="I193" s="17"/>
      <c r="J193" s="7"/>
      <c r="K193" s="7"/>
      <c r="L193" s="7"/>
      <c r="M193" s="7"/>
      <c r="N193" s="7"/>
      <c r="O193" s="7"/>
      <c r="P193" s="7"/>
      <c r="Q193" s="17"/>
      <c r="R193" s="17"/>
      <c r="S193" s="7"/>
      <c r="T193" s="7"/>
      <c r="U193" s="7"/>
      <c r="V193" s="7"/>
      <c r="W193" s="17"/>
      <c r="X193" s="17"/>
      <c r="Y193" s="17"/>
      <c r="Z193" s="17"/>
      <c r="AA193" s="17"/>
      <c r="AB193" s="7"/>
      <c r="AC193" s="7"/>
      <c r="AD193" s="7"/>
      <c r="AE193" s="7"/>
      <c r="AF193" s="7"/>
      <c r="AG193" s="7"/>
      <c r="AH193" s="7"/>
      <c r="AI193" s="20"/>
    </row>
    <row r="194" spans="2:35" ht="35.450000000000003" customHeight="1" x14ac:dyDescent="0.15">
      <c r="B194" s="892"/>
      <c r="C194" s="7"/>
      <c r="D194" s="7"/>
      <c r="E194" s="7"/>
      <c r="F194" s="17"/>
      <c r="G194" s="17"/>
      <c r="H194" s="7"/>
      <c r="I194" s="7"/>
      <c r="J194" s="7"/>
      <c r="K194" s="7"/>
      <c r="L194" s="7"/>
      <c r="M194" s="7"/>
      <c r="N194" s="7"/>
      <c r="O194" s="7"/>
      <c r="P194" s="7"/>
      <c r="Q194" s="17"/>
      <c r="R194" s="7"/>
      <c r="S194" s="7"/>
      <c r="T194" s="7"/>
      <c r="U194" s="7"/>
      <c r="V194" s="7"/>
      <c r="W194" s="17"/>
      <c r="X194" s="17"/>
      <c r="Y194" s="17"/>
      <c r="Z194" s="17"/>
      <c r="AA194" s="17"/>
      <c r="AB194" s="7"/>
      <c r="AC194" s="7"/>
      <c r="AD194" s="7"/>
      <c r="AE194" s="7"/>
      <c r="AF194" s="7"/>
      <c r="AG194" s="7"/>
      <c r="AH194" s="7"/>
      <c r="AI194" s="20"/>
    </row>
    <row r="195" spans="2:35" ht="35.450000000000003" customHeight="1" x14ac:dyDescent="0.15">
      <c r="B195" s="892"/>
      <c r="C195" s="7"/>
      <c r="D195" s="7"/>
      <c r="E195" s="7"/>
      <c r="F195" s="17"/>
      <c r="G195" s="17"/>
      <c r="H195" s="17"/>
      <c r="I195" s="7"/>
      <c r="J195" s="7"/>
      <c r="K195" s="7"/>
      <c r="L195" s="7"/>
      <c r="M195" s="7"/>
      <c r="N195" s="7"/>
      <c r="O195" s="7"/>
      <c r="P195" s="7"/>
      <c r="Q195" s="17"/>
      <c r="R195" s="7"/>
      <c r="S195" s="7"/>
      <c r="T195" s="7"/>
      <c r="U195" s="7"/>
      <c r="V195" s="7"/>
      <c r="W195" s="17"/>
      <c r="X195" s="17"/>
      <c r="Y195" s="17"/>
      <c r="Z195" s="17"/>
      <c r="AA195" s="17"/>
      <c r="AB195" s="7"/>
      <c r="AC195" s="7"/>
      <c r="AD195" s="7"/>
      <c r="AE195" s="7"/>
      <c r="AF195" s="7"/>
      <c r="AG195" s="7"/>
      <c r="AH195" s="7"/>
      <c r="AI195" s="20"/>
    </row>
    <row r="196" spans="2:35" ht="35.450000000000003" customHeight="1" x14ac:dyDescent="0.15">
      <c r="B196" s="892"/>
      <c r="C196" s="17"/>
      <c r="D196" s="7"/>
      <c r="E196" s="7"/>
      <c r="F196" s="17"/>
      <c r="G196" s="17"/>
      <c r="H196" s="17"/>
      <c r="I196" s="7"/>
      <c r="J196" s="7"/>
      <c r="K196" s="7"/>
      <c r="L196" s="7"/>
      <c r="M196" s="7"/>
      <c r="N196" s="7"/>
      <c r="O196" s="7"/>
      <c r="P196" s="7"/>
      <c r="Q196" s="17"/>
      <c r="R196" s="17"/>
      <c r="S196" s="7"/>
      <c r="T196" s="7"/>
      <c r="U196" s="7"/>
      <c r="V196" s="7"/>
      <c r="W196" s="17"/>
      <c r="X196" s="17"/>
      <c r="Y196" s="17"/>
      <c r="Z196" s="17"/>
      <c r="AA196" s="17"/>
      <c r="AB196" s="7"/>
      <c r="AC196" s="7"/>
      <c r="AD196" s="7"/>
      <c r="AE196" s="7"/>
      <c r="AF196" s="7"/>
      <c r="AG196" s="7"/>
      <c r="AH196" s="7"/>
      <c r="AI196" s="20"/>
    </row>
    <row r="197" spans="2:35" ht="35.450000000000003" customHeight="1" x14ac:dyDescent="0.15">
      <c r="B197" s="892"/>
      <c r="C197" s="17"/>
      <c r="D197" s="7"/>
      <c r="E197" s="7"/>
      <c r="F197" s="17"/>
      <c r="G197" s="17"/>
      <c r="H197" s="17"/>
      <c r="I197" s="7"/>
      <c r="J197" s="7"/>
      <c r="K197" s="7"/>
      <c r="L197" s="7"/>
      <c r="M197" s="7"/>
      <c r="N197" s="7"/>
      <c r="O197" s="7"/>
      <c r="P197" s="7"/>
      <c r="Q197" s="17"/>
      <c r="R197" s="17"/>
      <c r="S197" s="7"/>
      <c r="T197" s="7"/>
      <c r="U197" s="7"/>
      <c r="V197" s="7"/>
      <c r="W197" s="17"/>
      <c r="X197" s="17"/>
      <c r="Y197" s="17"/>
      <c r="Z197" s="17"/>
      <c r="AA197" s="17"/>
      <c r="AB197" s="7"/>
      <c r="AC197" s="7"/>
      <c r="AD197" s="7"/>
      <c r="AE197" s="7"/>
      <c r="AF197" s="7"/>
      <c r="AG197" s="7"/>
      <c r="AH197" s="7"/>
      <c r="AI197" s="20"/>
    </row>
    <row r="198" spans="2:35" ht="35.450000000000003" customHeight="1" x14ac:dyDescent="0.15">
      <c r="B198" s="892"/>
      <c r="C198" s="17"/>
      <c r="D198" s="7"/>
      <c r="E198" s="7"/>
      <c r="F198" s="17"/>
      <c r="G198" s="17"/>
      <c r="H198" s="17"/>
      <c r="I198" s="7"/>
      <c r="J198" s="7"/>
      <c r="K198" s="7"/>
      <c r="L198" s="7"/>
      <c r="M198" s="7"/>
      <c r="N198" s="7"/>
      <c r="O198" s="7"/>
      <c r="P198" s="7"/>
      <c r="Q198" s="17"/>
      <c r="R198" s="17"/>
      <c r="S198" s="7"/>
      <c r="T198" s="7"/>
      <c r="U198" s="7"/>
      <c r="V198" s="7"/>
      <c r="W198" s="17"/>
      <c r="X198" s="17"/>
      <c r="Y198" s="17"/>
      <c r="Z198" s="17"/>
      <c r="AA198" s="17"/>
      <c r="AB198" s="7"/>
      <c r="AC198" s="7"/>
      <c r="AD198" s="7"/>
      <c r="AE198" s="7"/>
      <c r="AF198" s="7"/>
      <c r="AG198" s="7"/>
      <c r="AH198" s="7"/>
      <c r="AI198" s="20"/>
    </row>
    <row r="199" spans="2:35" ht="22.5" customHeight="1" x14ac:dyDescent="0.15">
      <c r="B199" s="892"/>
      <c r="C199" s="17"/>
      <c r="D199" s="7"/>
      <c r="E199" s="19"/>
      <c r="F199" s="16"/>
      <c r="G199" s="16"/>
      <c r="H199" s="18"/>
      <c r="I199" s="18"/>
      <c r="J199" s="18"/>
      <c r="K199" s="18"/>
      <c r="L199" s="18"/>
      <c r="M199" s="7"/>
      <c r="N199" s="7"/>
      <c r="O199" s="7"/>
      <c r="P199" s="7"/>
      <c r="Q199" s="17"/>
      <c r="R199" s="17"/>
      <c r="S199" s="7"/>
      <c r="T199" s="7"/>
      <c r="U199" s="7"/>
      <c r="V199" s="7"/>
      <c r="W199" s="17"/>
      <c r="X199" s="17"/>
      <c r="Y199" s="17"/>
      <c r="Z199" s="17"/>
      <c r="AA199" s="17"/>
      <c r="AB199" s="16"/>
      <c r="AC199" s="16"/>
      <c r="AD199" s="16"/>
      <c r="AE199" s="16"/>
      <c r="AF199" s="16"/>
      <c r="AG199" s="16"/>
      <c r="AH199" s="16"/>
      <c r="AI199" s="15"/>
    </row>
    <row r="200" spans="2:35" ht="71.25" customHeight="1" x14ac:dyDescent="0.15">
      <c r="B200" s="893"/>
      <c r="C200" s="14"/>
      <c r="D200" s="11"/>
      <c r="E200" s="13"/>
      <c r="F200" s="12"/>
      <c r="G200" s="12"/>
      <c r="H200" s="11"/>
      <c r="I200" s="11"/>
      <c r="J200" s="11"/>
      <c r="K200" s="11"/>
      <c r="L200" s="11"/>
      <c r="M200" s="11"/>
      <c r="N200" s="11"/>
      <c r="O200" s="11"/>
      <c r="P200" s="11"/>
      <c r="Q200" s="11"/>
      <c r="R200" s="11"/>
      <c r="S200" s="10"/>
      <c r="T200" s="10"/>
      <c r="U200" s="10"/>
      <c r="V200" s="897" t="s">
        <v>519</v>
      </c>
      <c r="W200" s="897"/>
      <c r="X200" s="897"/>
      <c r="Y200" s="897"/>
      <c r="Z200" s="897"/>
      <c r="AA200" s="897"/>
      <c r="AB200" s="897"/>
      <c r="AC200" s="897"/>
      <c r="AD200" s="897"/>
      <c r="AE200" s="897"/>
      <c r="AF200" s="897"/>
      <c r="AG200" s="897"/>
      <c r="AH200" s="897"/>
      <c r="AI200" s="898"/>
    </row>
    <row r="201" spans="2:35" ht="15" customHeight="1" x14ac:dyDescent="0.15"/>
    <row r="202" spans="2:35" ht="26.25" customHeight="1" x14ac:dyDescent="0.2">
      <c r="B202" s="892" t="s">
        <v>31</v>
      </c>
      <c r="C202" s="894" t="s">
        <v>30</v>
      </c>
      <c r="D202" s="895"/>
      <c r="E202" s="895"/>
      <c r="F202" s="895"/>
      <c r="G202" s="895"/>
      <c r="H202" s="895"/>
      <c r="I202" s="895"/>
      <c r="J202" s="895"/>
      <c r="K202" s="895"/>
      <c r="L202" s="895"/>
      <c r="M202" s="895"/>
      <c r="N202" s="895"/>
      <c r="O202" s="895"/>
      <c r="P202" s="895"/>
      <c r="Q202" s="895"/>
      <c r="R202" s="895"/>
      <c r="S202" s="895"/>
      <c r="T202" s="895"/>
      <c r="U202" s="895"/>
      <c r="V202" s="895"/>
      <c r="W202" s="895"/>
      <c r="X202" s="895"/>
      <c r="Y202" s="895"/>
      <c r="Z202" s="895"/>
      <c r="AA202" s="895"/>
      <c r="AB202" s="895"/>
      <c r="AC202" s="895"/>
      <c r="AD202" s="895"/>
      <c r="AE202" s="895"/>
      <c r="AF202" s="895"/>
      <c r="AG202" s="895"/>
      <c r="AH202" s="895"/>
      <c r="AI202" s="896"/>
    </row>
    <row r="203" spans="2:35" ht="35.450000000000003" customHeight="1" x14ac:dyDescent="0.15">
      <c r="B203" s="892"/>
      <c r="C203" s="7"/>
      <c r="D203" s="7"/>
      <c r="E203" s="7"/>
      <c r="F203" s="7"/>
      <c r="G203" s="7"/>
      <c r="H203" s="7"/>
      <c r="I203" s="17"/>
      <c r="J203" s="7"/>
      <c r="K203" s="7"/>
      <c r="L203" s="7"/>
      <c r="M203" s="7"/>
      <c r="N203" s="7"/>
      <c r="O203" s="7"/>
      <c r="P203" s="7"/>
      <c r="Q203" s="21"/>
      <c r="R203" s="17"/>
      <c r="S203" s="7"/>
      <c r="T203" s="7"/>
      <c r="U203" s="7"/>
      <c r="V203" s="7"/>
      <c r="W203" s="17"/>
      <c r="X203" s="17"/>
      <c r="Y203" s="17"/>
      <c r="Z203" s="17"/>
      <c r="AA203" s="17"/>
      <c r="AB203" s="7"/>
      <c r="AC203" s="7"/>
      <c r="AD203" s="7"/>
      <c r="AE203" s="7"/>
      <c r="AF203" s="7"/>
      <c r="AG203" s="7"/>
      <c r="AH203" s="7"/>
      <c r="AI203" s="20"/>
    </row>
    <row r="204" spans="2:35" ht="35.450000000000003" customHeight="1" x14ac:dyDescent="0.15">
      <c r="B204" s="892"/>
      <c r="C204" s="7"/>
      <c r="D204" s="7"/>
      <c r="E204" s="7"/>
      <c r="F204" s="7"/>
      <c r="G204" s="7"/>
      <c r="H204" s="7"/>
      <c r="I204" s="17"/>
      <c r="J204" s="7"/>
      <c r="K204" s="7"/>
      <c r="L204" s="7"/>
      <c r="M204" s="7"/>
      <c r="N204" s="7"/>
      <c r="O204" s="7"/>
      <c r="P204" s="7"/>
      <c r="Q204" s="21"/>
      <c r="R204" s="17"/>
      <c r="S204" s="7"/>
      <c r="T204" s="7"/>
      <c r="U204" s="7"/>
      <c r="V204" s="7"/>
      <c r="W204" s="17"/>
      <c r="X204" s="17"/>
      <c r="Y204" s="17"/>
      <c r="Z204" s="17"/>
      <c r="AA204" s="17"/>
      <c r="AB204" s="7"/>
      <c r="AC204" s="7"/>
      <c r="AD204" s="7"/>
      <c r="AE204" s="7"/>
      <c r="AF204" s="7"/>
      <c r="AG204" s="7"/>
      <c r="AH204" s="7"/>
      <c r="AI204" s="20"/>
    </row>
    <row r="205" spans="2:35" ht="35.450000000000003" customHeight="1" x14ac:dyDescent="0.15">
      <c r="B205" s="892"/>
      <c r="C205" s="7"/>
      <c r="D205" s="7"/>
      <c r="E205" s="7"/>
      <c r="F205" s="7"/>
      <c r="G205" s="7"/>
      <c r="H205" s="7"/>
      <c r="I205" s="17"/>
      <c r="J205" s="7"/>
      <c r="K205" s="7"/>
      <c r="L205" s="7"/>
      <c r="M205" s="7"/>
      <c r="N205" s="7"/>
      <c r="O205" s="7"/>
      <c r="P205" s="7"/>
      <c r="Q205" s="21"/>
      <c r="R205" s="17"/>
      <c r="S205" s="7"/>
      <c r="T205" s="7"/>
      <c r="U205" s="7"/>
      <c r="V205" s="7"/>
      <c r="W205" s="17"/>
      <c r="X205" s="17"/>
      <c r="Y205" s="17"/>
      <c r="Z205" s="17"/>
      <c r="AA205" s="17"/>
      <c r="AB205" s="7"/>
      <c r="AC205" s="7"/>
      <c r="AD205" s="7"/>
      <c r="AE205" s="7"/>
      <c r="AF205" s="7"/>
      <c r="AG205" s="7"/>
      <c r="AH205" s="7"/>
      <c r="AI205" s="20"/>
    </row>
    <row r="206" spans="2:35" ht="35.450000000000003" customHeight="1" x14ac:dyDescent="0.15">
      <c r="B206" s="892"/>
      <c r="C206" s="7"/>
      <c r="D206" s="7"/>
      <c r="E206" s="7"/>
      <c r="F206" s="7"/>
      <c r="G206" s="7"/>
      <c r="H206" s="7"/>
      <c r="I206" s="17"/>
      <c r="J206" s="7"/>
      <c r="K206" s="7"/>
      <c r="L206" s="7"/>
      <c r="M206" s="7"/>
      <c r="N206" s="7"/>
      <c r="O206" s="7"/>
      <c r="P206" s="7"/>
      <c r="Q206" s="21"/>
      <c r="R206" s="17"/>
      <c r="S206" s="7"/>
      <c r="T206" s="7"/>
      <c r="U206" s="7"/>
      <c r="V206" s="7"/>
      <c r="W206" s="17"/>
      <c r="X206" s="17"/>
      <c r="Y206" s="17"/>
      <c r="Z206" s="17"/>
      <c r="AA206" s="17"/>
      <c r="AB206" s="7"/>
      <c r="AC206" s="7"/>
      <c r="AD206" s="7"/>
      <c r="AE206" s="7"/>
      <c r="AF206" s="7"/>
      <c r="AG206" s="7"/>
      <c r="AH206" s="7"/>
      <c r="AI206" s="20"/>
    </row>
    <row r="207" spans="2:35" ht="35.450000000000003" customHeight="1" x14ac:dyDescent="0.15">
      <c r="B207" s="892"/>
      <c r="C207" s="7"/>
      <c r="D207" s="7"/>
      <c r="E207" s="7"/>
      <c r="F207" s="7"/>
      <c r="G207" s="7"/>
      <c r="H207" s="7"/>
      <c r="I207" s="17"/>
      <c r="J207" s="7"/>
      <c r="K207" s="7"/>
      <c r="L207" s="7"/>
      <c r="M207" s="7"/>
      <c r="N207" s="7"/>
      <c r="O207" s="7"/>
      <c r="P207" s="7"/>
      <c r="Q207" s="17"/>
      <c r="R207" s="17"/>
      <c r="S207" s="7"/>
      <c r="T207" s="7"/>
      <c r="U207" s="7"/>
      <c r="V207" s="7"/>
      <c r="W207" s="17"/>
      <c r="X207" s="17"/>
      <c r="Y207" s="17"/>
      <c r="Z207" s="17"/>
      <c r="AA207" s="17"/>
      <c r="AB207" s="7"/>
      <c r="AC207" s="7"/>
      <c r="AD207" s="7"/>
      <c r="AE207" s="7"/>
      <c r="AF207" s="7"/>
      <c r="AG207" s="7"/>
      <c r="AH207" s="7"/>
      <c r="AI207" s="20"/>
    </row>
    <row r="208" spans="2:35" ht="35.450000000000003" customHeight="1" x14ac:dyDescent="0.15">
      <c r="B208" s="892"/>
      <c r="C208" s="7"/>
      <c r="D208" s="7"/>
      <c r="E208" s="7"/>
      <c r="F208" s="17"/>
      <c r="G208" s="17"/>
      <c r="H208" s="7"/>
      <c r="I208" s="7"/>
      <c r="J208" s="7"/>
      <c r="K208" s="7"/>
      <c r="L208" s="7"/>
      <c r="M208" s="7"/>
      <c r="N208" s="7"/>
      <c r="O208" s="7"/>
      <c r="P208" s="7"/>
      <c r="Q208" s="17"/>
      <c r="R208" s="7"/>
      <c r="S208" s="7"/>
      <c r="T208" s="7"/>
      <c r="U208" s="7"/>
      <c r="V208" s="7"/>
      <c r="W208" s="17"/>
      <c r="X208" s="17"/>
      <c r="Y208" s="17"/>
      <c r="Z208" s="17"/>
      <c r="AA208" s="17"/>
      <c r="AB208" s="7"/>
      <c r="AC208" s="7"/>
      <c r="AD208" s="7"/>
      <c r="AE208" s="7"/>
      <c r="AF208" s="7"/>
      <c r="AG208" s="7"/>
      <c r="AH208" s="7"/>
      <c r="AI208" s="20"/>
    </row>
    <row r="209" spans="2:35" ht="35.450000000000003" customHeight="1" x14ac:dyDescent="0.15">
      <c r="B209" s="892"/>
      <c r="C209" s="7"/>
      <c r="D209" s="7"/>
      <c r="E209" s="7"/>
      <c r="F209" s="17"/>
      <c r="G209" s="17"/>
      <c r="H209" s="17"/>
      <c r="I209" s="7"/>
      <c r="J209" s="7"/>
      <c r="K209" s="7"/>
      <c r="L209" s="7"/>
      <c r="M209" s="7"/>
      <c r="N209" s="7"/>
      <c r="O209" s="7"/>
      <c r="P209" s="7"/>
      <c r="Q209" s="17"/>
      <c r="R209" s="7"/>
      <c r="S209" s="7"/>
      <c r="T209" s="7"/>
      <c r="U209" s="7"/>
      <c r="V209" s="7"/>
      <c r="W209" s="17"/>
      <c r="X209" s="17"/>
      <c r="Y209" s="17"/>
      <c r="Z209" s="17"/>
      <c r="AA209" s="17"/>
      <c r="AB209" s="7"/>
      <c r="AC209" s="7"/>
      <c r="AD209" s="7"/>
      <c r="AE209" s="7"/>
      <c r="AF209" s="7"/>
      <c r="AG209" s="7"/>
      <c r="AH209" s="7"/>
      <c r="AI209" s="20"/>
    </row>
    <row r="210" spans="2:35" ht="35.450000000000003" customHeight="1" x14ac:dyDescent="0.15">
      <c r="B210" s="892"/>
      <c r="C210" s="17"/>
      <c r="D210" s="7"/>
      <c r="E210" s="7"/>
      <c r="F210" s="17"/>
      <c r="G210" s="17"/>
      <c r="H210" s="17"/>
      <c r="I210" s="7"/>
      <c r="J210" s="7"/>
      <c r="K210" s="7"/>
      <c r="L210" s="7"/>
      <c r="M210" s="7"/>
      <c r="N210" s="7"/>
      <c r="O210" s="7"/>
      <c r="P210" s="7"/>
      <c r="Q210" s="17"/>
      <c r="R210" s="17"/>
      <c r="S210" s="7"/>
      <c r="T210" s="7"/>
      <c r="U210" s="7"/>
      <c r="V210" s="7"/>
      <c r="W210" s="17"/>
      <c r="X210" s="17"/>
      <c r="Y210" s="17"/>
      <c r="Z210" s="17"/>
      <c r="AA210" s="17"/>
      <c r="AB210" s="7"/>
      <c r="AC210" s="7"/>
      <c r="AD210" s="7"/>
      <c r="AE210" s="7"/>
      <c r="AF210" s="7"/>
      <c r="AG210" s="7"/>
      <c r="AH210" s="7"/>
      <c r="AI210" s="20"/>
    </row>
    <row r="211" spans="2:35" ht="35.450000000000003" customHeight="1" x14ac:dyDescent="0.15">
      <c r="B211" s="892"/>
      <c r="C211" s="17"/>
      <c r="D211" s="7"/>
      <c r="E211" s="7"/>
      <c r="F211" s="17"/>
      <c r="G211" s="17"/>
      <c r="H211" s="17"/>
      <c r="I211" s="7"/>
      <c r="J211" s="7"/>
      <c r="K211" s="7"/>
      <c r="L211" s="7"/>
      <c r="M211" s="7"/>
      <c r="N211" s="7"/>
      <c r="O211" s="7"/>
      <c r="P211" s="7"/>
      <c r="Q211" s="17"/>
      <c r="R211" s="17"/>
      <c r="S211" s="7"/>
      <c r="T211" s="7"/>
      <c r="U211" s="7"/>
      <c r="V211" s="7"/>
      <c r="W211" s="17"/>
      <c r="X211" s="17"/>
      <c r="Y211" s="17"/>
      <c r="Z211" s="17"/>
      <c r="AA211" s="17"/>
      <c r="AB211" s="7"/>
      <c r="AC211" s="7"/>
      <c r="AD211" s="7"/>
      <c r="AE211" s="7"/>
      <c r="AF211" s="7"/>
      <c r="AG211" s="7"/>
      <c r="AH211" s="7"/>
      <c r="AI211" s="20"/>
    </row>
    <row r="212" spans="2:35" ht="35.450000000000003" customHeight="1" x14ac:dyDescent="0.15">
      <c r="B212" s="892"/>
      <c r="C212" s="17"/>
      <c r="D212" s="7"/>
      <c r="E212" s="7"/>
      <c r="F212" s="17"/>
      <c r="G212" s="17"/>
      <c r="H212" s="17"/>
      <c r="I212" s="7"/>
      <c r="J212" s="7"/>
      <c r="K212" s="7"/>
      <c r="L212" s="7"/>
      <c r="M212" s="7"/>
      <c r="N212" s="7"/>
      <c r="O212" s="7"/>
      <c r="P212" s="7"/>
      <c r="Q212" s="17"/>
      <c r="R212" s="17"/>
      <c r="S212" s="7"/>
      <c r="T212" s="7"/>
      <c r="U212" s="7"/>
      <c r="V212" s="7"/>
      <c r="W212" s="17"/>
      <c r="X212" s="17"/>
      <c r="Y212" s="17"/>
      <c r="Z212" s="17"/>
      <c r="AA212" s="17"/>
      <c r="AB212" s="7"/>
      <c r="AC212" s="7"/>
      <c r="AD212" s="7"/>
      <c r="AE212" s="7"/>
      <c r="AF212" s="7"/>
      <c r="AG212" s="7"/>
      <c r="AH212" s="7"/>
      <c r="AI212" s="20"/>
    </row>
    <row r="213" spans="2:35" ht="22.5" customHeight="1" x14ac:dyDescent="0.15">
      <c r="B213" s="892"/>
      <c r="C213" s="17"/>
      <c r="D213" s="7"/>
      <c r="E213" s="19"/>
      <c r="F213" s="16"/>
      <c r="G213" s="16"/>
      <c r="H213" s="18"/>
      <c r="I213" s="18"/>
      <c r="J213" s="18"/>
      <c r="K213" s="18"/>
      <c r="L213" s="18"/>
      <c r="M213" s="7"/>
      <c r="N213" s="7"/>
      <c r="O213" s="7"/>
      <c r="P213" s="7"/>
      <c r="Q213" s="17"/>
      <c r="R213" s="17"/>
      <c r="S213" s="7"/>
      <c r="T213" s="7"/>
      <c r="U213" s="7"/>
      <c r="V213" s="7"/>
      <c r="W213" s="17"/>
      <c r="X213" s="17"/>
      <c r="Y213" s="17"/>
      <c r="Z213" s="17"/>
      <c r="AA213" s="17"/>
      <c r="AB213" s="16"/>
      <c r="AC213" s="16"/>
      <c r="AD213" s="16"/>
      <c r="AE213" s="16"/>
      <c r="AF213" s="16"/>
      <c r="AG213" s="16"/>
      <c r="AH213" s="16"/>
      <c r="AI213" s="15"/>
    </row>
    <row r="214" spans="2:35" ht="71.25" customHeight="1" x14ac:dyDescent="0.15">
      <c r="B214" s="893"/>
      <c r="C214" s="14"/>
      <c r="D214" s="11"/>
      <c r="E214" s="13"/>
      <c r="F214" s="12"/>
      <c r="G214" s="12"/>
      <c r="H214" s="11"/>
      <c r="I214" s="11"/>
      <c r="J214" s="11"/>
      <c r="K214" s="11"/>
      <c r="L214" s="11"/>
      <c r="M214" s="11"/>
      <c r="N214" s="11"/>
      <c r="O214" s="11"/>
      <c r="P214" s="11"/>
      <c r="Q214" s="11"/>
      <c r="R214" s="11"/>
      <c r="S214" s="10"/>
      <c r="T214" s="10"/>
      <c r="U214" s="10"/>
      <c r="V214" s="897" t="s">
        <v>519</v>
      </c>
      <c r="W214" s="897"/>
      <c r="X214" s="897"/>
      <c r="Y214" s="897"/>
      <c r="Z214" s="897"/>
      <c r="AA214" s="897"/>
      <c r="AB214" s="897"/>
      <c r="AC214" s="897"/>
      <c r="AD214" s="897"/>
      <c r="AE214" s="897"/>
      <c r="AF214" s="897"/>
      <c r="AG214" s="897"/>
      <c r="AH214" s="897"/>
      <c r="AI214" s="898"/>
    </row>
    <row r="215" spans="2:35" ht="15" customHeight="1" x14ac:dyDescent="0.15"/>
    <row r="216" spans="2:35" ht="26.25" customHeight="1" x14ac:dyDescent="0.2">
      <c r="B216" s="892" t="s">
        <v>31</v>
      </c>
      <c r="C216" s="894" t="s">
        <v>30</v>
      </c>
      <c r="D216" s="895"/>
      <c r="E216" s="895"/>
      <c r="F216" s="895"/>
      <c r="G216" s="895"/>
      <c r="H216" s="895"/>
      <c r="I216" s="895"/>
      <c r="J216" s="895"/>
      <c r="K216" s="895"/>
      <c r="L216" s="895"/>
      <c r="M216" s="895"/>
      <c r="N216" s="895"/>
      <c r="O216" s="895"/>
      <c r="P216" s="895"/>
      <c r="Q216" s="895"/>
      <c r="R216" s="895"/>
      <c r="S216" s="895"/>
      <c r="T216" s="895"/>
      <c r="U216" s="895"/>
      <c r="V216" s="895"/>
      <c r="W216" s="895"/>
      <c r="X216" s="895"/>
      <c r="Y216" s="895"/>
      <c r="Z216" s="895"/>
      <c r="AA216" s="895"/>
      <c r="AB216" s="895"/>
      <c r="AC216" s="895"/>
      <c r="AD216" s="895"/>
      <c r="AE216" s="895"/>
      <c r="AF216" s="895"/>
      <c r="AG216" s="895"/>
      <c r="AH216" s="895"/>
      <c r="AI216" s="896"/>
    </row>
    <row r="217" spans="2:35" ht="35.450000000000003" customHeight="1" x14ac:dyDescent="0.15">
      <c r="B217" s="892"/>
      <c r="C217" s="7"/>
      <c r="D217" s="7"/>
      <c r="E217" s="7"/>
      <c r="F217" s="7"/>
      <c r="G217" s="7"/>
      <c r="H217" s="7"/>
      <c r="I217" s="17"/>
      <c r="J217" s="7"/>
      <c r="K217" s="7"/>
      <c r="L217" s="7"/>
      <c r="M217" s="7"/>
      <c r="N217" s="7"/>
      <c r="O217" s="7"/>
      <c r="P217" s="7"/>
      <c r="Q217" s="21"/>
      <c r="R217" s="17"/>
      <c r="S217" s="7"/>
      <c r="T217" s="7"/>
      <c r="U217" s="7"/>
      <c r="V217" s="7"/>
      <c r="W217" s="17"/>
      <c r="X217" s="17"/>
      <c r="Y217" s="17"/>
      <c r="Z217" s="17"/>
      <c r="AA217" s="17"/>
      <c r="AB217" s="7"/>
      <c r="AC217" s="7"/>
      <c r="AD217" s="7"/>
      <c r="AE217" s="7"/>
      <c r="AF217" s="7"/>
      <c r="AG217" s="7"/>
      <c r="AH217" s="7"/>
      <c r="AI217" s="20"/>
    </row>
    <row r="218" spans="2:35" ht="35.450000000000003" customHeight="1" x14ac:dyDescent="0.15">
      <c r="B218" s="892"/>
      <c r="C218" s="7"/>
      <c r="D218" s="7"/>
      <c r="E218" s="7"/>
      <c r="F218" s="7"/>
      <c r="G218" s="7"/>
      <c r="H218" s="7"/>
      <c r="I218" s="17"/>
      <c r="J218" s="7"/>
      <c r="K218" s="7"/>
      <c r="L218" s="7"/>
      <c r="M218" s="7"/>
      <c r="N218" s="7"/>
      <c r="O218" s="7"/>
      <c r="P218" s="7"/>
      <c r="Q218" s="21"/>
      <c r="R218" s="17"/>
      <c r="S218" s="7"/>
      <c r="T218" s="7"/>
      <c r="U218" s="7"/>
      <c r="V218" s="7"/>
      <c r="W218" s="17"/>
      <c r="X218" s="17"/>
      <c r="Y218" s="17"/>
      <c r="Z218" s="17"/>
      <c r="AA218" s="17"/>
      <c r="AB218" s="7"/>
      <c r="AC218" s="7"/>
      <c r="AD218" s="7"/>
      <c r="AE218" s="7"/>
      <c r="AF218" s="7"/>
      <c r="AG218" s="7"/>
      <c r="AH218" s="7"/>
      <c r="AI218" s="20"/>
    </row>
    <row r="219" spans="2:35" ht="35.450000000000003" customHeight="1" x14ac:dyDescent="0.15">
      <c r="B219" s="892"/>
      <c r="C219" s="7"/>
      <c r="D219" s="7"/>
      <c r="E219" s="7"/>
      <c r="F219" s="7"/>
      <c r="G219" s="7"/>
      <c r="H219" s="7"/>
      <c r="I219" s="17"/>
      <c r="J219" s="7"/>
      <c r="K219" s="7"/>
      <c r="L219" s="7"/>
      <c r="M219" s="7"/>
      <c r="N219" s="7"/>
      <c r="O219" s="7"/>
      <c r="P219" s="7"/>
      <c r="Q219" s="21"/>
      <c r="R219" s="17"/>
      <c r="S219" s="7"/>
      <c r="T219" s="7"/>
      <c r="U219" s="7"/>
      <c r="V219" s="7"/>
      <c r="W219" s="17"/>
      <c r="X219" s="17"/>
      <c r="Y219" s="17"/>
      <c r="Z219" s="17"/>
      <c r="AA219" s="17"/>
      <c r="AB219" s="7"/>
      <c r="AC219" s="7"/>
      <c r="AD219" s="7"/>
      <c r="AE219" s="7"/>
      <c r="AF219" s="7"/>
      <c r="AG219" s="7"/>
      <c r="AH219" s="7"/>
      <c r="AI219" s="20"/>
    </row>
    <row r="220" spans="2:35" ht="35.450000000000003" customHeight="1" x14ac:dyDescent="0.15">
      <c r="B220" s="892"/>
      <c r="C220" s="7"/>
      <c r="D220" s="7"/>
      <c r="E220" s="7"/>
      <c r="F220" s="7"/>
      <c r="G220" s="7"/>
      <c r="H220" s="7"/>
      <c r="I220" s="17"/>
      <c r="J220" s="7"/>
      <c r="K220" s="7"/>
      <c r="L220" s="7"/>
      <c r="M220" s="7"/>
      <c r="N220" s="7"/>
      <c r="O220" s="7"/>
      <c r="P220" s="7"/>
      <c r="Q220" s="21"/>
      <c r="R220" s="17"/>
      <c r="S220" s="7"/>
      <c r="T220" s="7"/>
      <c r="U220" s="7"/>
      <c r="V220" s="7"/>
      <c r="W220" s="17"/>
      <c r="X220" s="17"/>
      <c r="Y220" s="17"/>
      <c r="Z220" s="17"/>
      <c r="AA220" s="17"/>
      <c r="AB220" s="7"/>
      <c r="AC220" s="7"/>
      <c r="AD220" s="7"/>
      <c r="AE220" s="7"/>
      <c r="AF220" s="7"/>
      <c r="AG220" s="7"/>
      <c r="AH220" s="7"/>
      <c r="AI220" s="20"/>
    </row>
    <row r="221" spans="2:35" ht="35.450000000000003" customHeight="1" x14ac:dyDescent="0.15">
      <c r="B221" s="892"/>
      <c r="C221" s="7"/>
      <c r="D221" s="7"/>
      <c r="E221" s="7"/>
      <c r="F221" s="7"/>
      <c r="G221" s="7"/>
      <c r="H221" s="7"/>
      <c r="I221" s="17"/>
      <c r="J221" s="7"/>
      <c r="K221" s="7"/>
      <c r="L221" s="7"/>
      <c r="M221" s="7"/>
      <c r="N221" s="7"/>
      <c r="O221" s="7"/>
      <c r="P221" s="7"/>
      <c r="Q221" s="17"/>
      <c r="R221" s="17"/>
      <c r="S221" s="7"/>
      <c r="T221" s="7"/>
      <c r="U221" s="7"/>
      <c r="V221" s="7"/>
      <c r="W221" s="17"/>
      <c r="X221" s="17"/>
      <c r="Y221" s="17"/>
      <c r="Z221" s="17"/>
      <c r="AA221" s="17"/>
      <c r="AB221" s="7"/>
      <c r="AC221" s="7"/>
      <c r="AD221" s="7"/>
      <c r="AE221" s="7"/>
      <c r="AF221" s="7"/>
      <c r="AG221" s="7"/>
      <c r="AH221" s="7"/>
      <c r="AI221" s="20"/>
    </row>
    <row r="222" spans="2:35" ht="35.450000000000003" customHeight="1" x14ac:dyDescent="0.15">
      <c r="B222" s="892"/>
      <c r="C222" s="7"/>
      <c r="D222" s="7"/>
      <c r="E222" s="7"/>
      <c r="F222" s="17"/>
      <c r="G222" s="17"/>
      <c r="H222" s="7"/>
      <c r="I222" s="7"/>
      <c r="J222" s="7"/>
      <c r="K222" s="7"/>
      <c r="L222" s="7"/>
      <c r="M222" s="7"/>
      <c r="N222" s="7"/>
      <c r="O222" s="7"/>
      <c r="P222" s="7"/>
      <c r="Q222" s="17"/>
      <c r="R222" s="7"/>
      <c r="S222" s="7"/>
      <c r="T222" s="7"/>
      <c r="U222" s="7"/>
      <c r="V222" s="7"/>
      <c r="W222" s="17"/>
      <c r="X222" s="17"/>
      <c r="Y222" s="17"/>
      <c r="Z222" s="17"/>
      <c r="AA222" s="17"/>
      <c r="AB222" s="7"/>
      <c r="AC222" s="7"/>
      <c r="AD222" s="7"/>
      <c r="AE222" s="7"/>
      <c r="AF222" s="7"/>
      <c r="AG222" s="7"/>
      <c r="AH222" s="7"/>
      <c r="AI222" s="20"/>
    </row>
    <row r="223" spans="2:35" ht="35.450000000000003" customHeight="1" x14ac:dyDescent="0.15">
      <c r="B223" s="892"/>
      <c r="C223" s="7"/>
      <c r="D223" s="7"/>
      <c r="E223" s="7"/>
      <c r="F223" s="17"/>
      <c r="G223" s="17"/>
      <c r="H223" s="17"/>
      <c r="I223" s="7"/>
      <c r="J223" s="7"/>
      <c r="K223" s="7"/>
      <c r="L223" s="7"/>
      <c r="M223" s="7"/>
      <c r="N223" s="7"/>
      <c r="O223" s="7"/>
      <c r="P223" s="7"/>
      <c r="Q223" s="17"/>
      <c r="R223" s="7"/>
      <c r="S223" s="7"/>
      <c r="T223" s="7"/>
      <c r="U223" s="7"/>
      <c r="V223" s="7"/>
      <c r="W223" s="17"/>
      <c r="X223" s="17"/>
      <c r="Y223" s="17"/>
      <c r="Z223" s="17"/>
      <c r="AA223" s="17"/>
      <c r="AB223" s="7"/>
      <c r="AC223" s="7"/>
      <c r="AD223" s="7"/>
      <c r="AE223" s="7"/>
      <c r="AF223" s="7"/>
      <c r="AG223" s="7"/>
      <c r="AH223" s="7"/>
      <c r="AI223" s="20"/>
    </row>
    <row r="224" spans="2:35" ht="35.450000000000003" customHeight="1" x14ac:dyDescent="0.15">
      <c r="B224" s="892"/>
      <c r="C224" s="17"/>
      <c r="D224" s="7"/>
      <c r="E224" s="7"/>
      <c r="F224" s="17"/>
      <c r="G224" s="17"/>
      <c r="H224" s="17"/>
      <c r="I224" s="7"/>
      <c r="J224" s="7"/>
      <c r="K224" s="7"/>
      <c r="L224" s="7"/>
      <c r="M224" s="7"/>
      <c r="N224" s="7"/>
      <c r="O224" s="7"/>
      <c r="P224" s="7"/>
      <c r="Q224" s="17"/>
      <c r="R224" s="17"/>
      <c r="S224" s="7"/>
      <c r="T224" s="7"/>
      <c r="U224" s="7"/>
      <c r="V224" s="7"/>
      <c r="W224" s="17"/>
      <c r="X224" s="17"/>
      <c r="Y224" s="17"/>
      <c r="Z224" s="17"/>
      <c r="AA224" s="17"/>
      <c r="AB224" s="7"/>
      <c r="AC224" s="7"/>
      <c r="AD224" s="7"/>
      <c r="AE224" s="7"/>
      <c r="AF224" s="7"/>
      <c r="AG224" s="7"/>
      <c r="AH224" s="7"/>
      <c r="AI224" s="20"/>
    </row>
    <row r="225" spans="2:35" ht="35.450000000000003" customHeight="1" x14ac:dyDescent="0.15">
      <c r="B225" s="892"/>
      <c r="C225" s="17"/>
      <c r="D225" s="7"/>
      <c r="E225" s="7"/>
      <c r="F225" s="17"/>
      <c r="G225" s="17"/>
      <c r="H225" s="17"/>
      <c r="I225" s="7"/>
      <c r="J225" s="7"/>
      <c r="K225" s="7"/>
      <c r="L225" s="7"/>
      <c r="M225" s="7"/>
      <c r="N225" s="7"/>
      <c r="O225" s="7"/>
      <c r="P225" s="7"/>
      <c r="Q225" s="17"/>
      <c r="R225" s="17"/>
      <c r="S225" s="7"/>
      <c r="T225" s="7"/>
      <c r="U225" s="7"/>
      <c r="V225" s="7"/>
      <c r="W225" s="17"/>
      <c r="X225" s="17"/>
      <c r="Y225" s="17"/>
      <c r="Z225" s="17"/>
      <c r="AA225" s="17"/>
      <c r="AB225" s="7"/>
      <c r="AC225" s="7"/>
      <c r="AD225" s="7"/>
      <c r="AE225" s="7"/>
      <c r="AF225" s="7"/>
      <c r="AG225" s="7"/>
      <c r="AH225" s="7"/>
      <c r="AI225" s="20"/>
    </row>
    <row r="226" spans="2:35" ht="35.450000000000003" customHeight="1" x14ac:dyDescent="0.15">
      <c r="B226" s="892"/>
      <c r="C226" s="17"/>
      <c r="D226" s="7"/>
      <c r="E226" s="7"/>
      <c r="F226" s="17"/>
      <c r="G226" s="17"/>
      <c r="H226" s="17"/>
      <c r="I226" s="7"/>
      <c r="J226" s="7"/>
      <c r="K226" s="7"/>
      <c r="L226" s="7"/>
      <c r="M226" s="7"/>
      <c r="N226" s="7"/>
      <c r="O226" s="7"/>
      <c r="P226" s="7"/>
      <c r="Q226" s="17"/>
      <c r="R226" s="17"/>
      <c r="S226" s="7"/>
      <c r="T226" s="7"/>
      <c r="U226" s="7"/>
      <c r="V226" s="7"/>
      <c r="W226" s="17"/>
      <c r="X226" s="17"/>
      <c r="Y226" s="17"/>
      <c r="Z226" s="17"/>
      <c r="AA226" s="17"/>
      <c r="AB226" s="7"/>
      <c r="AC226" s="7"/>
      <c r="AD226" s="7"/>
      <c r="AE226" s="7"/>
      <c r="AF226" s="7"/>
      <c r="AG226" s="7"/>
      <c r="AH226" s="7"/>
      <c r="AI226" s="20"/>
    </row>
    <row r="227" spans="2:35" ht="22.5" customHeight="1" x14ac:dyDescent="0.15">
      <c r="B227" s="892"/>
      <c r="C227" s="17"/>
      <c r="D227" s="7"/>
      <c r="E227" s="19"/>
      <c r="F227" s="16"/>
      <c r="G227" s="16"/>
      <c r="H227" s="18"/>
      <c r="I227" s="18"/>
      <c r="J227" s="18"/>
      <c r="K227" s="18"/>
      <c r="L227" s="18"/>
      <c r="M227" s="7"/>
      <c r="N227" s="7"/>
      <c r="O227" s="7"/>
      <c r="P227" s="7"/>
      <c r="Q227" s="17"/>
      <c r="R227" s="17"/>
      <c r="S227" s="7"/>
      <c r="T227" s="7"/>
      <c r="U227" s="7"/>
      <c r="V227" s="7"/>
      <c r="W227" s="17"/>
      <c r="X227" s="17"/>
      <c r="Y227" s="17"/>
      <c r="Z227" s="17"/>
      <c r="AA227" s="17"/>
      <c r="AB227" s="16"/>
      <c r="AC227" s="16"/>
      <c r="AD227" s="16"/>
      <c r="AE227" s="16"/>
      <c r="AF227" s="16"/>
      <c r="AG227" s="16"/>
      <c r="AH227" s="16"/>
      <c r="AI227" s="15"/>
    </row>
    <row r="228" spans="2:35" ht="71.25" customHeight="1" x14ac:dyDescent="0.15">
      <c r="B228" s="893"/>
      <c r="C228" s="14"/>
      <c r="D228" s="11"/>
      <c r="E228" s="13"/>
      <c r="F228" s="12"/>
      <c r="G228" s="12"/>
      <c r="H228" s="11"/>
      <c r="I228" s="11"/>
      <c r="J228" s="11"/>
      <c r="K228" s="11"/>
      <c r="L228" s="11"/>
      <c r="M228" s="11"/>
      <c r="N228" s="11"/>
      <c r="O228" s="11"/>
      <c r="P228" s="11"/>
      <c r="Q228" s="11"/>
      <c r="R228" s="11"/>
      <c r="S228" s="10"/>
      <c r="T228" s="10"/>
      <c r="U228" s="10"/>
      <c r="V228" s="897" t="s">
        <v>519</v>
      </c>
      <c r="W228" s="897"/>
      <c r="X228" s="897"/>
      <c r="Y228" s="897"/>
      <c r="Z228" s="897"/>
      <c r="AA228" s="897"/>
      <c r="AB228" s="897"/>
      <c r="AC228" s="897"/>
      <c r="AD228" s="897"/>
      <c r="AE228" s="897"/>
      <c r="AF228" s="897"/>
      <c r="AG228" s="897"/>
      <c r="AH228" s="897"/>
      <c r="AI228" s="898"/>
    </row>
    <row r="229" spans="2:35" ht="15" customHeight="1" x14ac:dyDescent="0.15"/>
    <row r="230" spans="2:35" ht="26.25" customHeight="1" x14ac:dyDescent="0.2">
      <c r="B230" s="892" t="s">
        <v>31</v>
      </c>
      <c r="C230" s="894" t="s">
        <v>30</v>
      </c>
      <c r="D230" s="895"/>
      <c r="E230" s="895"/>
      <c r="F230" s="895"/>
      <c r="G230" s="895"/>
      <c r="H230" s="895"/>
      <c r="I230" s="895"/>
      <c r="J230" s="895"/>
      <c r="K230" s="895"/>
      <c r="L230" s="895"/>
      <c r="M230" s="895"/>
      <c r="N230" s="895"/>
      <c r="O230" s="895"/>
      <c r="P230" s="895"/>
      <c r="Q230" s="895"/>
      <c r="R230" s="895"/>
      <c r="S230" s="895"/>
      <c r="T230" s="895"/>
      <c r="U230" s="895"/>
      <c r="V230" s="895"/>
      <c r="W230" s="895"/>
      <c r="X230" s="895"/>
      <c r="Y230" s="895"/>
      <c r="Z230" s="895"/>
      <c r="AA230" s="895"/>
      <c r="AB230" s="895"/>
      <c r="AC230" s="895"/>
      <c r="AD230" s="895"/>
      <c r="AE230" s="895"/>
      <c r="AF230" s="895"/>
      <c r="AG230" s="895"/>
      <c r="AH230" s="895"/>
      <c r="AI230" s="896"/>
    </row>
    <row r="231" spans="2:35" ht="35.450000000000003" customHeight="1" x14ac:dyDescent="0.15">
      <c r="B231" s="892"/>
      <c r="C231" s="7"/>
      <c r="D231" s="7"/>
      <c r="E231" s="7"/>
      <c r="F231" s="7"/>
      <c r="G231" s="7"/>
      <c r="H231" s="7"/>
      <c r="I231" s="17"/>
      <c r="J231" s="7"/>
      <c r="K231" s="7"/>
      <c r="L231" s="7"/>
      <c r="M231" s="7"/>
      <c r="N231" s="7"/>
      <c r="O231" s="7"/>
      <c r="P231" s="7"/>
      <c r="Q231" s="21"/>
      <c r="R231" s="17"/>
      <c r="S231" s="7"/>
      <c r="T231" s="7"/>
      <c r="U231" s="7"/>
      <c r="V231" s="7"/>
      <c r="W231" s="17"/>
      <c r="X231" s="17"/>
      <c r="Y231" s="17"/>
      <c r="Z231" s="17"/>
      <c r="AA231" s="17"/>
      <c r="AB231" s="7"/>
      <c r="AC231" s="7"/>
      <c r="AD231" s="7"/>
      <c r="AE231" s="7"/>
      <c r="AF231" s="7"/>
      <c r="AG231" s="7"/>
      <c r="AH231" s="7"/>
      <c r="AI231" s="20"/>
    </row>
    <row r="232" spans="2:35" ht="35.450000000000003" customHeight="1" x14ac:dyDescent="0.15">
      <c r="B232" s="892"/>
      <c r="C232" s="7"/>
      <c r="D232" s="7"/>
      <c r="E232" s="7"/>
      <c r="F232" s="7"/>
      <c r="G232" s="7"/>
      <c r="H232" s="7"/>
      <c r="I232" s="17"/>
      <c r="J232" s="7"/>
      <c r="K232" s="7"/>
      <c r="L232" s="7"/>
      <c r="M232" s="7"/>
      <c r="N232" s="7"/>
      <c r="O232" s="7"/>
      <c r="P232" s="7"/>
      <c r="Q232" s="21"/>
      <c r="R232" s="17"/>
      <c r="S232" s="7"/>
      <c r="T232" s="7"/>
      <c r="U232" s="7"/>
      <c r="V232" s="7"/>
      <c r="W232" s="17"/>
      <c r="X232" s="17"/>
      <c r="Y232" s="17"/>
      <c r="Z232" s="17"/>
      <c r="AA232" s="17"/>
      <c r="AB232" s="7"/>
      <c r="AC232" s="7"/>
      <c r="AD232" s="7"/>
      <c r="AE232" s="7"/>
      <c r="AF232" s="7"/>
      <c r="AG232" s="7"/>
      <c r="AH232" s="7"/>
      <c r="AI232" s="20"/>
    </row>
    <row r="233" spans="2:35" ht="35.450000000000003" customHeight="1" x14ac:dyDescent="0.15">
      <c r="B233" s="892"/>
      <c r="C233" s="7"/>
      <c r="D233" s="7"/>
      <c r="E233" s="7"/>
      <c r="F233" s="7"/>
      <c r="G233" s="7"/>
      <c r="H233" s="7"/>
      <c r="I233" s="17"/>
      <c r="J233" s="7"/>
      <c r="K233" s="7"/>
      <c r="L233" s="7"/>
      <c r="M233" s="7"/>
      <c r="N233" s="7"/>
      <c r="O233" s="7"/>
      <c r="P233" s="7"/>
      <c r="Q233" s="21"/>
      <c r="R233" s="17"/>
      <c r="S233" s="7"/>
      <c r="T233" s="7"/>
      <c r="U233" s="7"/>
      <c r="V233" s="7"/>
      <c r="W233" s="17"/>
      <c r="X233" s="17"/>
      <c r="Y233" s="17"/>
      <c r="Z233" s="17"/>
      <c r="AA233" s="17"/>
      <c r="AB233" s="7"/>
      <c r="AC233" s="7"/>
      <c r="AD233" s="7"/>
      <c r="AE233" s="7"/>
      <c r="AF233" s="7"/>
      <c r="AG233" s="7"/>
      <c r="AH233" s="7"/>
      <c r="AI233" s="20"/>
    </row>
    <row r="234" spans="2:35" ht="35.450000000000003" customHeight="1" x14ac:dyDescent="0.15">
      <c r="B234" s="892"/>
      <c r="C234" s="7"/>
      <c r="D234" s="7"/>
      <c r="E234" s="7"/>
      <c r="F234" s="7"/>
      <c r="G234" s="7"/>
      <c r="H234" s="7"/>
      <c r="I234" s="17"/>
      <c r="J234" s="7"/>
      <c r="K234" s="7"/>
      <c r="L234" s="7"/>
      <c r="M234" s="7"/>
      <c r="N234" s="7"/>
      <c r="O234" s="7"/>
      <c r="P234" s="7"/>
      <c r="Q234" s="21"/>
      <c r="R234" s="17"/>
      <c r="S234" s="7"/>
      <c r="T234" s="7"/>
      <c r="U234" s="7"/>
      <c r="V234" s="7"/>
      <c r="W234" s="17"/>
      <c r="X234" s="17"/>
      <c r="Y234" s="17"/>
      <c r="Z234" s="17"/>
      <c r="AA234" s="17"/>
      <c r="AB234" s="7"/>
      <c r="AC234" s="7"/>
      <c r="AD234" s="7"/>
      <c r="AE234" s="7"/>
      <c r="AF234" s="7"/>
      <c r="AG234" s="7"/>
      <c r="AH234" s="7"/>
      <c r="AI234" s="20"/>
    </row>
    <row r="235" spans="2:35" ht="35.450000000000003" customHeight="1" x14ac:dyDescent="0.15">
      <c r="B235" s="892"/>
      <c r="C235" s="7"/>
      <c r="D235" s="7"/>
      <c r="E235" s="7"/>
      <c r="F235" s="7"/>
      <c r="G235" s="7"/>
      <c r="H235" s="7"/>
      <c r="I235" s="17"/>
      <c r="J235" s="7"/>
      <c r="K235" s="7"/>
      <c r="L235" s="7"/>
      <c r="M235" s="7"/>
      <c r="N235" s="7"/>
      <c r="O235" s="7"/>
      <c r="P235" s="7"/>
      <c r="Q235" s="17"/>
      <c r="R235" s="17"/>
      <c r="S235" s="7"/>
      <c r="T235" s="7"/>
      <c r="U235" s="7"/>
      <c r="V235" s="7"/>
      <c r="W235" s="17"/>
      <c r="X235" s="17"/>
      <c r="Y235" s="17"/>
      <c r="Z235" s="17"/>
      <c r="AA235" s="17"/>
      <c r="AB235" s="7"/>
      <c r="AC235" s="7"/>
      <c r="AD235" s="7"/>
      <c r="AE235" s="7"/>
      <c r="AF235" s="7"/>
      <c r="AG235" s="7"/>
      <c r="AH235" s="7"/>
      <c r="AI235" s="20"/>
    </row>
    <row r="236" spans="2:35" ht="35.450000000000003" customHeight="1" x14ac:dyDescent="0.15">
      <c r="B236" s="892"/>
      <c r="C236" s="7"/>
      <c r="D236" s="7"/>
      <c r="E236" s="7"/>
      <c r="F236" s="17"/>
      <c r="G236" s="17"/>
      <c r="H236" s="7"/>
      <c r="I236" s="7"/>
      <c r="J236" s="7"/>
      <c r="K236" s="7"/>
      <c r="L236" s="7"/>
      <c r="M236" s="7"/>
      <c r="N236" s="7"/>
      <c r="O236" s="7"/>
      <c r="P236" s="7"/>
      <c r="Q236" s="17"/>
      <c r="R236" s="7"/>
      <c r="S236" s="7"/>
      <c r="T236" s="7"/>
      <c r="U236" s="7"/>
      <c r="V236" s="7"/>
      <c r="W236" s="17"/>
      <c r="X236" s="17"/>
      <c r="Y236" s="17"/>
      <c r="Z236" s="17"/>
      <c r="AA236" s="17"/>
      <c r="AB236" s="7"/>
      <c r="AC236" s="7"/>
      <c r="AD236" s="7"/>
      <c r="AE236" s="7"/>
      <c r="AF236" s="7"/>
      <c r="AG236" s="7"/>
      <c r="AH236" s="7"/>
      <c r="AI236" s="20"/>
    </row>
    <row r="237" spans="2:35" ht="35.450000000000003" customHeight="1" x14ac:dyDescent="0.15">
      <c r="B237" s="892"/>
      <c r="C237" s="7"/>
      <c r="D237" s="7"/>
      <c r="E237" s="7"/>
      <c r="F237" s="17"/>
      <c r="G237" s="17"/>
      <c r="H237" s="17"/>
      <c r="I237" s="7"/>
      <c r="J237" s="7"/>
      <c r="K237" s="7"/>
      <c r="L237" s="7"/>
      <c r="M237" s="7"/>
      <c r="N237" s="7"/>
      <c r="O237" s="7"/>
      <c r="P237" s="7"/>
      <c r="Q237" s="17"/>
      <c r="R237" s="7"/>
      <c r="S237" s="7"/>
      <c r="T237" s="7"/>
      <c r="U237" s="7"/>
      <c r="V237" s="7"/>
      <c r="W237" s="17"/>
      <c r="X237" s="17"/>
      <c r="Y237" s="17"/>
      <c r="Z237" s="17"/>
      <c r="AA237" s="17"/>
      <c r="AB237" s="7"/>
      <c r="AC237" s="7"/>
      <c r="AD237" s="7"/>
      <c r="AE237" s="7"/>
      <c r="AF237" s="7"/>
      <c r="AG237" s="7"/>
      <c r="AH237" s="7"/>
      <c r="AI237" s="20"/>
    </row>
    <row r="238" spans="2:35" ht="35.450000000000003" customHeight="1" x14ac:dyDescent="0.15">
      <c r="B238" s="892"/>
      <c r="C238" s="17"/>
      <c r="D238" s="7"/>
      <c r="E238" s="7"/>
      <c r="F238" s="17"/>
      <c r="G238" s="17"/>
      <c r="H238" s="17"/>
      <c r="I238" s="7"/>
      <c r="J238" s="7"/>
      <c r="K238" s="7"/>
      <c r="L238" s="7"/>
      <c r="M238" s="7"/>
      <c r="N238" s="7"/>
      <c r="O238" s="7"/>
      <c r="P238" s="7"/>
      <c r="Q238" s="17"/>
      <c r="R238" s="17"/>
      <c r="S238" s="7"/>
      <c r="T238" s="7"/>
      <c r="U238" s="7"/>
      <c r="V238" s="7"/>
      <c r="W238" s="17"/>
      <c r="X238" s="17"/>
      <c r="Y238" s="17"/>
      <c r="Z238" s="17"/>
      <c r="AA238" s="17"/>
      <c r="AB238" s="7"/>
      <c r="AC238" s="7"/>
      <c r="AD238" s="7"/>
      <c r="AE238" s="7"/>
      <c r="AF238" s="7"/>
      <c r="AG238" s="7"/>
      <c r="AH238" s="7"/>
      <c r="AI238" s="20"/>
    </row>
    <row r="239" spans="2:35" ht="35.450000000000003" customHeight="1" x14ac:dyDescent="0.15">
      <c r="B239" s="892"/>
      <c r="C239" s="17"/>
      <c r="D239" s="7"/>
      <c r="E239" s="7"/>
      <c r="F239" s="17"/>
      <c r="G239" s="17"/>
      <c r="H239" s="17"/>
      <c r="I239" s="7"/>
      <c r="J239" s="7"/>
      <c r="K239" s="7"/>
      <c r="L239" s="7"/>
      <c r="M239" s="7"/>
      <c r="N239" s="7"/>
      <c r="O239" s="7"/>
      <c r="P239" s="7"/>
      <c r="Q239" s="17"/>
      <c r="R239" s="17"/>
      <c r="S239" s="7"/>
      <c r="T239" s="7"/>
      <c r="U239" s="7"/>
      <c r="V239" s="7"/>
      <c r="W239" s="17"/>
      <c r="X239" s="17"/>
      <c r="Y239" s="17"/>
      <c r="Z239" s="17"/>
      <c r="AA239" s="17"/>
      <c r="AB239" s="7"/>
      <c r="AC239" s="7"/>
      <c r="AD239" s="7"/>
      <c r="AE239" s="7"/>
      <c r="AF239" s="7"/>
      <c r="AG239" s="7"/>
      <c r="AH239" s="7"/>
      <c r="AI239" s="20"/>
    </row>
    <row r="240" spans="2:35" ht="35.450000000000003" customHeight="1" x14ac:dyDescent="0.15">
      <c r="B240" s="892"/>
      <c r="C240" s="17"/>
      <c r="D240" s="7"/>
      <c r="E240" s="7"/>
      <c r="F240" s="17"/>
      <c r="G240" s="17"/>
      <c r="H240" s="17"/>
      <c r="I240" s="7"/>
      <c r="J240" s="7"/>
      <c r="K240" s="7"/>
      <c r="L240" s="7"/>
      <c r="M240" s="7"/>
      <c r="N240" s="7"/>
      <c r="O240" s="7"/>
      <c r="P240" s="7"/>
      <c r="Q240" s="17"/>
      <c r="R240" s="17"/>
      <c r="S240" s="7"/>
      <c r="T240" s="7"/>
      <c r="U240" s="7"/>
      <c r="V240" s="7"/>
      <c r="W240" s="17"/>
      <c r="X240" s="17"/>
      <c r="Y240" s="17"/>
      <c r="Z240" s="17"/>
      <c r="AA240" s="17"/>
      <c r="AB240" s="7"/>
      <c r="AC240" s="7"/>
      <c r="AD240" s="7"/>
      <c r="AE240" s="7"/>
      <c r="AF240" s="7"/>
      <c r="AG240" s="7"/>
      <c r="AH240" s="7"/>
      <c r="AI240" s="20"/>
    </row>
    <row r="241" spans="2:35" ht="22.5" customHeight="1" x14ac:dyDescent="0.15">
      <c r="B241" s="892"/>
      <c r="C241" s="17"/>
      <c r="D241" s="7"/>
      <c r="E241" s="19"/>
      <c r="F241" s="16"/>
      <c r="G241" s="16"/>
      <c r="H241" s="18"/>
      <c r="I241" s="18"/>
      <c r="J241" s="18"/>
      <c r="K241" s="18"/>
      <c r="L241" s="18"/>
      <c r="M241" s="7"/>
      <c r="N241" s="7"/>
      <c r="O241" s="7"/>
      <c r="P241" s="7"/>
      <c r="Q241" s="17"/>
      <c r="R241" s="17"/>
      <c r="S241" s="7"/>
      <c r="T241" s="7"/>
      <c r="U241" s="7"/>
      <c r="V241" s="7"/>
      <c r="W241" s="17"/>
      <c r="X241" s="17"/>
      <c r="Y241" s="17"/>
      <c r="Z241" s="17"/>
      <c r="AA241" s="17"/>
      <c r="AB241" s="16"/>
      <c r="AC241" s="16"/>
      <c r="AD241" s="16"/>
      <c r="AE241" s="16"/>
      <c r="AF241" s="16"/>
      <c r="AG241" s="16"/>
      <c r="AH241" s="16"/>
      <c r="AI241" s="15"/>
    </row>
    <row r="242" spans="2:35" ht="71.25" customHeight="1" x14ac:dyDescent="0.15">
      <c r="B242" s="893"/>
      <c r="C242" s="14"/>
      <c r="D242" s="11"/>
      <c r="E242" s="13"/>
      <c r="F242" s="12"/>
      <c r="G242" s="12"/>
      <c r="H242" s="11"/>
      <c r="I242" s="11"/>
      <c r="J242" s="11"/>
      <c r="K242" s="11"/>
      <c r="L242" s="11"/>
      <c r="M242" s="11"/>
      <c r="N242" s="11"/>
      <c r="O242" s="11"/>
      <c r="P242" s="11"/>
      <c r="Q242" s="11"/>
      <c r="R242" s="11"/>
      <c r="S242" s="10"/>
      <c r="T242" s="10"/>
      <c r="U242" s="10"/>
      <c r="V242" s="897" t="s">
        <v>519</v>
      </c>
      <c r="W242" s="897"/>
      <c r="X242" s="897"/>
      <c r="Y242" s="897"/>
      <c r="Z242" s="897"/>
      <c r="AA242" s="897"/>
      <c r="AB242" s="897"/>
      <c r="AC242" s="897"/>
      <c r="AD242" s="897"/>
      <c r="AE242" s="897"/>
      <c r="AF242" s="897"/>
      <c r="AG242" s="897"/>
      <c r="AH242" s="897"/>
      <c r="AI242" s="898"/>
    </row>
    <row r="243" spans="2:35" ht="15" customHeight="1" x14ac:dyDescent="0.15"/>
    <row r="244" spans="2:35" ht="26.25" customHeight="1" x14ac:dyDescent="0.2">
      <c r="B244" s="892" t="s">
        <v>31</v>
      </c>
      <c r="C244" s="894" t="s">
        <v>30</v>
      </c>
      <c r="D244" s="895"/>
      <c r="E244" s="895"/>
      <c r="F244" s="895"/>
      <c r="G244" s="895"/>
      <c r="H244" s="895"/>
      <c r="I244" s="895"/>
      <c r="J244" s="895"/>
      <c r="K244" s="895"/>
      <c r="L244" s="895"/>
      <c r="M244" s="895"/>
      <c r="N244" s="895"/>
      <c r="O244" s="895"/>
      <c r="P244" s="895"/>
      <c r="Q244" s="895"/>
      <c r="R244" s="895"/>
      <c r="S244" s="895"/>
      <c r="T244" s="895"/>
      <c r="U244" s="895"/>
      <c r="V244" s="895"/>
      <c r="W244" s="895"/>
      <c r="X244" s="895"/>
      <c r="Y244" s="895"/>
      <c r="Z244" s="895"/>
      <c r="AA244" s="895"/>
      <c r="AB244" s="895"/>
      <c r="AC244" s="895"/>
      <c r="AD244" s="895"/>
      <c r="AE244" s="895"/>
      <c r="AF244" s="895"/>
      <c r="AG244" s="895"/>
      <c r="AH244" s="895"/>
      <c r="AI244" s="896"/>
    </row>
    <row r="245" spans="2:35" ht="35.450000000000003" customHeight="1" x14ac:dyDescent="0.15">
      <c r="B245" s="892"/>
      <c r="C245" s="7"/>
      <c r="D245" s="7"/>
      <c r="E245" s="7"/>
      <c r="F245" s="7"/>
      <c r="G245" s="7"/>
      <c r="H245" s="7"/>
      <c r="I245" s="17"/>
      <c r="J245" s="7"/>
      <c r="K245" s="7"/>
      <c r="L245" s="7"/>
      <c r="M245" s="7"/>
      <c r="N245" s="7"/>
      <c r="O245" s="7"/>
      <c r="P245" s="7"/>
      <c r="Q245" s="21"/>
      <c r="R245" s="17"/>
      <c r="S245" s="7"/>
      <c r="T245" s="7"/>
      <c r="U245" s="7"/>
      <c r="V245" s="7"/>
      <c r="W245" s="17"/>
      <c r="X245" s="17"/>
      <c r="Y245" s="17"/>
      <c r="Z245" s="17"/>
      <c r="AA245" s="17"/>
      <c r="AB245" s="7"/>
      <c r="AC245" s="7"/>
      <c r="AD245" s="7"/>
      <c r="AE245" s="7"/>
      <c r="AF245" s="7"/>
      <c r="AG245" s="7"/>
      <c r="AH245" s="7"/>
      <c r="AI245" s="20"/>
    </row>
    <row r="246" spans="2:35" ht="35.450000000000003" customHeight="1" x14ac:dyDescent="0.15">
      <c r="B246" s="892"/>
      <c r="C246" s="7"/>
      <c r="D246" s="7"/>
      <c r="E246" s="7"/>
      <c r="F246" s="7"/>
      <c r="G246" s="7"/>
      <c r="H246" s="7"/>
      <c r="I246" s="17"/>
      <c r="J246" s="7"/>
      <c r="K246" s="7"/>
      <c r="L246" s="7"/>
      <c r="M246" s="7"/>
      <c r="N246" s="7"/>
      <c r="O246" s="7"/>
      <c r="P246" s="7"/>
      <c r="Q246" s="21"/>
      <c r="R246" s="17"/>
      <c r="S246" s="7"/>
      <c r="T246" s="7"/>
      <c r="U246" s="7"/>
      <c r="V246" s="7"/>
      <c r="W246" s="17"/>
      <c r="X246" s="17"/>
      <c r="Y246" s="17"/>
      <c r="Z246" s="17"/>
      <c r="AA246" s="17"/>
      <c r="AB246" s="7"/>
      <c r="AC246" s="7"/>
      <c r="AD246" s="7"/>
      <c r="AE246" s="7"/>
      <c r="AF246" s="7"/>
      <c r="AG246" s="7"/>
      <c r="AH246" s="7"/>
      <c r="AI246" s="20"/>
    </row>
    <row r="247" spans="2:35" ht="35.450000000000003" customHeight="1" x14ac:dyDescent="0.15">
      <c r="B247" s="892"/>
      <c r="C247" s="7"/>
      <c r="D247" s="7"/>
      <c r="E247" s="7"/>
      <c r="F247" s="7"/>
      <c r="G247" s="7"/>
      <c r="H247" s="7"/>
      <c r="I247" s="17"/>
      <c r="J247" s="7"/>
      <c r="K247" s="7"/>
      <c r="L247" s="7"/>
      <c r="M247" s="7"/>
      <c r="N247" s="7"/>
      <c r="O247" s="7"/>
      <c r="P247" s="7"/>
      <c r="Q247" s="21"/>
      <c r="R247" s="17"/>
      <c r="S247" s="7"/>
      <c r="T247" s="7"/>
      <c r="U247" s="7"/>
      <c r="V247" s="7"/>
      <c r="W247" s="17"/>
      <c r="X247" s="17"/>
      <c r="Y247" s="17"/>
      <c r="Z247" s="17"/>
      <c r="AA247" s="17"/>
      <c r="AB247" s="7"/>
      <c r="AC247" s="7"/>
      <c r="AD247" s="7"/>
      <c r="AE247" s="7"/>
      <c r="AF247" s="7"/>
      <c r="AG247" s="7"/>
      <c r="AH247" s="7"/>
      <c r="AI247" s="20"/>
    </row>
    <row r="248" spans="2:35" ht="35.450000000000003" customHeight="1" x14ac:dyDescent="0.15">
      <c r="B248" s="892"/>
      <c r="C248" s="7"/>
      <c r="D248" s="7"/>
      <c r="E248" s="7"/>
      <c r="F248" s="7"/>
      <c r="G248" s="7"/>
      <c r="H248" s="7"/>
      <c r="I248" s="17"/>
      <c r="J248" s="7"/>
      <c r="K248" s="7"/>
      <c r="L248" s="7"/>
      <c r="M248" s="7"/>
      <c r="N248" s="7"/>
      <c r="O248" s="7"/>
      <c r="P248" s="7"/>
      <c r="Q248" s="21"/>
      <c r="R248" s="17"/>
      <c r="S248" s="7"/>
      <c r="T248" s="7"/>
      <c r="U248" s="7"/>
      <c r="V248" s="7"/>
      <c r="W248" s="17"/>
      <c r="X248" s="17"/>
      <c r="Y248" s="17"/>
      <c r="Z248" s="17"/>
      <c r="AA248" s="17"/>
      <c r="AB248" s="7"/>
      <c r="AC248" s="7"/>
      <c r="AD248" s="7"/>
      <c r="AE248" s="7"/>
      <c r="AF248" s="7"/>
      <c r="AG248" s="7"/>
      <c r="AH248" s="7"/>
      <c r="AI248" s="20"/>
    </row>
    <row r="249" spans="2:35" ht="35.450000000000003" customHeight="1" x14ac:dyDescent="0.15">
      <c r="B249" s="892"/>
      <c r="C249" s="7"/>
      <c r="D249" s="7"/>
      <c r="E249" s="7"/>
      <c r="F249" s="7"/>
      <c r="G249" s="7"/>
      <c r="H249" s="7"/>
      <c r="I249" s="17"/>
      <c r="J249" s="7"/>
      <c r="K249" s="7"/>
      <c r="L249" s="7"/>
      <c r="M249" s="7"/>
      <c r="N249" s="7"/>
      <c r="O249" s="7"/>
      <c r="P249" s="7"/>
      <c r="Q249" s="17"/>
      <c r="R249" s="17"/>
      <c r="S249" s="7"/>
      <c r="T249" s="7"/>
      <c r="U249" s="7"/>
      <c r="V249" s="7"/>
      <c r="W249" s="17"/>
      <c r="X249" s="17"/>
      <c r="Y249" s="17"/>
      <c r="Z249" s="17"/>
      <c r="AA249" s="17"/>
      <c r="AB249" s="7"/>
      <c r="AC249" s="7"/>
      <c r="AD249" s="7"/>
      <c r="AE249" s="7"/>
      <c r="AF249" s="7"/>
      <c r="AG249" s="7"/>
      <c r="AH249" s="7"/>
      <c r="AI249" s="20"/>
    </row>
    <row r="250" spans="2:35" ht="35.450000000000003" customHeight="1" x14ac:dyDescent="0.15">
      <c r="B250" s="892"/>
      <c r="C250" s="7"/>
      <c r="D250" s="7"/>
      <c r="E250" s="7"/>
      <c r="F250" s="17"/>
      <c r="G250" s="17"/>
      <c r="H250" s="7"/>
      <c r="I250" s="7"/>
      <c r="J250" s="7"/>
      <c r="K250" s="7"/>
      <c r="L250" s="7"/>
      <c r="M250" s="7"/>
      <c r="N250" s="7"/>
      <c r="O250" s="7"/>
      <c r="P250" s="7"/>
      <c r="Q250" s="17"/>
      <c r="R250" s="7"/>
      <c r="S250" s="7"/>
      <c r="T250" s="7"/>
      <c r="U250" s="7"/>
      <c r="V250" s="7"/>
      <c r="W250" s="17"/>
      <c r="X250" s="17"/>
      <c r="Y250" s="17"/>
      <c r="Z250" s="17"/>
      <c r="AA250" s="17"/>
      <c r="AB250" s="7"/>
      <c r="AC250" s="7"/>
      <c r="AD250" s="7"/>
      <c r="AE250" s="7"/>
      <c r="AF250" s="7"/>
      <c r="AG250" s="7"/>
      <c r="AH250" s="7"/>
      <c r="AI250" s="20"/>
    </row>
    <row r="251" spans="2:35" ht="35.450000000000003" customHeight="1" x14ac:dyDescent="0.15">
      <c r="B251" s="892"/>
      <c r="C251" s="7"/>
      <c r="D251" s="7"/>
      <c r="E251" s="7"/>
      <c r="F251" s="17"/>
      <c r="G251" s="17"/>
      <c r="H251" s="17"/>
      <c r="I251" s="7"/>
      <c r="J251" s="7"/>
      <c r="K251" s="7"/>
      <c r="L251" s="7"/>
      <c r="M251" s="7"/>
      <c r="N251" s="7"/>
      <c r="O251" s="7"/>
      <c r="P251" s="7"/>
      <c r="Q251" s="17"/>
      <c r="R251" s="7"/>
      <c r="S251" s="7"/>
      <c r="T251" s="7"/>
      <c r="U251" s="7"/>
      <c r="V251" s="7"/>
      <c r="W251" s="17"/>
      <c r="X251" s="17"/>
      <c r="Y251" s="17"/>
      <c r="Z251" s="17"/>
      <c r="AA251" s="17"/>
      <c r="AB251" s="7"/>
      <c r="AC251" s="7"/>
      <c r="AD251" s="7"/>
      <c r="AE251" s="7"/>
      <c r="AF251" s="7"/>
      <c r="AG251" s="7"/>
      <c r="AH251" s="7"/>
      <c r="AI251" s="20"/>
    </row>
    <row r="252" spans="2:35" ht="35.450000000000003" customHeight="1" x14ac:dyDescent="0.15">
      <c r="B252" s="892"/>
      <c r="C252" s="17"/>
      <c r="D252" s="7"/>
      <c r="E252" s="7"/>
      <c r="F252" s="17"/>
      <c r="G252" s="17"/>
      <c r="H252" s="17"/>
      <c r="I252" s="7"/>
      <c r="J252" s="7"/>
      <c r="K252" s="7"/>
      <c r="L252" s="7"/>
      <c r="M252" s="7"/>
      <c r="N252" s="7"/>
      <c r="O252" s="7"/>
      <c r="P252" s="7"/>
      <c r="Q252" s="17"/>
      <c r="R252" s="17"/>
      <c r="S252" s="7"/>
      <c r="T252" s="7"/>
      <c r="U252" s="7"/>
      <c r="V252" s="7"/>
      <c r="W252" s="17"/>
      <c r="X252" s="17"/>
      <c r="Y252" s="17"/>
      <c r="Z252" s="17"/>
      <c r="AA252" s="17"/>
      <c r="AB252" s="7"/>
      <c r="AC252" s="7"/>
      <c r="AD252" s="7"/>
      <c r="AE252" s="7"/>
      <c r="AF252" s="7"/>
      <c r="AG252" s="7"/>
      <c r="AH252" s="7"/>
      <c r="AI252" s="20"/>
    </row>
    <row r="253" spans="2:35" ht="35.450000000000003" customHeight="1" x14ac:dyDescent="0.15">
      <c r="B253" s="892"/>
      <c r="C253" s="17"/>
      <c r="D253" s="7"/>
      <c r="E253" s="7"/>
      <c r="F253" s="17"/>
      <c r="G253" s="17"/>
      <c r="H253" s="17"/>
      <c r="I253" s="7"/>
      <c r="J253" s="7"/>
      <c r="K253" s="7"/>
      <c r="L253" s="7"/>
      <c r="M253" s="7"/>
      <c r="N253" s="7"/>
      <c r="O253" s="7"/>
      <c r="P253" s="7"/>
      <c r="Q253" s="17"/>
      <c r="R253" s="17"/>
      <c r="S253" s="7"/>
      <c r="T253" s="7"/>
      <c r="U253" s="7"/>
      <c r="V253" s="7"/>
      <c r="W253" s="17"/>
      <c r="X253" s="17"/>
      <c r="Y253" s="17"/>
      <c r="Z253" s="17"/>
      <c r="AA253" s="17"/>
      <c r="AB253" s="7"/>
      <c r="AC253" s="7"/>
      <c r="AD253" s="7"/>
      <c r="AE253" s="7"/>
      <c r="AF253" s="7"/>
      <c r="AG253" s="7"/>
      <c r="AH253" s="7"/>
      <c r="AI253" s="20"/>
    </row>
    <row r="254" spans="2:35" ht="35.450000000000003" customHeight="1" x14ac:dyDescent="0.15">
      <c r="B254" s="892"/>
      <c r="C254" s="17"/>
      <c r="D254" s="7"/>
      <c r="E254" s="7"/>
      <c r="F254" s="17"/>
      <c r="G254" s="17"/>
      <c r="H254" s="17"/>
      <c r="I254" s="7"/>
      <c r="J254" s="7"/>
      <c r="K254" s="7"/>
      <c r="L254" s="7"/>
      <c r="M254" s="7"/>
      <c r="N254" s="7"/>
      <c r="O254" s="7"/>
      <c r="P254" s="7"/>
      <c r="Q254" s="17"/>
      <c r="R254" s="17"/>
      <c r="S254" s="7"/>
      <c r="T254" s="7"/>
      <c r="U254" s="7"/>
      <c r="V254" s="7"/>
      <c r="W254" s="17"/>
      <c r="X254" s="17"/>
      <c r="Y254" s="17"/>
      <c r="Z254" s="17"/>
      <c r="AA254" s="17"/>
      <c r="AB254" s="7"/>
      <c r="AC254" s="7"/>
      <c r="AD254" s="7"/>
      <c r="AE254" s="7"/>
      <c r="AF254" s="7"/>
      <c r="AG254" s="7"/>
      <c r="AH254" s="7"/>
      <c r="AI254" s="20"/>
    </row>
    <row r="255" spans="2:35" ht="22.5" customHeight="1" x14ac:dyDescent="0.15">
      <c r="B255" s="892"/>
      <c r="C255" s="17"/>
      <c r="D255" s="7"/>
      <c r="E255" s="19"/>
      <c r="F255" s="16"/>
      <c r="G255" s="16"/>
      <c r="H255" s="18"/>
      <c r="I255" s="18"/>
      <c r="J255" s="18"/>
      <c r="K255" s="18"/>
      <c r="L255" s="18"/>
      <c r="M255" s="7"/>
      <c r="N255" s="7"/>
      <c r="O255" s="7"/>
      <c r="P255" s="7"/>
      <c r="Q255" s="17"/>
      <c r="R255" s="17"/>
      <c r="S255" s="7"/>
      <c r="T255" s="7"/>
      <c r="U255" s="7"/>
      <c r="V255" s="7"/>
      <c r="W255" s="17"/>
      <c r="X255" s="17"/>
      <c r="Y255" s="17"/>
      <c r="Z255" s="17"/>
      <c r="AA255" s="17"/>
      <c r="AB255" s="16"/>
      <c r="AC255" s="16"/>
      <c r="AD255" s="16"/>
      <c r="AE255" s="16"/>
      <c r="AF255" s="16"/>
      <c r="AG255" s="16"/>
      <c r="AH255" s="16"/>
      <c r="AI255" s="15"/>
    </row>
    <row r="256" spans="2:35" ht="71.25" customHeight="1" x14ac:dyDescent="0.15">
      <c r="B256" s="893"/>
      <c r="C256" s="14"/>
      <c r="D256" s="11"/>
      <c r="E256" s="13"/>
      <c r="F256" s="12"/>
      <c r="G256" s="12"/>
      <c r="H256" s="11"/>
      <c r="I256" s="11"/>
      <c r="J256" s="11"/>
      <c r="K256" s="11"/>
      <c r="L256" s="11"/>
      <c r="M256" s="11"/>
      <c r="N256" s="11"/>
      <c r="O256" s="11"/>
      <c r="P256" s="11"/>
      <c r="Q256" s="11"/>
      <c r="R256" s="11"/>
      <c r="S256" s="10"/>
      <c r="T256" s="10"/>
      <c r="U256" s="10"/>
      <c r="V256" s="897" t="s">
        <v>519</v>
      </c>
      <c r="W256" s="897"/>
      <c r="X256" s="897"/>
      <c r="Y256" s="897"/>
      <c r="Z256" s="897"/>
      <c r="AA256" s="897"/>
      <c r="AB256" s="897"/>
      <c r="AC256" s="897"/>
      <c r="AD256" s="897"/>
      <c r="AE256" s="897"/>
      <c r="AF256" s="897"/>
      <c r="AG256" s="897"/>
      <c r="AH256" s="897"/>
      <c r="AI256" s="898"/>
    </row>
    <row r="257" spans="2:35" ht="15" customHeight="1" x14ac:dyDescent="0.15"/>
    <row r="258" spans="2:35" ht="26.25" customHeight="1" x14ac:dyDescent="0.2">
      <c r="B258" s="892" t="s">
        <v>31</v>
      </c>
      <c r="C258" s="894" t="s">
        <v>30</v>
      </c>
      <c r="D258" s="895"/>
      <c r="E258" s="895"/>
      <c r="F258" s="895"/>
      <c r="G258" s="895"/>
      <c r="H258" s="895"/>
      <c r="I258" s="895"/>
      <c r="J258" s="895"/>
      <c r="K258" s="895"/>
      <c r="L258" s="895"/>
      <c r="M258" s="895"/>
      <c r="N258" s="895"/>
      <c r="O258" s="895"/>
      <c r="P258" s="895"/>
      <c r="Q258" s="895"/>
      <c r="R258" s="895"/>
      <c r="S258" s="895"/>
      <c r="T258" s="895"/>
      <c r="U258" s="895"/>
      <c r="V258" s="895"/>
      <c r="W258" s="895"/>
      <c r="X258" s="895"/>
      <c r="Y258" s="895"/>
      <c r="Z258" s="895"/>
      <c r="AA258" s="895"/>
      <c r="AB258" s="895"/>
      <c r="AC258" s="895"/>
      <c r="AD258" s="895"/>
      <c r="AE258" s="895"/>
      <c r="AF258" s="895"/>
      <c r="AG258" s="895"/>
      <c r="AH258" s="895"/>
      <c r="AI258" s="896"/>
    </row>
    <row r="259" spans="2:35" ht="35.450000000000003" customHeight="1" x14ac:dyDescent="0.15">
      <c r="B259" s="892"/>
      <c r="C259" s="7"/>
      <c r="D259" s="7"/>
      <c r="E259" s="7"/>
      <c r="F259" s="7"/>
      <c r="G259" s="7"/>
      <c r="H259" s="7"/>
      <c r="I259" s="17"/>
      <c r="J259" s="7"/>
      <c r="K259" s="7"/>
      <c r="L259" s="7"/>
      <c r="M259" s="7"/>
      <c r="N259" s="7"/>
      <c r="O259" s="7"/>
      <c r="P259" s="7"/>
      <c r="Q259" s="21"/>
      <c r="R259" s="17"/>
      <c r="S259" s="7"/>
      <c r="T259" s="7"/>
      <c r="U259" s="7"/>
      <c r="V259" s="7"/>
      <c r="W259" s="17"/>
      <c r="X259" s="17"/>
      <c r="Y259" s="17"/>
      <c r="Z259" s="17"/>
      <c r="AA259" s="17"/>
      <c r="AB259" s="7"/>
      <c r="AC259" s="7"/>
      <c r="AD259" s="7"/>
      <c r="AE259" s="7"/>
      <c r="AF259" s="7"/>
      <c r="AG259" s="7"/>
      <c r="AH259" s="7"/>
      <c r="AI259" s="20"/>
    </row>
    <row r="260" spans="2:35" ht="35.450000000000003" customHeight="1" x14ac:dyDescent="0.15">
      <c r="B260" s="892"/>
      <c r="C260" s="7"/>
      <c r="D260" s="7"/>
      <c r="E260" s="7"/>
      <c r="F260" s="7"/>
      <c r="G260" s="7"/>
      <c r="H260" s="7"/>
      <c r="I260" s="17"/>
      <c r="J260" s="7"/>
      <c r="K260" s="7"/>
      <c r="L260" s="7"/>
      <c r="M260" s="7"/>
      <c r="N260" s="7"/>
      <c r="O260" s="7"/>
      <c r="P260" s="7"/>
      <c r="Q260" s="21"/>
      <c r="R260" s="17"/>
      <c r="S260" s="7"/>
      <c r="T260" s="7"/>
      <c r="U260" s="7"/>
      <c r="V260" s="7"/>
      <c r="W260" s="17"/>
      <c r="X260" s="17"/>
      <c r="Y260" s="17"/>
      <c r="Z260" s="17"/>
      <c r="AA260" s="17"/>
      <c r="AB260" s="7"/>
      <c r="AC260" s="7"/>
      <c r="AD260" s="7"/>
      <c r="AE260" s="7"/>
      <c r="AF260" s="7"/>
      <c r="AG260" s="7"/>
      <c r="AH260" s="7"/>
      <c r="AI260" s="20"/>
    </row>
    <row r="261" spans="2:35" ht="35.450000000000003" customHeight="1" x14ac:dyDescent="0.15">
      <c r="B261" s="892"/>
      <c r="C261" s="7"/>
      <c r="D261" s="7"/>
      <c r="E261" s="7"/>
      <c r="F261" s="7"/>
      <c r="G261" s="7"/>
      <c r="H261" s="7"/>
      <c r="I261" s="17"/>
      <c r="J261" s="7"/>
      <c r="K261" s="7"/>
      <c r="L261" s="7"/>
      <c r="M261" s="7"/>
      <c r="N261" s="7"/>
      <c r="O261" s="7"/>
      <c r="P261" s="7"/>
      <c r="Q261" s="21"/>
      <c r="R261" s="17"/>
      <c r="S261" s="7"/>
      <c r="T261" s="7"/>
      <c r="U261" s="7"/>
      <c r="V261" s="7"/>
      <c r="W261" s="17"/>
      <c r="X261" s="17"/>
      <c r="Y261" s="17"/>
      <c r="Z261" s="17"/>
      <c r="AA261" s="17"/>
      <c r="AB261" s="7"/>
      <c r="AC261" s="7"/>
      <c r="AD261" s="7"/>
      <c r="AE261" s="7"/>
      <c r="AF261" s="7"/>
      <c r="AG261" s="7"/>
      <c r="AH261" s="7"/>
      <c r="AI261" s="20"/>
    </row>
    <row r="262" spans="2:35" ht="35.450000000000003" customHeight="1" x14ac:dyDescent="0.15">
      <c r="B262" s="892"/>
      <c r="C262" s="7"/>
      <c r="D262" s="7"/>
      <c r="E262" s="7"/>
      <c r="F262" s="7"/>
      <c r="G262" s="7"/>
      <c r="H262" s="7"/>
      <c r="I262" s="17"/>
      <c r="J262" s="7"/>
      <c r="K262" s="7"/>
      <c r="L262" s="7"/>
      <c r="M262" s="7"/>
      <c r="N262" s="7"/>
      <c r="O262" s="7"/>
      <c r="P262" s="7"/>
      <c r="Q262" s="21"/>
      <c r="R262" s="17"/>
      <c r="S262" s="7"/>
      <c r="T262" s="7"/>
      <c r="U262" s="7"/>
      <c r="V262" s="7"/>
      <c r="W262" s="17"/>
      <c r="X262" s="17"/>
      <c r="Y262" s="17"/>
      <c r="Z262" s="17"/>
      <c r="AA262" s="17"/>
      <c r="AB262" s="7"/>
      <c r="AC262" s="7"/>
      <c r="AD262" s="7"/>
      <c r="AE262" s="7"/>
      <c r="AF262" s="7"/>
      <c r="AG262" s="7"/>
      <c r="AH262" s="7"/>
      <c r="AI262" s="20"/>
    </row>
    <row r="263" spans="2:35" ht="35.450000000000003" customHeight="1" x14ac:dyDescent="0.15">
      <c r="B263" s="892"/>
      <c r="C263" s="7"/>
      <c r="D263" s="7"/>
      <c r="E263" s="7"/>
      <c r="F263" s="7"/>
      <c r="G263" s="7"/>
      <c r="H263" s="7"/>
      <c r="I263" s="17"/>
      <c r="J263" s="7"/>
      <c r="K263" s="7"/>
      <c r="L263" s="7"/>
      <c r="M263" s="7"/>
      <c r="N263" s="7"/>
      <c r="O263" s="7"/>
      <c r="P263" s="7"/>
      <c r="Q263" s="17"/>
      <c r="R263" s="17"/>
      <c r="S263" s="7"/>
      <c r="T263" s="7"/>
      <c r="U263" s="7"/>
      <c r="V263" s="7"/>
      <c r="W263" s="17"/>
      <c r="X263" s="17"/>
      <c r="Y263" s="17"/>
      <c r="Z263" s="17"/>
      <c r="AA263" s="17"/>
      <c r="AB263" s="7"/>
      <c r="AC263" s="7"/>
      <c r="AD263" s="7"/>
      <c r="AE263" s="7"/>
      <c r="AF263" s="7"/>
      <c r="AG263" s="7"/>
      <c r="AH263" s="7"/>
      <c r="AI263" s="20"/>
    </row>
    <row r="264" spans="2:35" ht="35.450000000000003" customHeight="1" x14ac:dyDescent="0.15">
      <c r="B264" s="892"/>
      <c r="C264" s="7"/>
      <c r="D264" s="7"/>
      <c r="E264" s="7"/>
      <c r="F264" s="17"/>
      <c r="G264" s="17"/>
      <c r="H264" s="7"/>
      <c r="I264" s="7"/>
      <c r="J264" s="7"/>
      <c r="K264" s="7"/>
      <c r="L264" s="7"/>
      <c r="M264" s="7"/>
      <c r="N264" s="7"/>
      <c r="O264" s="7"/>
      <c r="P264" s="7"/>
      <c r="Q264" s="17"/>
      <c r="R264" s="7"/>
      <c r="S264" s="7"/>
      <c r="T264" s="7"/>
      <c r="U264" s="7"/>
      <c r="V264" s="7"/>
      <c r="W264" s="17"/>
      <c r="X264" s="17"/>
      <c r="Y264" s="17"/>
      <c r="Z264" s="17"/>
      <c r="AA264" s="17"/>
      <c r="AB264" s="7"/>
      <c r="AC264" s="7"/>
      <c r="AD264" s="7"/>
      <c r="AE264" s="7"/>
      <c r="AF264" s="7"/>
      <c r="AG264" s="7"/>
      <c r="AH264" s="7"/>
      <c r="AI264" s="20"/>
    </row>
    <row r="265" spans="2:35" ht="35.450000000000003" customHeight="1" x14ac:dyDescent="0.15">
      <c r="B265" s="892"/>
      <c r="C265" s="7"/>
      <c r="D265" s="7"/>
      <c r="E265" s="7"/>
      <c r="F265" s="17"/>
      <c r="G265" s="17"/>
      <c r="H265" s="17"/>
      <c r="I265" s="7"/>
      <c r="J265" s="7"/>
      <c r="K265" s="7"/>
      <c r="L265" s="7"/>
      <c r="M265" s="7"/>
      <c r="N265" s="7"/>
      <c r="O265" s="7"/>
      <c r="P265" s="7"/>
      <c r="Q265" s="17"/>
      <c r="R265" s="7"/>
      <c r="S265" s="7"/>
      <c r="T265" s="7"/>
      <c r="U265" s="7"/>
      <c r="V265" s="7"/>
      <c r="W265" s="17"/>
      <c r="X265" s="17"/>
      <c r="Y265" s="17"/>
      <c r="Z265" s="17"/>
      <c r="AA265" s="17"/>
      <c r="AB265" s="7"/>
      <c r="AC265" s="7"/>
      <c r="AD265" s="7"/>
      <c r="AE265" s="7"/>
      <c r="AF265" s="7"/>
      <c r="AG265" s="7"/>
      <c r="AH265" s="7"/>
      <c r="AI265" s="20"/>
    </row>
    <row r="266" spans="2:35" ht="35.450000000000003" customHeight="1" x14ac:dyDescent="0.15">
      <c r="B266" s="892"/>
      <c r="C266" s="17"/>
      <c r="D266" s="7"/>
      <c r="E266" s="7"/>
      <c r="F266" s="17"/>
      <c r="G266" s="17"/>
      <c r="H266" s="17"/>
      <c r="I266" s="7"/>
      <c r="J266" s="7"/>
      <c r="K266" s="7"/>
      <c r="L266" s="7"/>
      <c r="M266" s="7"/>
      <c r="N266" s="7"/>
      <c r="O266" s="7"/>
      <c r="P266" s="7"/>
      <c r="Q266" s="17"/>
      <c r="R266" s="17"/>
      <c r="S266" s="7"/>
      <c r="T266" s="7"/>
      <c r="U266" s="7"/>
      <c r="V266" s="7"/>
      <c r="W266" s="17"/>
      <c r="X266" s="17"/>
      <c r="Y266" s="17"/>
      <c r="Z266" s="17"/>
      <c r="AA266" s="17"/>
      <c r="AB266" s="7"/>
      <c r="AC266" s="7"/>
      <c r="AD266" s="7"/>
      <c r="AE266" s="7"/>
      <c r="AF266" s="7"/>
      <c r="AG266" s="7"/>
      <c r="AH266" s="7"/>
      <c r="AI266" s="20"/>
    </row>
    <row r="267" spans="2:35" ht="35.450000000000003" customHeight="1" x14ac:dyDescent="0.15">
      <c r="B267" s="892"/>
      <c r="C267" s="17"/>
      <c r="D267" s="7"/>
      <c r="E267" s="7"/>
      <c r="F267" s="17"/>
      <c r="G267" s="17"/>
      <c r="H267" s="17"/>
      <c r="I267" s="7"/>
      <c r="J267" s="7"/>
      <c r="K267" s="7"/>
      <c r="L267" s="7"/>
      <c r="M267" s="7"/>
      <c r="N267" s="7"/>
      <c r="O267" s="7"/>
      <c r="P267" s="7"/>
      <c r="Q267" s="17"/>
      <c r="R267" s="17"/>
      <c r="S267" s="7"/>
      <c r="T267" s="7"/>
      <c r="U267" s="7"/>
      <c r="V267" s="7"/>
      <c r="W267" s="17"/>
      <c r="X267" s="17"/>
      <c r="Y267" s="17"/>
      <c r="Z267" s="17"/>
      <c r="AA267" s="17"/>
      <c r="AB267" s="7"/>
      <c r="AC267" s="7"/>
      <c r="AD267" s="7"/>
      <c r="AE267" s="7"/>
      <c r="AF267" s="7"/>
      <c r="AG267" s="7"/>
      <c r="AH267" s="7"/>
      <c r="AI267" s="20"/>
    </row>
    <row r="268" spans="2:35" ht="35.450000000000003" customHeight="1" x14ac:dyDescent="0.15">
      <c r="B268" s="892"/>
      <c r="C268" s="17"/>
      <c r="D268" s="7"/>
      <c r="E268" s="7"/>
      <c r="F268" s="17"/>
      <c r="G268" s="17"/>
      <c r="H268" s="17"/>
      <c r="I268" s="7"/>
      <c r="J268" s="7"/>
      <c r="K268" s="7"/>
      <c r="L268" s="7"/>
      <c r="M268" s="7"/>
      <c r="N268" s="7"/>
      <c r="O268" s="7"/>
      <c r="P268" s="7"/>
      <c r="Q268" s="17"/>
      <c r="R268" s="17"/>
      <c r="S268" s="7"/>
      <c r="T268" s="7"/>
      <c r="U268" s="7"/>
      <c r="V268" s="7"/>
      <c r="W268" s="17"/>
      <c r="X268" s="17"/>
      <c r="Y268" s="17"/>
      <c r="Z268" s="17"/>
      <c r="AA268" s="17"/>
      <c r="AB268" s="7"/>
      <c r="AC268" s="7"/>
      <c r="AD268" s="7"/>
      <c r="AE268" s="7"/>
      <c r="AF268" s="7"/>
      <c r="AG268" s="7"/>
      <c r="AH268" s="7"/>
      <c r="AI268" s="20"/>
    </row>
    <row r="269" spans="2:35" ht="22.5" customHeight="1" x14ac:dyDescent="0.15">
      <c r="B269" s="892"/>
      <c r="C269" s="17"/>
      <c r="D269" s="7"/>
      <c r="E269" s="19"/>
      <c r="F269" s="16"/>
      <c r="G269" s="16"/>
      <c r="H269" s="18"/>
      <c r="I269" s="18"/>
      <c r="J269" s="18"/>
      <c r="K269" s="18"/>
      <c r="L269" s="18"/>
      <c r="M269" s="7"/>
      <c r="N269" s="7"/>
      <c r="O269" s="7"/>
      <c r="P269" s="7"/>
      <c r="Q269" s="17"/>
      <c r="R269" s="17"/>
      <c r="S269" s="7"/>
      <c r="T269" s="7"/>
      <c r="U269" s="7"/>
      <c r="V269" s="7"/>
      <c r="W269" s="17"/>
      <c r="X269" s="17"/>
      <c r="Y269" s="17"/>
      <c r="Z269" s="17"/>
      <c r="AA269" s="17"/>
      <c r="AB269" s="16"/>
      <c r="AC269" s="16"/>
      <c r="AD269" s="16"/>
      <c r="AE269" s="16"/>
      <c r="AF269" s="16"/>
      <c r="AG269" s="16"/>
      <c r="AH269" s="16"/>
      <c r="AI269" s="15"/>
    </row>
    <row r="270" spans="2:35" ht="71.25" customHeight="1" x14ac:dyDescent="0.15">
      <c r="B270" s="893"/>
      <c r="C270" s="14"/>
      <c r="D270" s="11"/>
      <c r="E270" s="13"/>
      <c r="F270" s="12"/>
      <c r="G270" s="12"/>
      <c r="H270" s="11"/>
      <c r="I270" s="11"/>
      <c r="J270" s="11"/>
      <c r="K270" s="11"/>
      <c r="L270" s="11"/>
      <c r="M270" s="11"/>
      <c r="N270" s="11"/>
      <c r="O270" s="11"/>
      <c r="P270" s="11"/>
      <c r="Q270" s="11"/>
      <c r="R270" s="11"/>
      <c r="S270" s="10"/>
      <c r="T270" s="10"/>
      <c r="U270" s="10"/>
      <c r="V270" s="897" t="s">
        <v>519</v>
      </c>
      <c r="W270" s="897"/>
      <c r="X270" s="897"/>
      <c r="Y270" s="897"/>
      <c r="Z270" s="897"/>
      <c r="AA270" s="897"/>
      <c r="AB270" s="897"/>
      <c r="AC270" s="897"/>
      <c r="AD270" s="897"/>
      <c r="AE270" s="897"/>
      <c r="AF270" s="897"/>
      <c r="AG270" s="897"/>
      <c r="AH270" s="897"/>
      <c r="AI270" s="898"/>
    </row>
    <row r="271" spans="2:35" ht="15" customHeight="1" x14ac:dyDescent="0.15"/>
    <row r="272" spans="2:35" ht="26.25" customHeight="1" x14ac:dyDescent="0.2">
      <c r="B272" s="892" t="s">
        <v>31</v>
      </c>
      <c r="C272" s="894" t="s">
        <v>30</v>
      </c>
      <c r="D272" s="895"/>
      <c r="E272" s="895"/>
      <c r="F272" s="895"/>
      <c r="G272" s="895"/>
      <c r="H272" s="895"/>
      <c r="I272" s="895"/>
      <c r="J272" s="895"/>
      <c r="K272" s="895"/>
      <c r="L272" s="895"/>
      <c r="M272" s="895"/>
      <c r="N272" s="895"/>
      <c r="O272" s="895"/>
      <c r="P272" s="895"/>
      <c r="Q272" s="895"/>
      <c r="R272" s="895"/>
      <c r="S272" s="895"/>
      <c r="T272" s="895"/>
      <c r="U272" s="895"/>
      <c r="V272" s="895"/>
      <c r="W272" s="895"/>
      <c r="X272" s="895"/>
      <c r="Y272" s="895"/>
      <c r="Z272" s="895"/>
      <c r="AA272" s="895"/>
      <c r="AB272" s="895"/>
      <c r="AC272" s="895"/>
      <c r="AD272" s="895"/>
      <c r="AE272" s="895"/>
      <c r="AF272" s="895"/>
      <c r="AG272" s="895"/>
      <c r="AH272" s="895"/>
      <c r="AI272" s="896"/>
    </row>
    <row r="273" spans="2:35" ht="35.450000000000003" customHeight="1" x14ac:dyDescent="0.15">
      <c r="B273" s="892"/>
      <c r="C273" s="7"/>
      <c r="D273" s="7"/>
      <c r="E273" s="7"/>
      <c r="F273" s="7"/>
      <c r="G273" s="7"/>
      <c r="H273" s="7"/>
      <c r="I273" s="17"/>
      <c r="J273" s="7"/>
      <c r="K273" s="7"/>
      <c r="L273" s="7"/>
      <c r="M273" s="7"/>
      <c r="N273" s="7"/>
      <c r="O273" s="7"/>
      <c r="P273" s="7"/>
      <c r="Q273" s="21"/>
      <c r="R273" s="17"/>
      <c r="S273" s="7"/>
      <c r="T273" s="7"/>
      <c r="U273" s="7"/>
      <c r="V273" s="7"/>
      <c r="W273" s="17"/>
      <c r="X273" s="17"/>
      <c r="Y273" s="17"/>
      <c r="Z273" s="17"/>
      <c r="AA273" s="17"/>
      <c r="AB273" s="7"/>
      <c r="AC273" s="7"/>
      <c r="AD273" s="7"/>
      <c r="AE273" s="7"/>
      <c r="AF273" s="7"/>
      <c r="AG273" s="7"/>
      <c r="AH273" s="7"/>
      <c r="AI273" s="20"/>
    </row>
    <row r="274" spans="2:35" ht="35.450000000000003" customHeight="1" x14ac:dyDescent="0.15">
      <c r="B274" s="892"/>
      <c r="C274" s="7"/>
      <c r="D274" s="7"/>
      <c r="E274" s="7"/>
      <c r="F274" s="7"/>
      <c r="G274" s="7"/>
      <c r="H274" s="7"/>
      <c r="I274" s="17"/>
      <c r="J274" s="7"/>
      <c r="K274" s="7"/>
      <c r="L274" s="7"/>
      <c r="M274" s="7"/>
      <c r="N274" s="7"/>
      <c r="O274" s="7"/>
      <c r="P274" s="7"/>
      <c r="Q274" s="21"/>
      <c r="R274" s="17"/>
      <c r="S274" s="7"/>
      <c r="T274" s="7"/>
      <c r="U274" s="7"/>
      <c r="V274" s="7"/>
      <c r="W274" s="17"/>
      <c r="X274" s="17"/>
      <c r="Y274" s="17"/>
      <c r="Z274" s="17"/>
      <c r="AA274" s="17"/>
      <c r="AB274" s="7"/>
      <c r="AC274" s="7"/>
      <c r="AD274" s="7"/>
      <c r="AE274" s="7"/>
      <c r="AF274" s="7"/>
      <c r="AG274" s="7"/>
      <c r="AH274" s="7"/>
      <c r="AI274" s="20"/>
    </row>
    <row r="275" spans="2:35" ht="35.450000000000003" customHeight="1" x14ac:dyDescent="0.15">
      <c r="B275" s="892"/>
      <c r="C275" s="7"/>
      <c r="D275" s="7"/>
      <c r="E275" s="7"/>
      <c r="F275" s="7"/>
      <c r="G275" s="7"/>
      <c r="H275" s="7"/>
      <c r="I275" s="17"/>
      <c r="J275" s="7"/>
      <c r="K275" s="7"/>
      <c r="L275" s="7"/>
      <c r="M275" s="7"/>
      <c r="N275" s="7"/>
      <c r="O275" s="7"/>
      <c r="P275" s="7"/>
      <c r="Q275" s="21"/>
      <c r="R275" s="17"/>
      <c r="S275" s="7"/>
      <c r="T275" s="7"/>
      <c r="U275" s="7"/>
      <c r="V275" s="7"/>
      <c r="W275" s="17"/>
      <c r="X275" s="17"/>
      <c r="Y275" s="17"/>
      <c r="Z275" s="17"/>
      <c r="AA275" s="17"/>
      <c r="AB275" s="7"/>
      <c r="AC275" s="7"/>
      <c r="AD275" s="7"/>
      <c r="AE275" s="7"/>
      <c r="AF275" s="7"/>
      <c r="AG275" s="7"/>
      <c r="AH275" s="7"/>
      <c r="AI275" s="20"/>
    </row>
    <row r="276" spans="2:35" ht="35.450000000000003" customHeight="1" x14ac:dyDescent="0.15">
      <c r="B276" s="892"/>
      <c r="C276" s="7"/>
      <c r="D276" s="7"/>
      <c r="E276" s="7"/>
      <c r="F276" s="7"/>
      <c r="G276" s="7"/>
      <c r="H276" s="7"/>
      <c r="I276" s="17"/>
      <c r="J276" s="7"/>
      <c r="K276" s="7"/>
      <c r="L276" s="7"/>
      <c r="M276" s="7"/>
      <c r="N276" s="7"/>
      <c r="O276" s="7"/>
      <c r="P276" s="7"/>
      <c r="Q276" s="21"/>
      <c r="R276" s="17"/>
      <c r="S276" s="7"/>
      <c r="T276" s="7"/>
      <c r="U276" s="7"/>
      <c r="V276" s="7"/>
      <c r="W276" s="17"/>
      <c r="X276" s="17"/>
      <c r="Y276" s="17"/>
      <c r="Z276" s="17"/>
      <c r="AA276" s="17"/>
      <c r="AB276" s="7"/>
      <c r="AC276" s="7"/>
      <c r="AD276" s="7"/>
      <c r="AE276" s="7"/>
      <c r="AF276" s="7"/>
      <c r="AG276" s="7"/>
      <c r="AH276" s="7"/>
      <c r="AI276" s="20"/>
    </row>
    <row r="277" spans="2:35" ht="35.450000000000003" customHeight="1" x14ac:dyDescent="0.15">
      <c r="B277" s="892"/>
      <c r="C277" s="7"/>
      <c r="D277" s="7"/>
      <c r="E277" s="7"/>
      <c r="F277" s="7"/>
      <c r="G277" s="7"/>
      <c r="H277" s="7"/>
      <c r="I277" s="17"/>
      <c r="J277" s="7"/>
      <c r="K277" s="7"/>
      <c r="L277" s="7"/>
      <c r="M277" s="7"/>
      <c r="N277" s="7"/>
      <c r="O277" s="7"/>
      <c r="P277" s="7"/>
      <c r="Q277" s="17"/>
      <c r="R277" s="17"/>
      <c r="S277" s="7"/>
      <c r="T277" s="7"/>
      <c r="U277" s="7"/>
      <c r="V277" s="7"/>
      <c r="W277" s="17"/>
      <c r="X277" s="17"/>
      <c r="Y277" s="17"/>
      <c r="Z277" s="17"/>
      <c r="AA277" s="17"/>
      <c r="AB277" s="7"/>
      <c r="AC277" s="7"/>
      <c r="AD277" s="7"/>
      <c r="AE277" s="7"/>
      <c r="AF277" s="7"/>
      <c r="AG277" s="7"/>
      <c r="AH277" s="7"/>
      <c r="AI277" s="20"/>
    </row>
    <row r="278" spans="2:35" ht="35.450000000000003" customHeight="1" x14ac:dyDescent="0.15">
      <c r="B278" s="892"/>
      <c r="C278" s="7"/>
      <c r="D278" s="7"/>
      <c r="E278" s="7"/>
      <c r="F278" s="17"/>
      <c r="G278" s="17"/>
      <c r="H278" s="7"/>
      <c r="I278" s="7"/>
      <c r="J278" s="7"/>
      <c r="K278" s="7"/>
      <c r="L278" s="7"/>
      <c r="M278" s="7"/>
      <c r="N278" s="7"/>
      <c r="O278" s="7"/>
      <c r="P278" s="7"/>
      <c r="Q278" s="17"/>
      <c r="R278" s="7"/>
      <c r="S278" s="7"/>
      <c r="T278" s="7"/>
      <c r="U278" s="7"/>
      <c r="V278" s="7"/>
      <c r="W278" s="17"/>
      <c r="X278" s="17"/>
      <c r="Y278" s="17"/>
      <c r="Z278" s="17"/>
      <c r="AA278" s="17"/>
      <c r="AB278" s="7"/>
      <c r="AC278" s="7"/>
      <c r="AD278" s="7"/>
      <c r="AE278" s="7"/>
      <c r="AF278" s="7"/>
      <c r="AG278" s="7"/>
      <c r="AH278" s="7"/>
      <c r="AI278" s="20"/>
    </row>
    <row r="279" spans="2:35" ht="35.450000000000003" customHeight="1" x14ac:dyDescent="0.15">
      <c r="B279" s="892"/>
      <c r="C279" s="7"/>
      <c r="D279" s="7"/>
      <c r="E279" s="7"/>
      <c r="F279" s="17"/>
      <c r="G279" s="17"/>
      <c r="H279" s="17"/>
      <c r="I279" s="7"/>
      <c r="J279" s="7"/>
      <c r="K279" s="7"/>
      <c r="L279" s="7"/>
      <c r="M279" s="7"/>
      <c r="N279" s="7"/>
      <c r="O279" s="7"/>
      <c r="P279" s="7"/>
      <c r="Q279" s="17"/>
      <c r="R279" s="7"/>
      <c r="S279" s="7"/>
      <c r="T279" s="7"/>
      <c r="U279" s="7"/>
      <c r="V279" s="7"/>
      <c r="W279" s="17"/>
      <c r="X279" s="17"/>
      <c r="Y279" s="17"/>
      <c r="Z279" s="17"/>
      <c r="AA279" s="17"/>
      <c r="AB279" s="7"/>
      <c r="AC279" s="7"/>
      <c r="AD279" s="7"/>
      <c r="AE279" s="7"/>
      <c r="AF279" s="7"/>
      <c r="AG279" s="7"/>
      <c r="AH279" s="7"/>
      <c r="AI279" s="20"/>
    </row>
    <row r="280" spans="2:35" ht="35.450000000000003" customHeight="1" x14ac:dyDescent="0.15">
      <c r="B280" s="892"/>
      <c r="C280" s="17"/>
      <c r="D280" s="7"/>
      <c r="E280" s="7"/>
      <c r="F280" s="17"/>
      <c r="G280" s="17"/>
      <c r="H280" s="17"/>
      <c r="I280" s="7"/>
      <c r="J280" s="7"/>
      <c r="K280" s="7"/>
      <c r="L280" s="7"/>
      <c r="M280" s="7"/>
      <c r="N280" s="7"/>
      <c r="O280" s="7"/>
      <c r="P280" s="7"/>
      <c r="Q280" s="17"/>
      <c r="R280" s="17"/>
      <c r="S280" s="7"/>
      <c r="T280" s="7"/>
      <c r="U280" s="7"/>
      <c r="V280" s="7"/>
      <c r="W280" s="17"/>
      <c r="X280" s="17"/>
      <c r="Y280" s="17"/>
      <c r="Z280" s="17"/>
      <c r="AA280" s="17"/>
      <c r="AB280" s="7"/>
      <c r="AC280" s="7"/>
      <c r="AD280" s="7"/>
      <c r="AE280" s="7"/>
      <c r="AF280" s="7"/>
      <c r="AG280" s="7"/>
      <c r="AH280" s="7"/>
      <c r="AI280" s="20"/>
    </row>
    <row r="281" spans="2:35" ht="35.450000000000003" customHeight="1" x14ac:dyDescent="0.15">
      <c r="B281" s="892"/>
      <c r="C281" s="17"/>
      <c r="D281" s="7"/>
      <c r="E281" s="7"/>
      <c r="F281" s="17"/>
      <c r="G281" s="17"/>
      <c r="H281" s="17"/>
      <c r="I281" s="7"/>
      <c r="J281" s="7"/>
      <c r="K281" s="7"/>
      <c r="L281" s="7"/>
      <c r="M281" s="7"/>
      <c r="N281" s="7"/>
      <c r="O281" s="7"/>
      <c r="P281" s="7"/>
      <c r="Q281" s="17"/>
      <c r="R281" s="17"/>
      <c r="S281" s="7"/>
      <c r="T281" s="7"/>
      <c r="U281" s="7"/>
      <c r="V281" s="7"/>
      <c r="W281" s="17"/>
      <c r="X281" s="17"/>
      <c r="Y281" s="17"/>
      <c r="Z281" s="17"/>
      <c r="AA281" s="17"/>
      <c r="AB281" s="7"/>
      <c r="AC281" s="7"/>
      <c r="AD281" s="7"/>
      <c r="AE281" s="7"/>
      <c r="AF281" s="7"/>
      <c r="AG281" s="7"/>
      <c r="AH281" s="7"/>
      <c r="AI281" s="20"/>
    </row>
    <row r="282" spans="2:35" ht="35.450000000000003" customHeight="1" x14ac:dyDescent="0.15">
      <c r="B282" s="892"/>
      <c r="C282" s="17"/>
      <c r="D282" s="7"/>
      <c r="E282" s="7"/>
      <c r="F282" s="17"/>
      <c r="G282" s="17"/>
      <c r="H282" s="17"/>
      <c r="I282" s="7"/>
      <c r="J282" s="7"/>
      <c r="K282" s="7"/>
      <c r="L282" s="7"/>
      <c r="M282" s="7"/>
      <c r="N282" s="7"/>
      <c r="O282" s="7"/>
      <c r="P282" s="7"/>
      <c r="Q282" s="17"/>
      <c r="R282" s="17"/>
      <c r="S282" s="7"/>
      <c r="T282" s="7"/>
      <c r="U282" s="7"/>
      <c r="V282" s="7"/>
      <c r="W282" s="17"/>
      <c r="X282" s="17"/>
      <c r="Y282" s="17"/>
      <c r="Z282" s="17"/>
      <c r="AA282" s="17"/>
      <c r="AB282" s="7"/>
      <c r="AC282" s="7"/>
      <c r="AD282" s="7"/>
      <c r="AE282" s="7"/>
      <c r="AF282" s="7"/>
      <c r="AG282" s="7"/>
      <c r="AH282" s="7"/>
      <c r="AI282" s="20"/>
    </row>
    <row r="283" spans="2:35" ht="22.5" customHeight="1" x14ac:dyDescent="0.15">
      <c r="B283" s="892"/>
      <c r="C283" s="17"/>
      <c r="D283" s="7"/>
      <c r="E283" s="19"/>
      <c r="F283" s="16"/>
      <c r="G283" s="16"/>
      <c r="H283" s="18"/>
      <c r="I283" s="18"/>
      <c r="J283" s="18"/>
      <c r="K283" s="18"/>
      <c r="L283" s="18"/>
      <c r="M283" s="7"/>
      <c r="N283" s="7"/>
      <c r="O283" s="7"/>
      <c r="P283" s="7"/>
      <c r="Q283" s="17"/>
      <c r="R283" s="17"/>
      <c r="S283" s="7"/>
      <c r="T283" s="7"/>
      <c r="U283" s="7"/>
      <c r="V283" s="7"/>
      <c r="W283" s="17"/>
      <c r="X283" s="17"/>
      <c r="Y283" s="17"/>
      <c r="Z283" s="17"/>
      <c r="AA283" s="17"/>
      <c r="AB283" s="16"/>
      <c r="AC283" s="16"/>
      <c r="AD283" s="16"/>
      <c r="AE283" s="16"/>
      <c r="AF283" s="16"/>
      <c r="AG283" s="16"/>
      <c r="AH283" s="16"/>
      <c r="AI283" s="15"/>
    </row>
    <row r="284" spans="2:35" ht="71.25" customHeight="1" x14ac:dyDescent="0.15">
      <c r="B284" s="893"/>
      <c r="C284" s="14"/>
      <c r="D284" s="11"/>
      <c r="E284" s="13"/>
      <c r="F284" s="12"/>
      <c r="G284" s="12"/>
      <c r="H284" s="11"/>
      <c r="I284" s="11"/>
      <c r="J284" s="11"/>
      <c r="K284" s="11"/>
      <c r="L284" s="11"/>
      <c r="M284" s="11"/>
      <c r="N284" s="11"/>
      <c r="O284" s="11"/>
      <c r="P284" s="11"/>
      <c r="Q284" s="11"/>
      <c r="R284" s="11"/>
      <c r="S284" s="10"/>
      <c r="T284" s="10"/>
      <c r="U284" s="10"/>
      <c r="V284" s="897" t="s">
        <v>519</v>
      </c>
      <c r="W284" s="897"/>
      <c r="X284" s="897"/>
      <c r="Y284" s="897"/>
      <c r="Z284" s="897"/>
      <c r="AA284" s="897"/>
      <c r="AB284" s="897"/>
      <c r="AC284" s="897"/>
      <c r="AD284" s="897"/>
      <c r="AE284" s="897"/>
      <c r="AF284" s="897"/>
      <c r="AG284" s="897"/>
      <c r="AH284" s="897"/>
      <c r="AI284" s="898"/>
    </row>
    <row r="285" spans="2:35" ht="15" customHeight="1" x14ac:dyDescent="0.15"/>
    <row r="286" spans="2:35" ht="26.25" customHeight="1" x14ac:dyDescent="0.2">
      <c r="B286" s="892" t="s">
        <v>31</v>
      </c>
      <c r="C286" s="894" t="s">
        <v>30</v>
      </c>
      <c r="D286" s="895"/>
      <c r="E286" s="895"/>
      <c r="F286" s="895"/>
      <c r="G286" s="895"/>
      <c r="H286" s="895"/>
      <c r="I286" s="895"/>
      <c r="J286" s="895"/>
      <c r="K286" s="895"/>
      <c r="L286" s="895"/>
      <c r="M286" s="895"/>
      <c r="N286" s="895"/>
      <c r="O286" s="895"/>
      <c r="P286" s="895"/>
      <c r="Q286" s="895"/>
      <c r="R286" s="895"/>
      <c r="S286" s="895"/>
      <c r="T286" s="895"/>
      <c r="U286" s="895"/>
      <c r="V286" s="895"/>
      <c r="W286" s="895"/>
      <c r="X286" s="895"/>
      <c r="Y286" s="895"/>
      <c r="Z286" s="895"/>
      <c r="AA286" s="895"/>
      <c r="AB286" s="895"/>
      <c r="AC286" s="895"/>
      <c r="AD286" s="895"/>
      <c r="AE286" s="895"/>
      <c r="AF286" s="895"/>
      <c r="AG286" s="895"/>
      <c r="AH286" s="895"/>
      <c r="AI286" s="896"/>
    </row>
    <row r="287" spans="2:35" ht="35.450000000000003" customHeight="1" x14ac:dyDescent="0.15">
      <c r="B287" s="892"/>
      <c r="C287" s="7"/>
      <c r="D287" s="7"/>
      <c r="E287" s="7"/>
      <c r="F287" s="7"/>
      <c r="G287" s="7"/>
      <c r="H287" s="7"/>
      <c r="I287" s="17"/>
      <c r="J287" s="7"/>
      <c r="K287" s="7"/>
      <c r="L287" s="7"/>
      <c r="M287" s="7"/>
      <c r="N287" s="7"/>
      <c r="O287" s="7"/>
      <c r="P287" s="7"/>
      <c r="Q287" s="21"/>
      <c r="R287" s="17"/>
      <c r="S287" s="7"/>
      <c r="T287" s="7"/>
      <c r="U287" s="7"/>
      <c r="V287" s="7"/>
      <c r="W287" s="17"/>
      <c r="X287" s="17"/>
      <c r="Y287" s="17"/>
      <c r="Z287" s="17"/>
      <c r="AA287" s="17"/>
      <c r="AB287" s="7"/>
      <c r="AC287" s="7"/>
      <c r="AD287" s="7"/>
      <c r="AE287" s="7"/>
      <c r="AF287" s="7"/>
      <c r="AG287" s="7"/>
      <c r="AH287" s="7"/>
      <c r="AI287" s="20"/>
    </row>
    <row r="288" spans="2:35" ht="35.450000000000003" customHeight="1" x14ac:dyDescent="0.15">
      <c r="B288" s="892"/>
      <c r="C288" s="7"/>
      <c r="D288" s="7"/>
      <c r="E288" s="7"/>
      <c r="F288" s="7"/>
      <c r="G288" s="7"/>
      <c r="H288" s="7"/>
      <c r="I288" s="17"/>
      <c r="J288" s="7"/>
      <c r="K288" s="7"/>
      <c r="L288" s="7"/>
      <c r="M288" s="7"/>
      <c r="N288" s="7"/>
      <c r="O288" s="7"/>
      <c r="P288" s="7"/>
      <c r="Q288" s="21"/>
      <c r="R288" s="17"/>
      <c r="S288" s="7"/>
      <c r="T288" s="7"/>
      <c r="U288" s="7"/>
      <c r="V288" s="7"/>
      <c r="W288" s="17"/>
      <c r="X288" s="17"/>
      <c r="Y288" s="17"/>
      <c r="Z288" s="17"/>
      <c r="AA288" s="17"/>
      <c r="AB288" s="7"/>
      <c r="AC288" s="7"/>
      <c r="AD288" s="7"/>
      <c r="AE288" s="7"/>
      <c r="AF288" s="7"/>
      <c r="AG288" s="7"/>
      <c r="AH288" s="7"/>
      <c r="AI288" s="20"/>
    </row>
    <row r="289" spans="2:35" ht="35.450000000000003" customHeight="1" x14ac:dyDescent="0.15">
      <c r="B289" s="892"/>
      <c r="C289" s="7"/>
      <c r="D289" s="7"/>
      <c r="E289" s="7"/>
      <c r="F289" s="7"/>
      <c r="G289" s="7"/>
      <c r="H289" s="7"/>
      <c r="I289" s="17"/>
      <c r="J289" s="7"/>
      <c r="K289" s="7"/>
      <c r="L289" s="7"/>
      <c r="M289" s="7"/>
      <c r="N289" s="7"/>
      <c r="O289" s="7"/>
      <c r="P289" s="7"/>
      <c r="Q289" s="21"/>
      <c r="R289" s="17"/>
      <c r="S289" s="7"/>
      <c r="T289" s="7"/>
      <c r="U289" s="7"/>
      <c r="V289" s="7"/>
      <c r="W289" s="17"/>
      <c r="X289" s="17"/>
      <c r="Y289" s="17"/>
      <c r="Z289" s="17"/>
      <c r="AA289" s="17"/>
      <c r="AB289" s="7"/>
      <c r="AC289" s="7"/>
      <c r="AD289" s="7"/>
      <c r="AE289" s="7"/>
      <c r="AF289" s="7"/>
      <c r="AG289" s="7"/>
      <c r="AH289" s="7"/>
      <c r="AI289" s="20"/>
    </row>
    <row r="290" spans="2:35" ht="35.450000000000003" customHeight="1" x14ac:dyDescent="0.15">
      <c r="B290" s="892"/>
      <c r="C290" s="7"/>
      <c r="D290" s="7"/>
      <c r="E290" s="7"/>
      <c r="F290" s="7"/>
      <c r="G290" s="7"/>
      <c r="H290" s="7"/>
      <c r="I290" s="17"/>
      <c r="J290" s="7"/>
      <c r="K290" s="7"/>
      <c r="L290" s="7"/>
      <c r="M290" s="7"/>
      <c r="N290" s="7"/>
      <c r="O290" s="7"/>
      <c r="P290" s="7"/>
      <c r="Q290" s="21"/>
      <c r="R290" s="17"/>
      <c r="S290" s="7"/>
      <c r="T290" s="7"/>
      <c r="U290" s="7"/>
      <c r="V290" s="7"/>
      <c r="W290" s="17"/>
      <c r="X290" s="17"/>
      <c r="Y290" s="17"/>
      <c r="Z290" s="17"/>
      <c r="AA290" s="17"/>
      <c r="AB290" s="7"/>
      <c r="AC290" s="7"/>
      <c r="AD290" s="7"/>
      <c r="AE290" s="7"/>
      <c r="AF290" s="7"/>
      <c r="AG290" s="7"/>
      <c r="AH290" s="7"/>
      <c r="AI290" s="20"/>
    </row>
    <row r="291" spans="2:35" ht="35.450000000000003" customHeight="1" x14ac:dyDescent="0.15">
      <c r="B291" s="892"/>
      <c r="C291" s="7"/>
      <c r="D291" s="7"/>
      <c r="E291" s="7"/>
      <c r="F291" s="7"/>
      <c r="G291" s="7"/>
      <c r="H291" s="7"/>
      <c r="I291" s="17"/>
      <c r="J291" s="7"/>
      <c r="K291" s="7"/>
      <c r="L291" s="7"/>
      <c r="M291" s="7"/>
      <c r="N291" s="7"/>
      <c r="O291" s="7"/>
      <c r="P291" s="7"/>
      <c r="Q291" s="17"/>
      <c r="R291" s="17"/>
      <c r="S291" s="7"/>
      <c r="T291" s="7"/>
      <c r="U291" s="7"/>
      <c r="V291" s="7"/>
      <c r="W291" s="17"/>
      <c r="X291" s="17"/>
      <c r="Y291" s="17"/>
      <c r="Z291" s="17"/>
      <c r="AA291" s="17"/>
      <c r="AB291" s="7"/>
      <c r="AC291" s="7"/>
      <c r="AD291" s="7"/>
      <c r="AE291" s="7"/>
      <c r="AF291" s="7"/>
      <c r="AG291" s="7"/>
      <c r="AH291" s="7"/>
      <c r="AI291" s="20"/>
    </row>
    <row r="292" spans="2:35" ht="35.450000000000003" customHeight="1" x14ac:dyDescent="0.15">
      <c r="B292" s="892"/>
      <c r="C292" s="7"/>
      <c r="D292" s="7"/>
      <c r="E292" s="7"/>
      <c r="F292" s="17"/>
      <c r="G292" s="17"/>
      <c r="H292" s="7"/>
      <c r="I292" s="7"/>
      <c r="J292" s="7"/>
      <c r="K292" s="7"/>
      <c r="L292" s="7"/>
      <c r="M292" s="7"/>
      <c r="N292" s="7"/>
      <c r="O292" s="7"/>
      <c r="P292" s="7"/>
      <c r="Q292" s="17"/>
      <c r="R292" s="7"/>
      <c r="S292" s="7"/>
      <c r="T292" s="7"/>
      <c r="U292" s="7"/>
      <c r="V292" s="7"/>
      <c r="W292" s="17"/>
      <c r="X292" s="17"/>
      <c r="Y292" s="17"/>
      <c r="Z292" s="17"/>
      <c r="AA292" s="17"/>
      <c r="AB292" s="7"/>
      <c r="AC292" s="7"/>
      <c r="AD292" s="7"/>
      <c r="AE292" s="7"/>
      <c r="AF292" s="7"/>
      <c r="AG292" s="7"/>
      <c r="AH292" s="7"/>
      <c r="AI292" s="20"/>
    </row>
    <row r="293" spans="2:35" ht="35.450000000000003" customHeight="1" x14ac:dyDescent="0.15">
      <c r="B293" s="892"/>
      <c r="C293" s="7"/>
      <c r="D293" s="7"/>
      <c r="E293" s="7"/>
      <c r="F293" s="17"/>
      <c r="G293" s="17"/>
      <c r="H293" s="17"/>
      <c r="I293" s="7"/>
      <c r="J293" s="7"/>
      <c r="K293" s="7"/>
      <c r="L293" s="7"/>
      <c r="M293" s="7"/>
      <c r="N293" s="7"/>
      <c r="O293" s="7"/>
      <c r="P293" s="7"/>
      <c r="Q293" s="17"/>
      <c r="R293" s="7"/>
      <c r="S293" s="7"/>
      <c r="T293" s="7"/>
      <c r="U293" s="7"/>
      <c r="V293" s="7"/>
      <c r="W293" s="17"/>
      <c r="X293" s="17"/>
      <c r="Y293" s="17"/>
      <c r="Z293" s="17"/>
      <c r="AA293" s="17"/>
      <c r="AB293" s="7"/>
      <c r="AC293" s="7"/>
      <c r="AD293" s="7"/>
      <c r="AE293" s="7"/>
      <c r="AF293" s="7"/>
      <c r="AG293" s="7"/>
      <c r="AH293" s="7"/>
      <c r="AI293" s="20"/>
    </row>
    <row r="294" spans="2:35" ht="35.450000000000003" customHeight="1" x14ac:dyDescent="0.15">
      <c r="B294" s="892"/>
      <c r="C294" s="17"/>
      <c r="D294" s="7"/>
      <c r="E294" s="7"/>
      <c r="F294" s="17"/>
      <c r="G294" s="17"/>
      <c r="H294" s="17"/>
      <c r="I294" s="7"/>
      <c r="J294" s="7"/>
      <c r="K294" s="7"/>
      <c r="L294" s="7"/>
      <c r="M294" s="7"/>
      <c r="N294" s="7"/>
      <c r="O294" s="7"/>
      <c r="P294" s="7"/>
      <c r="Q294" s="17"/>
      <c r="R294" s="17"/>
      <c r="S294" s="7"/>
      <c r="T294" s="7"/>
      <c r="U294" s="7"/>
      <c r="V294" s="7"/>
      <c r="W294" s="17"/>
      <c r="X294" s="17"/>
      <c r="Y294" s="17"/>
      <c r="Z294" s="17"/>
      <c r="AA294" s="17"/>
      <c r="AB294" s="7"/>
      <c r="AC294" s="7"/>
      <c r="AD294" s="7"/>
      <c r="AE294" s="7"/>
      <c r="AF294" s="7"/>
      <c r="AG294" s="7"/>
      <c r="AH294" s="7"/>
      <c r="AI294" s="20"/>
    </row>
    <row r="295" spans="2:35" ht="35.450000000000003" customHeight="1" x14ac:dyDescent="0.15">
      <c r="B295" s="892"/>
      <c r="C295" s="17"/>
      <c r="D295" s="7"/>
      <c r="E295" s="7"/>
      <c r="F295" s="17"/>
      <c r="G295" s="17"/>
      <c r="H295" s="17"/>
      <c r="I295" s="7"/>
      <c r="J295" s="7"/>
      <c r="K295" s="7"/>
      <c r="L295" s="7"/>
      <c r="M295" s="7"/>
      <c r="N295" s="7"/>
      <c r="O295" s="7"/>
      <c r="P295" s="7"/>
      <c r="Q295" s="17"/>
      <c r="R295" s="17"/>
      <c r="S295" s="7"/>
      <c r="T295" s="7"/>
      <c r="U295" s="7"/>
      <c r="V295" s="7"/>
      <c r="W295" s="17"/>
      <c r="X295" s="17"/>
      <c r="Y295" s="17"/>
      <c r="Z295" s="17"/>
      <c r="AA295" s="17"/>
      <c r="AB295" s="7"/>
      <c r="AC295" s="7"/>
      <c r="AD295" s="7"/>
      <c r="AE295" s="7"/>
      <c r="AF295" s="7"/>
      <c r="AG295" s="7"/>
      <c r="AH295" s="7"/>
      <c r="AI295" s="20"/>
    </row>
    <row r="296" spans="2:35" ht="35.450000000000003" customHeight="1" x14ac:dyDescent="0.15">
      <c r="B296" s="892"/>
      <c r="C296" s="17"/>
      <c r="D296" s="7"/>
      <c r="E296" s="7"/>
      <c r="F296" s="17"/>
      <c r="G296" s="17"/>
      <c r="H296" s="17"/>
      <c r="I296" s="7"/>
      <c r="J296" s="7"/>
      <c r="K296" s="7"/>
      <c r="L296" s="7"/>
      <c r="M296" s="7"/>
      <c r="N296" s="7"/>
      <c r="O296" s="7"/>
      <c r="P296" s="7"/>
      <c r="Q296" s="17"/>
      <c r="R296" s="17"/>
      <c r="S296" s="7"/>
      <c r="T296" s="7"/>
      <c r="U296" s="7"/>
      <c r="V296" s="7"/>
      <c r="W296" s="17"/>
      <c r="X296" s="17"/>
      <c r="Y296" s="17"/>
      <c r="Z296" s="17"/>
      <c r="AA296" s="17"/>
      <c r="AB296" s="7"/>
      <c r="AC296" s="7"/>
      <c r="AD296" s="7"/>
      <c r="AE296" s="7"/>
      <c r="AF296" s="7"/>
      <c r="AG296" s="7"/>
      <c r="AH296" s="7"/>
      <c r="AI296" s="20"/>
    </row>
    <row r="297" spans="2:35" ht="22.5" customHeight="1" x14ac:dyDescent="0.15">
      <c r="B297" s="892"/>
      <c r="C297" s="17"/>
      <c r="D297" s="7"/>
      <c r="E297" s="19"/>
      <c r="F297" s="16"/>
      <c r="G297" s="16"/>
      <c r="H297" s="18"/>
      <c r="I297" s="18"/>
      <c r="J297" s="18"/>
      <c r="K297" s="18"/>
      <c r="L297" s="18"/>
      <c r="M297" s="7"/>
      <c r="N297" s="7"/>
      <c r="O297" s="7"/>
      <c r="P297" s="7"/>
      <c r="Q297" s="17"/>
      <c r="R297" s="17"/>
      <c r="S297" s="7"/>
      <c r="T297" s="7"/>
      <c r="U297" s="7"/>
      <c r="V297" s="7"/>
      <c r="W297" s="17"/>
      <c r="X297" s="17"/>
      <c r="Y297" s="17"/>
      <c r="Z297" s="17"/>
      <c r="AA297" s="17"/>
      <c r="AB297" s="16"/>
      <c r="AC297" s="16"/>
      <c r="AD297" s="16"/>
      <c r="AE297" s="16"/>
      <c r="AF297" s="16"/>
      <c r="AG297" s="16"/>
      <c r="AH297" s="16"/>
      <c r="AI297" s="15"/>
    </row>
    <row r="298" spans="2:35" ht="71.25" customHeight="1" x14ac:dyDescent="0.15">
      <c r="B298" s="893"/>
      <c r="C298" s="14"/>
      <c r="D298" s="11"/>
      <c r="E298" s="13"/>
      <c r="F298" s="12"/>
      <c r="G298" s="12"/>
      <c r="H298" s="11"/>
      <c r="I298" s="11"/>
      <c r="J298" s="11"/>
      <c r="K298" s="11"/>
      <c r="L298" s="11"/>
      <c r="M298" s="11"/>
      <c r="N298" s="11"/>
      <c r="O298" s="11"/>
      <c r="P298" s="11"/>
      <c r="Q298" s="11"/>
      <c r="R298" s="11"/>
      <c r="S298" s="10"/>
      <c r="T298" s="10"/>
      <c r="U298" s="10"/>
      <c r="V298" s="897" t="s">
        <v>519</v>
      </c>
      <c r="W298" s="897"/>
      <c r="X298" s="897"/>
      <c r="Y298" s="897"/>
      <c r="Z298" s="897"/>
      <c r="AA298" s="897"/>
      <c r="AB298" s="897"/>
      <c r="AC298" s="897"/>
      <c r="AD298" s="897"/>
      <c r="AE298" s="897"/>
      <c r="AF298" s="897"/>
      <c r="AG298" s="897"/>
      <c r="AH298" s="897"/>
      <c r="AI298" s="898"/>
    </row>
    <row r="299" spans="2:35" ht="15" customHeight="1" x14ac:dyDescent="0.15"/>
  </sheetData>
  <mergeCells count="78">
    <mergeCell ref="B6:B18"/>
    <mergeCell ref="C6:AI6"/>
    <mergeCell ref="V18:AI18"/>
    <mergeCell ref="B5:D5"/>
    <mergeCell ref="E5:I5"/>
    <mergeCell ref="J5:L5"/>
    <mergeCell ref="M5:R5"/>
    <mergeCell ref="S5:V5"/>
    <mergeCell ref="W5:AB5"/>
    <mergeCell ref="B3:AI3"/>
    <mergeCell ref="B4:D4"/>
    <mergeCell ref="E4:I4"/>
    <mergeCell ref="J4:L4"/>
    <mergeCell ref="M4:R4"/>
    <mergeCell ref="S4:V4"/>
    <mergeCell ref="W4:AB4"/>
    <mergeCell ref="AC4:AE5"/>
    <mergeCell ref="AF4:AI5"/>
    <mergeCell ref="B286:B298"/>
    <mergeCell ref="C286:AI286"/>
    <mergeCell ref="V298:AI298"/>
    <mergeCell ref="B272:B284"/>
    <mergeCell ref="C272:AI272"/>
    <mergeCell ref="V284:AI284"/>
    <mergeCell ref="B258:B270"/>
    <mergeCell ref="C258:AI258"/>
    <mergeCell ref="V270:AI270"/>
    <mergeCell ref="B244:B256"/>
    <mergeCell ref="C244:AI244"/>
    <mergeCell ref="V256:AI256"/>
    <mergeCell ref="B230:B242"/>
    <mergeCell ref="C230:AI230"/>
    <mergeCell ref="V242:AI242"/>
    <mergeCell ref="B216:B228"/>
    <mergeCell ref="C216:AI216"/>
    <mergeCell ref="V228:AI228"/>
    <mergeCell ref="B202:B214"/>
    <mergeCell ref="C202:AI202"/>
    <mergeCell ref="V214:AI214"/>
    <mergeCell ref="B188:B200"/>
    <mergeCell ref="C188:AI188"/>
    <mergeCell ref="V200:AI200"/>
    <mergeCell ref="B174:B186"/>
    <mergeCell ref="C174:AI174"/>
    <mergeCell ref="V186:AI186"/>
    <mergeCell ref="B160:B172"/>
    <mergeCell ref="C160:AI160"/>
    <mergeCell ref="V172:AI172"/>
    <mergeCell ref="B146:B158"/>
    <mergeCell ref="C146:AI146"/>
    <mergeCell ref="V158:AI158"/>
    <mergeCell ref="B132:B144"/>
    <mergeCell ref="C132:AI132"/>
    <mergeCell ref="V144:AI144"/>
    <mergeCell ref="B118:B130"/>
    <mergeCell ref="C118:AI118"/>
    <mergeCell ref="V130:AI130"/>
    <mergeCell ref="B104:B116"/>
    <mergeCell ref="C104:AI104"/>
    <mergeCell ref="V116:AI116"/>
    <mergeCell ref="B90:B102"/>
    <mergeCell ref="C90:AI90"/>
    <mergeCell ref="V102:AI102"/>
    <mergeCell ref="B76:B88"/>
    <mergeCell ref="C76:AI76"/>
    <mergeCell ref="V88:AI88"/>
    <mergeCell ref="B62:B74"/>
    <mergeCell ref="C62:AI62"/>
    <mergeCell ref="V74:AI74"/>
    <mergeCell ref="B48:B60"/>
    <mergeCell ref="C48:AI48"/>
    <mergeCell ref="V60:AI60"/>
    <mergeCell ref="B34:B46"/>
    <mergeCell ref="C34:AI34"/>
    <mergeCell ref="V46:AI46"/>
    <mergeCell ref="B20:B32"/>
    <mergeCell ref="C20:AI20"/>
    <mergeCell ref="V32:AI32"/>
  </mergeCells>
  <phoneticPr fontId="9"/>
  <printOptions horizontalCentered="1" verticalCentered="1"/>
  <pageMargins left="0.39370078740157483" right="0.39370078740157483" top="0.59055118110236227" bottom="0.59055118110236227" header="0.31496062992125984" footer="0.31496062992125984"/>
  <pageSetup paperSize="9" orientation="landscape" copies="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3"/>
  <dimension ref="B2:AI299"/>
  <sheetViews>
    <sheetView showGridLines="0" view="pageBreakPreview" zoomScaleNormal="100" zoomScaleSheetLayoutView="100" workbookViewId="0">
      <selection activeCell="M5" sqref="M5:R5"/>
    </sheetView>
  </sheetViews>
  <sheetFormatPr defaultColWidth="9" defaultRowHeight="12" x14ac:dyDescent="0.15"/>
  <cols>
    <col min="1" max="1" width="1.625" style="9" customWidth="1"/>
    <col min="2" max="2" width="3.25" style="9" customWidth="1"/>
    <col min="3" max="35" width="4.125" style="9" customWidth="1"/>
    <col min="36" max="36" width="1.375" style="9" customWidth="1"/>
    <col min="37" max="16384" width="9" style="9"/>
  </cols>
  <sheetData>
    <row r="2" spans="2:35" ht="8.25" customHeight="1" x14ac:dyDescent="0.15">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row>
    <row r="3" spans="2:35" ht="24.95" customHeight="1" x14ac:dyDescent="0.15">
      <c r="B3" s="512" t="s">
        <v>325</v>
      </c>
      <c r="C3" s="512"/>
      <c r="D3" s="512"/>
      <c r="E3" s="899"/>
      <c r="F3" s="899"/>
      <c r="G3" s="899"/>
      <c r="H3" s="899"/>
      <c r="I3" s="899"/>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row>
    <row r="4" spans="2:35" ht="20.100000000000001" customHeight="1" x14ac:dyDescent="0.15">
      <c r="B4" s="513" t="s">
        <v>27</v>
      </c>
      <c r="C4" s="513"/>
      <c r="D4" s="900"/>
      <c r="E4" s="514" t="str">
        <f>'様式D-2-1'!E4:I4</f>
        <v>ホウベンザントンネル</v>
      </c>
      <c r="F4" s="515"/>
      <c r="G4" s="515"/>
      <c r="H4" s="515"/>
      <c r="I4" s="516"/>
      <c r="J4" s="901" t="s">
        <v>28</v>
      </c>
      <c r="K4" s="517"/>
      <c r="L4" s="517"/>
      <c r="M4" s="902" t="str">
        <f>'様式D-2-1'!M4:R4</f>
        <v>国道435号</v>
      </c>
      <c r="N4" s="903"/>
      <c r="O4" s="903"/>
      <c r="P4" s="903"/>
      <c r="Q4" s="903"/>
      <c r="R4" s="903"/>
      <c r="S4" s="526" t="s">
        <v>257</v>
      </c>
      <c r="T4" s="526"/>
      <c r="U4" s="526"/>
      <c r="V4" s="526"/>
      <c r="W4" s="917" t="str">
        <f>'様式D-2-1'!W4:AB4</f>
        <v>株式会社エイト日本技術開発</v>
      </c>
      <c r="X4" s="917"/>
      <c r="Y4" s="917"/>
      <c r="Z4" s="917"/>
      <c r="AA4" s="917"/>
      <c r="AB4" s="917"/>
      <c r="AC4" s="904" t="s">
        <v>219</v>
      </c>
      <c r="AD4" s="905"/>
      <c r="AE4" s="906"/>
      <c r="AF4" s="908">
        <f>'様式D-2-1'!AF4:AI5</f>
        <v>44413</v>
      </c>
      <c r="AG4" s="909"/>
      <c r="AH4" s="909"/>
      <c r="AI4" s="910"/>
    </row>
    <row r="5" spans="2:35" ht="20.100000000000001" customHeight="1" x14ac:dyDescent="0.15">
      <c r="B5" s="521" t="s">
        <v>0</v>
      </c>
      <c r="C5" s="521"/>
      <c r="D5" s="914"/>
      <c r="E5" s="522" t="str">
        <f>'様式D-2-1'!E5:I5</f>
        <v>鳳翩山トンネル</v>
      </c>
      <c r="F5" s="523"/>
      <c r="G5" s="523"/>
      <c r="H5" s="523"/>
      <c r="I5" s="524"/>
      <c r="J5" s="915" t="s">
        <v>1</v>
      </c>
      <c r="K5" s="525"/>
      <c r="L5" s="525"/>
      <c r="M5" s="902" t="str">
        <f>'様式D-2-1'!M5:R5</f>
        <v>防府土木建設事務所山口支所</v>
      </c>
      <c r="N5" s="903"/>
      <c r="O5" s="903"/>
      <c r="P5" s="903"/>
      <c r="Q5" s="903"/>
      <c r="R5" s="903"/>
      <c r="S5" s="526" t="s">
        <v>258</v>
      </c>
      <c r="T5" s="526"/>
      <c r="U5" s="526"/>
      <c r="V5" s="526"/>
      <c r="W5" s="918" t="str">
        <f>'様式D-2-1'!W5:AB5</f>
        <v>榎田　敦之</v>
      </c>
      <c r="X5" s="918"/>
      <c r="Y5" s="918"/>
      <c r="Z5" s="918"/>
      <c r="AA5" s="918"/>
      <c r="AB5" s="918"/>
      <c r="AC5" s="633"/>
      <c r="AD5" s="907"/>
      <c r="AE5" s="755"/>
      <c r="AF5" s="911"/>
      <c r="AG5" s="912"/>
      <c r="AH5" s="912"/>
      <c r="AI5" s="913"/>
    </row>
    <row r="6" spans="2:35" ht="26.25" customHeight="1" x14ac:dyDescent="0.2">
      <c r="B6" s="892" t="s">
        <v>31</v>
      </c>
      <c r="C6" s="894" t="s">
        <v>30</v>
      </c>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5"/>
      <c r="AH6" s="895"/>
      <c r="AI6" s="896"/>
    </row>
    <row r="7" spans="2:35" ht="35.450000000000003" customHeight="1" x14ac:dyDescent="0.15">
      <c r="B7" s="892"/>
      <c r="C7" s="7"/>
      <c r="D7" s="7"/>
      <c r="E7" s="7"/>
      <c r="F7" s="7"/>
      <c r="G7" s="7"/>
      <c r="H7" s="7"/>
      <c r="I7" s="17"/>
      <c r="J7" s="7"/>
      <c r="K7" s="7"/>
      <c r="L7" s="7"/>
      <c r="M7" s="7"/>
      <c r="N7" s="7"/>
      <c r="O7" s="7"/>
      <c r="P7" s="7"/>
      <c r="Q7" s="21"/>
      <c r="R7" s="17"/>
      <c r="S7" s="7"/>
      <c r="T7" s="7"/>
      <c r="U7" s="7"/>
      <c r="V7" s="7"/>
      <c r="W7" s="17"/>
      <c r="X7" s="17"/>
      <c r="Y7" s="17"/>
      <c r="Z7" s="17"/>
      <c r="AA7" s="17"/>
      <c r="AB7" s="7"/>
      <c r="AC7" s="7"/>
      <c r="AD7" s="7"/>
      <c r="AE7" s="7"/>
      <c r="AF7" s="7"/>
      <c r="AG7" s="7"/>
      <c r="AH7" s="7"/>
      <c r="AI7" s="20"/>
    </row>
    <row r="8" spans="2:35" ht="35.450000000000003" customHeight="1" x14ac:dyDescent="0.15">
      <c r="B8" s="892"/>
      <c r="C8" s="7"/>
      <c r="D8" s="7"/>
      <c r="E8" s="7"/>
      <c r="F8" s="7"/>
      <c r="G8" s="7"/>
      <c r="H8" s="7"/>
      <c r="I8" s="17"/>
      <c r="J8" s="7"/>
      <c r="K8" s="7"/>
      <c r="L8" s="7"/>
      <c r="M8" s="7"/>
      <c r="N8" s="7"/>
      <c r="O8" s="7"/>
      <c r="P8" s="7"/>
      <c r="Q8" s="21"/>
      <c r="R8" s="17"/>
      <c r="S8" s="7"/>
      <c r="T8" s="7"/>
      <c r="U8" s="7"/>
      <c r="V8" s="7"/>
      <c r="W8" s="17"/>
      <c r="X8" s="17"/>
      <c r="Y8" s="17"/>
      <c r="Z8" s="17"/>
      <c r="AA8" s="17"/>
      <c r="AB8" s="7"/>
      <c r="AC8" s="7"/>
      <c r="AD8" s="7"/>
      <c r="AE8" s="7"/>
      <c r="AF8" s="7"/>
      <c r="AG8" s="7"/>
      <c r="AH8" s="7"/>
      <c r="AI8" s="20"/>
    </row>
    <row r="9" spans="2:35" ht="35.450000000000003" customHeight="1" x14ac:dyDescent="0.15">
      <c r="B9" s="892"/>
      <c r="C9" s="7"/>
      <c r="D9" s="7"/>
      <c r="E9" s="7"/>
      <c r="F9" s="7"/>
      <c r="G9" s="7"/>
      <c r="H9" s="7"/>
      <c r="I9" s="17"/>
      <c r="J9" s="7"/>
      <c r="K9" s="7"/>
      <c r="L9" s="7"/>
      <c r="M9" s="7"/>
      <c r="N9" s="7"/>
      <c r="O9" s="7"/>
      <c r="P9" s="7"/>
      <c r="Q9" s="21"/>
      <c r="R9" s="17"/>
      <c r="S9" s="7"/>
      <c r="T9" s="7"/>
      <c r="U9" s="7"/>
      <c r="V9" s="7"/>
      <c r="W9" s="17"/>
      <c r="X9" s="17"/>
      <c r="Y9" s="17"/>
      <c r="Z9" s="17"/>
      <c r="AA9" s="17"/>
      <c r="AB9" s="7"/>
      <c r="AC9" s="7"/>
      <c r="AD9" s="7"/>
      <c r="AE9" s="7"/>
      <c r="AF9" s="7"/>
      <c r="AG9" s="7"/>
      <c r="AH9" s="7"/>
      <c r="AI9" s="20"/>
    </row>
    <row r="10" spans="2:35" ht="35.450000000000003" customHeight="1" x14ac:dyDescent="0.15">
      <c r="B10" s="892"/>
      <c r="C10" s="7"/>
      <c r="D10" s="7"/>
      <c r="E10" s="7"/>
      <c r="F10" s="7"/>
      <c r="G10" s="7"/>
      <c r="H10" s="7"/>
      <c r="I10" s="17"/>
      <c r="J10" s="7"/>
      <c r="K10" s="7"/>
      <c r="L10" s="7"/>
      <c r="M10" s="7"/>
      <c r="N10" s="7"/>
      <c r="O10" s="7"/>
      <c r="P10" s="7"/>
      <c r="Q10" s="21"/>
      <c r="R10" s="17"/>
      <c r="S10" s="7"/>
      <c r="T10" s="7"/>
      <c r="U10" s="7"/>
      <c r="V10" s="7"/>
      <c r="W10" s="17"/>
      <c r="X10" s="17"/>
      <c r="Y10" s="17"/>
      <c r="Z10" s="17"/>
      <c r="AA10" s="17"/>
      <c r="AB10" s="7"/>
      <c r="AC10" s="7"/>
      <c r="AD10" s="7"/>
      <c r="AE10" s="7"/>
      <c r="AF10" s="7"/>
      <c r="AG10" s="7"/>
      <c r="AH10" s="7"/>
      <c r="AI10" s="20"/>
    </row>
    <row r="11" spans="2:35" ht="35.450000000000003" customHeight="1" x14ac:dyDescent="0.15">
      <c r="B11" s="892"/>
      <c r="C11" s="7"/>
      <c r="D11" s="7"/>
      <c r="E11" s="7"/>
      <c r="F11" s="7"/>
      <c r="G11" s="7"/>
      <c r="H11" s="7"/>
      <c r="I11" s="17"/>
      <c r="J11" s="7"/>
      <c r="K11" s="7"/>
      <c r="L11" s="7"/>
      <c r="M11" s="7"/>
      <c r="N11" s="7"/>
      <c r="O11" s="7"/>
      <c r="P11" s="7"/>
      <c r="Q11" s="17"/>
      <c r="R11" s="17"/>
      <c r="S11" s="7"/>
      <c r="T11" s="7"/>
      <c r="U11" s="7"/>
      <c r="V11" s="7"/>
      <c r="W11" s="17"/>
      <c r="X11" s="17"/>
      <c r="Y11" s="17"/>
      <c r="Z11" s="17"/>
      <c r="AA11" s="17"/>
      <c r="AB11" s="7"/>
      <c r="AC11" s="7"/>
      <c r="AD11" s="7"/>
      <c r="AE11" s="7"/>
      <c r="AF11" s="7"/>
      <c r="AG11" s="7"/>
      <c r="AH11" s="7"/>
      <c r="AI11" s="20"/>
    </row>
    <row r="12" spans="2:35" ht="35.450000000000003" customHeight="1" x14ac:dyDescent="0.15">
      <c r="B12" s="892"/>
      <c r="C12" s="7"/>
      <c r="D12" s="7"/>
      <c r="E12" s="7"/>
      <c r="F12" s="17"/>
      <c r="G12" s="17"/>
      <c r="H12" s="7"/>
      <c r="I12" s="7"/>
      <c r="J12" s="7"/>
      <c r="K12" s="7"/>
      <c r="L12" s="7"/>
      <c r="M12" s="7"/>
      <c r="N12" s="7"/>
      <c r="O12" s="7"/>
      <c r="P12" s="7"/>
      <c r="Q12" s="17"/>
      <c r="R12" s="7"/>
      <c r="S12" s="7"/>
      <c r="T12" s="7"/>
      <c r="U12" s="7"/>
      <c r="V12" s="7"/>
      <c r="W12" s="17"/>
      <c r="X12" s="17"/>
      <c r="Y12" s="17"/>
      <c r="Z12" s="17"/>
      <c r="AA12" s="17"/>
      <c r="AB12" s="7"/>
      <c r="AC12" s="7"/>
      <c r="AD12" s="7"/>
      <c r="AE12" s="7"/>
      <c r="AF12" s="7"/>
      <c r="AG12" s="7"/>
      <c r="AH12" s="7"/>
      <c r="AI12" s="20"/>
    </row>
    <row r="13" spans="2:35" ht="35.450000000000003" customHeight="1" x14ac:dyDescent="0.15">
      <c r="B13" s="892"/>
      <c r="C13" s="7"/>
      <c r="D13" s="7"/>
      <c r="E13" s="7"/>
      <c r="F13" s="17"/>
      <c r="G13" s="17"/>
      <c r="H13" s="17"/>
      <c r="I13" s="7"/>
      <c r="J13" s="7"/>
      <c r="K13" s="7"/>
      <c r="L13" s="7"/>
      <c r="M13" s="7"/>
      <c r="N13" s="7"/>
      <c r="O13" s="7"/>
      <c r="P13" s="7"/>
      <c r="Q13" s="17"/>
      <c r="R13" s="7"/>
      <c r="S13" s="7"/>
      <c r="T13" s="7"/>
      <c r="U13" s="7"/>
      <c r="V13" s="7"/>
      <c r="W13" s="17"/>
      <c r="X13" s="17"/>
      <c r="Y13" s="17"/>
      <c r="Z13" s="17"/>
      <c r="AA13" s="17"/>
      <c r="AB13" s="7"/>
      <c r="AC13" s="7"/>
      <c r="AD13" s="7"/>
      <c r="AE13" s="7"/>
      <c r="AF13" s="7"/>
      <c r="AG13" s="7"/>
      <c r="AH13" s="7"/>
      <c r="AI13" s="20"/>
    </row>
    <row r="14" spans="2:35" ht="35.450000000000003" customHeight="1" x14ac:dyDescent="0.15">
      <c r="B14" s="892"/>
      <c r="C14" s="17"/>
      <c r="D14" s="7"/>
      <c r="E14" s="7"/>
      <c r="F14" s="17"/>
      <c r="G14" s="17"/>
      <c r="H14" s="17"/>
      <c r="I14" s="7"/>
      <c r="J14" s="7"/>
      <c r="K14" s="7"/>
      <c r="L14" s="7"/>
      <c r="M14" s="7"/>
      <c r="N14" s="7"/>
      <c r="O14" s="7"/>
      <c r="P14" s="7"/>
      <c r="Q14" s="17"/>
      <c r="R14" s="17"/>
      <c r="S14" s="7"/>
      <c r="T14" s="7"/>
      <c r="U14" s="7"/>
      <c r="V14" s="7"/>
      <c r="W14" s="17"/>
      <c r="X14" s="17"/>
      <c r="Y14" s="17"/>
      <c r="Z14" s="17"/>
      <c r="AA14" s="17"/>
      <c r="AB14" s="7"/>
      <c r="AC14" s="7"/>
      <c r="AD14" s="7"/>
      <c r="AE14" s="7"/>
      <c r="AF14" s="7"/>
      <c r="AG14" s="7"/>
      <c r="AH14" s="7"/>
      <c r="AI14" s="20"/>
    </row>
    <row r="15" spans="2:35" ht="35.450000000000003" customHeight="1" x14ac:dyDescent="0.15">
      <c r="B15" s="892"/>
      <c r="C15" s="17"/>
      <c r="D15" s="7"/>
      <c r="E15" s="7"/>
      <c r="F15" s="17"/>
      <c r="G15" s="17"/>
      <c r="H15" s="17"/>
      <c r="I15" s="7"/>
      <c r="J15" s="7"/>
      <c r="K15" s="7"/>
      <c r="L15" s="7"/>
      <c r="M15" s="7"/>
      <c r="N15" s="7"/>
      <c r="O15" s="7"/>
      <c r="P15" s="7"/>
      <c r="Q15" s="17"/>
      <c r="R15" s="17"/>
      <c r="S15" s="7"/>
      <c r="T15" s="7"/>
      <c r="U15" s="7"/>
      <c r="V15" s="7"/>
      <c r="W15" s="17"/>
      <c r="X15" s="17"/>
      <c r="Y15" s="17"/>
      <c r="Z15" s="17"/>
      <c r="AA15" s="17"/>
      <c r="AB15" s="7"/>
      <c r="AC15" s="7"/>
      <c r="AD15" s="7"/>
      <c r="AE15" s="7"/>
      <c r="AF15" s="7"/>
      <c r="AG15" s="7"/>
      <c r="AH15" s="7"/>
      <c r="AI15" s="20"/>
    </row>
    <row r="16" spans="2:35" ht="35.450000000000003" customHeight="1" x14ac:dyDescent="0.15">
      <c r="B16" s="892"/>
      <c r="C16" s="17"/>
      <c r="D16" s="7"/>
      <c r="E16" s="7"/>
      <c r="F16" s="17"/>
      <c r="G16" s="17"/>
      <c r="H16" s="17"/>
      <c r="I16" s="7"/>
      <c r="J16" s="7"/>
      <c r="K16" s="7"/>
      <c r="L16" s="7"/>
      <c r="M16" s="7"/>
      <c r="N16" s="7"/>
      <c r="O16" s="7"/>
      <c r="P16" s="7"/>
      <c r="Q16" s="17"/>
      <c r="R16" s="17"/>
      <c r="S16" s="7"/>
      <c r="T16" s="7"/>
      <c r="U16" s="7"/>
      <c r="V16" s="7"/>
      <c r="W16" s="17"/>
      <c r="X16" s="17"/>
      <c r="Y16" s="17"/>
      <c r="Z16" s="17"/>
      <c r="AA16" s="17"/>
      <c r="AB16" s="7"/>
      <c r="AC16" s="7"/>
      <c r="AD16" s="7"/>
      <c r="AE16" s="7"/>
      <c r="AF16" s="7"/>
      <c r="AG16" s="7"/>
      <c r="AH16" s="7"/>
      <c r="AI16" s="20"/>
    </row>
    <row r="17" spans="2:35" ht="22.5" customHeight="1" x14ac:dyDescent="0.15">
      <c r="B17" s="892"/>
      <c r="C17" s="17"/>
      <c r="D17" s="7"/>
      <c r="E17" s="19"/>
      <c r="F17" s="16"/>
      <c r="G17" s="16"/>
      <c r="H17" s="18"/>
      <c r="I17" s="18"/>
      <c r="J17" s="18"/>
      <c r="K17" s="18"/>
      <c r="L17" s="18"/>
      <c r="M17" s="7"/>
      <c r="N17" s="7"/>
      <c r="O17" s="7"/>
      <c r="P17" s="7"/>
      <c r="Q17" s="17"/>
      <c r="R17" s="17"/>
      <c r="S17" s="7"/>
      <c r="T17" s="7"/>
      <c r="U17" s="7"/>
      <c r="V17" s="7"/>
      <c r="W17" s="17"/>
      <c r="X17" s="17"/>
      <c r="Y17" s="17"/>
      <c r="Z17" s="17"/>
      <c r="AA17" s="17"/>
      <c r="AB17" s="16"/>
      <c r="AC17" s="16"/>
      <c r="AD17" s="16"/>
      <c r="AE17" s="16"/>
      <c r="AF17" s="16"/>
      <c r="AG17" s="16"/>
      <c r="AH17" s="16"/>
      <c r="AI17" s="15"/>
    </row>
    <row r="18" spans="2:35" ht="78.75" customHeight="1" x14ac:dyDescent="0.15">
      <c r="B18" s="893"/>
      <c r="C18" s="14"/>
      <c r="D18" s="11"/>
      <c r="E18" s="13"/>
      <c r="F18" s="12"/>
      <c r="G18" s="12"/>
      <c r="H18" s="11"/>
      <c r="I18" s="11"/>
      <c r="J18" s="11"/>
      <c r="K18" s="11"/>
      <c r="L18" s="11"/>
      <c r="M18" s="11"/>
      <c r="N18" s="11"/>
      <c r="O18" s="11"/>
      <c r="P18" s="11"/>
      <c r="Q18" s="11"/>
      <c r="R18" s="11"/>
      <c r="S18" s="919" t="s">
        <v>539</v>
      </c>
      <c r="T18" s="919"/>
      <c r="U18" s="919"/>
      <c r="V18" s="919"/>
      <c r="W18" s="919"/>
      <c r="X18" s="919"/>
      <c r="Y18" s="919"/>
      <c r="Z18" s="919"/>
      <c r="AA18" s="919"/>
      <c r="AB18" s="919"/>
      <c r="AC18" s="919"/>
      <c r="AD18" s="919"/>
      <c r="AE18" s="919"/>
      <c r="AF18" s="919"/>
      <c r="AG18" s="919"/>
      <c r="AH18" s="919"/>
      <c r="AI18" s="920"/>
    </row>
    <row r="19" spans="2:35" ht="15" customHeight="1" x14ac:dyDescent="0.15"/>
    <row r="20" spans="2:35" ht="26.25" customHeight="1" x14ac:dyDescent="0.2">
      <c r="B20" s="892" t="s">
        <v>31</v>
      </c>
      <c r="C20" s="894" t="s">
        <v>30</v>
      </c>
      <c r="D20" s="895"/>
      <c r="E20" s="895"/>
      <c r="F20" s="895"/>
      <c r="G20" s="895"/>
      <c r="H20" s="895"/>
      <c r="I20" s="895"/>
      <c r="J20" s="895"/>
      <c r="K20" s="895"/>
      <c r="L20" s="895"/>
      <c r="M20" s="895"/>
      <c r="N20" s="895"/>
      <c r="O20" s="895"/>
      <c r="P20" s="895"/>
      <c r="Q20" s="895"/>
      <c r="R20" s="895"/>
      <c r="S20" s="895"/>
      <c r="T20" s="895"/>
      <c r="U20" s="895"/>
      <c r="V20" s="895"/>
      <c r="W20" s="895"/>
      <c r="X20" s="895"/>
      <c r="Y20" s="895"/>
      <c r="Z20" s="895"/>
      <c r="AA20" s="895"/>
      <c r="AB20" s="895"/>
      <c r="AC20" s="895"/>
      <c r="AD20" s="895"/>
      <c r="AE20" s="895"/>
      <c r="AF20" s="895"/>
      <c r="AG20" s="895"/>
      <c r="AH20" s="895"/>
      <c r="AI20" s="896"/>
    </row>
    <row r="21" spans="2:35" ht="35.450000000000003" customHeight="1" x14ac:dyDescent="0.15">
      <c r="B21" s="892"/>
      <c r="C21" s="7"/>
      <c r="D21" s="7"/>
      <c r="E21" s="7"/>
      <c r="F21" s="7"/>
      <c r="G21" s="7"/>
      <c r="H21" s="7"/>
      <c r="I21" s="17"/>
      <c r="J21" s="7"/>
      <c r="K21" s="7"/>
      <c r="L21" s="7"/>
      <c r="M21" s="7"/>
      <c r="N21" s="7"/>
      <c r="O21" s="7"/>
      <c r="P21" s="7"/>
      <c r="Q21" s="21"/>
      <c r="R21" s="17"/>
      <c r="S21" s="7"/>
      <c r="T21" s="7"/>
      <c r="U21" s="7"/>
      <c r="V21" s="7"/>
      <c r="W21" s="17"/>
      <c r="X21" s="17"/>
      <c r="Y21" s="17"/>
      <c r="Z21" s="17"/>
      <c r="AA21" s="17"/>
      <c r="AB21" s="7"/>
      <c r="AC21" s="7"/>
      <c r="AD21" s="7"/>
      <c r="AE21" s="7"/>
      <c r="AF21" s="7"/>
      <c r="AG21" s="7"/>
      <c r="AH21" s="7"/>
      <c r="AI21" s="20"/>
    </row>
    <row r="22" spans="2:35" ht="35.450000000000003" customHeight="1" x14ac:dyDescent="0.15">
      <c r="B22" s="892"/>
      <c r="C22" s="7"/>
      <c r="D22" s="7"/>
      <c r="E22" s="7"/>
      <c r="F22" s="7"/>
      <c r="G22" s="7"/>
      <c r="H22" s="7"/>
      <c r="I22" s="17"/>
      <c r="J22" s="7"/>
      <c r="K22" s="7"/>
      <c r="L22" s="7"/>
      <c r="M22" s="7"/>
      <c r="N22" s="7"/>
      <c r="O22" s="7"/>
      <c r="P22" s="7"/>
      <c r="Q22" s="21"/>
      <c r="R22" s="17"/>
      <c r="S22" s="7"/>
      <c r="T22" s="7"/>
      <c r="U22" s="7"/>
      <c r="V22" s="7"/>
      <c r="W22" s="17"/>
      <c r="X22" s="17"/>
      <c r="Y22" s="17"/>
      <c r="Z22" s="17"/>
      <c r="AA22" s="17"/>
      <c r="AB22" s="7"/>
      <c r="AC22" s="7"/>
      <c r="AD22" s="7"/>
      <c r="AE22" s="7"/>
      <c r="AF22" s="7"/>
      <c r="AG22" s="7"/>
      <c r="AH22" s="7"/>
      <c r="AI22" s="20"/>
    </row>
    <row r="23" spans="2:35" ht="35.450000000000003" customHeight="1" x14ac:dyDescent="0.15">
      <c r="B23" s="892"/>
      <c r="C23" s="7"/>
      <c r="D23" s="7"/>
      <c r="E23" s="7"/>
      <c r="F23" s="7"/>
      <c r="G23" s="7"/>
      <c r="H23" s="7"/>
      <c r="I23" s="17"/>
      <c r="J23" s="7"/>
      <c r="K23" s="7"/>
      <c r="L23" s="7"/>
      <c r="M23" s="7"/>
      <c r="N23" s="7"/>
      <c r="O23" s="7"/>
      <c r="P23" s="7"/>
      <c r="Q23" s="21"/>
      <c r="R23" s="17"/>
      <c r="S23" s="7"/>
      <c r="T23" s="7"/>
      <c r="U23" s="7"/>
      <c r="V23" s="7"/>
      <c r="W23" s="17"/>
      <c r="X23" s="17"/>
      <c r="Y23" s="17"/>
      <c r="Z23" s="17"/>
      <c r="AA23" s="17"/>
      <c r="AB23" s="7"/>
      <c r="AC23" s="7"/>
      <c r="AD23" s="7"/>
      <c r="AE23" s="7"/>
      <c r="AF23" s="7"/>
      <c r="AG23" s="7"/>
      <c r="AH23" s="7"/>
      <c r="AI23" s="20"/>
    </row>
    <row r="24" spans="2:35" ht="35.450000000000003" customHeight="1" x14ac:dyDescent="0.15">
      <c r="B24" s="892"/>
      <c r="C24" s="7"/>
      <c r="D24" s="7"/>
      <c r="E24" s="7"/>
      <c r="F24" s="7"/>
      <c r="G24" s="7"/>
      <c r="H24" s="7"/>
      <c r="I24" s="17"/>
      <c r="J24" s="7"/>
      <c r="K24" s="7"/>
      <c r="L24" s="7"/>
      <c r="M24" s="7"/>
      <c r="N24" s="7"/>
      <c r="O24" s="7"/>
      <c r="P24" s="7"/>
      <c r="Q24" s="21"/>
      <c r="R24" s="17"/>
      <c r="S24" s="7"/>
      <c r="T24" s="7"/>
      <c r="U24" s="7"/>
      <c r="V24" s="7"/>
      <c r="W24" s="17"/>
      <c r="X24" s="17"/>
      <c r="Y24" s="17"/>
      <c r="Z24" s="17"/>
      <c r="AA24" s="17"/>
      <c r="AB24" s="7"/>
      <c r="AC24" s="7"/>
      <c r="AD24" s="7"/>
      <c r="AE24" s="7"/>
      <c r="AF24" s="7"/>
      <c r="AG24" s="7"/>
      <c r="AH24" s="7"/>
      <c r="AI24" s="20"/>
    </row>
    <row r="25" spans="2:35" ht="35.450000000000003" customHeight="1" x14ac:dyDescent="0.15">
      <c r="B25" s="892"/>
      <c r="C25" s="7"/>
      <c r="D25" s="7"/>
      <c r="E25" s="7"/>
      <c r="F25" s="7"/>
      <c r="G25" s="7"/>
      <c r="H25" s="7"/>
      <c r="I25" s="17"/>
      <c r="J25" s="7"/>
      <c r="K25" s="7"/>
      <c r="L25" s="7"/>
      <c r="M25" s="7"/>
      <c r="N25" s="7"/>
      <c r="O25" s="7"/>
      <c r="P25" s="7"/>
      <c r="Q25" s="17"/>
      <c r="R25" s="17"/>
      <c r="S25" s="7"/>
      <c r="T25" s="7"/>
      <c r="U25" s="7"/>
      <c r="V25" s="7"/>
      <c r="W25" s="17"/>
      <c r="X25" s="17"/>
      <c r="Y25" s="17"/>
      <c r="Z25" s="17"/>
      <c r="AA25" s="17"/>
      <c r="AB25" s="7"/>
      <c r="AC25" s="7"/>
      <c r="AD25" s="7"/>
      <c r="AE25" s="7"/>
      <c r="AF25" s="7"/>
      <c r="AG25" s="7"/>
      <c r="AH25" s="7"/>
      <c r="AI25" s="20"/>
    </row>
    <row r="26" spans="2:35" ht="35.450000000000003" customHeight="1" x14ac:dyDescent="0.15">
      <c r="B26" s="892"/>
      <c r="C26" s="7"/>
      <c r="D26" s="7"/>
      <c r="E26" s="7"/>
      <c r="F26" s="17"/>
      <c r="G26" s="17"/>
      <c r="H26" s="7"/>
      <c r="I26" s="7"/>
      <c r="J26" s="7"/>
      <c r="K26" s="7"/>
      <c r="L26" s="7"/>
      <c r="M26" s="7"/>
      <c r="N26" s="7"/>
      <c r="O26" s="7"/>
      <c r="P26" s="7"/>
      <c r="Q26" s="17"/>
      <c r="R26" s="7"/>
      <c r="S26" s="7"/>
      <c r="T26" s="7"/>
      <c r="U26" s="7"/>
      <c r="V26" s="7"/>
      <c r="W26" s="17"/>
      <c r="X26" s="17"/>
      <c r="Y26" s="17"/>
      <c r="Z26" s="17"/>
      <c r="AA26" s="17"/>
      <c r="AB26" s="7"/>
      <c r="AC26" s="7"/>
      <c r="AD26" s="7"/>
      <c r="AE26" s="7"/>
      <c r="AF26" s="7"/>
      <c r="AG26" s="7"/>
      <c r="AH26" s="7"/>
      <c r="AI26" s="20"/>
    </row>
    <row r="27" spans="2:35" ht="35.450000000000003" customHeight="1" x14ac:dyDescent="0.15">
      <c r="B27" s="892"/>
      <c r="C27" s="7"/>
      <c r="D27" s="7"/>
      <c r="E27" s="7"/>
      <c r="F27" s="17"/>
      <c r="G27" s="17"/>
      <c r="H27" s="17"/>
      <c r="I27" s="7"/>
      <c r="J27" s="7"/>
      <c r="K27" s="7"/>
      <c r="L27" s="7"/>
      <c r="M27" s="7"/>
      <c r="N27" s="7"/>
      <c r="O27" s="7"/>
      <c r="P27" s="7"/>
      <c r="Q27" s="17"/>
      <c r="R27" s="7"/>
      <c r="S27" s="7"/>
      <c r="T27" s="7"/>
      <c r="U27" s="7"/>
      <c r="V27" s="7"/>
      <c r="W27" s="17"/>
      <c r="X27" s="17"/>
      <c r="Y27" s="17"/>
      <c r="Z27" s="17"/>
      <c r="AA27" s="17"/>
      <c r="AB27" s="7"/>
      <c r="AC27" s="7"/>
      <c r="AD27" s="7"/>
      <c r="AE27" s="7"/>
      <c r="AF27" s="7"/>
      <c r="AG27" s="7"/>
      <c r="AH27" s="7"/>
      <c r="AI27" s="20"/>
    </row>
    <row r="28" spans="2:35" ht="35.450000000000003" customHeight="1" x14ac:dyDescent="0.15">
      <c r="B28" s="892"/>
      <c r="C28" s="17"/>
      <c r="D28" s="7"/>
      <c r="E28" s="7"/>
      <c r="F28" s="17"/>
      <c r="G28" s="17"/>
      <c r="H28" s="17"/>
      <c r="I28" s="7"/>
      <c r="J28" s="7"/>
      <c r="K28" s="7"/>
      <c r="L28" s="7"/>
      <c r="M28" s="7"/>
      <c r="N28" s="7"/>
      <c r="O28" s="7"/>
      <c r="P28" s="7"/>
      <c r="Q28" s="17"/>
      <c r="R28" s="17"/>
      <c r="S28" s="7"/>
      <c r="T28" s="7"/>
      <c r="U28" s="7"/>
      <c r="V28" s="7"/>
      <c r="W28" s="17"/>
      <c r="X28" s="17"/>
      <c r="Y28" s="17"/>
      <c r="Z28" s="17"/>
      <c r="AA28" s="17"/>
      <c r="AB28" s="7"/>
      <c r="AC28" s="7"/>
      <c r="AD28" s="7"/>
      <c r="AE28" s="7"/>
      <c r="AF28" s="7"/>
      <c r="AG28" s="7"/>
      <c r="AH28" s="7"/>
      <c r="AI28" s="20"/>
    </row>
    <row r="29" spans="2:35" ht="35.450000000000003" customHeight="1" x14ac:dyDescent="0.15">
      <c r="B29" s="892"/>
      <c r="C29" s="17"/>
      <c r="D29" s="7"/>
      <c r="E29" s="7"/>
      <c r="F29" s="17"/>
      <c r="G29" s="17"/>
      <c r="H29" s="17"/>
      <c r="I29" s="7"/>
      <c r="J29" s="7"/>
      <c r="K29" s="7"/>
      <c r="L29" s="7"/>
      <c r="M29" s="7"/>
      <c r="N29" s="7"/>
      <c r="O29" s="7"/>
      <c r="P29" s="7"/>
      <c r="Q29" s="17"/>
      <c r="R29" s="17"/>
      <c r="S29" s="7"/>
      <c r="T29" s="7"/>
      <c r="U29" s="7"/>
      <c r="V29" s="7"/>
      <c r="W29" s="17"/>
      <c r="X29" s="17"/>
      <c r="Y29" s="17"/>
      <c r="Z29" s="17"/>
      <c r="AA29" s="17"/>
      <c r="AB29" s="7"/>
      <c r="AC29" s="7"/>
      <c r="AD29" s="7"/>
      <c r="AE29" s="7"/>
      <c r="AF29" s="7"/>
      <c r="AG29" s="7"/>
      <c r="AH29" s="7"/>
      <c r="AI29" s="20"/>
    </row>
    <row r="30" spans="2:35" ht="35.450000000000003" customHeight="1" x14ac:dyDescent="0.15">
      <c r="B30" s="892"/>
      <c r="C30" s="17"/>
      <c r="D30" s="7"/>
      <c r="E30" s="7"/>
      <c r="F30" s="17"/>
      <c r="G30" s="17"/>
      <c r="H30" s="17"/>
      <c r="I30" s="7"/>
      <c r="J30" s="7"/>
      <c r="K30" s="7"/>
      <c r="L30" s="7"/>
      <c r="M30" s="7"/>
      <c r="N30" s="7"/>
      <c r="O30" s="7"/>
      <c r="P30" s="7"/>
      <c r="Q30" s="17"/>
      <c r="R30" s="17"/>
      <c r="S30" s="7"/>
      <c r="T30" s="7"/>
      <c r="U30" s="7"/>
      <c r="V30" s="7"/>
      <c r="W30" s="17"/>
      <c r="X30" s="17"/>
      <c r="Y30" s="17"/>
      <c r="Z30" s="17"/>
      <c r="AA30" s="17"/>
      <c r="AB30" s="7"/>
      <c r="AC30" s="7"/>
      <c r="AD30" s="7"/>
      <c r="AE30" s="7"/>
      <c r="AF30" s="7"/>
      <c r="AG30" s="7"/>
      <c r="AH30" s="7"/>
      <c r="AI30" s="20"/>
    </row>
    <row r="31" spans="2:35" ht="22.5" customHeight="1" x14ac:dyDescent="0.15">
      <c r="B31" s="892"/>
      <c r="C31" s="17"/>
      <c r="D31" s="7"/>
      <c r="E31" s="19"/>
      <c r="F31" s="16"/>
      <c r="G31" s="16"/>
      <c r="H31" s="18"/>
      <c r="I31" s="18"/>
      <c r="J31" s="18"/>
      <c r="K31" s="18"/>
      <c r="L31" s="18"/>
      <c r="M31" s="7"/>
      <c r="N31" s="7"/>
      <c r="O31" s="7"/>
      <c r="P31" s="7"/>
      <c r="Q31" s="17"/>
      <c r="R31" s="17"/>
      <c r="S31" s="7"/>
      <c r="T31" s="7"/>
      <c r="U31" s="7"/>
      <c r="V31" s="7"/>
      <c r="W31" s="17"/>
      <c r="X31" s="17"/>
      <c r="Y31" s="17"/>
      <c r="Z31" s="17"/>
      <c r="AA31" s="17"/>
      <c r="AB31" s="16"/>
      <c r="AC31" s="16"/>
      <c r="AD31" s="16"/>
      <c r="AE31" s="16"/>
      <c r="AF31" s="16"/>
      <c r="AG31" s="16"/>
      <c r="AH31" s="16"/>
      <c r="AI31" s="15"/>
    </row>
    <row r="32" spans="2:35" ht="78.75" customHeight="1" x14ac:dyDescent="0.15">
      <c r="B32" s="893"/>
      <c r="C32" s="14"/>
      <c r="D32" s="11"/>
      <c r="E32" s="13"/>
      <c r="F32" s="12"/>
      <c r="G32" s="12"/>
      <c r="H32" s="11"/>
      <c r="I32" s="11"/>
      <c r="J32" s="11"/>
      <c r="K32" s="11"/>
      <c r="L32" s="11"/>
      <c r="M32" s="11"/>
      <c r="N32" s="11"/>
      <c r="O32" s="11"/>
      <c r="P32" s="11"/>
      <c r="Q32" s="11"/>
      <c r="R32" s="11"/>
      <c r="S32" s="919" t="s">
        <v>539</v>
      </c>
      <c r="T32" s="919"/>
      <c r="U32" s="919"/>
      <c r="V32" s="919"/>
      <c r="W32" s="919"/>
      <c r="X32" s="919"/>
      <c r="Y32" s="919"/>
      <c r="Z32" s="919"/>
      <c r="AA32" s="919"/>
      <c r="AB32" s="919"/>
      <c r="AC32" s="919"/>
      <c r="AD32" s="919"/>
      <c r="AE32" s="919"/>
      <c r="AF32" s="919"/>
      <c r="AG32" s="919"/>
      <c r="AH32" s="919"/>
      <c r="AI32" s="920"/>
    </row>
    <row r="33" spans="2:35" ht="15" customHeight="1" x14ac:dyDescent="0.15"/>
    <row r="34" spans="2:35" ht="26.25" customHeight="1" x14ac:dyDescent="0.2">
      <c r="B34" s="892" t="s">
        <v>31</v>
      </c>
      <c r="C34" s="894" t="s">
        <v>30</v>
      </c>
      <c r="D34" s="895"/>
      <c r="E34" s="895"/>
      <c r="F34" s="895"/>
      <c r="G34" s="895"/>
      <c r="H34" s="895"/>
      <c r="I34" s="895"/>
      <c r="J34" s="895"/>
      <c r="K34" s="895"/>
      <c r="L34" s="895"/>
      <c r="M34" s="895"/>
      <c r="N34" s="895"/>
      <c r="O34" s="895"/>
      <c r="P34" s="895"/>
      <c r="Q34" s="895"/>
      <c r="R34" s="895"/>
      <c r="S34" s="895"/>
      <c r="T34" s="895"/>
      <c r="U34" s="895"/>
      <c r="V34" s="895"/>
      <c r="W34" s="895"/>
      <c r="X34" s="895"/>
      <c r="Y34" s="895"/>
      <c r="Z34" s="895"/>
      <c r="AA34" s="895"/>
      <c r="AB34" s="895"/>
      <c r="AC34" s="895"/>
      <c r="AD34" s="895"/>
      <c r="AE34" s="895"/>
      <c r="AF34" s="895"/>
      <c r="AG34" s="895"/>
      <c r="AH34" s="895"/>
      <c r="AI34" s="896"/>
    </row>
    <row r="35" spans="2:35" ht="35.450000000000003" customHeight="1" x14ac:dyDescent="0.15">
      <c r="B35" s="892"/>
      <c r="C35" s="7"/>
      <c r="D35" s="7"/>
      <c r="E35" s="7"/>
      <c r="F35" s="7"/>
      <c r="G35" s="7"/>
      <c r="H35" s="7"/>
      <c r="I35" s="17"/>
      <c r="J35" s="7"/>
      <c r="K35" s="7"/>
      <c r="L35" s="7"/>
      <c r="M35" s="7"/>
      <c r="N35" s="7"/>
      <c r="O35" s="7"/>
      <c r="P35" s="7"/>
      <c r="Q35" s="21"/>
      <c r="R35" s="17"/>
      <c r="S35" s="7"/>
      <c r="T35" s="7"/>
      <c r="U35" s="7"/>
      <c r="V35" s="7"/>
      <c r="W35" s="17"/>
      <c r="X35" s="17"/>
      <c r="Y35" s="17"/>
      <c r="Z35" s="17"/>
      <c r="AA35" s="17"/>
      <c r="AB35" s="7"/>
      <c r="AC35" s="7"/>
      <c r="AD35" s="7"/>
      <c r="AE35" s="7"/>
      <c r="AF35" s="7"/>
      <c r="AG35" s="7"/>
      <c r="AH35" s="7"/>
      <c r="AI35" s="20"/>
    </row>
    <row r="36" spans="2:35" ht="35.450000000000003" customHeight="1" x14ac:dyDescent="0.15">
      <c r="B36" s="892"/>
      <c r="C36" s="7"/>
      <c r="D36" s="7"/>
      <c r="E36" s="7"/>
      <c r="F36" s="7"/>
      <c r="G36" s="7"/>
      <c r="H36" s="7"/>
      <c r="I36" s="17"/>
      <c r="J36" s="7"/>
      <c r="K36" s="7"/>
      <c r="L36" s="7"/>
      <c r="M36" s="7"/>
      <c r="N36" s="7"/>
      <c r="O36" s="7"/>
      <c r="P36" s="7"/>
      <c r="Q36" s="21"/>
      <c r="R36" s="17"/>
      <c r="S36" s="7"/>
      <c r="T36" s="7"/>
      <c r="U36" s="7"/>
      <c r="V36" s="7"/>
      <c r="W36" s="17"/>
      <c r="X36" s="17"/>
      <c r="Y36" s="17"/>
      <c r="Z36" s="17"/>
      <c r="AA36" s="17"/>
      <c r="AB36" s="7"/>
      <c r="AC36" s="7"/>
      <c r="AD36" s="7"/>
      <c r="AE36" s="7"/>
      <c r="AF36" s="7"/>
      <c r="AG36" s="7"/>
      <c r="AH36" s="7"/>
      <c r="AI36" s="20"/>
    </row>
    <row r="37" spans="2:35" ht="35.450000000000003" customHeight="1" x14ac:dyDescent="0.15">
      <c r="B37" s="892"/>
      <c r="C37" s="7"/>
      <c r="D37" s="7"/>
      <c r="E37" s="7"/>
      <c r="F37" s="7"/>
      <c r="G37" s="7"/>
      <c r="H37" s="7"/>
      <c r="I37" s="17"/>
      <c r="J37" s="7"/>
      <c r="K37" s="7"/>
      <c r="L37" s="7"/>
      <c r="M37" s="7"/>
      <c r="N37" s="7"/>
      <c r="O37" s="7"/>
      <c r="P37" s="7"/>
      <c r="Q37" s="21"/>
      <c r="R37" s="17"/>
      <c r="S37" s="7"/>
      <c r="T37" s="7"/>
      <c r="U37" s="7"/>
      <c r="V37" s="7"/>
      <c r="W37" s="17"/>
      <c r="X37" s="17"/>
      <c r="Y37" s="17"/>
      <c r="Z37" s="17"/>
      <c r="AA37" s="17"/>
      <c r="AB37" s="7"/>
      <c r="AC37" s="7"/>
      <c r="AD37" s="7"/>
      <c r="AE37" s="7"/>
      <c r="AF37" s="7"/>
      <c r="AG37" s="7"/>
      <c r="AH37" s="7"/>
      <c r="AI37" s="20"/>
    </row>
    <row r="38" spans="2:35" ht="35.450000000000003" customHeight="1" x14ac:dyDescent="0.15">
      <c r="B38" s="892"/>
      <c r="C38" s="7"/>
      <c r="D38" s="7"/>
      <c r="E38" s="7"/>
      <c r="F38" s="7"/>
      <c r="G38" s="7"/>
      <c r="H38" s="7"/>
      <c r="I38" s="17"/>
      <c r="J38" s="7"/>
      <c r="K38" s="7"/>
      <c r="L38" s="7"/>
      <c r="M38" s="7"/>
      <c r="N38" s="7"/>
      <c r="O38" s="7"/>
      <c r="P38" s="7"/>
      <c r="Q38" s="21"/>
      <c r="R38" s="17"/>
      <c r="S38" s="7"/>
      <c r="T38" s="7"/>
      <c r="U38" s="7"/>
      <c r="V38" s="7"/>
      <c r="W38" s="17"/>
      <c r="X38" s="17"/>
      <c r="Y38" s="17"/>
      <c r="Z38" s="17"/>
      <c r="AA38" s="17"/>
      <c r="AB38" s="7"/>
      <c r="AC38" s="7"/>
      <c r="AD38" s="7"/>
      <c r="AE38" s="7"/>
      <c r="AF38" s="7"/>
      <c r="AG38" s="7"/>
      <c r="AH38" s="7"/>
      <c r="AI38" s="20"/>
    </row>
    <row r="39" spans="2:35" ht="35.450000000000003" customHeight="1" x14ac:dyDescent="0.15">
      <c r="B39" s="892"/>
      <c r="C39" s="7"/>
      <c r="D39" s="7"/>
      <c r="E39" s="7"/>
      <c r="F39" s="7"/>
      <c r="G39" s="7"/>
      <c r="H39" s="7"/>
      <c r="I39" s="17"/>
      <c r="J39" s="7"/>
      <c r="K39" s="7"/>
      <c r="L39" s="7"/>
      <c r="M39" s="7"/>
      <c r="N39" s="7"/>
      <c r="O39" s="7"/>
      <c r="P39" s="7"/>
      <c r="Q39" s="17"/>
      <c r="R39" s="17"/>
      <c r="S39" s="7"/>
      <c r="T39" s="7"/>
      <c r="U39" s="7"/>
      <c r="V39" s="7"/>
      <c r="W39" s="17"/>
      <c r="X39" s="17"/>
      <c r="Y39" s="17"/>
      <c r="Z39" s="17"/>
      <c r="AA39" s="17"/>
      <c r="AB39" s="7"/>
      <c r="AC39" s="7"/>
      <c r="AD39" s="7"/>
      <c r="AE39" s="7"/>
      <c r="AF39" s="7"/>
      <c r="AG39" s="7"/>
      <c r="AH39" s="7"/>
      <c r="AI39" s="20"/>
    </row>
    <row r="40" spans="2:35" ht="35.450000000000003" customHeight="1" x14ac:dyDescent="0.15">
      <c r="B40" s="892"/>
      <c r="C40" s="7"/>
      <c r="D40" s="7"/>
      <c r="E40" s="7"/>
      <c r="F40" s="17"/>
      <c r="G40" s="17"/>
      <c r="H40" s="7"/>
      <c r="I40" s="7"/>
      <c r="J40" s="7"/>
      <c r="K40" s="7"/>
      <c r="L40" s="7"/>
      <c r="M40" s="7"/>
      <c r="N40" s="7"/>
      <c r="O40" s="7"/>
      <c r="P40" s="7"/>
      <c r="Q40" s="17"/>
      <c r="R40" s="7"/>
      <c r="S40" s="7"/>
      <c r="T40" s="7"/>
      <c r="U40" s="7"/>
      <c r="V40" s="7"/>
      <c r="W40" s="17"/>
      <c r="X40" s="17"/>
      <c r="Y40" s="17"/>
      <c r="Z40" s="17"/>
      <c r="AA40" s="17"/>
      <c r="AB40" s="7"/>
      <c r="AC40" s="7"/>
      <c r="AD40" s="7"/>
      <c r="AE40" s="7"/>
      <c r="AF40" s="7"/>
      <c r="AG40" s="7"/>
      <c r="AH40" s="7"/>
      <c r="AI40" s="20"/>
    </row>
    <row r="41" spans="2:35" ht="35.450000000000003" customHeight="1" x14ac:dyDescent="0.15">
      <c r="B41" s="892"/>
      <c r="C41" s="7"/>
      <c r="D41" s="7"/>
      <c r="E41" s="7"/>
      <c r="F41" s="17"/>
      <c r="G41" s="17"/>
      <c r="H41" s="17"/>
      <c r="I41" s="7"/>
      <c r="J41" s="7"/>
      <c r="K41" s="7"/>
      <c r="L41" s="7"/>
      <c r="M41" s="7"/>
      <c r="N41" s="7"/>
      <c r="O41" s="7"/>
      <c r="P41" s="7"/>
      <c r="Q41" s="17"/>
      <c r="R41" s="7"/>
      <c r="S41" s="7"/>
      <c r="T41" s="7"/>
      <c r="U41" s="7"/>
      <c r="V41" s="7"/>
      <c r="W41" s="17"/>
      <c r="X41" s="17"/>
      <c r="Y41" s="17"/>
      <c r="Z41" s="17"/>
      <c r="AA41" s="17"/>
      <c r="AB41" s="7"/>
      <c r="AC41" s="7"/>
      <c r="AD41" s="7"/>
      <c r="AE41" s="7"/>
      <c r="AF41" s="7"/>
      <c r="AG41" s="7"/>
      <c r="AH41" s="7"/>
      <c r="AI41" s="20"/>
    </row>
    <row r="42" spans="2:35" ht="35.450000000000003" customHeight="1" x14ac:dyDescent="0.15">
      <c r="B42" s="892"/>
      <c r="C42" s="17"/>
      <c r="D42" s="7"/>
      <c r="E42" s="7"/>
      <c r="F42" s="17"/>
      <c r="G42" s="17"/>
      <c r="H42" s="17"/>
      <c r="I42" s="7"/>
      <c r="J42" s="7"/>
      <c r="K42" s="7"/>
      <c r="L42" s="7"/>
      <c r="M42" s="7"/>
      <c r="N42" s="7"/>
      <c r="O42" s="7"/>
      <c r="P42" s="7"/>
      <c r="Q42" s="17"/>
      <c r="R42" s="17"/>
      <c r="S42" s="7"/>
      <c r="T42" s="7"/>
      <c r="U42" s="7"/>
      <c r="V42" s="7"/>
      <c r="W42" s="17"/>
      <c r="X42" s="17"/>
      <c r="Y42" s="17"/>
      <c r="Z42" s="17"/>
      <c r="AA42" s="17"/>
      <c r="AB42" s="7"/>
      <c r="AC42" s="7"/>
      <c r="AD42" s="7"/>
      <c r="AE42" s="7"/>
      <c r="AF42" s="7"/>
      <c r="AG42" s="7"/>
      <c r="AH42" s="7"/>
      <c r="AI42" s="20"/>
    </row>
    <row r="43" spans="2:35" ht="35.450000000000003" customHeight="1" x14ac:dyDescent="0.15">
      <c r="B43" s="892"/>
      <c r="C43" s="17"/>
      <c r="D43" s="7"/>
      <c r="E43" s="7"/>
      <c r="F43" s="17"/>
      <c r="G43" s="17"/>
      <c r="H43" s="17"/>
      <c r="I43" s="7"/>
      <c r="J43" s="7"/>
      <c r="K43" s="7"/>
      <c r="L43" s="7"/>
      <c r="M43" s="7"/>
      <c r="N43" s="7"/>
      <c r="O43" s="7"/>
      <c r="P43" s="7"/>
      <c r="Q43" s="17"/>
      <c r="R43" s="17"/>
      <c r="S43" s="7"/>
      <c r="T43" s="7"/>
      <c r="U43" s="7"/>
      <c r="V43" s="7"/>
      <c r="W43" s="17"/>
      <c r="X43" s="17"/>
      <c r="Y43" s="17"/>
      <c r="Z43" s="17"/>
      <c r="AA43" s="17"/>
      <c r="AB43" s="7"/>
      <c r="AC43" s="7"/>
      <c r="AD43" s="7"/>
      <c r="AE43" s="7"/>
      <c r="AF43" s="7"/>
      <c r="AG43" s="7"/>
      <c r="AH43" s="7"/>
      <c r="AI43" s="20"/>
    </row>
    <row r="44" spans="2:35" ht="35.450000000000003" customHeight="1" x14ac:dyDescent="0.15">
      <c r="B44" s="892"/>
      <c r="C44" s="17"/>
      <c r="D44" s="7"/>
      <c r="E44" s="7"/>
      <c r="F44" s="17"/>
      <c r="G44" s="17"/>
      <c r="H44" s="17"/>
      <c r="I44" s="7"/>
      <c r="J44" s="7"/>
      <c r="K44" s="7"/>
      <c r="L44" s="7"/>
      <c r="M44" s="7"/>
      <c r="N44" s="7"/>
      <c r="O44" s="7"/>
      <c r="P44" s="7"/>
      <c r="Q44" s="17"/>
      <c r="R44" s="17"/>
      <c r="S44" s="7"/>
      <c r="T44" s="7"/>
      <c r="U44" s="7"/>
      <c r="V44" s="7"/>
      <c r="W44" s="17"/>
      <c r="X44" s="17"/>
      <c r="Y44" s="17"/>
      <c r="Z44" s="17"/>
      <c r="AA44" s="17"/>
      <c r="AB44" s="7"/>
      <c r="AC44" s="7"/>
      <c r="AD44" s="7"/>
      <c r="AE44" s="7"/>
      <c r="AF44" s="7"/>
      <c r="AG44" s="7"/>
      <c r="AH44" s="7"/>
      <c r="AI44" s="20"/>
    </row>
    <row r="45" spans="2:35" ht="22.5" customHeight="1" x14ac:dyDescent="0.15">
      <c r="B45" s="892"/>
      <c r="C45" s="17"/>
      <c r="D45" s="7"/>
      <c r="E45" s="19"/>
      <c r="F45" s="16"/>
      <c r="G45" s="16"/>
      <c r="H45" s="18"/>
      <c r="I45" s="18"/>
      <c r="J45" s="18"/>
      <c r="K45" s="18"/>
      <c r="L45" s="18"/>
      <c r="M45" s="7"/>
      <c r="N45" s="7"/>
      <c r="O45" s="7"/>
      <c r="P45" s="7"/>
      <c r="Q45" s="17"/>
      <c r="R45" s="17"/>
      <c r="S45" s="7"/>
      <c r="T45" s="7"/>
      <c r="U45" s="7"/>
      <c r="V45" s="7"/>
      <c r="W45" s="17"/>
      <c r="X45" s="17"/>
      <c r="Y45" s="17"/>
      <c r="Z45" s="17"/>
      <c r="AA45" s="17"/>
      <c r="AB45" s="16"/>
      <c r="AC45" s="16"/>
      <c r="AD45" s="16"/>
      <c r="AE45" s="16"/>
      <c r="AF45" s="16"/>
      <c r="AG45" s="16"/>
      <c r="AH45" s="16"/>
      <c r="AI45" s="15"/>
    </row>
    <row r="46" spans="2:35" ht="78.75" customHeight="1" x14ac:dyDescent="0.15">
      <c r="B46" s="893"/>
      <c r="C46" s="14"/>
      <c r="D46" s="11"/>
      <c r="E46" s="13"/>
      <c r="F46" s="12"/>
      <c r="G46" s="12"/>
      <c r="H46" s="11"/>
      <c r="I46" s="11"/>
      <c r="J46" s="11"/>
      <c r="K46" s="11"/>
      <c r="L46" s="11"/>
      <c r="M46" s="11"/>
      <c r="N46" s="11"/>
      <c r="O46" s="11"/>
      <c r="P46" s="11"/>
      <c r="Q46" s="11"/>
      <c r="R46" s="11"/>
      <c r="S46" s="919" t="s">
        <v>539</v>
      </c>
      <c r="T46" s="919"/>
      <c r="U46" s="919"/>
      <c r="V46" s="919"/>
      <c r="W46" s="919"/>
      <c r="X46" s="919"/>
      <c r="Y46" s="919"/>
      <c r="Z46" s="919"/>
      <c r="AA46" s="919"/>
      <c r="AB46" s="919"/>
      <c r="AC46" s="919"/>
      <c r="AD46" s="919"/>
      <c r="AE46" s="919"/>
      <c r="AF46" s="919"/>
      <c r="AG46" s="919"/>
      <c r="AH46" s="919"/>
      <c r="AI46" s="920"/>
    </row>
    <row r="47" spans="2:35" ht="15" customHeight="1" x14ac:dyDescent="0.15"/>
    <row r="48" spans="2:35" ht="26.25" customHeight="1" x14ac:dyDescent="0.2">
      <c r="B48" s="892" t="s">
        <v>31</v>
      </c>
      <c r="C48" s="894" t="s">
        <v>30</v>
      </c>
      <c r="D48" s="895"/>
      <c r="E48" s="895"/>
      <c r="F48" s="895"/>
      <c r="G48" s="895"/>
      <c r="H48" s="895"/>
      <c r="I48" s="895"/>
      <c r="J48" s="895"/>
      <c r="K48" s="895"/>
      <c r="L48" s="895"/>
      <c r="M48" s="895"/>
      <c r="N48" s="895"/>
      <c r="O48" s="895"/>
      <c r="P48" s="895"/>
      <c r="Q48" s="895"/>
      <c r="R48" s="895"/>
      <c r="S48" s="895"/>
      <c r="T48" s="895"/>
      <c r="U48" s="895"/>
      <c r="V48" s="895"/>
      <c r="W48" s="895"/>
      <c r="X48" s="895"/>
      <c r="Y48" s="895"/>
      <c r="Z48" s="895"/>
      <c r="AA48" s="895"/>
      <c r="AB48" s="895"/>
      <c r="AC48" s="895"/>
      <c r="AD48" s="895"/>
      <c r="AE48" s="895"/>
      <c r="AF48" s="895"/>
      <c r="AG48" s="895"/>
      <c r="AH48" s="895"/>
      <c r="AI48" s="896"/>
    </row>
    <row r="49" spans="2:35" ht="35.450000000000003" customHeight="1" x14ac:dyDescent="0.15">
      <c r="B49" s="892"/>
      <c r="C49" s="7"/>
      <c r="D49" s="7"/>
      <c r="E49" s="7"/>
      <c r="F49" s="7"/>
      <c r="G49" s="7"/>
      <c r="H49" s="7"/>
      <c r="I49" s="17"/>
      <c r="J49" s="7"/>
      <c r="K49" s="7"/>
      <c r="L49" s="7"/>
      <c r="M49" s="7"/>
      <c r="N49" s="7"/>
      <c r="O49" s="7"/>
      <c r="P49" s="7"/>
      <c r="Q49" s="21"/>
      <c r="R49" s="17"/>
      <c r="S49" s="7"/>
      <c r="T49" s="7"/>
      <c r="U49" s="7"/>
      <c r="V49" s="7"/>
      <c r="W49" s="17"/>
      <c r="X49" s="17"/>
      <c r="Y49" s="17"/>
      <c r="Z49" s="17"/>
      <c r="AA49" s="17"/>
      <c r="AB49" s="7"/>
      <c r="AC49" s="7"/>
      <c r="AD49" s="7"/>
      <c r="AE49" s="7"/>
      <c r="AF49" s="7"/>
      <c r="AG49" s="7"/>
      <c r="AH49" s="7"/>
      <c r="AI49" s="20"/>
    </row>
    <row r="50" spans="2:35" ht="35.450000000000003" customHeight="1" x14ac:dyDescent="0.15">
      <c r="B50" s="892"/>
      <c r="C50" s="7"/>
      <c r="D50" s="7"/>
      <c r="E50" s="7"/>
      <c r="F50" s="7"/>
      <c r="G50" s="7"/>
      <c r="H50" s="7"/>
      <c r="I50" s="17"/>
      <c r="J50" s="7"/>
      <c r="K50" s="7"/>
      <c r="L50" s="7"/>
      <c r="M50" s="7"/>
      <c r="N50" s="7"/>
      <c r="O50" s="7"/>
      <c r="P50" s="7"/>
      <c r="Q50" s="21"/>
      <c r="R50" s="17"/>
      <c r="S50" s="7"/>
      <c r="T50" s="7"/>
      <c r="U50" s="7"/>
      <c r="V50" s="7"/>
      <c r="W50" s="17"/>
      <c r="X50" s="17"/>
      <c r="Y50" s="17"/>
      <c r="Z50" s="17"/>
      <c r="AA50" s="17"/>
      <c r="AB50" s="7"/>
      <c r="AC50" s="7"/>
      <c r="AD50" s="7"/>
      <c r="AE50" s="7"/>
      <c r="AF50" s="7"/>
      <c r="AG50" s="7"/>
      <c r="AH50" s="7"/>
      <c r="AI50" s="20"/>
    </row>
    <row r="51" spans="2:35" ht="35.450000000000003" customHeight="1" x14ac:dyDescent="0.15">
      <c r="B51" s="892"/>
      <c r="C51" s="7"/>
      <c r="D51" s="7"/>
      <c r="E51" s="7"/>
      <c r="F51" s="7"/>
      <c r="G51" s="7"/>
      <c r="H51" s="7"/>
      <c r="I51" s="17"/>
      <c r="J51" s="7"/>
      <c r="K51" s="7"/>
      <c r="L51" s="7"/>
      <c r="M51" s="7"/>
      <c r="N51" s="7"/>
      <c r="O51" s="7"/>
      <c r="P51" s="7"/>
      <c r="Q51" s="21"/>
      <c r="R51" s="17"/>
      <c r="S51" s="7"/>
      <c r="T51" s="7"/>
      <c r="U51" s="7"/>
      <c r="V51" s="7"/>
      <c r="W51" s="17"/>
      <c r="X51" s="17"/>
      <c r="Y51" s="17"/>
      <c r="Z51" s="17"/>
      <c r="AA51" s="17"/>
      <c r="AB51" s="7"/>
      <c r="AC51" s="7"/>
      <c r="AD51" s="7"/>
      <c r="AE51" s="7"/>
      <c r="AF51" s="7"/>
      <c r="AG51" s="7"/>
      <c r="AH51" s="7"/>
      <c r="AI51" s="20"/>
    </row>
    <row r="52" spans="2:35" ht="35.450000000000003" customHeight="1" x14ac:dyDescent="0.15">
      <c r="B52" s="892"/>
      <c r="C52" s="7"/>
      <c r="D52" s="7"/>
      <c r="E52" s="7"/>
      <c r="F52" s="7"/>
      <c r="G52" s="7"/>
      <c r="H52" s="7"/>
      <c r="I52" s="17"/>
      <c r="J52" s="7"/>
      <c r="K52" s="7"/>
      <c r="L52" s="7"/>
      <c r="M52" s="7"/>
      <c r="N52" s="7"/>
      <c r="O52" s="7"/>
      <c r="P52" s="7"/>
      <c r="Q52" s="21"/>
      <c r="R52" s="17"/>
      <c r="S52" s="7"/>
      <c r="T52" s="7"/>
      <c r="U52" s="7"/>
      <c r="V52" s="7"/>
      <c r="W52" s="17"/>
      <c r="X52" s="17"/>
      <c r="Y52" s="17"/>
      <c r="Z52" s="17"/>
      <c r="AA52" s="17"/>
      <c r="AB52" s="7"/>
      <c r="AC52" s="7"/>
      <c r="AD52" s="7"/>
      <c r="AE52" s="7"/>
      <c r="AF52" s="7"/>
      <c r="AG52" s="7"/>
      <c r="AH52" s="7"/>
      <c r="AI52" s="20"/>
    </row>
    <row r="53" spans="2:35" ht="35.450000000000003" customHeight="1" x14ac:dyDescent="0.15">
      <c r="B53" s="892"/>
      <c r="C53" s="7"/>
      <c r="D53" s="7"/>
      <c r="E53" s="7"/>
      <c r="F53" s="7"/>
      <c r="G53" s="7"/>
      <c r="H53" s="7"/>
      <c r="I53" s="17"/>
      <c r="J53" s="7"/>
      <c r="K53" s="7"/>
      <c r="L53" s="7"/>
      <c r="M53" s="7"/>
      <c r="N53" s="7"/>
      <c r="O53" s="7"/>
      <c r="P53" s="7"/>
      <c r="Q53" s="17"/>
      <c r="R53" s="17"/>
      <c r="S53" s="7"/>
      <c r="T53" s="7"/>
      <c r="U53" s="7"/>
      <c r="V53" s="7"/>
      <c r="W53" s="17"/>
      <c r="X53" s="17"/>
      <c r="Y53" s="17"/>
      <c r="Z53" s="17"/>
      <c r="AA53" s="17"/>
      <c r="AB53" s="7"/>
      <c r="AC53" s="7"/>
      <c r="AD53" s="7"/>
      <c r="AE53" s="7"/>
      <c r="AF53" s="7"/>
      <c r="AG53" s="7"/>
      <c r="AH53" s="7"/>
      <c r="AI53" s="20"/>
    </row>
    <row r="54" spans="2:35" ht="35.450000000000003" customHeight="1" x14ac:dyDescent="0.15">
      <c r="B54" s="892"/>
      <c r="C54" s="7"/>
      <c r="D54" s="7"/>
      <c r="E54" s="7"/>
      <c r="F54" s="17"/>
      <c r="G54" s="17"/>
      <c r="H54" s="7"/>
      <c r="I54" s="7"/>
      <c r="J54" s="7"/>
      <c r="K54" s="7"/>
      <c r="L54" s="7"/>
      <c r="M54" s="7"/>
      <c r="N54" s="7"/>
      <c r="O54" s="7"/>
      <c r="P54" s="7"/>
      <c r="Q54" s="17"/>
      <c r="R54" s="7"/>
      <c r="S54" s="7"/>
      <c r="T54" s="7"/>
      <c r="U54" s="7"/>
      <c r="V54" s="7"/>
      <c r="W54" s="17"/>
      <c r="X54" s="17"/>
      <c r="Y54" s="17"/>
      <c r="Z54" s="17"/>
      <c r="AA54" s="17"/>
      <c r="AB54" s="7"/>
      <c r="AC54" s="7"/>
      <c r="AD54" s="7"/>
      <c r="AE54" s="7"/>
      <c r="AF54" s="7"/>
      <c r="AG54" s="7"/>
      <c r="AH54" s="7"/>
      <c r="AI54" s="20"/>
    </row>
    <row r="55" spans="2:35" ht="35.450000000000003" customHeight="1" x14ac:dyDescent="0.15">
      <c r="B55" s="892"/>
      <c r="C55" s="7"/>
      <c r="D55" s="7"/>
      <c r="E55" s="7"/>
      <c r="F55" s="17"/>
      <c r="G55" s="17"/>
      <c r="H55" s="17"/>
      <c r="I55" s="7"/>
      <c r="J55" s="7"/>
      <c r="K55" s="7"/>
      <c r="L55" s="7"/>
      <c r="M55" s="7"/>
      <c r="N55" s="7"/>
      <c r="O55" s="7"/>
      <c r="P55" s="7"/>
      <c r="Q55" s="17"/>
      <c r="R55" s="7"/>
      <c r="S55" s="7"/>
      <c r="T55" s="7"/>
      <c r="U55" s="7"/>
      <c r="V55" s="7"/>
      <c r="W55" s="17"/>
      <c r="X55" s="17"/>
      <c r="Y55" s="17"/>
      <c r="Z55" s="17"/>
      <c r="AA55" s="17"/>
      <c r="AB55" s="7"/>
      <c r="AC55" s="7"/>
      <c r="AD55" s="7"/>
      <c r="AE55" s="7"/>
      <c r="AF55" s="7"/>
      <c r="AG55" s="7"/>
      <c r="AH55" s="7"/>
      <c r="AI55" s="20"/>
    </row>
    <row r="56" spans="2:35" ht="35.450000000000003" customHeight="1" x14ac:dyDescent="0.15">
      <c r="B56" s="892"/>
      <c r="C56" s="17"/>
      <c r="D56" s="7"/>
      <c r="E56" s="7"/>
      <c r="F56" s="17"/>
      <c r="G56" s="17"/>
      <c r="H56" s="17"/>
      <c r="I56" s="7"/>
      <c r="J56" s="7"/>
      <c r="K56" s="7"/>
      <c r="L56" s="7"/>
      <c r="M56" s="7"/>
      <c r="N56" s="7"/>
      <c r="O56" s="7"/>
      <c r="P56" s="7"/>
      <c r="Q56" s="17"/>
      <c r="R56" s="17"/>
      <c r="S56" s="7"/>
      <c r="T56" s="7"/>
      <c r="U56" s="7"/>
      <c r="V56" s="7"/>
      <c r="W56" s="17"/>
      <c r="X56" s="17"/>
      <c r="Y56" s="17"/>
      <c r="Z56" s="17"/>
      <c r="AA56" s="17"/>
      <c r="AB56" s="7"/>
      <c r="AC56" s="7"/>
      <c r="AD56" s="7"/>
      <c r="AE56" s="7"/>
      <c r="AF56" s="7"/>
      <c r="AG56" s="7"/>
      <c r="AH56" s="7"/>
      <c r="AI56" s="20"/>
    </row>
    <row r="57" spans="2:35" ht="35.450000000000003" customHeight="1" x14ac:dyDescent="0.15">
      <c r="B57" s="892"/>
      <c r="C57" s="17"/>
      <c r="D57" s="7"/>
      <c r="E57" s="7"/>
      <c r="F57" s="17"/>
      <c r="G57" s="17"/>
      <c r="H57" s="17"/>
      <c r="I57" s="7"/>
      <c r="J57" s="7"/>
      <c r="K57" s="7"/>
      <c r="L57" s="7"/>
      <c r="M57" s="7"/>
      <c r="N57" s="7"/>
      <c r="O57" s="7"/>
      <c r="P57" s="7"/>
      <c r="Q57" s="17"/>
      <c r="R57" s="17"/>
      <c r="S57" s="7"/>
      <c r="T57" s="7"/>
      <c r="U57" s="7"/>
      <c r="V57" s="7"/>
      <c r="W57" s="17"/>
      <c r="X57" s="17"/>
      <c r="Y57" s="17"/>
      <c r="Z57" s="17"/>
      <c r="AA57" s="17"/>
      <c r="AB57" s="7"/>
      <c r="AC57" s="7"/>
      <c r="AD57" s="7"/>
      <c r="AE57" s="7"/>
      <c r="AF57" s="7"/>
      <c r="AG57" s="7"/>
      <c r="AH57" s="7"/>
      <c r="AI57" s="20"/>
    </row>
    <row r="58" spans="2:35" ht="35.450000000000003" customHeight="1" x14ac:dyDescent="0.15">
      <c r="B58" s="892"/>
      <c r="C58" s="17"/>
      <c r="D58" s="7"/>
      <c r="E58" s="7"/>
      <c r="F58" s="17"/>
      <c r="G58" s="17"/>
      <c r="H58" s="17"/>
      <c r="I58" s="7"/>
      <c r="J58" s="7"/>
      <c r="K58" s="7"/>
      <c r="L58" s="7"/>
      <c r="M58" s="7"/>
      <c r="N58" s="7"/>
      <c r="O58" s="7"/>
      <c r="P58" s="7"/>
      <c r="Q58" s="17"/>
      <c r="R58" s="17"/>
      <c r="S58" s="7"/>
      <c r="T58" s="7"/>
      <c r="U58" s="7"/>
      <c r="V58" s="7"/>
      <c r="W58" s="17"/>
      <c r="X58" s="17"/>
      <c r="Y58" s="17"/>
      <c r="Z58" s="17"/>
      <c r="AA58" s="17"/>
      <c r="AB58" s="7"/>
      <c r="AC58" s="7"/>
      <c r="AD58" s="7"/>
      <c r="AE58" s="7"/>
      <c r="AF58" s="7"/>
      <c r="AG58" s="7"/>
      <c r="AH58" s="7"/>
      <c r="AI58" s="20"/>
    </row>
    <row r="59" spans="2:35" ht="22.5" customHeight="1" x14ac:dyDescent="0.15">
      <c r="B59" s="892"/>
      <c r="C59" s="17"/>
      <c r="D59" s="7"/>
      <c r="E59" s="19"/>
      <c r="F59" s="16"/>
      <c r="G59" s="16"/>
      <c r="H59" s="18"/>
      <c r="I59" s="18"/>
      <c r="J59" s="18"/>
      <c r="K59" s="18"/>
      <c r="L59" s="18"/>
      <c r="M59" s="7"/>
      <c r="N59" s="7"/>
      <c r="O59" s="7"/>
      <c r="P59" s="7"/>
      <c r="Q59" s="17"/>
      <c r="R59" s="17"/>
      <c r="S59" s="7"/>
      <c r="T59" s="7"/>
      <c r="U59" s="7"/>
      <c r="V59" s="7"/>
      <c r="W59" s="17"/>
      <c r="X59" s="17"/>
      <c r="Y59" s="17"/>
      <c r="Z59" s="17"/>
      <c r="AA59" s="17"/>
      <c r="AB59" s="16"/>
      <c r="AC59" s="16"/>
      <c r="AD59" s="16"/>
      <c r="AE59" s="16"/>
      <c r="AF59" s="16"/>
      <c r="AG59" s="16"/>
      <c r="AH59" s="16"/>
      <c r="AI59" s="15"/>
    </row>
    <row r="60" spans="2:35" ht="78.75" customHeight="1" x14ac:dyDescent="0.15">
      <c r="B60" s="893"/>
      <c r="C60" s="14"/>
      <c r="D60" s="11"/>
      <c r="E60" s="13"/>
      <c r="F60" s="12"/>
      <c r="G60" s="12"/>
      <c r="H60" s="11"/>
      <c r="I60" s="11"/>
      <c r="J60" s="11"/>
      <c r="K60" s="11"/>
      <c r="L60" s="11"/>
      <c r="M60" s="11"/>
      <c r="N60" s="11"/>
      <c r="O60" s="11"/>
      <c r="P60" s="11"/>
      <c r="Q60" s="11"/>
      <c r="R60" s="11"/>
      <c r="S60" s="919" t="s">
        <v>539</v>
      </c>
      <c r="T60" s="919"/>
      <c r="U60" s="919"/>
      <c r="V60" s="919"/>
      <c r="W60" s="919"/>
      <c r="X60" s="919"/>
      <c r="Y60" s="919"/>
      <c r="Z60" s="919"/>
      <c r="AA60" s="919"/>
      <c r="AB60" s="919"/>
      <c r="AC60" s="919"/>
      <c r="AD60" s="919"/>
      <c r="AE60" s="919"/>
      <c r="AF60" s="919"/>
      <c r="AG60" s="919"/>
      <c r="AH60" s="919"/>
      <c r="AI60" s="920"/>
    </row>
    <row r="61" spans="2:35" ht="15" customHeight="1" x14ac:dyDescent="0.15"/>
    <row r="62" spans="2:35" ht="26.25" customHeight="1" x14ac:dyDescent="0.2">
      <c r="B62" s="892" t="s">
        <v>31</v>
      </c>
      <c r="C62" s="894" t="s">
        <v>30</v>
      </c>
      <c r="D62" s="895"/>
      <c r="E62" s="895"/>
      <c r="F62" s="895"/>
      <c r="G62" s="895"/>
      <c r="H62" s="895"/>
      <c r="I62" s="895"/>
      <c r="J62" s="895"/>
      <c r="K62" s="895"/>
      <c r="L62" s="895"/>
      <c r="M62" s="895"/>
      <c r="N62" s="895"/>
      <c r="O62" s="895"/>
      <c r="P62" s="895"/>
      <c r="Q62" s="895"/>
      <c r="R62" s="895"/>
      <c r="S62" s="895"/>
      <c r="T62" s="895"/>
      <c r="U62" s="895"/>
      <c r="V62" s="895"/>
      <c r="W62" s="895"/>
      <c r="X62" s="895"/>
      <c r="Y62" s="895"/>
      <c r="Z62" s="895"/>
      <c r="AA62" s="895"/>
      <c r="AB62" s="895"/>
      <c r="AC62" s="895"/>
      <c r="AD62" s="895"/>
      <c r="AE62" s="895"/>
      <c r="AF62" s="895"/>
      <c r="AG62" s="895"/>
      <c r="AH62" s="895"/>
      <c r="AI62" s="896"/>
    </row>
    <row r="63" spans="2:35" ht="35.450000000000003" customHeight="1" x14ac:dyDescent="0.15">
      <c r="B63" s="892"/>
      <c r="C63" s="7"/>
      <c r="D63" s="7"/>
      <c r="E63" s="7"/>
      <c r="F63" s="7"/>
      <c r="G63" s="7"/>
      <c r="H63" s="7"/>
      <c r="I63" s="17"/>
      <c r="J63" s="7"/>
      <c r="K63" s="7"/>
      <c r="L63" s="7"/>
      <c r="M63" s="7"/>
      <c r="N63" s="7"/>
      <c r="O63" s="7"/>
      <c r="P63" s="7"/>
      <c r="Q63" s="21"/>
      <c r="R63" s="17"/>
      <c r="S63" s="7"/>
      <c r="T63" s="7"/>
      <c r="U63" s="7"/>
      <c r="V63" s="7"/>
      <c r="W63" s="17"/>
      <c r="X63" s="17"/>
      <c r="Y63" s="17"/>
      <c r="Z63" s="17"/>
      <c r="AA63" s="17"/>
      <c r="AB63" s="7"/>
      <c r="AC63" s="7"/>
      <c r="AD63" s="7"/>
      <c r="AE63" s="7"/>
      <c r="AF63" s="7"/>
      <c r="AG63" s="7"/>
      <c r="AH63" s="7"/>
      <c r="AI63" s="20"/>
    </row>
    <row r="64" spans="2:35" ht="35.450000000000003" customHeight="1" x14ac:dyDescent="0.15">
      <c r="B64" s="892"/>
      <c r="C64" s="7"/>
      <c r="D64" s="7"/>
      <c r="E64" s="7"/>
      <c r="F64" s="7"/>
      <c r="G64" s="7"/>
      <c r="H64" s="7"/>
      <c r="I64" s="17"/>
      <c r="J64" s="7"/>
      <c r="K64" s="7"/>
      <c r="L64" s="7"/>
      <c r="M64" s="7"/>
      <c r="N64" s="7"/>
      <c r="O64" s="7"/>
      <c r="P64" s="7"/>
      <c r="Q64" s="21"/>
      <c r="R64" s="17"/>
      <c r="S64" s="7"/>
      <c r="T64" s="7"/>
      <c r="U64" s="7"/>
      <c r="V64" s="7"/>
      <c r="W64" s="17"/>
      <c r="X64" s="17"/>
      <c r="Y64" s="17"/>
      <c r="Z64" s="17"/>
      <c r="AA64" s="17"/>
      <c r="AB64" s="7"/>
      <c r="AC64" s="7"/>
      <c r="AD64" s="7"/>
      <c r="AE64" s="7"/>
      <c r="AF64" s="7"/>
      <c r="AG64" s="7"/>
      <c r="AH64" s="7"/>
      <c r="AI64" s="20"/>
    </row>
    <row r="65" spans="2:35" ht="35.450000000000003" customHeight="1" x14ac:dyDescent="0.15">
      <c r="B65" s="892"/>
      <c r="C65" s="7"/>
      <c r="D65" s="7"/>
      <c r="E65" s="7"/>
      <c r="F65" s="7"/>
      <c r="G65" s="7"/>
      <c r="H65" s="7"/>
      <c r="I65" s="17"/>
      <c r="J65" s="7"/>
      <c r="K65" s="7"/>
      <c r="L65" s="7"/>
      <c r="M65" s="7"/>
      <c r="N65" s="7"/>
      <c r="O65" s="7"/>
      <c r="P65" s="7"/>
      <c r="Q65" s="21"/>
      <c r="R65" s="17"/>
      <c r="S65" s="7"/>
      <c r="T65" s="7"/>
      <c r="U65" s="7"/>
      <c r="V65" s="7"/>
      <c r="W65" s="17"/>
      <c r="X65" s="17"/>
      <c r="Y65" s="17"/>
      <c r="Z65" s="17"/>
      <c r="AA65" s="17"/>
      <c r="AB65" s="7"/>
      <c r="AC65" s="7"/>
      <c r="AD65" s="7"/>
      <c r="AE65" s="7"/>
      <c r="AF65" s="7"/>
      <c r="AG65" s="7"/>
      <c r="AH65" s="7"/>
      <c r="AI65" s="20"/>
    </row>
    <row r="66" spans="2:35" ht="35.450000000000003" customHeight="1" x14ac:dyDescent="0.15">
      <c r="B66" s="892"/>
      <c r="C66" s="7"/>
      <c r="D66" s="7"/>
      <c r="E66" s="7"/>
      <c r="F66" s="7"/>
      <c r="G66" s="7"/>
      <c r="H66" s="7"/>
      <c r="I66" s="17"/>
      <c r="J66" s="7"/>
      <c r="K66" s="7"/>
      <c r="L66" s="7"/>
      <c r="M66" s="7"/>
      <c r="N66" s="7"/>
      <c r="O66" s="7"/>
      <c r="P66" s="7"/>
      <c r="Q66" s="21"/>
      <c r="R66" s="17"/>
      <c r="S66" s="7"/>
      <c r="T66" s="7"/>
      <c r="U66" s="7"/>
      <c r="V66" s="7"/>
      <c r="W66" s="17"/>
      <c r="X66" s="17"/>
      <c r="Y66" s="17"/>
      <c r="Z66" s="17"/>
      <c r="AA66" s="17"/>
      <c r="AB66" s="7"/>
      <c r="AC66" s="7"/>
      <c r="AD66" s="7"/>
      <c r="AE66" s="7"/>
      <c r="AF66" s="7"/>
      <c r="AG66" s="7"/>
      <c r="AH66" s="7"/>
      <c r="AI66" s="20"/>
    </row>
    <row r="67" spans="2:35" ht="35.450000000000003" customHeight="1" x14ac:dyDescent="0.15">
      <c r="B67" s="892"/>
      <c r="C67" s="7"/>
      <c r="D67" s="7"/>
      <c r="E67" s="7"/>
      <c r="F67" s="7"/>
      <c r="G67" s="7"/>
      <c r="H67" s="7"/>
      <c r="I67" s="17"/>
      <c r="J67" s="7"/>
      <c r="K67" s="7"/>
      <c r="L67" s="7"/>
      <c r="M67" s="7"/>
      <c r="N67" s="7"/>
      <c r="O67" s="7"/>
      <c r="P67" s="7"/>
      <c r="Q67" s="17"/>
      <c r="R67" s="17"/>
      <c r="S67" s="7"/>
      <c r="T67" s="7"/>
      <c r="U67" s="7"/>
      <c r="V67" s="7"/>
      <c r="W67" s="17"/>
      <c r="X67" s="17"/>
      <c r="Y67" s="17"/>
      <c r="Z67" s="17"/>
      <c r="AA67" s="17"/>
      <c r="AB67" s="7"/>
      <c r="AC67" s="7"/>
      <c r="AD67" s="7"/>
      <c r="AE67" s="7"/>
      <c r="AF67" s="7"/>
      <c r="AG67" s="7"/>
      <c r="AH67" s="7"/>
      <c r="AI67" s="20"/>
    </row>
    <row r="68" spans="2:35" ht="35.450000000000003" customHeight="1" x14ac:dyDescent="0.15">
      <c r="B68" s="892"/>
      <c r="C68" s="7"/>
      <c r="D68" s="7"/>
      <c r="E68" s="7"/>
      <c r="F68" s="17"/>
      <c r="G68" s="17"/>
      <c r="H68" s="7"/>
      <c r="I68" s="7"/>
      <c r="J68" s="7"/>
      <c r="K68" s="7"/>
      <c r="L68" s="7"/>
      <c r="M68" s="7"/>
      <c r="N68" s="7"/>
      <c r="O68" s="7"/>
      <c r="P68" s="7"/>
      <c r="Q68" s="17"/>
      <c r="R68" s="7"/>
      <c r="S68" s="7"/>
      <c r="T68" s="7"/>
      <c r="U68" s="7"/>
      <c r="V68" s="7"/>
      <c r="W68" s="17"/>
      <c r="X68" s="17"/>
      <c r="Y68" s="17"/>
      <c r="Z68" s="17"/>
      <c r="AA68" s="17"/>
      <c r="AB68" s="7"/>
      <c r="AC68" s="7"/>
      <c r="AD68" s="7"/>
      <c r="AE68" s="7"/>
      <c r="AF68" s="7"/>
      <c r="AG68" s="7"/>
      <c r="AH68" s="7"/>
      <c r="AI68" s="20"/>
    </row>
    <row r="69" spans="2:35" ht="35.450000000000003" customHeight="1" x14ac:dyDescent="0.15">
      <c r="B69" s="892"/>
      <c r="C69" s="7"/>
      <c r="D69" s="7"/>
      <c r="E69" s="7"/>
      <c r="F69" s="17"/>
      <c r="G69" s="17"/>
      <c r="H69" s="17"/>
      <c r="I69" s="7"/>
      <c r="J69" s="7"/>
      <c r="K69" s="7"/>
      <c r="L69" s="7"/>
      <c r="M69" s="7"/>
      <c r="N69" s="7"/>
      <c r="O69" s="7"/>
      <c r="P69" s="7"/>
      <c r="Q69" s="17"/>
      <c r="R69" s="7"/>
      <c r="S69" s="7"/>
      <c r="T69" s="7"/>
      <c r="U69" s="7"/>
      <c r="V69" s="7"/>
      <c r="W69" s="17"/>
      <c r="X69" s="17"/>
      <c r="Y69" s="17"/>
      <c r="Z69" s="17"/>
      <c r="AA69" s="17"/>
      <c r="AB69" s="7"/>
      <c r="AC69" s="7"/>
      <c r="AD69" s="7"/>
      <c r="AE69" s="7"/>
      <c r="AF69" s="7"/>
      <c r="AG69" s="7"/>
      <c r="AH69" s="7"/>
      <c r="AI69" s="20"/>
    </row>
    <row r="70" spans="2:35" ht="35.450000000000003" customHeight="1" x14ac:dyDescent="0.15">
      <c r="B70" s="892"/>
      <c r="C70" s="17"/>
      <c r="D70" s="7"/>
      <c r="E70" s="7"/>
      <c r="F70" s="17"/>
      <c r="G70" s="17"/>
      <c r="H70" s="17"/>
      <c r="I70" s="7"/>
      <c r="J70" s="7"/>
      <c r="K70" s="7"/>
      <c r="L70" s="7"/>
      <c r="M70" s="7"/>
      <c r="N70" s="7"/>
      <c r="O70" s="7"/>
      <c r="P70" s="7"/>
      <c r="Q70" s="17"/>
      <c r="R70" s="17"/>
      <c r="S70" s="7"/>
      <c r="T70" s="7"/>
      <c r="U70" s="7"/>
      <c r="V70" s="7"/>
      <c r="W70" s="17"/>
      <c r="X70" s="17"/>
      <c r="Y70" s="17"/>
      <c r="Z70" s="17"/>
      <c r="AA70" s="17"/>
      <c r="AB70" s="7"/>
      <c r="AC70" s="7"/>
      <c r="AD70" s="7"/>
      <c r="AE70" s="7"/>
      <c r="AF70" s="7"/>
      <c r="AG70" s="7"/>
      <c r="AH70" s="7"/>
      <c r="AI70" s="20"/>
    </row>
    <row r="71" spans="2:35" ht="35.450000000000003" customHeight="1" x14ac:dyDescent="0.15">
      <c r="B71" s="892"/>
      <c r="C71" s="17"/>
      <c r="D71" s="7"/>
      <c r="E71" s="7"/>
      <c r="F71" s="17"/>
      <c r="G71" s="17"/>
      <c r="H71" s="17"/>
      <c r="I71" s="7"/>
      <c r="J71" s="7"/>
      <c r="K71" s="7"/>
      <c r="L71" s="7"/>
      <c r="M71" s="7"/>
      <c r="N71" s="7"/>
      <c r="O71" s="7"/>
      <c r="P71" s="7"/>
      <c r="Q71" s="17"/>
      <c r="R71" s="17"/>
      <c r="S71" s="7"/>
      <c r="T71" s="7"/>
      <c r="U71" s="7"/>
      <c r="V71" s="7"/>
      <c r="W71" s="17"/>
      <c r="X71" s="17"/>
      <c r="Y71" s="17"/>
      <c r="Z71" s="17"/>
      <c r="AA71" s="17"/>
      <c r="AB71" s="7"/>
      <c r="AC71" s="7"/>
      <c r="AD71" s="7"/>
      <c r="AE71" s="7"/>
      <c r="AF71" s="7"/>
      <c r="AG71" s="7"/>
      <c r="AH71" s="7"/>
      <c r="AI71" s="20"/>
    </row>
    <row r="72" spans="2:35" ht="35.450000000000003" customHeight="1" x14ac:dyDescent="0.15">
      <c r="B72" s="892"/>
      <c r="C72" s="17"/>
      <c r="D72" s="7"/>
      <c r="E72" s="7"/>
      <c r="F72" s="17"/>
      <c r="G72" s="17"/>
      <c r="H72" s="17"/>
      <c r="I72" s="7"/>
      <c r="J72" s="7"/>
      <c r="K72" s="7"/>
      <c r="L72" s="7"/>
      <c r="M72" s="7"/>
      <c r="N72" s="7"/>
      <c r="O72" s="7"/>
      <c r="P72" s="7"/>
      <c r="Q72" s="17"/>
      <c r="R72" s="17"/>
      <c r="S72" s="7"/>
      <c r="T72" s="7"/>
      <c r="U72" s="7"/>
      <c r="V72" s="7"/>
      <c r="W72" s="17"/>
      <c r="X72" s="17"/>
      <c r="Y72" s="17"/>
      <c r="Z72" s="17"/>
      <c r="AA72" s="17"/>
      <c r="AB72" s="7"/>
      <c r="AC72" s="7"/>
      <c r="AD72" s="7"/>
      <c r="AE72" s="7"/>
      <c r="AF72" s="7"/>
      <c r="AG72" s="7"/>
      <c r="AH72" s="7"/>
      <c r="AI72" s="20"/>
    </row>
    <row r="73" spans="2:35" ht="22.5" customHeight="1" x14ac:dyDescent="0.15">
      <c r="B73" s="892"/>
      <c r="C73" s="17"/>
      <c r="D73" s="7"/>
      <c r="E73" s="19"/>
      <c r="F73" s="16"/>
      <c r="G73" s="16"/>
      <c r="H73" s="18"/>
      <c r="I73" s="18"/>
      <c r="J73" s="18"/>
      <c r="K73" s="18"/>
      <c r="L73" s="18"/>
      <c r="M73" s="7"/>
      <c r="N73" s="7"/>
      <c r="O73" s="7"/>
      <c r="P73" s="7"/>
      <c r="Q73" s="17"/>
      <c r="R73" s="17"/>
      <c r="S73" s="7"/>
      <c r="T73" s="7"/>
      <c r="U73" s="7"/>
      <c r="V73" s="7"/>
      <c r="W73" s="17"/>
      <c r="X73" s="17"/>
      <c r="Y73" s="17"/>
      <c r="Z73" s="17"/>
      <c r="AA73" s="17"/>
      <c r="AB73" s="16"/>
      <c r="AC73" s="16"/>
      <c r="AD73" s="16"/>
      <c r="AE73" s="16"/>
      <c r="AF73" s="16"/>
      <c r="AG73" s="16"/>
      <c r="AH73" s="16"/>
      <c r="AI73" s="15"/>
    </row>
    <row r="74" spans="2:35" ht="78.75" customHeight="1" x14ac:dyDescent="0.15">
      <c r="B74" s="893"/>
      <c r="C74" s="14"/>
      <c r="D74" s="11"/>
      <c r="E74" s="13"/>
      <c r="F74" s="12"/>
      <c r="G74" s="12"/>
      <c r="H74" s="11"/>
      <c r="I74" s="11"/>
      <c r="J74" s="11"/>
      <c r="K74" s="11"/>
      <c r="L74" s="11"/>
      <c r="M74" s="11"/>
      <c r="N74" s="11"/>
      <c r="O74" s="11"/>
      <c r="P74" s="11"/>
      <c r="Q74" s="11"/>
      <c r="R74" s="11"/>
      <c r="S74" s="919" t="s">
        <v>539</v>
      </c>
      <c r="T74" s="919"/>
      <c r="U74" s="919"/>
      <c r="V74" s="919"/>
      <c r="W74" s="919"/>
      <c r="X74" s="919"/>
      <c r="Y74" s="919"/>
      <c r="Z74" s="919"/>
      <c r="AA74" s="919"/>
      <c r="AB74" s="919"/>
      <c r="AC74" s="919"/>
      <c r="AD74" s="919"/>
      <c r="AE74" s="919"/>
      <c r="AF74" s="919"/>
      <c r="AG74" s="919"/>
      <c r="AH74" s="919"/>
      <c r="AI74" s="920"/>
    </row>
    <row r="75" spans="2:35" ht="15" customHeight="1" x14ac:dyDescent="0.15"/>
    <row r="76" spans="2:35" ht="26.25" customHeight="1" x14ac:dyDescent="0.2">
      <c r="B76" s="892" t="s">
        <v>31</v>
      </c>
      <c r="C76" s="894" t="s">
        <v>30</v>
      </c>
      <c r="D76" s="895"/>
      <c r="E76" s="895"/>
      <c r="F76" s="895"/>
      <c r="G76" s="895"/>
      <c r="H76" s="895"/>
      <c r="I76" s="895"/>
      <c r="J76" s="895"/>
      <c r="K76" s="895"/>
      <c r="L76" s="895"/>
      <c r="M76" s="895"/>
      <c r="N76" s="895"/>
      <c r="O76" s="895"/>
      <c r="P76" s="895"/>
      <c r="Q76" s="895"/>
      <c r="R76" s="895"/>
      <c r="S76" s="895"/>
      <c r="T76" s="895"/>
      <c r="U76" s="895"/>
      <c r="V76" s="895"/>
      <c r="W76" s="895"/>
      <c r="X76" s="895"/>
      <c r="Y76" s="895"/>
      <c r="Z76" s="895"/>
      <c r="AA76" s="895"/>
      <c r="AB76" s="895"/>
      <c r="AC76" s="895"/>
      <c r="AD76" s="895"/>
      <c r="AE76" s="895"/>
      <c r="AF76" s="895"/>
      <c r="AG76" s="895"/>
      <c r="AH76" s="895"/>
      <c r="AI76" s="896"/>
    </row>
    <row r="77" spans="2:35" ht="35.450000000000003" customHeight="1" x14ac:dyDescent="0.15">
      <c r="B77" s="892"/>
      <c r="C77" s="7"/>
      <c r="D77" s="7"/>
      <c r="E77" s="7"/>
      <c r="F77" s="7"/>
      <c r="G77" s="7"/>
      <c r="H77" s="7"/>
      <c r="I77" s="17"/>
      <c r="J77" s="7"/>
      <c r="K77" s="7"/>
      <c r="L77" s="7"/>
      <c r="M77" s="7"/>
      <c r="N77" s="7"/>
      <c r="O77" s="7"/>
      <c r="P77" s="7"/>
      <c r="Q77" s="21"/>
      <c r="R77" s="17"/>
      <c r="S77" s="7"/>
      <c r="T77" s="7"/>
      <c r="U77" s="7"/>
      <c r="V77" s="7"/>
      <c r="W77" s="17"/>
      <c r="X77" s="17"/>
      <c r="Y77" s="17"/>
      <c r="Z77" s="17"/>
      <c r="AA77" s="17"/>
      <c r="AB77" s="7"/>
      <c r="AC77" s="7"/>
      <c r="AD77" s="7"/>
      <c r="AE77" s="7"/>
      <c r="AF77" s="7"/>
      <c r="AG77" s="7"/>
      <c r="AH77" s="7"/>
      <c r="AI77" s="20"/>
    </row>
    <row r="78" spans="2:35" ht="35.450000000000003" customHeight="1" x14ac:dyDescent="0.15">
      <c r="B78" s="892"/>
      <c r="C78" s="7"/>
      <c r="D78" s="7"/>
      <c r="E78" s="7"/>
      <c r="F78" s="7"/>
      <c r="G78" s="7"/>
      <c r="H78" s="7"/>
      <c r="I78" s="17"/>
      <c r="J78" s="7"/>
      <c r="K78" s="7"/>
      <c r="L78" s="7"/>
      <c r="M78" s="7"/>
      <c r="N78" s="7"/>
      <c r="O78" s="7"/>
      <c r="P78" s="7"/>
      <c r="Q78" s="21"/>
      <c r="R78" s="17"/>
      <c r="S78" s="7"/>
      <c r="T78" s="7"/>
      <c r="U78" s="7"/>
      <c r="V78" s="7"/>
      <c r="W78" s="17"/>
      <c r="X78" s="17"/>
      <c r="Y78" s="17"/>
      <c r="Z78" s="17"/>
      <c r="AA78" s="17"/>
      <c r="AB78" s="7"/>
      <c r="AC78" s="7"/>
      <c r="AD78" s="7"/>
      <c r="AE78" s="7"/>
      <c r="AF78" s="7"/>
      <c r="AG78" s="7"/>
      <c r="AH78" s="7"/>
      <c r="AI78" s="20"/>
    </row>
    <row r="79" spans="2:35" ht="35.450000000000003" customHeight="1" x14ac:dyDescent="0.15">
      <c r="B79" s="892"/>
      <c r="C79" s="7"/>
      <c r="D79" s="7"/>
      <c r="E79" s="7"/>
      <c r="F79" s="7"/>
      <c r="G79" s="7"/>
      <c r="H79" s="7"/>
      <c r="I79" s="17"/>
      <c r="J79" s="7"/>
      <c r="K79" s="7"/>
      <c r="L79" s="7"/>
      <c r="M79" s="7"/>
      <c r="N79" s="7"/>
      <c r="O79" s="7"/>
      <c r="P79" s="7"/>
      <c r="Q79" s="21"/>
      <c r="R79" s="17"/>
      <c r="S79" s="7"/>
      <c r="T79" s="7"/>
      <c r="U79" s="7"/>
      <c r="V79" s="7"/>
      <c r="W79" s="17"/>
      <c r="X79" s="17"/>
      <c r="Y79" s="17"/>
      <c r="Z79" s="17"/>
      <c r="AA79" s="17"/>
      <c r="AB79" s="7"/>
      <c r="AC79" s="7"/>
      <c r="AD79" s="7"/>
      <c r="AE79" s="7"/>
      <c r="AF79" s="7"/>
      <c r="AG79" s="7"/>
      <c r="AH79" s="7"/>
      <c r="AI79" s="20"/>
    </row>
    <row r="80" spans="2:35" ht="35.450000000000003" customHeight="1" x14ac:dyDescent="0.15">
      <c r="B80" s="892"/>
      <c r="C80" s="7"/>
      <c r="D80" s="7"/>
      <c r="E80" s="7"/>
      <c r="F80" s="7"/>
      <c r="G80" s="7"/>
      <c r="H80" s="7"/>
      <c r="I80" s="17"/>
      <c r="J80" s="7"/>
      <c r="K80" s="7"/>
      <c r="L80" s="7"/>
      <c r="M80" s="7"/>
      <c r="N80" s="7"/>
      <c r="O80" s="7"/>
      <c r="P80" s="7"/>
      <c r="Q80" s="21"/>
      <c r="R80" s="17"/>
      <c r="S80" s="7"/>
      <c r="T80" s="7"/>
      <c r="U80" s="7"/>
      <c r="V80" s="7"/>
      <c r="W80" s="17"/>
      <c r="X80" s="17"/>
      <c r="Y80" s="17"/>
      <c r="Z80" s="17"/>
      <c r="AA80" s="17"/>
      <c r="AB80" s="7"/>
      <c r="AC80" s="7"/>
      <c r="AD80" s="7"/>
      <c r="AE80" s="7"/>
      <c r="AF80" s="7"/>
      <c r="AG80" s="7"/>
      <c r="AH80" s="7"/>
      <c r="AI80" s="20"/>
    </row>
    <row r="81" spans="2:35" ht="35.450000000000003" customHeight="1" x14ac:dyDescent="0.15">
      <c r="B81" s="892"/>
      <c r="C81" s="7"/>
      <c r="D81" s="7"/>
      <c r="E81" s="7"/>
      <c r="F81" s="7"/>
      <c r="G81" s="7"/>
      <c r="H81" s="7"/>
      <c r="I81" s="17"/>
      <c r="J81" s="7"/>
      <c r="K81" s="7"/>
      <c r="L81" s="7"/>
      <c r="M81" s="7"/>
      <c r="N81" s="7"/>
      <c r="O81" s="7"/>
      <c r="P81" s="7"/>
      <c r="Q81" s="17"/>
      <c r="R81" s="17"/>
      <c r="S81" s="7"/>
      <c r="T81" s="7"/>
      <c r="U81" s="7"/>
      <c r="V81" s="7"/>
      <c r="W81" s="17"/>
      <c r="X81" s="17"/>
      <c r="Y81" s="17"/>
      <c r="Z81" s="17"/>
      <c r="AA81" s="17"/>
      <c r="AB81" s="7"/>
      <c r="AC81" s="7"/>
      <c r="AD81" s="7"/>
      <c r="AE81" s="7"/>
      <c r="AF81" s="7"/>
      <c r="AG81" s="7"/>
      <c r="AH81" s="7"/>
      <c r="AI81" s="20"/>
    </row>
    <row r="82" spans="2:35" ht="35.450000000000003" customHeight="1" x14ac:dyDescent="0.15">
      <c r="B82" s="892"/>
      <c r="C82" s="7"/>
      <c r="D82" s="7"/>
      <c r="E82" s="7"/>
      <c r="F82" s="17"/>
      <c r="G82" s="17"/>
      <c r="H82" s="7"/>
      <c r="I82" s="7"/>
      <c r="J82" s="7"/>
      <c r="K82" s="7"/>
      <c r="L82" s="7"/>
      <c r="M82" s="7"/>
      <c r="N82" s="7"/>
      <c r="O82" s="7"/>
      <c r="P82" s="7"/>
      <c r="Q82" s="17"/>
      <c r="R82" s="7"/>
      <c r="S82" s="7"/>
      <c r="T82" s="7"/>
      <c r="U82" s="7"/>
      <c r="V82" s="7"/>
      <c r="W82" s="17"/>
      <c r="X82" s="17"/>
      <c r="Y82" s="17"/>
      <c r="Z82" s="17"/>
      <c r="AA82" s="17"/>
      <c r="AB82" s="7"/>
      <c r="AC82" s="7"/>
      <c r="AD82" s="7"/>
      <c r="AE82" s="7"/>
      <c r="AF82" s="7"/>
      <c r="AG82" s="7"/>
      <c r="AH82" s="7"/>
      <c r="AI82" s="20"/>
    </row>
    <row r="83" spans="2:35" ht="35.450000000000003" customHeight="1" x14ac:dyDescent="0.15">
      <c r="B83" s="892"/>
      <c r="C83" s="7"/>
      <c r="D83" s="7"/>
      <c r="E83" s="7"/>
      <c r="F83" s="17"/>
      <c r="G83" s="17"/>
      <c r="H83" s="17"/>
      <c r="I83" s="7"/>
      <c r="J83" s="7"/>
      <c r="K83" s="7"/>
      <c r="L83" s="7"/>
      <c r="M83" s="7"/>
      <c r="N83" s="7"/>
      <c r="O83" s="7"/>
      <c r="P83" s="7"/>
      <c r="Q83" s="17"/>
      <c r="R83" s="7"/>
      <c r="S83" s="7"/>
      <c r="T83" s="7"/>
      <c r="U83" s="7"/>
      <c r="V83" s="7"/>
      <c r="W83" s="17"/>
      <c r="X83" s="17"/>
      <c r="Y83" s="17"/>
      <c r="Z83" s="17"/>
      <c r="AA83" s="17"/>
      <c r="AB83" s="7"/>
      <c r="AC83" s="7"/>
      <c r="AD83" s="7"/>
      <c r="AE83" s="7"/>
      <c r="AF83" s="7"/>
      <c r="AG83" s="7"/>
      <c r="AH83" s="7"/>
      <c r="AI83" s="20"/>
    </row>
    <row r="84" spans="2:35" ht="35.450000000000003" customHeight="1" x14ac:dyDescent="0.15">
      <c r="B84" s="892"/>
      <c r="C84" s="17"/>
      <c r="D84" s="7"/>
      <c r="E84" s="7"/>
      <c r="F84" s="17"/>
      <c r="G84" s="17"/>
      <c r="H84" s="17"/>
      <c r="I84" s="7"/>
      <c r="J84" s="7"/>
      <c r="K84" s="7"/>
      <c r="L84" s="7"/>
      <c r="M84" s="7"/>
      <c r="N84" s="7"/>
      <c r="O84" s="7"/>
      <c r="P84" s="7"/>
      <c r="Q84" s="17"/>
      <c r="R84" s="17"/>
      <c r="S84" s="7"/>
      <c r="T84" s="7"/>
      <c r="U84" s="7"/>
      <c r="V84" s="7"/>
      <c r="W84" s="17"/>
      <c r="X84" s="17"/>
      <c r="Y84" s="17"/>
      <c r="Z84" s="17"/>
      <c r="AA84" s="17"/>
      <c r="AB84" s="7"/>
      <c r="AC84" s="7"/>
      <c r="AD84" s="7"/>
      <c r="AE84" s="7"/>
      <c r="AF84" s="7"/>
      <c r="AG84" s="7"/>
      <c r="AH84" s="7"/>
      <c r="AI84" s="20"/>
    </row>
    <row r="85" spans="2:35" ht="35.450000000000003" customHeight="1" x14ac:dyDescent="0.15">
      <c r="B85" s="892"/>
      <c r="C85" s="17"/>
      <c r="D85" s="7"/>
      <c r="E85" s="7"/>
      <c r="F85" s="17"/>
      <c r="G85" s="17"/>
      <c r="H85" s="17"/>
      <c r="I85" s="7"/>
      <c r="J85" s="7"/>
      <c r="K85" s="7"/>
      <c r="L85" s="7"/>
      <c r="M85" s="7"/>
      <c r="N85" s="7"/>
      <c r="O85" s="7"/>
      <c r="P85" s="7"/>
      <c r="Q85" s="17"/>
      <c r="R85" s="17"/>
      <c r="S85" s="7"/>
      <c r="T85" s="7"/>
      <c r="U85" s="7"/>
      <c r="V85" s="7"/>
      <c r="W85" s="17"/>
      <c r="X85" s="17"/>
      <c r="Y85" s="17"/>
      <c r="Z85" s="17"/>
      <c r="AA85" s="17"/>
      <c r="AB85" s="7"/>
      <c r="AC85" s="7"/>
      <c r="AD85" s="7"/>
      <c r="AE85" s="7"/>
      <c r="AF85" s="7"/>
      <c r="AG85" s="7"/>
      <c r="AH85" s="7"/>
      <c r="AI85" s="20"/>
    </row>
    <row r="86" spans="2:35" ht="35.450000000000003" customHeight="1" x14ac:dyDescent="0.15">
      <c r="B86" s="892"/>
      <c r="C86" s="17"/>
      <c r="D86" s="7"/>
      <c r="E86" s="7"/>
      <c r="F86" s="17"/>
      <c r="G86" s="17"/>
      <c r="H86" s="17"/>
      <c r="I86" s="7"/>
      <c r="J86" s="7"/>
      <c r="K86" s="7"/>
      <c r="L86" s="7"/>
      <c r="M86" s="7"/>
      <c r="N86" s="7"/>
      <c r="O86" s="7"/>
      <c r="P86" s="7"/>
      <c r="Q86" s="17"/>
      <c r="R86" s="17"/>
      <c r="S86" s="7"/>
      <c r="T86" s="7"/>
      <c r="U86" s="7"/>
      <c r="V86" s="7"/>
      <c r="W86" s="17"/>
      <c r="X86" s="17"/>
      <c r="Y86" s="17"/>
      <c r="Z86" s="17"/>
      <c r="AA86" s="17"/>
      <c r="AB86" s="7"/>
      <c r="AC86" s="7"/>
      <c r="AD86" s="7"/>
      <c r="AE86" s="7"/>
      <c r="AF86" s="7"/>
      <c r="AG86" s="7"/>
      <c r="AH86" s="7"/>
      <c r="AI86" s="20"/>
    </row>
    <row r="87" spans="2:35" ht="22.5" customHeight="1" x14ac:dyDescent="0.15">
      <c r="B87" s="892"/>
      <c r="C87" s="17"/>
      <c r="D87" s="7"/>
      <c r="E87" s="19"/>
      <c r="F87" s="16"/>
      <c r="G87" s="16"/>
      <c r="H87" s="18"/>
      <c r="I87" s="18"/>
      <c r="J87" s="18"/>
      <c r="K87" s="18"/>
      <c r="L87" s="18"/>
      <c r="M87" s="7"/>
      <c r="N87" s="7"/>
      <c r="O87" s="7"/>
      <c r="P87" s="7"/>
      <c r="Q87" s="17"/>
      <c r="R87" s="17"/>
      <c r="S87" s="7"/>
      <c r="T87" s="7"/>
      <c r="U87" s="7"/>
      <c r="V87" s="7"/>
      <c r="W87" s="17"/>
      <c r="X87" s="17"/>
      <c r="Y87" s="17"/>
      <c r="Z87" s="17"/>
      <c r="AA87" s="17"/>
      <c r="AB87" s="16"/>
      <c r="AC87" s="16"/>
      <c r="AD87" s="16"/>
      <c r="AE87" s="16"/>
      <c r="AF87" s="16"/>
      <c r="AG87" s="16"/>
      <c r="AH87" s="16"/>
      <c r="AI87" s="15"/>
    </row>
    <row r="88" spans="2:35" ht="78.75" customHeight="1" x14ac:dyDescent="0.15">
      <c r="B88" s="893"/>
      <c r="C88" s="14"/>
      <c r="D88" s="11"/>
      <c r="E88" s="13"/>
      <c r="F88" s="12"/>
      <c r="G88" s="12"/>
      <c r="H88" s="11"/>
      <c r="I88" s="11"/>
      <c r="J88" s="11"/>
      <c r="K88" s="11"/>
      <c r="L88" s="11"/>
      <c r="M88" s="11"/>
      <c r="N88" s="11"/>
      <c r="O88" s="11"/>
      <c r="P88" s="11"/>
      <c r="Q88" s="11"/>
      <c r="R88" s="11"/>
      <c r="S88" s="919" t="s">
        <v>539</v>
      </c>
      <c r="T88" s="919"/>
      <c r="U88" s="919"/>
      <c r="V88" s="919"/>
      <c r="W88" s="919"/>
      <c r="X88" s="919"/>
      <c r="Y88" s="919"/>
      <c r="Z88" s="919"/>
      <c r="AA88" s="919"/>
      <c r="AB88" s="919"/>
      <c r="AC88" s="919"/>
      <c r="AD88" s="919"/>
      <c r="AE88" s="919"/>
      <c r="AF88" s="919"/>
      <c r="AG88" s="919"/>
      <c r="AH88" s="919"/>
      <c r="AI88" s="920"/>
    </row>
    <row r="89" spans="2:35" ht="15" customHeight="1" x14ac:dyDescent="0.15"/>
    <row r="90" spans="2:35" ht="26.25" customHeight="1" x14ac:dyDescent="0.2">
      <c r="B90" s="892" t="s">
        <v>31</v>
      </c>
      <c r="C90" s="894" t="s">
        <v>30</v>
      </c>
      <c r="D90" s="895"/>
      <c r="E90" s="895"/>
      <c r="F90" s="895"/>
      <c r="G90" s="895"/>
      <c r="H90" s="895"/>
      <c r="I90" s="895"/>
      <c r="J90" s="895"/>
      <c r="K90" s="895"/>
      <c r="L90" s="895"/>
      <c r="M90" s="895"/>
      <c r="N90" s="895"/>
      <c r="O90" s="895"/>
      <c r="P90" s="895"/>
      <c r="Q90" s="895"/>
      <c r="R90" s="895"/>
      <c r="S90" s="895"/>
      <c r="T90" s="895"/>
      <c r="U90" s="895"/>
      <c r="V90" s="895"/>
      <c r="W90" s="895"/>
      <c r="X90" s="895"/>
      <c r="Y90" s="895"/>
      <c r="Z90" s="895"/>
      <c r="AA90" s="895"/>
      <c r="AB90" s="895"/>
      <c r="AC90" s="895"/>
      <c r="AD90" s="895"/>
      <c r="AE90" s="895"/>
      <c r="AF90" s="895"/>
      <c r="AG90" s="895"/>
      <c r="AH90" s="895"/>
      <c r="AI90" s="896"/>
    </row>
    <row r="91" spans="2:35" ht="35.450000000000003" customHeight="1" x14ac:dyDescent="0.15">
      <c r="B91" s="892"/>
      <c r="C91" s="7"/>
      <c r="D91" s="7"/>
      <c r="E91" s="7"/>
      <c r="F91" s="7"/>
      <c r="G91" s="7"/>
      <c r="H91" s="7"/>
      <c r="I91" s="17"/>
      <c r="J91" s="7"/>
      <c r="K91" s="7"/>
      <c r="L91" s="7"/>
      <c r="M91" s="7"/>
      <c r="N91" s="7"/>
      <c r="O91" s="7"/>
      <c r="P91" s="7"/>
      <c r="Q91" s="21"/>
      <c r="R91" s="17"/>
      <c r="S91" s="7"/>
      <c r="T91" s="7"/>
      <c r="U91" s="7"/>
      <c r="V91" s="7"/>
      <c r="W91" s="17"/>
      <c r="X91" s="17"/>
      <c r="Y91" s="17"/>
      <c r="Z91" s="17"/>
      <c r="AA91" s="17"/>
      <c r="AB91" s="7"/>
      <c r="AC91" s="7"/>
      <c r="AD91" s="7"/>
      <c r="AE91" s="7"/>
      <c r="AF91" s="7"/>
      <c r="AG91" s="7"/>
      <c r="AH91" s="7"/>
      <c r="AI91" s="20"/>
    </row>
    <row r="92" spans="2:35" ht="35.450000000000003" customHeight="1" x14ac:dyDescent="0.15">
      <c r="B92" s="892"/>
      <c r="C92" s="7"/>
      <c r="D92" s="7"/>
      <c r="E92" s="7"/>
      <c r="F92" s="7"/>
      <c r="G92" s="7"/>
      <c r="H92" s="7"/>
      <c r="I92" s="17"/>
      <c r="J92" s="7"/>
      <c r="K92" s="7"/>
      <c r="L92" s="7"/>
      <c r="M92" s="7"/>
      <c r="N92" s="7"/>
      <c r="O92" s="7"/>
      <c r="P92" s="7"/>
      <c r="Q92" s="21"/>
      <c r="R92" s="17"/>
      <c r="S92" s="7"/>
      <c r="T92" s="7"/>
      <c r="U92" s="7"/>
      <c r="V92" s="7"/>
      <c r="W92" s="17"/>
      <c r="X92" s="17"/>
      <c r="Y92" s="17"/>
      <c r="Z92" s="17"/>
      <c r="AA92" s="17"/>
      <c r="AB92" s="7"/>
      <c r="AC92" s="7"/>
      <c r="AD92" s="7"/>
      <c r="AE92" s="7"/>
      <c r="AF92" s="7"/>
      <c r="AG92" s="7"/>
      <c r="AH92" s="7"/>
      <c r="AI92" s="20"/>
    </row>
    <row r="93" spans="2:35" ht="35.450000000000003" customHeight="1" x14ac:dyDescent="0.15">
      <c r="B93" s="892"/>
      <c r="C93" s="7"/>
      <c r="D93" s="7"/>
      <c r="E93" s="7"/>
      <c r="F93" s="7"/>
      <c r="G93" s="7"/>
      <c r="H93" s="7"/>
      <c r="I93" s="17"/>
      <c r="J93" s="7"/>
      <c r="K93" s="7"/>
      <c r="L93" s="7"/>
      <c r="M93" s="7"/>
      <c r="N93" s="7"/>
      <c r="O93" s="7"/>
      <c r="P93" s="7"/>
      <c r="Q93" s="21"/>
      <c r="R93" s="17"/>
      <c r="S93" s="7"/>
      <c r="T93" s="7"/>
      <c r="U93" s="7"/>
      <c r="V93" s="7"/>
      <c r="W93" s="17"/>
      <c r="X93" s="17"/>
      <c r="Y93" s="17"/>
      <c r="Z93" s="17"/>
      <c r="AA93" s="17"/>
      <c r="AB93" s="7"/>
      <c r="AC93" s="7"/>
      <c r="AD93" s="7"/>
      <c r="AE93" s="7"/>
      <c r="AF93" s="7"/>
      <c r="AG93" s="7"/>
      <c r="AH93" s="7"/>
      <c r="AI93" s="20"/>
    </row>
    <row r="94" spans="2:35" ht="35.450000000000003" customHeight="1" x14ac:dyDescent="0.15">
      <c r="B94" s="892"/>
      <c r="C94" s="7"/>
      <c r="D94" s="7"/>
      <c r="E94" s="7"/>
      <c r="F94" s="7"/>
      <c r="G94" s="7"/>
      <c r="H94" s="7"/>
      <c r="I94" s="17"/>
      <c r="J94" s="7"/>
      <c r="K94" s="7"/>
      <c r="L94" s="7"/>
      <c r="M94" s="7"/>
      <c r="N94" s="7"/>
      <c r="O94" s="7"/>
      <c r="P94" s="7"/>
      <c r="Q94" s="21"/>
      <c r="R94" s="17"/>
      <c r="S94" s="7"/>
      <c r="T94" s="7"/>
      <c r="U94" s="7"/>
      <c r="V94" s="7"/>
      <c r="W94" s="17"/>
      <c r="X94" s="17"/>
      <c r="Y94" s="17"/>
      <c r="Z94" s="17"/>
      <c r="AA94" s="17"/>
      <c r="AB94" s="7"/>
      <c r="AC94" s="7"/>
      <c r="AD94" s="7"/>
      <c r="AE94" s="7"/>
      <c r="AF94" s="7"/>
      <c r="AG94" s="7"/>
      <c r="AH94" s="7"/>
      <c r="AI94" s="20"/>
    </row>
    <row r="95" spans="2:35" ht="35.450000000000003" customHeight="1" x14ac:dyDescent="0.15">
      <c r="B95" s="892"/>
      <c r="C95" s="7"/>
      <c r="D95" s="7"/>
      <c r="E95" s="7"/>
      <c r="F95" s="7"/>
      <c r="G95" s="7"/>
      <c r="H95" s="7"/>
      <c r="I95" s="17"/>
      <c r="J95" s="7"/>
      <c r="K95" s="7"/>
      <c r="L95" s="7"/>
      <c r="M95" s="7"/>
      <c r="N95" s="7"/>
      <c r="O95" s="7"/>
      <c r="P95" s="7"/>
      <c r="Q95" s="17"/>
      <c r="R95" s="17"/>
      <c r="S95" s="7"/>
      <c r="T95" s="7"/>
      <c r="U95" s="7"/>
      <c r="V95" s="7"/>
      <c r="W95" s="17"/>
      <c r="X95" s="17"/>
      <c r="Y95" s="17"/>
      <c r="Z95" s="17"/>
      <c r="AA95" s="17"/>
      <c r="AB95" s="7"/>
      <c r="AC95" s="7"/>
      <c r="AD95" s="7"/>
      <c r="AE95" s="7"/>
      <c r="AF95" s="7"/>
      <c r="AG95" s="7"/>
      <c r="AH95" s="7"/>
      <c r="AI95" s="20"/>
    </row>
    <row r="96" spans="2:35" ht="35.450000000000003" customHeight="1" x14ac:dyDescent="0.15">
      <c r="B96" s="892"/>
      <c r="C96" s="7"/>
      <c r="D96" s="7"/>
      <c r="E96" s="7"/>
      <c r="F96" s="17"/>
      <c r="G96" s="17"/>
      <c r="H96" s="7"/>
      <c r="I96" s="7"/>
      <c r="J96" s="7"/>
      <c r="K96" s="7"/>
      <c r="L96" s="7"/>
      <c r="M96" s="7"/>
      <c r="N96" s="7"/>
      <c r="O96" s="7"/>
      <c r="P96" s="7"/>
      <c r="Q96" s="17"/>
      <c r="R96" s="7"/>
      <c r="S96" s="7"/>
      <c r="T96" s="7"/>
      <c r="U96" s="7"/>
      <c r="V96" s="7"/>
      <c r="W96" s="17"/>
      <c r="X96" s="17"/>
      <c r="Y96" s="17"/>
      <c r="Z96" s="17"/>
      <c r="AA96" s="17"/>
      <c r="AB96" s="7"/>
      <c r="AC96" s="7"/>
      <c r="AD96" s="7"/>
      <c r="AE96" s="7"/>
      <c r="AF96" s="7"/>
      <c r="AG96" s="7"/>
      <c r="AH96" s="7"/>
      <c r="AI96" s="20"/>
    </row>
    <row r="97" spans="2:35" ht="35.450000000000003" customHeight="1" x14ac:dyDescent="0.15">
      <c r="B97" s="892"/>
      <c r="C97" s="7"/>
      <c r="D97" s="7"/>
      <c r="E97" s="7"/>
      <c r="F97" s="17"/>
      <c r="G97" s="17"/>
      <c r="H97" s="17"/>
      <c r="I97" s="7"/>
      <c r="J97" s="7"/>
      <c r="K97" s="7"/>
      <c r="L97" s="7"/>
      <c r="M97" s="7"/>
      <c r="N97" s="7"/>
      <c r="O97" s="7"/>
      <c r="P97" s="7"/>
      <c r="Q97" s="17"/>
      <c r="R97" s="7"/>
      <c r="S97" s="7"/>
      <c r="T97" s="7"/>
      <c r="U97" s="7"/>
      <c r="V97" s="7"/>
      <c r="W97" s="17"/>
      <c r="X97" s="17"/>
      <c r="Y97" s="17"/>
      <c r="Z97" s="17"/>
      <c r="AA97" s="17"/>
      <c r="AB97" s="7"/>
      <c r="AC97" s="7"/>
      <c r="AD97" s="7"/>
      <c r="AE97" s="7"/>
      <c r="AF97" s="7"/>
      <c r="AG97" s="7"/>
      <c r="AH97" s="7"/>
      <c r="AI97" s="20"/>
    </row>
    <row r="98" spans="2:35" ht="35.450000000000003" customHeight="1" x14ac:dyDescent="0.15">
      <c r="B98" s="892"/>
      <c r="C98" s="17"/>
      <c r="D98" s="7"/>
      <c r="E98" s="7"/>
      <c r="F98" s="17"/>
      <c r="G98" s="17"/>
      <c r="H98" s="17"/>
      <c r="I98" s="7"/>
      <c r="J98" s="7"/>
      <c r="K98" s="7"/>
      <c r="L98" s="7"/>
      <c r="M98" s="7"/>
      <c r="N98" s="7"/>
      <c r="O98" s="7"/>
      <c r="P98" s="7"/>
      <c r="Q98" s="17"/>
      <c r="R98" s="17"/>
      <c r="S98" s="7"/>
      <c r="T98" s="7"/>
      <c r="U98" s="7"/>
      <c r="V98" s="7"/>
      <c r="W98" s="17"/>
      <c r="X98" s="17"/>
      <c r="Y98" s="17"/>
      <c r="Z98" s="17"/>
      <c r="AA98" s="17"/>
      <c r="AB98" s="7"/>
      <c r="AC98" s="7"/>
      <c r="AD98" s="7"/>
      <c r="AE98" s="7"/>
      <c r="AF98" s="7"/>
      <c r="AG98" s="7"/>
      <c r="AH98" s="7"/>
      <c r="AI98" s="20"/>
    </row>
    <row r="99" spans="2:35" ht="35.450000000000003" customHeight="1" x14ac:dyDescent="0.15">
      <c r="B99" s="892"/>
      <c r="C99" s="17"/>
      <c r="D99" s="7"/>
      <c r="E99" s="7"/>
      <c r="F99" s="17"/>
      <c r="G99" s="17"/>
      <c r="H99" s="17"/>
      <c r="I99" s="7"/>
      <c r="J99" s="7"/>
      <c r="K99" s="7"/>
      <c r="L99" s="7"/>
      <c r="M99" s="7"/>
      <c r="N99" s="7"/>
      <c r="O99" s="7"/>
      <c r="P99" s="7"/>
      <c r="Q99" s="17"/>
      <c r="R99" s="17"/>
      <c r="S99" s="7"/>
      <c r="T99" s="7"/>
      <c r="U99" s="7"/>
      <c r="V99" s="7"/>
      <c r="W99" s="17"/>
      <c r="X99" s="17"/>
      <c r="Y99" s="17"/>
      <c r="Z99" s="17"/>
      <c r="AA99" s="17"/>
      <c r="AB99" s="7"/>
      <c r="AC99" s="7"/>
      <c r="AD99" s="7"/>
      <c r="AE99" s="7"/>
      <c r="AF99" s="7"/>
      <c r="AG99" s="7"/>
      <c r="AH99" s="7"/>
      <c r="AI99" s="20"/>
    </row>
    <row r="100" spans="2:35" ht="35.450000000000003" customHeight="1" x14ac:dyDescent="0.15">
      <c r="B100" s="892"/>
      <c r="C100" s="17"/>
      <c r="D100" s="7"/>
      <c r="E100" s="7"/>
      <c r="F100" s="17"/>
      <c r="G100" s="17"/>
      <c r="H100" s="17"/>
      <c r="I100" s="7"/>
      <c r="J100" s="7"/>
      <c r="K100" s="7"/>
      <c r="L100" s="7"/>
      <c r="M100" s="7"/>
      <c r="N100" s="7"/>
      <c r="O100" s="7"/>
      <c r="P100" s="7"/>
      <c r="Q100" s="17"/>
      <c r="R100" s="17"/>
      <c r="S100" s="7"/>
      <c r="T100" s="7"/>
      <c r="U100" s="7"/>
      <c r="V100" s="7"/>
      <c r="W100" s="17"/>
      <c r="X100" s="17"/>
      <c r="Y100" s="17"/>
      <c r="Z100" s="17"/>
      <c r="AA100" s="17"/>
      <c r="AB100" s="7"/>
      <c r="AC100" s="7"/>
      <c r="AD100" s="7"/>
      <c r="AE100" s="7"/>
      <c r="AF100" s="7"/>
      <c r="AG100" s="7"/>
      <c r="AH100" s="7"/>
      <c r="AI100" s="20"/>
    </row>
    <row r="101" spans="2:35" ht="22.5" customHeight="1" x14ac:dyDescent="0.15">
      <c r="B101" s="892"/>
      <c r="C101" s="17"/>
      <c r="D101" s="7"/>
      <c r="E101" s="19"/>
      <c r="F101" s="16"/>
      <c r="G101" s="16"/>
      <c r="H101" s="18"/>
      <c r="I101" s="18"/>
      <c r="J101" s="18"/>
      <c r="K101" s="18"/>
      <c r="L101" s="18"/>
      <c r="M101" s="7"/>
      <c r="N101" s="7"/>
      <c r="O101" s="7"/>
      <c r="P101" s="7"/>
      <c r="Q101" s="17"/>
      <c r="R101" s="17"/>
      <c r="S101" s="7"/>
      <c r="T101" s="7"/>
      <c r="U101" s="7"/>
      <c r="V101" s="7"/>
      <c r="W101" s="17"/>
      <c r="X101" s="17"/>
      <c r="Y101" s="17"/>
      <c r="Z101" s="17"/>
      <c r="AA101" s="17"/>
      <c r="AB101" s="16"/>
      <c r="AC101" s="16"/>
      <c r="AD101" s="16"/>
      <c r="AE101" s="16"/>
      <c r="AF101" s="16"/>
      <c r="AG101" s="16"/>
      <c r="AH101" s="16"/>
      <c r="AI101" s="15"/>
    </row>
    <row r="102" spans="2:35" ht="78.75" customHeight="1" x14ac:dyDescent="0.15">
      <c r="B102" s="893"/>
      <c r="C102" s="14"/>
      <c r="D102" s="11"/>
      <c r="E102" s="13"/>
      <c r="F102" s="12"/>
      <c r="G102" s="12"/>
      <c r="H102" s="11"/>
      <c r="I102" s="11"/>
      <c r="J102" s="11"/>
      <c r="K102" s="11"/>
      <c r="L102" s="11"/>
      <c r="M102" s="11"/>
      <c r="N102" s="11"/>
      <c r="O102" s="11"/>
      <c r="P102" s="11"/>
      <c r="Q102" s="11"/>
      <c r="R102" s="11"/>
      <c r="S102" s="919" t="s">
        <v>539</v>
      </c>
      <c r="T102" s="919"/>
      <c r="U102" s="919"/>
      <c r="V102" s="919"/>
      <c r="W102" s="919"/>
      <c r="X102" s="919"/>
      <c r="Y102" s="919"/>
      <c r="Z102" s="919"/>
      <c r="AA102" s="919"/>
      <c r="AB102" s="919"/>
      <c r="AC102" s="919"/>
      <c r="AD102" s="919"/>
      <c r="AE102" s="919"/>
      <c r="AF102" s="919"/>
      <c r="AG102" s="919"/>
      <c r="AH102" s="919"/>
      <c r="AI102" s="920"/>
    </row>
    <row r="103" spans="2:35" ht="15" customHeight="1" x14ac:dyDescent="0.15"/>
    <row r="104" spans="2:35" ht="26.25" customHeight="1" x14ac:dyDescent="0.2">
      <c r="B104" s="892" t="s">
        <v>31</v>
      </c>
      <c r="C104" s="894" t="s">
        <v>30</v>
      </c>
      <c r="D104" s="895"/>
      <c r="E104" s="895"/>
      <c r="F104" s="895"/>
      <c r="G104" s="895"/>
      <c r="H104" s="895"/>
      <c r="I104" s="895"/>
      <c r="J104" s="895"/>
      <c r="K104" s="895"/>
      <c r="L104" s="895"/>
      <c r="M104" s="895"/>
      <c r="N104" s="895"/>
      <c r="O104" s="895"/>
      <c r="P104" s="895"/>
      <c r="Q104" s="895"/>
      <c r="R104" s="895"/>
      <c r="S104" s="895"/>
      <c r="T104" s="895"/>
      <c r="U104" s="895"/>
      <c r="V104" s="895"/>
      <c r="W104" s="895"/>
      <c r="X104" s="895"/>
      <c r="Y104" s="895"/>
      <c r="Z104" s="895"/>
      <c r="AA104" s="895"/>
      <c r="AB104" s="895"/>
      <c r="AC104" s="895"/>
      <c r="AD104" s="895"/>
      <c r="AE104" s="895"/>
      <c r="AF104" s="895"/>
      <c r="AG104" s="895"/>
      <c r="AH104" s="895"/>
      <c r="AI104" s="896"/>
    </row>
    <row r="105" spans="2:35" ht="35.450000000000003" customHeight="1" x14ac:dyDescent="0.15">
      <c r="B105" s="892"/>
      <c r="C105" s="7"/>
      <c r="D105" s="7"/>
      <c r="E105" s="7"/>
      <c r="F105" s="7"/>
      <c r="G105" s="7"/>
      <c r="H105" s="7"/>
      <c r="I105" s="17"/>
      <c r="J105" s="7"/>
      <c r="K105" s="7"/>
      <c r="L105" s="7"/>
      <c r="M105" s="7"/>
      <c r="N105" s="7"/>
      <c r="O105" s="7"/>
      <c r="P105" s="7"/>
      <c r="Q105" s="21"/>
      <c r="R105" s="17"/>
      <c r="S105" s="7"/>
      <c r="T105" s="7"/>
      <c r="U105" s="7"/>
      <c r="V105" s="7"/>
      <c r="W105" s="17"/>
      <c r="X105" s="17"/>
      <c r="Y105" s="17"/>
      <c r="Z105" s="17"/>
      <c r="AA105" s="17"/>
      <c r="AB105" s="7"/>
      <c r="AC105" s="7"/>
      <c r="AD105" s="7"/>
      <c r="AE105" s="7"/>
      <c r="AF105" s="7"/>
      <c r="AG105" s="7"/>
      <c r="AH105" s="7"/>
      <c r="AI105" s="20"/>
    </row>
    <row r="106" spans="2:35" ht="35.450000000000003" customHeight="1" x14ac:dyDescent="0.15">
      <c r="B106" s="892"/>
      <c r="C106" s="7"/>
      <c r="D106" s="7"/>
      <c r="E106" s="7"/>
      <c r="F106" s="7"/>
      <c r="G106" s="7"/>
      <c r="H106" s="7"/>
      <c r="I106" s="17"/>
      <c r="J106" s="7"/>
      <c r="K106" s="7"/>
      <c r="L106" s="7"/>
      <c r="M106" s="7"/>
      <c r="N106" s="7"/>
      <c r="O106" s="7"/>
      <c r="P106" s="7"/>
      <c r="Q106" s="21"/>
      <c r="R106" s="17"/>
      <c r="S106" s="7"/>
      <c r="T106" s="7"/>
      <c r="U106" s="7"/>
      <c r="V106" s="7"/>
      <c r="W106" s="17"/>
      <c r="X106" s="17"/>
      <c r="Y106" s="17"/>
      <c r="Z106" s="17"/>
      <c r="AA106" s="17"/>
      <c r="AB106" s="7"/>
      <c r="AC106" s="7"/>
      <c r="AD106" s="7"/>
      <c r="AE106" s="7"/>
      <c r="AF106" s="7"/>
      <c r="AG106" s="7"/>
      <c r="AH106" s="7"/>
      <c r="AI106" s="20"/>
    </row>
    <row r="107" spans="2:35" ht="35.450000000000003" customHeight="1" x14ac:dyDescent="0.15">
      <c r="B107" s="892"/>
      <c r="C107" s="7"/>
      <c r="D107" s="7"/>
      <c r="E107" s="7"/>
      <c r="F107" s="7"/>
      <c r="G107" s="7"/>
      <c r="H107" s="7"/>
      <c r="I107" s="17"/>
      <c r="J107" s="7"/>
      <c r="K107" s="7"/>
      <c r="L107" s="7"/>
      <c r="M107" s="7"/>
      <c r="N107" s="7"/>
      <c r="O107" s="7"/>
      <c r="P107" s="7"/>
      <c r="Q107" s="21"/>
      <c r="R107" s="17"/>
      <c r="S107" s="7"/>
      <c r="T107" s="7"/>
      <c r="U107" s="7"/>
      <c r="V107" s="7"/>
      <c r="W107" s="17"/>
      <c r="X107" s="17"/>
      <c r="Y107" s="17"/>
      <c r="Z107" s="17"/>
      <c r="AA107" s="17"/>
      <c r="AB107" s="7"/>
      <c r="AC107" s="7"/>
      <c r="AD107" s="7"/>
      <c r="AE107" s="7"/>
      <c r="AF107" s="7"/>
      <c r="AG107" s="7"/>
      <c r="AH107" s="7"/>
      <c r="AI107" s="20"/>
    </row>
    <row r="108" spans="2:35" ht="35.450000000000003" customHeight="1" x14ac:dyDescent="0.15">
      <c r="B108" s="892"/>
      <c r="C108" s="7"/>
      <c r="D108" s="7"/>
      <c r="E108" s="7"/>
      <c r="F108" s="7"/>
      <c r="G108" s="7"/>
      <c r="H108" s="7"/>
      <c r="I108" s="17"/>
      <c r="J108" s="7"/>
      <c r="K108" s="7"/>
      <c r="L108" s="7"/>
      <c r="M108" s="7"/>
      <c r="N108" s="7"/>
      <c r="O108" s="7"/>
      <c r="P108" s="7"/>
      <c r="Q108" s="21"/>
      <c r="R108" s="17"/>
      <c r="S108" s="7"/>
      <c r="T108" s="7"/>
      <c r="U108" s="7"/>
      <c r="V108" s="7"/>
      <c r="W108" s="17"/>
      <c r="X108" s="17"/>
      <c r="Y108" s="17"/>
      <c r="Z108" s="17"/>
      <c r="AA108" s="17"/>
      <c r="AB108" s="7"/>
      <c r="AC108" s="7"/>
      <c r="AD108" s="7"/>
      <c r="AE108" s="7"/>
      <c r="AF108" s="7"/>
      <c r="AG108" s="7"/>
      <c r="AH108" s="7"/>
      <c r="AI108" s="20"/>
    </row>
    <row r="109" spans="2:35" ht="35.450000000000003" customHeight="1" x14ac:dyDescent="0.15">
      <c r="B109" s="892"/>
      <c r="C109" s="7"/>
      <c r="D109" s="7"/>
      <c r="E109" s="7"/>
      <c r="F109" s="7"/>
      <c r="G109" s="7"/>
      <c r="H109" s="7"/>
      <c r="I109" s="17"/>
      <c r="J109" s="7"/>
      <c r="K109" s="7"/>
      <c r="L109" s="7"/>
      <c r="M109" s="7"/>
      <c r="N109" s="7"/>
      <c r="O109" s="7"/>
      <c r="P109" s="7"/>
      <c r="Q109" s="17"/>
      <c r="R109" s="17"/>
      <c r="S109" s="7"/>
      <c r="T109" s="7"/>
      <c r="U109" s="7"/>
      <c r="V109" s="7"/>
      <c r="W109" s="17"/>
      <c r="X109" s="17"/>
      <c r="Y109" s="17"/>
      <c r="Z109" s="17"/>
      <c r="AA109" s="17"/>
      <c r="AB109" s="7"/>
      <c r="AC109" s="7"/>
      <c r="AD109" s="7"/>
      <c r="AE109" s="7"/>
      <c r="AF109" s="7"/>
      <c r="AG109" s="7"/>
      <c r="AH109" s="7"/>
      <c r="AI109" s="20"/>
    </row>
    <row r="110" spans="2:35" ht="35.450000000000003" customHeight="1" x14ac:dyDescent="0.15">
      <c r="B110" s="892"/>
      <c r="C110" s="7"/>
      <c r="D110" s="7"/>
      <c r="E110" s="7"/>
      <c r="F110" s="17"/>
      <c r="G110" s="17"/>
      <c r="H110" s="7"/>
      <c r="I110" s="7"/>
      <c r="J110" s="7"/>
      <c r="K110" s="7"/>
      <c r="L110" s="7"/>
      <c r="M110" s="7"/>
      <c r="N110" s="7"/>
      <c r="O110" s="7"/>
      <c r="P110" s="7"/>
      <c r="Q110" s="17"/>
      <c r="R110" s="7"/>
      <c r="S110" s="7"/>
      <c r="T110" s="7"/>
      <c r="U110" s="7"/>
      <c r="V110" s="7"/>
      <c r="W110" s="17"/>
      <c r="X110" s="17"/>
      <c r="Y110" s="17"/>
      <c r="Z110" s="17"/>
      <c r="AA110" s="17"/>
      <c r="AB110" s="7"/>
      <c r="AC110" s="7"/>
      <c r="AD110" s="7"/>
      <c r="AE110" s="7"/>
      <c r="AF110" s="7"/>
      <c r="AG110" s="7"/>
      <c r="AH110" s="7"/>
      <c r="AI110" s="20"/>
    </row>
    <row r="111" spans="2:35" ht="35.450000000000003" customHeight="1" x14ac:dyDescent="0.15">
      <c r="B111" s="892"/>
      <c r="C111" s="7"/>
      <c r="D111" s="7"/>
      <c r="E111" s="7"/>
      <c r="F111" s="17"/>
      <c r="G111" s="17"/>
      <c r="H111" s="17"/>
      <c r="I111" s="7"/>
      <c r="J111" s="7"/>
      <c r="K111" s="7"/>
      <c r="L111" s="7"/>
      <c r="M111" s="7"/>
      <c r="N111" s="7"/>
      <c r="O111" s="7"/>
      <c r="P111" s="7"/>
      <c r="Q111" s="17"/>
      <c r="R111" s="7"/>
      <c r="S111" s="7"/>
      <c r="T111" s="7"/>
      <c r="U111" s="7"/>
      <c r="V111" s="7"/>
      <c r="W111" s="17"/>
      <c r="X111" s="17"/>
      <c r="Y111" s="17"/>
      <c r="Z111" s="17"/>
      <c r="AA111" s="17"/>
      <c r="AB111" s="7"/>
      <c r="AC111" s="7"/>
      <c r="AD111" s="7"/>
      <c r="AE111" s="7"/>
      <c r="AF111" s="7"/>
      <c r="AG111" s="7"/>
      <c r="AH111" s="7"/>
      <c r="AI111" s="20"/>
    </row>
    <row r="112" spans="2:35" ht="35.450000000000003" customHeight="1" x14ac:dyDescent="0.15">
      <c r="B112" s="892"/>
      <c r="C112" s="17"/>
      <c r="D112" s="7"/>
      <c r="E112" s="7"/>
      <c r="F112" s="17"/>
      <c r="G112" s="17"/>
      <c r="H112" s="17"/>
      <c r="I112" s="7"/>
      <c r="J112" s="7"/>
      <c r="K112" s="7"/>
      <c r="L112" s="7"/>
      <c r="M112" s="7"/>
      <c r="N112" s="7"/>
      <c r="O112" s="7"/>
      <c r="P112" s="7"/>
      <c r="Q112" s="17"/>
      <c r="R112" s="17"/>
      <c r="S112" s="7"/>
      <c r="T112" s="7"/>
      <c r="U112" s="7"/>
      <c r="V112" s="7"/>
      <c r="W112" s="17"/>
      <c r="X112" s="17"/>
      <c r="Y112" s="17"/>
      <c r="Z112" s="17"/>
      <c r="AA112" s="17"/>
      <c r="AB112" s="7"/>
      <c r="AC112" s="7"/>
      <c r="AD112" s="7"/>
      <c r="AE112" s="7"/>
      <c r="AF112" s="7"/>
      <c r="AG112" s="7"/>
      <c r="AH112" s="7"/>
      <c r="AI112" s="20"/>
    </row>
    <row r="113" spans="2:35" ht="35.450000000000003" customHeight="1" x14ac:dyDescent="0.15">
      <c r="B113" s="892"/>
      <c r="C113" s="17"/>
      <c r="D113" s="7"/>
      <c r="E113" s="7"/>
      <c r="F113" s="17"/>
      <c r="G113" s="17"/>
      <c r="H113" s="17"/>
      <c r="I113" s="7"/>
      <c r="J113" s="7"/>
      <c r="K113" s="7"/>
      <c r="L113" s="7"/>
      <c r="M113" s="7"/>
      <c r="N113" s="7"/>
      <c r="O113" s="7"/>
      <c r="P113" s="7"/>
      <c r="Q113" s="17"/>
      <c r="R113" s="17"/>
      <c r="S113" s="7"/>
      <c r="T113" s="7"/>
      <c r="U113" s="7"/>
      <c r="V113" s="7"/>
      <c r="W113" s="17"/>
      <c r="X113" s="17"/>
      <c r="Y113" s="17"/>
      <c r="Z113" s="17"/>
      <c r="AA113" s="17"/>
      <c r="AB113" s="7"/>
      <c r="AC113" s="7"/>
      <c r="AD113" s="7"/>
      <c r="AE113" s="7"/>
      <c r="AF113" s="7"/>
      <c r="AG113" s="7"/>
      <c r="AH113" s="7"/>
      <c r="AI113" s="20"/>
    </row>
    <row r="114" spans="2:35" ht="35.450000000000003" customHeight="1" x14ac:dyDescent="0.15">
      <c r="B114" s="892"/>
      <c r="C114" s="17"/>
      <c r="D114" s="7"/>
      <c r="E114" s="7"/>
      <c r="F114" s="17"/>
      <c r="G114" s="17"/>
      <c r="H114" s="17"/>
      <c r="I114" s="7"/>
      <c r="J114" s="7"/>
      <c r="K114" s="7"/>
      <c r="L114" s="7"/>
      <c r="M114" s="7"/>
      <c r="N114" s="7"/>
      <c r="O114" s="7"/>
      <c r="P114" s="7"/>
      <c r="Q114" s="17"/>
      <c r="R114" s="17"/>
      <c r="S114" s="7"/>
      <c r="T114" s="7"/>
      <c r="U114" s="7"/>
      <c r="V114" s="7"/>
      <c r="W114" s="17"/>
      <c r="X114" s="17"/>
      <c r="Y114" s="17"/>
      <c r="Z114" s="17"/>
      <c r="AA114" s="17"/>
      <c r="AB114" s="7"/>
      <c r="AC114" s="7"/>
      <c r="AD114" s="7"/>
      <c r="AE114" s="7"/>
      <c r="AF114" s="7"/>
      <c r="AG114" s="7"/>
      <c r="AH114" s="7"/>
      <c r="AI114" s="20"/>
    </row>
    <row r="115" spans="2:35" ht="22.5" customHeight="1" x14ac:dyDescent="0.15">
      <c r="B115" s="892"/>
      <c r="C115" s="17"/>
      <c r="D115" s="7"/>
      <c r="E115" s="19"/>
      <c r="F115" s="16"/>
      <c r="G115" s="16"/>
      <c r="H115" s="18"/>
      <c r="I115" s="18"/>
      <c r="J115" s="18"/>
      <c r="K115" s="18"/>
      <c r="L115" s="18"/>
      <c r="M115" s="7"/>
      <c r="N115" s="7"/>
      <c r="O115" s="7"/>
      <c r="P115" s="7"/>
      <c r="Q115" s="17"/>
      <c r="R115" s="17"/>
      <c r="S115" s="7"/>
      <c r="T115" s="7"/>
      <c r="U115" s="7"/>
      <c r="V115" s="7"/>
      <c r="W115" s="17"/>
      <c r="X115" s="17"/>
      <c r="Y115" s="17"/>
      <c r="Z115" s="17"/>
      <c r="AA115" s="17"/>
      <c r="AB115" s="16"/>
      <c r="AC115" s="16"/>
      <c r="AD115" s="16"/>
      <c r="AE115" s="16"/>
      <c r="AF115" s="16"/>
      <c r="AG115" s="16"/>
      <c r="AH115" s="16"/>
      <c r="AI115" s="15"/>
    </row>
    <row r="116" spans="2:35" ht="78.75" customHeight="1" x14ac:dyDescent="0.15">
      <c r="B116" s="893"/>
      <c r="C116" s="14"/>
      <c r="D116" s="11"/>
      <c r="E116" s="13"/>
      <c r="F116" s="12"/>
      <c r="G116" s="12"/>
      <c r="H116" s="11"/>
      <c r="I116" s="11"/>
      <c r="J116" s="11"/>
      <c r="K116" s="11"/>
      <c r="L116" s="11"/>
      <c r="M116" s="11"/>
      <c r="N116" s="11"/>
      <c r="O116" s="11"/>
      <c r="P116" s="11"/>
      <c r="Q116" s="11"/>
      <c r="R116" s="11"/>
      <c r="S116" s="919" t="s">
        <v>539</v>
      </c>
      <c r="T116" s="919"/>
      <c r="U116" s="919"/>
      <c r="V116" s="919"/>
      <c r="W116" s="919"/>
      <c r="X116" s="919"/>
      <c r="Y116" s="919"/>
      <c r="Z116" s="919"/>
      <c r="AA116" s="919"/>
      <c r="AB116" s="919"/>
      <c r="AC116" s="919"/>
      <c r="AD116" s="919"/>
      <c r="AE116" s="919"/>
      <c r="AF116" s="919"/>
      <c r="AG116" s="919"/>
      <c r="AH116" s="919"/>
      <c r="AI116" s="920"/>
    </row>
    <row r="117" spans="2:35" ht="15" customHeight="1" x14ac:dyDescent="0.15"/>
    <row r="118" spans="2:35" ht="26.25" customHeight="1" x14ac:dyDescent="0.2">
      <c r="B118" s="892" t="s">
        <v>31</v>
      </c>
      <c r="C118" s="894" t="s">
        <v>30</v>
      </c>
      <c r="D118" s="895"/>
      <c r="E118" s="895"/>
      <c r="F118" s="895"/>
      <c r="G118" s="895"/>
      <c r="H118" s="895"/>
      <c r="I118" s="895"/>
      <c r="J118" s="895"/>
      <c r="K118" s="895"/>
      <c r="L118" s="895"/>
      <c r="M118" s="895"/>
      <c r="N118" s="895"/>
      <c r="O118" s="895"/>
      <c r="P118" s="895"/>
      <c r="Q118" s="895"/>
      <c r="R118" s="895"/>
      <c r="S118" s="895"/>
      <c r="T118" s="895"/>
      <c r="U118" s="895"/>
      <c r="V118" s="895"/>
      <c r="W118" s="895"/>
      <c r="X118" s="895"/>
      <c r="Y118" s="895"/>
      <c r="Z118" s="895"/>
      <c r="AA118" s="895"/>
      <c r="AB118" s="895"/>
      <c r="AC118" s="895"/>
      <c r="AD118" s="895"/>
      <c r="AE118" s="895"/>
      <c r="AF118" s="895"/>
      <c r="AG118" s="895"/>
      <c r="AH118" s="895"/>
      <c r="AI118" s="896"/>
    </row>
    <row r="119" spans="2:35" ht="35.450000000000003" customHeight="1" x14ac:dyDescent="0.15">
      <c r="B119" s="892"/>
      <c r="C119" s="7"/>
      <c r="D119" s="7"/>
      <c r="E119" s="7"/>
      <c r="F119" s="7"/>
      <c r="G119" s="7"/>
      <c r="H119" s="7"/>
      <c r="I119" s="17"/>
      <c r="J119" s="7"/>
      <c r="K119" s="7"/>
      <c r="L119" s="7"/>
      <c r="M119" s="7"/>
      <c r="N119" s="7"/>
      <c r="O119" s="7"/>
      <c r="P119" s="7"/>
      <c r="Q119" s="21"/>
      <c r="R119" s="17"/>
      <c r="S119" s="7"/>
      <c r="T119" s="7"/>
      <c r="U119" s="7"/>
      <c r="V119" s="7"/>
      <c r="W119" s="17"/>
      <c r="X119" s="17"/>
      <c r="Y119" s="17"/>
      <c r="Z119" s="17"/>
      <c r="AA119" s="17"/>
      <c r="AB119" s="7"/>
      <c r="AC119" s="7"/>
      <c r="AD119" s="7"/>
      <c r="AE119" s="7"/>
      <c r="AF119" s="7"/>
      <c r="AG119" s="7"/>
      <c r="AH119" s="7"/>
      <c r="AI119" s="20"/>
    </row>
    <row r="120" spans="2:35" ht="35.450000000000003" customHeight="1" x14ac:dyDescent="0.15">
      <c r="B120" s="892"/>
      <c r="C120" s="7"/>
      <c r="D120" s="7"/>
      <c r="E120" s="7"/>
      <c r="F120" s="7"/>
      <c r="G120" s="7"/>
      <c r="H120" s="7"/>
      <c r="I120" s="17"/>
      <c r="J120" s="7"/>
      <c r="K120" s="7"/>
      <c r="L120" s="7"/>
      <c r="M120" s="7"/>
      <c r="N120" s="7"/>
      <c r="O120" s="7"/>
      <c r="P120" s="7"/>
      <c r="Q120" s="21"/>
      <c r="R120" s="17"/>
      <c r="S120" s="7"/>
      <c r="T120" s="7"/>
      <c r="U120" s="7"/>
      <c r="V120" s="7"/>
      <c r="W120" s="17"/>
      <c r="X120" s="17"/>
      <c r="Y120" s="17"/>
      <c r="Z120" s="17"/>
      <c r="AA120" s="17"/>
      <c r="AB120" s="7"/>
      <c r="AC120" s="7"/>
      <c r="AD120" s="7"/>
      <c r="AE120" s="7"/>
      <c r="AF120" s="7"/>
      <c r="AG120" s="7"/>
      <c r="AH120" s="7"/>
      <c r="AI120" s="20"/>
    </row>
    <row r="121" spans="2:35" ht="35.450000000000003" customHeight="1" x14ac:dyDescent="0.15">
      <c r="B121" s="892"/>
      <c r="C121" s="7"/>
      <c r="D121" s="7"/>
      <c r="E121" s="7"/>
      <c r="F121" s="7"/>
      <c r="G121" s="7"/>
      <c r="H121" s="7"/>
      <c r="I121" s="17"/>
      <c r="J121" s="7"/>
      <c r="K121" s="7"/>
      <c r="L121" s="7"/>
      <c r="M121" s="7"/>
      <c r="N121" s="7"/>
      <c r="O121" s="7"/>
      <c r="P121" s="7"/>
      <c r="Q121" s="21"/>
      <c r="R121" s="17"/>
      <c r="S121" s="7"/>
      <c r="T121" s="7"/>
      <c r="U121" s="7"/>
      <c r="V121" s="7"/>
      <c r="W121" s="17"/>
      <c r="X121" s="17"/>
      <c r="Y121" s="17"/>
      <c r="Z121" s="17"/>
      <c r="AA121" s="17"/>
      <c r="AB121" s="7"/>
      <c r="AC121" s="7"/>
      <c r="AD121" s="7"/>
      <c r="AE121" s="7"/>
      <c r="AF121" s="7"/>
      <c r="AG121" s="7"/>
      <c r="AH121" s="7"/>
      <c r="AI121" s="20"/>
    </row>
    <row r="122" spans="2:35" ht="35.450000000000003" customHeight="1" x14ac:dyDescent="0.15">
      <c r="B122" s="892"/>
      <c r="C122" s="7"/>
      <c r="D122" s="7"/>
      <c r="E122" s="7"/>
      <c r="F122" s="7"/>
      <c r="G122" s="7"/>
      <c r="H122" s="7"/>
      <c r="I122" s="17"/>
      <c r="J122" s="7"/>
      <c r="K122" s="7"/>
      <c r="L122" s="7"/>
      <c r="M122" s="7"/>
      <c r="N122" s="7"/>
      <c r="O122" s="7"/>
      <c r="P122" s="7"/>
      <c r="Q122" s="21"/>
      <c r="R122" s="17"/>
      <c r="S122" s="7"/>
      <c r="T122" s="7"/>
      <c r="U122" s="7"/>
      <c r="V122" s="7"/>
      <c r="W122" s="17"/>
      <c r="X122" s="17"/>
      <c r="Y122" s="17"/>
      <c r="Z122" s="17"/>
      <c r="AA122" s="17"/>
      <c r="AB122" s="7"/>
      <c r="AC122" s="7"/>
      <c r="AD122" s="7"/>
      <c r="AE122" s="7"/>
      <c r="AF122" s="7"/>
      <c r="AG122" s="7"/>
      <c r="AH122" s="7"/>
      <c r="AI122" s="20"/>
    </row>
    <row r="123" spans="2:35" ht="35.450000000000003" customHeight="1" x14ac:dyDescent="0.15">
      <c r="B123" s="892"/>
      <c r="C123" s="7"/>
      <c r="D123" s="7"/>
      <c r="E123" s="7"/>
      <c r="F123" s="7"/>
      <c r="G123" s="7"/>
      <c r="H123" s="7"/>
      <c r="I123" s="17"/>
      <c r="J123" s="7"/>
      <c r="K123" s="7"/>
      <c r="L123" s="7"/>
      <c r="M123" s="7"/>
      <c r="N123" s="7"/>
      <c r="O123" s="7"/>
      <c r="P123" s="7"/>
      <c r="Q123" s="17"/>
      <c r="R123" s="17"/>
      <c r="S123" s="7"/>
      <c r="T123" s="7"/>
      <c r="U123" s="7"/>
      <c r="V123" s="7"/>
      <c r="W123" s="17"/>
      <c r="X123" s="17"/>
      <c r="Y123" s="17"/>
      <c r="Z123" s="17"/>
      <c r="AA123" s="17"/>
      <c r="AB123" s="7"/>
      <c r="AC123" s="7"/>
      <c r="AD123" s="7"/>
      <c r="AE123" s="7"/>
      <c r="AF123" s="7"/>
      <c r="AG123" s="7"/>
      <c r="AH123" s="7"/>
      <c r="AI123" s="20"/>
    </row>
    <row r="124" spans="2:35" ht="35.450000000000003" customHeight="1" x14ac:dyDescent="0.15">
      <c r="B124" s="892"/>
      <c r="C124" s="7"/>
      <c r="D124" s="7"/>
      <c r="E124" s="7"/>
      <c r="F124" s="17"/>
      <c r="G124" s="17"/>
      <c r="H124" s="7"/>
      <c r="I124" s="7"/>
      <c r="J124" s="7"/>
      <c r="K124" s="7"/>
      <c r="L124" s="7"/>
      <c r="M124" s="7"/>
      <c r="N124" s="7"/>
      <c r="O124" s="7"/>
      <c r="P124" s="7"/>
      <c r="Q124" s="17"/>
      <c r="R124" s="7"/>
      <c r="S124" s="7"/>
      <c r="T124" s="7"/>
      <c r="U124" s="7"/>
      <c r="V124" s="7"/>
      <c r="W124" s="17"/>
      <c r="X124" s="17"/>
      <c r="Y124" s="17"/>
      <c r="Z124" s="17"/>
      <c r="AA124" s="17"/>
      <c r="AB124" s="7"/>
      <c r="AC124" s="7"/>
      <c r="AD124" s="7"/>
      <c r="AE124" s="7"/>
      <c r="AF124" s="7"/>
      <c r="AG124" s="7"/>
      <c r="AH124" s="7"/>
      <c r="AI124" s="20"/>
    </row>
    <row r="125" spans="2:35" ht="35.450000000000003" customHeight="1" x14ac:dyDescent="0.15">
      <c r="B125" s="892"/>
      <c r="C125" s="7"/>
      <c r="D125" s="7"/>
      <c r="E125" s="7"/>
      <c r="F125" s="17"/>
      <c r="G125" s="17"/>
      <c r="H125" s="17"/>
      <c r="I125" s="7"/>
      <c r="J125" s="7"/>
      <c r="K125" s="7"/>
      <c r="L125" s="7"/>
      <c r="M125" s="7"/>
      <c r="N125" s="7"/>
      <c r="O125" s="7"/>
      <c r="P125" s="7"/>
      <c r="Q125" s="17"/>
      <c r="R125" s="7"/>
      <c r="S125" s="7"/>
      <c r="T125" s="7"/>
      <c r="U125" s="7"/>
      <c r="V125" s="7"/>
      <c r="W125" s="17"/>
      <c r="X125" s="17"/>
      <c r="Y125" s="17"/>
      <c r="Z125" s="17"/>
      <c r="AA125" s="17"/>
      <c r="AB125" s="7"/>
      <c r="AC125" s="7"/>
      <c r="AD125" s="7"/>
      <c r="AE125" s="7"/>
      <c r="AF125" s="7"/>
      <c r="AG125" s="7"/>
      <c r="AH125" s="7"/>
      <c r="AI125" s="20"/>
    </row>
    <row r="126" spans="2:35" ht="35.450000000000003" customHeight="1" x14ac:dyDescent="0.15">
      <c r="B126" s="892"/>
      <c r="C126" s="17"/>
      <c r="D126" s="7"/>
      <c r="E126" s="7"/>
      <c r="F126" s="17"/>
      <c r="G126" s="17"/>
      <c r="H126" s="17"/>
      <c r="I126" s="7"/>
      <c r="J126" s="7"/>
      <c r="K126" s="7"/>
      <c r="L126" s="7"/>
      <c r="M126" s="7"/>
      <c r="N126" s="7"/>
      <c r="O126" s="7"/>
      <c r="P126" s="7"/>
      <c r="Q126" s="17"/>
      <c r="R126" s="17"/>
      <c r="S126" s="7"/>
      <c r="T126" s="7"/>
      <c r="U126" s="7"/>
      <c r="V126" s="7"/>
      <c r="W126" s="17"/>
      <c r="X126" s="17"/>
      <c r="Y126" s="17"/>
      <c r="Z126" s="17"/>
      <c r="AA126" s="17"/>
      <c r="AB126" s="7"/>
      <c r="AC126" s="7"/>
      <c r="AD126" s="7"/>
      <c r="AE126" s="7"/>
      <c r="AF126" s="7"/>
      <c r="AG126" s="7"/>
      <c r="AH126" s="7"/>
      <c r="AI126" s="20"/>
    </row>
    <row r="127" spans="2:35" ht="35.450000000000003" customHeight="1" x14ac:dyDescent="0.15">
      <c r="B127" s="892"/>
      <c r="C127" s="17"/>
      <c r="D127" s="7"/>
      <c r="E127" s="7"/>
      <c r="F127" s="17"/>
      <c r="G127" s="17"/>
      <c r="H127" s="17"/>
      <c r="I127" s="7"/>
      <c r="J127" s="7"/>
      <c r="K127" s="7"/>
      <c r="L127" s="7"/>
      <c r="M127" s="7"/>
      <c r="N127" s="7"/>
      <c r="O127" s="7"/>
      <c r="P127" s="7"/>
      <c r="Q127" s="17"/>
      <c r="R127" s="17"/>
      <c r="S127" s="7"/>
      <c r="T127" s="7"/>
      <c r="U127" s="7"/>
      <c r="V127" s="7"/>
      <c r="W127" s="17"/>
      <c r="X127" s="17"/>
      <c r="Y127" s="17"/>
      <c r="Z127" s="17"/>
      <c r="AA127" s="17"/>
      <c r="AB127" s="7"/>
      <c r="AC127" s="7"/>
      <c r="AD127" s="7"/>
      <c r="AE127" s="7"/>
      <c r="AF127" s="7"/>
      <c r="AG127" s="7"/>
      <c r="AH127" s="7"/>
      <c r="AI127" s="20"/>
    </row>
    <row r="128" spans="2:35" ht="35.450000000000003" customHeight="1" x14ac:dyDescent="0.15">
      <c r="B128" s="892"/>
      <c r="C128" s="17"/>
      <c r="D128" s="7"/>
      <c r="E128" s="7"/>
      <c r="F128" s="17"/>
      <c r="G128" s="17"/>
      <c r="H128" s="17"/>
      <c r="I128" s="7"/>
      <c r="J128" s="7"/>
      <c r="K128" s="7"/>
      <c r="L128" s="7"/>
      <c r="M128" s="7"/>
      <c r="N128" s="7"/>
      <c r="O128" s="7"/>
      <c r="P128" s="7"/>
      <c r="Q128" s="17"/>
      <c r="R128" s="17"/>
      <c r="S128" s="7"/>
      <c r="T128" s="7"/>
      <c r="U128" s="7"/>
      <c r="V128" s="7"/>
      <c r="W128" s="17"/>
      <c r="X128" s="17"/>
      <c r="Y128" s="17"/>
      <c r="Z128" s="17"/>
      <c r="AA128" s="17"/>
      <c r="AB128" s="7"/>
      <c r="AC128" s="7"/>
      <c r="AD128" s="7"/>
      <c r="AE128" s="7"/>
      <c r="AF128" s="7"/>
      <c r="AG128" s="7"/>
      <c r="AH128" s="7"/>
      <c r="AI128" s="20"/>
    </row>
    <row r="129" spans="2:35" ht="22.5" customHeight="1" x14ac:dyDescent="0.15">
      <c r="B129" s="892"/>
      <c r="C129" s="17"/>
      <c r="D129" s="7"/>
      <c r="E129" s="19"/>
      <c r="F129" s="16"/>
      <c r="G129" s="16"/>
      <c r="H129" s="18"/>
      <c r="I129" s="18"/>
      <c r="J129" s="18"/>
      <c r="K129" s="18"/>
      <c r="L129" s="18"/>
      <c r="M129" s="7"/>
      <c r="N129" s="7"/>
      <c r="O129" s="7"/>
      <c r="P129" s="7"/>
      <c r="Q129" s="17"/>
      <c r="R129" s="17"/>
      <c r="S129" s="7"/>
      <c r="T129" s="7"/>
      <c r="U129" s="7"/>
      <c r="V129" s="7"/>
      <c r="W129" s="17"/>
      <c r="X129" s="17"/>
      <c r="Y129" s="17"/>
      <c r="Z129" s="17"/>
      <c r="AA129" s="17"/>
      <c r="AB129" s="16"/>
      <c r="AC129" s="16"/>
      <c r="AD129" s="16"/>
      <c r="AE129" s="16"/>
      <c r="AF129" s="16"/>
      <c r="AG129" s="16"/>
      <c r="AH129" s="16"/>
      <c r="AI129" s="15"/>
    </row>
    <row r="130" spans="2:35" ht="78.75" customHeight="1" x14ac:dyDescent="0.15">
      <c r="B130" s="893"/>
      <c r="C130" s="14"/>
      <c r="D130" s="11"/>
      <c r="E130" s="13"/>
      <c r="F130" s="12"/>
      <c r="G130" s="12"/>
      <c r="H130" s="11"/>
      <c r="I130" s="11"/>
      <c r="J130" s="11"/>
      <c r="K130" s="11"/>
      <c r="L130" s="11"/>
      <c r="M130" s="11"/>
      <c r="N130" s="11"/>
      <c r="O130" s="11"/>
      <c r="P130" s="11"/>
      <c r="Q130" s="11"/>
      <c r="R130" s="11"/>
      <c r="S130" s="919" t="s">
        <v>539</v>
      </c>
      <c r="T130" s="919"/>
      <c r="U130" s="919"/>
      <c r="V130" s="919"/>
      <c r="W130" s="919"/>
      <c r="X130" s="919"/>
      <c r="Y130" s="919"/>
      <c r="Z130" s="919"/>
      <c r="AA130" s="919"/>
      <c r="AB130" s="919"/>
      <c r="AC130" s="919"/>
      <c r="AD130" s="919"/>
      <c r="AE130" s="919"/>
      <c r="AF130" s="919"/>
      <c r="AG130" s="919"/>
      <c r="AH130" s="919"/>
      <c r="AI130" s="920"/>
    </row>
    <row r="131" spans="2:35" ht="15" customHeight="1" x14ac:dyDescent="0.15"/>
    <row r="132" spans="2:35" ht="26.25" customHeight="1" x14ac:dyDescent="0.2">
      <c r="B132" s="892" t="s">
        <v>31</v>
      </c>
      <c r="C132" s="894" t="s">
        <v>30</v>
      </c>
      <c r="D132" s="895"/>
      <c r="E132" s="895"/>
      <c r="F132" s="895"/>
      <c r="G132" s="895"/>
      <c r="H132" s="895"/>
      <c r="I132" s="895"/>
      <c r="J132" s="895"/>
      <c r="K132" s="895"/>
      <c r="L132" s="895"/>
      <c r="M132" s="895"/>
      <c r="N132" s="895"/>
      <c r="O132" s="895"/>
      <c r="P132" s="895"/>
      <c r="Q132" s="895"/>
      <c r="R132" s="895"/>
      <c r="S132" s="895"/>
      <c r="T132" s="895"/>
      <c r="U132" s="895"/>
      <c r="V132" s="895"/>
      <c r="W132" s="895"/>
      <c r="X132" s="895"/>
      <c r="Y132" s="895"/>
      <c r="Z132" s="895"/>
      <c r="AA132" s="895"/>
      <c r="AB132" s="895"/>
      <c r="AC132" s="895"/>
      <c r="AD132" s="895"/>
      <c r="AE132" s="895"/>
      <c r="AF132" s="895"/>
      <c r="AG132" s="895"/>
      <c r="AH132" s="895"/>
      <c r="AI132" s="896"/>
    </row>
    <row r="133" spans="2:35" ht="35.450000000000003" customHeight="1" x14ac:dyDescent="0.15">
      <c r="B133" s="892"/>
      <c r="C133" s="7"/>
      <c r="D133" s="7"/>
      <c r="E133" s="7"/>
      <c r="F133" s="7"/>
      <c r="G133" s="7"/>
      <c r="H133" s="7"/>
      <c r="I133" s="17"/>
      <c r="J133" s="7"/>
      <c r="K133" s="7"/>
      <c r="L133" s="7"/>
      <c r="M133" s="7"/>
      <c r="N133" s="7"/>
      <c r="O133" s="7"/>
      <c r="P133" s="7"/>
      <c r="Q133" s="21"/>
      <c r="R133" s="17"/>
      <c r="S133" s="7"/>
      <c r="T133" s="7"/>
      <c r="U133" s="7"/>
      <c r="V133" s="7"/>
      <c r="W133" s="17"/>
      <c r="X133" s="17"/>
      <c r="Y133" s="17"/>
      <c r="Z133" s="17"/>
      <c r="AA133" s="17"/>
      <c r="AB133" s="7"/>
      <c r="AC133" s="7"/>
      <c r="AD133" s="7"/>
      <c r="AE133" s="7"/>
      <c r="AF133" s="7"/>
      <c r="AG133" s="7"/>
      <c r="AH133" s="7"/>
      <c r="AI133" s="20"/>
    </row>
    <row r="134" spans="2:35" ht="35.450000000000003" customHeight="1" x14ac:dyDescent="0.15">
      <c r="B134" s="892"/>
      <c r="C134" s="7"/>
      <c r="D134" s="7"/>
      <c r="E134" s="7"/>
      <c r="F134" s="7"/>
      <c r="G134" s="7"/>
      <c r="H134" s="7"/>
      <c r="I134" s="17"/>
      <c r="J134" s="7"/>
      <c r="K134" s="7"/>
      <c r="L134" s="7"/>
      <c r="M134" s="7"/>
      <c r="N134" s="7"/>
      <c r="O134" s="7"/>
      <c r="P134" s="7"/>
      <c r="Q134" s="21"/>
      <c r="R134" s="17"/>
      <c r="S134" s="7"/>
      <c r="T134" s="7"/>
      <c r="U134" s="7"/>
      <c r="V134" s="7"/>
      <c r="W134" s="17"/>
      <c r="X134" s="17"/>
      <c r="Y134" s="17"/>
      <c r="Z134" s="17"/>
      <c r="AA134" s="17"/>
      <c r="AB134" s="7"/>
      <c r="AC134" s="7"/>
      <c r="AD134" s="7"/>
      <c r="AE134" s="7"/>
      <c r="AF134" s="7"/>
      <c r="AG134" s="7"/>
      <c r="AH134" s="7"/>
      <c r="AI134" s="20"/>
    </row>
    <row r="135" spans="2:35" ht="35.450000000000003" customHeight="1" x14ac:dyDescent="0.15">
      <c r="B135" s="892"/>
      <c r="C135" s="7"/>
      <c r="D135" s="7"/>
      <c r="E135" s="7"/>
      <c r="F135" s="7"/>
      <c r="G135" s="7"/>
      <c r="H135" s="7"/>
      <c r="I135" s="17"/>
      <c r="J135" s="7"/>
      <c r="K135" s="7"/>
      <c r="L135" s="7"/>
      <c r="M135" s="7"/>
      <c r="N135" s="7"/>
      <c r="O135" s="7"/>
      <c r="P135" s="7"/>
      <c r="Q135" s="21"/>
      <c r="R135" s="17"/>
      <c r="S135" s="7"/>
      <c r="T135" s="7"/>
      <c r="U135" s="7"/>
      <c r="V135" s="7"/>
      <c r="W135" s="17"/>
      <c r="X135" s="17"/>
      <c r="Y135" s="17"/>
      <c r="Z135" s="17"/>
      <c r="AA135" s="17"/>
      <c r="AB135" s="7"/>
      <c r="AC135" s="7"/>
      <c r="AD135" s="7"/>
      <c r="AE135" s="7"/>
      <c r="AF135" s="7"/>
      <c r="AG135" s="7"/>
      <c r="AH135" s="7"/>
      <c r="AI135" s="20"/>
    </row>
    <row r="136" spans="2:35" ht="35.450000000000003" customHeight="1" x14ac:dyDescent="0.15">
      <c r="B136" s="892"/>
      <c r="C136" s="7"/>
      <c r="D136" s="7"/>
      <c r="E136" s="7"/>
      <c r="F136" s="7"/>
      <c r="G136" s="7"/>
      <c r="H136" s="7"/>
      <c r="I136" s="17"/>
      <c r="J136" s="7"/>
      <c r="K136" s="7"/>
      <c r="L136" s="7"/>
      <c r="M136" s="7"/>
      <c r="N136" s="7"/>
      <c r="O136" s="7"/>
      <c r="P136" s="7"/>
      <c r="Q136" s="21"/>
      <c r="R136" s="17"/>
      <c r="S136" s="7"/>
      <c r="T136" s="7"/>
      <c r="U136" s="7"/>
      <c r="V136" s="7"/>
      <c r="W136" s="17"/>
      <c r="X136" s="17"/>
      <c r="Y136" s="17"/>
      <c r="Z136" s="17"/>
      <c r="AA136" s="17"/>
      <c r="AB136" s="7"/>
      <c r="AC136" s="7"/>
      <c r="AD136" s="7"/>
      <c r="AE136" s="7"/>
      <c r="AF136" s="7"/>
      <c r="AG136" s="7"/>
      <c r="AH136" s="7"/>
      <c r="AI136" s="20"/>
    </row>
    <row r="137" spans="2:35" ht="35.450000000000003" customHeight="1" x14ac:dyDescent="0.15">
      <c r="B137" s="892"/>
      <c r="C137" s="7"/>
      <c r="D137" s="7"/>
      <c r="E137" s="7"/>
      <c r="F137" s="7"/>
      <c r="G137" s="7"/>
      <c r="H137" s="7"/>
      <c r="I137" s="17"/>
      <c r="J137" s="7"/>
      <c r="K137" s="7"/>
      <c r="L137" s="7"/>
      <c r="M137" s="7"/>
      <c r="N137" s="7"/>
      <c r="O137" s="7"/>
      <c r="P137" s="7"/>
      <c r="Q137" s="17"/>
      <c r="R137" s="17"/>
      <c r="S137" s="7"/>
      <c r="T137" s="7"/>
      <c r="U137" s="7"/>
      <c r="V137" s="7"/>
      <c r="W137" s="17"/>
      <c r="X137" s="17"/>
      <c r="Y137" s="17"/>
      <c r="Z137" s="17"/>
      <c r="AA137" s="17"/>
      <c r="AB137" s="7"/>
      <c r="AC137" s="7"/>
      <c r="AD137" s="7"/>
      <c r="AE137" s="7"/>
      <c r="AF137" s="7"/>
      <c r="AG137" s="7"/>
      <c r="AH137" s="7"/>
      <c r="AI137" s="20"/>
    </row>
    <row r="138" spans="2:35" ht="35.450000000000003" customHeight="1" x14ac:dyDescent="0.15">
      <c r="B138" s="892"/>
      <c r="C138" s="7"/>
      <c r="D138" s="7"/>
      <c r="E138" s="7"/>
      <c r="F138" s="17"/>
      <c r="G138" s="17"/>
      <c r="H138" s="7"/>
      <c r="I138" s="7"/>
      <c r="J138" s="7"/>
      <c r="K138" s="7"/>
      <c r="L138" s="7"/>
      <c r="M138" s="7"/>
      <c r="N138" s="7"/>
      <c r="O138" s="7"/>
      <c r="P138" s="7"/>
      <c r="Q138" s="17"/>
      <c r="R138" s="7"/>
      <c r="S138" s="7"/>
      <c r="T138" s="7"/>
      <c r="U138" s="7"/>
      <c r="V138" s="7"/>
      <c r="W138" s="17"/>
      <c r="X138" s="17"/>
      <c r="Y138" s="17"/>
      <c r="Z138" s="17"/>
      <c r="AA138" s="17"/>
      <c r="AB138" s="7"/>
      <c r="AC138" s="7"/>
      <c r="AD138" s="7"/>
      <c r="AE138" s="7"/>
      <c r="AF138" s="7"/>
      <c r="AG138" s="7"/>
      <c r="AH138" s="7"/>
      <c r="AI138" s="20"/>
    </row>
    <row r="139" spans="2:35" ht="35.450000000000003" customHeight="1" x14ac:dyDescent="0.15">
      <c r="B139" s="892"/>
      <c r="C139" s="7"/>
      <c r="D139" s="7"/>
      <c r="E139" s="7"/>
      <c r="F139" s="17"/>
      <c r="G139" s="17"/>
      <c r="H139" s="17"/>
      <c r="I139" s="7"/>
      <c r="J139" s="7"/>
      <c r="K139" s="7"/>
      <c r="L139" s="7"/>
      <c r="M139" s="7"/>
      <c r="N139" s="7"/>
      <c r="O139" s="7"/>
      <c r="P139" s="7"/>
      <c r="Q139" s="17"/>
      <c r="R139" s="7"/>
      <c r="S139" s="7"/>
      <c r="T139" s="7"/>
      <c r="U139" s="7"/>
      <c r="V139" s="7"/>
      <c r="W139" s="17"/>
      <c r="X139" s="17"/>
      <c r="Y139" s="17"/>
      <c r="Z139" s="17"/>
      <c r="AA139" s="17"/>
      <c r="AB139" s="7"/>
      <c r="AC139" s="7"/>
      <c r="AD139" s="7"/>
      <c r="AE139" s="7"/>
      <c r="AF139" s="7"/>
      <c r="AG139" s="7"/>
      <c r="AH139" s="7"/>
      <c r="AI139" s="20"/>
    </row>
    <row r="140" spans="2:35" ht="35.450000000000003" customHeight="1" x14ac:dyDescent="0.15">
      <c r="B140" s="892"/>
      <c r="C140" s="17"/>
      <c r="D140" s="7"/>
      <c r="E140" s="7"/>
      <c r="F140" s="17"/>
      <c r="G140" s="17"/>
      <c r="H140" s="17"/>
      <c r="I140" s="7"/>
      <c r="J140" s="7"/>
      <c r="K140" s="7"/>
      <c r="L140" s="7"/>
      <c r="M140" s="7"/>
      <c r="N140" s="7"/>
      <c r="O140" s="7"/>
      <c r="P140" s="7"/>
      <c r="Q140" s="17"/>
      <c r="R140" s="17"/>
      <c r="S140" s="7"/>
      <c r="T140" s="7"/>
      <c r="U140" s="7"/>
      <c r="V140" s="7"/>
      <c r="W140" s="17"/>
      <c r="X140" s="17"/>
      <c r="Y140" s="17"/>
      <c r="Z140" s="17"/>
      <c r="AA140" s="17"/>
      <c r="AB140" s="7"/>
      <c r="AC140" s="7"/>
      <c r="AD140" s="7"/>
      <c r="AE140" s="7"/>
      <c r="AF140" s="7"/>
      <c r="AG140" s="7"/>
      <c r="AH140" s="7"/>
      <c r="AI140" s="20"/>
    </row>
    <row r="141" spans="2:35" ht="35.450000000000003" customHeight="1" x14ac:dyDescent="0.15">
      <c r="B141" s="892"/>
      <c r="C141" s="17"/>
      <c r="D141" s="7"/>
      <c r="E141" s="7"/>
      <c r="F141" s="17"/>
      <c r="G141" s="17"/>
      <c r="H141" s="17"/>
      <c r="I141" s="7"/>
      <c r="J141" s="7"/>
      <c r="K141" s="7"/>
      <c r="L141" s="7"/>
      <c r="M141" s="7"/>
      <c r="N141" s="7"/>
      <c r="O141" s="7"/>
      <c r="P141" s="7"/>
      <c r="Q141" s="17"/>
      <c r="R141" s="17"/>
      <c r="S141" s="7"/>
      <c r="T141" s="7"/>
      <c r="U141" s="7"/>
      <c r="V141" s="7"/>
      <c r="W141" s="17"/>
      <c r="X141" s="17"/>
      <c r="Y141" s="17"/>
      <c r="Z141" s="17"/>
      <c r="AA141" s="17"/>
      <c r="AB141" s="7"/>
      <c r="AC141" s="7"/>
      <c r="AD141" s="7"/>
      <c r="AE141" s="7"/>
      <c r="AF141" s="7"/>
      <c r="AG141" s="7"/>
      <c r="AH141" s="7"/>
      <c r="AI141" s="20"/>
    </row>
    <row r="142" spans="2:35" ht="35.450000000000003" customHeight="1" x14ac:dyDescent="0.15">
      <c r="B142" s="892"/>
      <c r="C142" s="17"/>
      <c r="D142" s="7"/>
      <c r="E142" s="7"/>
      <c r="F142" s="17"/>
      <c r="G142" s="17"/>
      <c r="H142" s="17"/>
      <c r="I142" s="7"/>
      <c r="J142" s="7"/>
      <c r="K142" s="7"/>
      <c r="L142" s="7"/>
      <c r="M142" s="7"/>
      <c r="N142" s="7"/>
      <c r="O142" s="7"/>
      <c r="P142" s="7"/>
      <c r="Q142" s="17"/>
      <c r="R142" s="17"/>
      <c r="S142" s="7"/>
      <c r="T142" s="7"/>
      <c r="U142" s="7"/>
      <c r="V142" s="7"/>
      <c r="W142" s="17"/>
      <c r="X142" s="17"/>
      <c r="Y142" s="17"/>
      <c r="Z142" s="17"/>
      <c r="AA142" s="17"/>
      <c r="AB142" s="7"/>
      <c r="AC142" s="7"/>
      <c r="AD142" s="7"/>
      <c r="AE142" s="7"/>
      <c r="AF142" s="7"/>
      <c r="AG142" s="7"/>
      <c r="AH142" s="7"/>
      <c r="AI142" s="20"/>
    </row>
    <row r="143" spans="2:35" ht="22.5" customHeight="1" x14ac:dyDescent="0.15">
      <c r="B143" s="892"/>
      <c r="C143" s="17"/>
      <c r="D143" s="7"/>
      <c r="E143" s="19"/>
      <c r="F143" s="16"/>
      <c r="G143" s="16"/>
      <c r="H143" s="18"/>
      <c r="I143" s="18"/>
      <c r="J143" s="18"/>
      <c r="K143" s="18"/>
      <c r="L143" s="18"/>
      <c r="M143" s="7"/>
      <c r="N143" s="7"/>
      <c r="O143" s="7"/>
      <c r="P143" s="7"/>
      <c r="Q143" s="17"/>
      <c r="R143" s="17"/>
      <c r="S143" s="7"/>
      <c r="T143" s="7"/>
      <c r="U143" s="7"/>
      <c r="V143" s="7"/>
      <c r="W143" s="17"/>
      <c r="X143" s="17"/>
      <c r="Y143" s="17"/>
      <c r="Z143" s="17"/>
      <c r="AA143" s="17"/>
      <c r="AB143" s="16"/>
      <c r="AC143" s="16"/>
      <c r="AD143" s="16"/>
      <c r="AE143" s="16"/>
      <c r="AF143" s="16"/>
      <c r="AG143" s="16"/>
      <c r="AH143" s="16"/>
      <c r="AI143" s="15"/>
    </row>
    <row r="144" spans="2:35" ht="78.75" customHeight="1" x14ac:dyDescent="0.15">
      <c r="B144" s="893"/>
      <c r="C144" s="14"/>
      <c r="D144" s="11"/>
      <c r="E144" s="13"/>
      <c r="F144" s="12"/>
      <c r="G144" s="12"/>
      <c r="H144" s="11"/>
      <c r="I144" s="11"/>
      <c r="J144" s="11"/>
      <c r="K144" s="11"/>
      <c r="L144" s="11"/>
      <c r="M144" s="11"/>
      <c r="N144" s="11"/>
      <c r="O144" s="11"/>
      <c r="P144" s="11"/>
      <c r="Q144" s="11"/>
      <c r="R144" s="11"/>
      <c r="S144" s="919" t="s">
        <v>539</v>
      </c>
      <c r="T144" s="919"/>
      <c r="U144" s="919"/>
      <c r="V144" s="919"/>
      <c r="W144" s="919"/>
      <c r="X144" s="919"/>
      <c r="Y144" s="919"/>
      <c r="Z144" s="919"/>
      <c r="AA144" s="919"/>
      <c r="AB144" s="919"/>
      <c r="AC144" s="919"/>
      <c r="AD144" s="919"/>
      <c r="AE144" s="919"/>
      <c r="AF144" s="919"/>
      <c r="AG144" s="919"/>
      <c r="AH144" s="919"/>
      <c r="AI144" s="920"/>
    </row>
    <row r="145" spans="2:35" ht="15" customHeight="1" x14ac:dyDescent="0.15"/>
    <row r="146" spans="2:35" ht="26.25" customHeight="1" x14ac:dyDescent="0.2">
      <c r="B146" s="892" t="s">
        <v>31</v>
      </c>
      <c r="C146" s="894" t="s">
        <v>30</v>
      </c>
      <c r="D146" s="895"/>
      <c r="E146" s="895"/>
      <c r="F146" s="895"/>
      <c r="G146" s="895"/>
      <c r="H146" s="895"/>
      <c r="I146" s="895"/>
      <c r="J146" s="895"/>
      <c r="K146" s="895"/>
      <c r="L146" s="895"/>
      <c r="M146" s="895"/>
      <c r="N146" s="895"/>
      <c r="O146" s="895"/>
      <c r="P146" s="895"/>
      <c r="Q146" s="895"/>
      <c r="R146" s="895"/>
      <c r="S146" s="895"/>
      <c r="T146" s="895"/>
      <c r="U146" s="895"/>
      <c r="V146" s="895"/>
      <c r="W146" s="895"/>
      <c r="X146" s="895"/>
      <c r="Y146" s="895"/>
      <c r="Z146" s="895"/>
      <c r="AA146" s="895"/>
      <c r="AB146" s="895"/>
      <c r="AC146" s="895"/>
      <c r="AD146" s="895"/>
      <c r="AE146" s="895"/>
      <c r="AF146" s="895"/>
      <c r="AG146" s="895"/>
      <c r="AH146" s="895"/>
      <c r="AI146" s="896"/>
    </row>
    <row r="147" spans="2:35" ht="35.450000000000003" customHeight="1" x14ac:dyDescent="0.15">
      <c r="B147" s="892"/>
      <c r="C147" s="7"/>
      <c r="D147" s="7"/>
      <c r="E147" s="7"/>
      <c r="F147" s="7"/>
      <c r="G147" s="7"/>
      <c r="H147" s="7"/>
      <c r="I147" s="17"/>
      <c r="J147" s="7"/>
      <c r="K147" s="7"/>
      <c r="L147" s="7"/>
      <c r="M147" s="7"/>
      <c r="N147" s="7"/>
      <c r="O147" s="7"/>
      <c r="P147" s="7"/>
      <c r="Q147" s="21"/>
      <c r="R147" s="17"/>
      <c r="S147" s="7"/>
      <c r="T147" s="7"/>
      <c r="U147" s="7"/>
      <c r="V147" s="7"/>
      <c r="W147" s="17"/>
      <c r="X147" s="17"/>
      <c r="Y147" s="17"/>
      <c r="Z147" s="17"/>
      <c r="AA147" s="17"/>
      <c r="AB147" s="7"/>
      <c r="AC147" s="7"/>
      <c r="AD147" s="7"/>
      <c r="AE147" s="7"/>
      <c r="AF147" s="7"/>
      <c r="AG147" s="7"/>
      <c r="AH147" s="7"/>
      <c r="AI147" s="20"/>
    </row>
    <row r="148" spans="2:35" ht="35.450000000000003" customHeight="1" x14ac:dyDescent="0.15">
      <c r="B148" s="892"/>
      <c r="C148" s="7"/>
      <c r="D148" s="7"/>
      <c r="E148" s="7"/>
      <c r="F148" s="7"/>
      <c r="G148" s="7"/>
      <c r="H148" s="7"/>
      <c r="I148" s="17"/>
      <c r="J148" s="7"/>
      <c r="K148" s="7"/>
      <c r="L148" s="7"/>
      <c r="M148" s="7"/>
      <c r="N148" s="7"/>
      <c r="O148" s="7"/>
      <c r="P148" s="7"/>
      <c r="Q148" s="21"/>
      <c r="R148" s="17"/>
      <c r="S148" s="7"/>
      <c r="T148" s="7"/>
      <c r="U148" s="7"/>
      <c r="V148" s="7"/>
      <c r="W148" s="17"/>
      <c r="X148" s="17"/>
      <c r="Y148" s="17"/>
      <c r="Z148" s="17"/>
      <c r="AA148" s="17"/>
      <c r="AB148" s="7"/>
      <c r="AC148" s="7"/>
      <c r="AD148" s="7"/>
      <c r="AE148" s="7"/>
      <c r="AF148" s="7"/>
      <c r="AG148" s="7"/>
      <c r="AH148" s="7"/>
      <c r="AI148" s="20"/>
    </row>
    <row r="149" spans="2:35" ht="35.450000000000003" customHeight="1" x14ac:dyDescent="0.15">
      <c r="B149" s="892"/>
      <c r="C149" s="7"/>
      <c r="D149" s="7"/>
      <c r="E149" s="7"/>
      <c r="F149" s="7"/>
      <c r="G149" s="7"/>
      <c r="H149" s="7"/>
      <c r="I149" s="17"/>
      <c r="J149" s="7"/>
      <c r="K149" s="7"/>
      <c r="L149" s="7"/>
      <c r="M149" s="7"/>
      <c r="N149" s="7"/>
      <c r="O149" s="7"/>
      <c r="P149" s="7"/>
      <c r="Q149" s="21"/>
      <c r="R149" s="17"/>
      <c r="S149" s="7"/>
      <c r="T149" s="7"/>
      <c r="U149" s="7"/>
      <c r="V149" s="7"/>
      <c r="W149" s="17"/>
      <c r="X149" s="17"/>
      <c r="Y149" s="17"/>
      <c r="Z149" s="17"/>
      <c r="AA149" s="17"/>
      <c r="AB149" s="7"/>
      <c r="AC149" s="7"/>
      <c r="AD149" s="7"/>
      <c r="AE149" s="7"/>
      <c r="AF149" s="7"/>
      <c r="AG149" s="7"/>
      <c r="AH149" s="7"/>
      <c r="AI149" s="20"/>
    </row>
    <row r="150" spans="2:35" ht="35.450000000000003" customHeight="1" x14ac:dyDescent="0.15">
      <c r="B150" s="892"/>
      <c r="C150" s="7"/>
      <c r="D150" s="7"/>
      <c r="E150" s="7"/>
      <c r="F150" s="7"/>
      <c r="G150" s="7"/>
      <c r="H150" s="7"/>
      <c r="I150" s="17"/>
      <c r="J150" s="7"/>
      <c r="K150" s="7"/>
      <c r="L150" s="7"/>
      <c r="M150" s="7"/>
      <c r="N150" s="7"/>
      <c r="O150" s="7"/>
      <c r="P150" s="7"/>
      <c r="Q150" s="21"/>
      <c r="R150" s="17"/>
      <c r="S150" s="7"/>
      <c r="T150" s="7"/>
      <c r="U150" s="7"/>
      <c r="V150" s="7"/>
      <c r="W150" s="17"/>
      <c r="X150" s="17"/>
      <c r="Y150" s="17"/>
      <c r="Z150" s="17"/>
      <c r="AA150" s="17"/>
      <c r="AB150" s="7"/>
      <c r="AC150" s="7"/>
      <c r="AD150" s="7"/>
      <c r="AE150" s="7"/>
      <c r="AF150" s="7"/>
      <c r="AG150" s="7"/>
      <c r="AH150" s="7"/>
      <c r="AI150" s="20"/>
    </row>
    <row r="151" spans="2:35" ht="35.450000000000003" customHeight="1" x14ac:dyDescent="0.15">
      <c r="B151" s="892"/>
      <c r="C151" s="7"/>
      <c r="D151" s="7"/>
      <c r="E151" s="7"/>
      <c r="F151" s="7"/>
      <c r="G151" s="7"/>
      <c r="H151" s="7"/>
      <c r="I151" s="17"/>
      <c r="J151" s="7"/>
      <c r="K151" s="7"/>
      <c r="L151" s="7"/>
      <c r="M151" s="7"/>
      <c r="N151" s="7"/>
      <c r="O151" s="7"/>
      <c r="P151" s="7"/>
      <c r="Q151" s="17"/>
      <c r="R151" s="17"/>
      <c r="S151" s="7"/>
      <c r="T151" s="7"/>
      <c r="U151" s="7"/>
      <c r="V151" s="7"/>
      <c r="W151" s="17"/>
      <c r="X151" s="17"/>
      <c r="Y151" s="17"/>
      <c r="Z151" s="17"/>
      <c r="AA151" s="17"/>
      <c r="AB151" s="7"/>
      <c r="AC151" s="7"/>
      <c r="AD151" s="7"/>
      <c r="AE151" s="7"/>
      <c r="AF151" s="7"/>
      <c r="AG151" s="7"/>
      <c r="AH151" s="7"/>
      <c r="AI151" s="20"/>
    </row>
    <row r="152" spans="2:35" ht="35.450000000000003" customHeight="1" x14ac:dyDescent="0.15">
      <c r="B152" s="892"/>
      <c r="C152" s="7"/>
      <c r="D152" s="7"/>
      <c r="E152" s="7"/>
      <c r="F152" s="17"/>
      <c r="G152" s="17"/>
      <c r="H152" s="7"/>
      <c r="I152" s="7"/>
      <c r="J152" s="7"/>
      <c r="K152" s="7"/>
      <c r="L152" s="7"/>
      <c r="M152" s="7"/>
      <c r="N152" s="7"/>
      <c r="O152" s="7"/>
      <c r="P152" s="7"/>
      <c r="Q152" s="17"/>
      <c r="R152" s="7"/>
      <c r="S152" s="7"/>
      <c r="T152" s="7"/>
      <c r="U152" s="7"/>
      <c r="V152" s="7"/>
      <c r="W152" s="17"/>
      <c r="X152" s="17"/>
      <c r="Y152" s="17"/>
      <c r="Z152" s="17"/>
      <c r="AA152" s="17"/>
      <c r="AB152" s="7"/>
      <c r="AC152" s="7"/>
      <c r="AD152" s="7"/>
      <c r="AE152" s="7"/>
      <c r="AF152" s="7"/>
      <c r="AG152" s="7"/>
      <c r="AH152" s="7"/>
      <c r="AI152" s="20"/>
    </row>
    <row r="153" spans="2:35" ht="35.450000000000003" customHeight="1" x14ac:dyDescent="0.15">
      <c r="B153" s="892"/>
      <c r="C153" s="7"/>
      <c r="D153" s="7"/>
      <c r="E153" s="7"/>
      <c r="F153" s="17"/>
      <c r="G153" s="17"/>
      <c r="H153" s="17"/>
      <c r="I153" s="7"/>
      <c r="J153" s="7"/>
      <c r="K153" s="7"/>
      <c r="L153" s="7"/>
      <c r="M153" s="7"/>
      <c r="N153" s="7"/>
      <c r="O153" s="7"/>
      <c r="P153" s="7"/>
      <c r="Q153" s="17"/>
      <c r="R153" s="7"/>
      <c r="S153" s="7"/>
      <c r="T153" s="7"/>
      <c r="U153" s="7"/>
      <c r="V153" s="7"/>
      <c r="W153" s="17"/>
      <c r="X153" s="17"/>
      <c r="Y153" s="17"/>
      <c r="Z153" s="17"/>
      <c r="AA153" s="17"/>
      <c r="AB153" s="7"/>
      <c r="AC153" s="7"/>
      <c r="AD153" s="7"/>
      <c r="AE153" s="7"/>
      <c r="AF153" s="7"/>
      <c r="AG153" s="7"/>
      <c r="AH153" s="7"/>
      <c r="AI153" s="20"/>
    </row>
    <row r="154" spans="2:35" ht="35.450000000000003" customHeight="1" x14ac:dyDescent="0.15">
      <c r="B154" s="892"/>
      <c r="C154" s="17"/>
      <c r="D154" s="7"/>
      <c r="E154" s="7"/>
      <c r="F154" s="17"/>
      <c r="G154" s="17"/>
      <c r="H154" s="17"/>
      <c r="I154" s="7"/>
      <c r="J154" s="7"/>
      <c r="K154" s="7"/>
      <c r="L154" s="7"/>
      <c r="M154" s="7"/>
      <c r="N154" s="7"/>
      <c r="O154" s="7"/>
      <c r="P154" s="7"/>
      <c r="Q154" s="17"/>
      <c r="R154" s="17"/>
      <c r="S154" s="7"/>
      <c r="T154" s="7"/>
      <c r="U154" s="7"/>
      <c r="V154" s="7"/>
      <c r="W154" s="17"/>
      <c r="X154" s="17"/>
      <c r="Y154" s="17"/>
      <c r="Z154" s="17"/>
      <c r="AA154" s="17"/>
      <c r="AB154" s="7"/>
      <c r="AC154" s="7"/>
      <c r="AD154" s="7"/>
      <c r="AE154" s="7"/>
      <c r="AF154" s="7"/>
      <c r="AG154" s="7"/>
      <c r="AH154" s="7"/>
      <c r="AI154" s="20"/>
    </row>
    <row r="155" spans="2:35" ht="35.450000000000003" customHeight="1" x14ac:dyDescent="0.15">
      <c r="B155" s="892"/>
      <c r="C155" s="17"/>
      <c r="D155" s="7"/>
      <c r="E155" s="7"/>
      <c r="F155" s="17"/>
      <c r="G155" s="17"/>
      <c r="H155" s="17"/>
      <c r="I155" s="7"/>
      <c r="J155" s="7"/>
      <c r="K155" s="7"/>
      <c r="L155" s="7"/>
      <c r="M155" s="7"/>
      <c r="N155" s="7"/>
      <c r="O155" s="7"/>
      <c r="P155" s="7"/>
      <c r="Q155" s="17"/>
      <c r="R155" s="17"/>
      <c r="S155" s="7"/>
      <c r="T155" s="7"/>
      <c r="U155" s="7"/>
      <c r="V155" s="7"/>
      <c r="W155" s="17"/>
      <c r="X155" s="17"/>
      <c r="Y155" s="17"/>
      <c r="Z155" s="17"/>
      <c r="AA155" s="17"/>
      <c r="AB155" s="7"/>
      <c r="AC155" s="7"/>
      <c r="AD155" s="7"/>
      <c r="AE155" s="7"/>
      <c r="AF155" s="7"/>
      <c r="AG155" s="7"/>
      <c r="AH155" s="7"/>
      <c r="AI155" s="20"/>
    </row>
    <row r="156" spans="2:35" ht="35.450000000000003" customHeight="1" x14ac:dyDescent="0.15">
      <c r="B156" s="892"/>
      <c r="C156" s="17"/>
      <c r="D156" s="7"/>
      <c r="E156" s="7"/>
      <c r="F156" s="17"/>
      <c r="G156" s="17"/>
      <c r="H156" s="17"/>
      <c r="I156" s="7"/>
      <c r="J156" s="7"/>
      <c r="K156" s="7"/>
      <c r="L156" s="7"/>
      <c r="M156" s="7"/>
      <c r="N156" s="7"/>
      <c r="O156" s="7"/>
      <c r="P156" s="7"/>
      <c r="Q156" s="17"/>
      <c r="R156" s="17"/>
      <c r="S156" s="7"/>
      <c r="T156" s="7"/>
      <c r="U156" s="7"/>
      <c r="V156" s="7"/>
      <c r="W156" s="17"/>
      <c r="X156" s="17"/>
      <c r="Y156" s="17"/>
      <c r="Z156" s="17"/>
      <c r="AA156" s="17"/>
      <c r="AB156" s="7"/>
      <c r="AC156" s="7"/>
      <c r="AD156" s="7"/>
      <c r="AE156" s="7"/>
      <c r="AF156" s="7"/>
      <c r="AG156" s="7"/>
      <c r="AH156" s="7"/>
      <c r="AI156" s="20"/>
    </row>
    <row r="157" spans="2:35" ht="22.5" customHeight="1" x14ac:dyDescent="0.15">
      <c r="B157" s="892"/>
      <c r="C157" s="17"/>
      <c r="D157" s="7"/>
      <c r="E157" s="19"/>
      <c r="F157" s="16"/>
      <c r="G157" s="16"/>
      <c r="H157" s="18"/>
      <c r="I157" s="18"/>
      <c r="J157" s="18"/>
      <c r="K157" s="18"/>
      <c r="L157" s="18"/>
      <c r="M157" s="7"/>
      <c r="N157" s="7"/>
      <c r="O157" s="7"/>
      <c r="P157" s="7"/>
      <c r="Q157" s="17"/>
      <c r="R157" s="17"/>
      <c r="S157" s="7"/>
      <c r="T157" s="7"/>
      <c r="U157" s="7"/>
      <c r="V157" s="7"/>
      <c r="W157" s="17"/>
      <c r="X157" s="17"/>
      <c r="Y157" s="17"/>
      <c r="Z157" s="17"/>
      <c r="AA157" s="17"/>
      <c r="AB157" s="16"/>
      <c r="AC157" s="16"/>
      <c r="AD157" s="16"/>
      <c r="AE157" s="16"/>
      <c r="AF157" s="16"/>
      <c r="AG157" s="16"/>
      <c r="AH157" s="16"/>
      <c r="AI157" s="15"/>
    </row>
    <row r="158" spans="2:35" ht="78.75" customHeight="1" x14ac:dyDescent="0.15">
      <c r="B158" s="893"/>
      <c r="C158" s="14"/>
      <c r="D158" s="11"/>
      <c r="E158" s="13"/>
      <c r="F158" s="12"/>
      <c r="G158" s="12"/>
      <c r="H158" s="11"/>
      <c r="I158" s="11"/>
      <c r="J158" s="11"/>
      <c r="K158" s="11"/>
      <c r="L158" s="11"/>
      <c r="M158" s="11"/>
      <c r="N158" s="11"/>
      <c r="O158" s="11"/>
      <c r="P158" s="11"/>
      <c r="Q158" s="11"/>
      <c r="R158" s="11"/>
      <c r="S158" s="919" t="s">
        <v>539</v>
      </c>
      <c r="T158" s="919"/>
      <c r="U158" s="919"/>
      <c r="V158" s="919"/>
      <c r="W158" s="919"/>
      <c r="X158" s="919"/>
      <c r="Y158" s="919"/>
      <c r="Z158" s="919"/>
      <c r="AA158" s="919"/>
      <c r="AB158" s="919"/>
      <c r="AC158" s="919"/>
      <c r="AD158" s="919"/>
      <c r="AE158" s="919"/>
      <c r="AF158" s="919"/>
      <c r="AG158" s="919"/>
      <c r="AH158" s="919"/>
      <c r="AI158" s="920"/>
    </row>
    <row r="159" spans="2:35" ht="15" customHeight="1" x14ac:dyDescent="0.15"/>
    <row r="160" spans="2:35" ht="26.25" customHeight="1" x14ac:dyDescent="0.2">
      <c r="B160" s="892" t="s">
        <v>31</v>
      </c>
      <c r="C160" s="894" t="s">
        <v>30</v>
      </c>
      <c r="D160" s="895"/>
      <c r="E160" s="895"/>
      <c r="F160" s="895"/>
      <c r="G160" s="895"/>
      <c r="H160" s="895"/>
      <c r="I160" s="895"/>
      <c r="J160" s="895"/>
      <c r="K160" s="895"/>
      <c r="L160" s="895"/>
      <c r="M160" s="895"/>
      <c r="N160" s="895"/>
      <c r="O160" s="895"/>
      <c r="P160" s="895"/>
      <c r="Q160" s="895"/>
      <c r="R160" s="895"/>
      <c r="S160" s="895"/>
      <c r="T160" s="895"/>
      <c r="U160" s="895"/>
      <c r="V160" s="895"/>
      <c r="W160" s="895"/>
      <c r="X160" s="895"/>
      <c r="Y160" s="895"/>
      <c r="Z160" s="895"/>
      <c r="AA160" s="895"/>
      <c r="AB160" s="895"/>
      <c r="AC160" s="895"/>
      <c r="AD160" s="895"/>
      <c r="AE160" s="895"/>
      <c r="AF160" s="895"/>
      <c r="AG160" s="895"/>
      <c r="AH160" s="895"/>
      <c r="AI160" s="896"/>
    </row>
    <row r="161" spans="2:35" ht="35.450000000000003" customHeight="1" x14ac:dyDescent="0.15">
      <c r="B161" s="892"/>
      <c r="C161" s="7"/>
      <c r="D161" s="7"/>
      <c r="E161" s="7"/>
      <c r="F161" s="7"/>
      <c r="G161" s="7"/>
      <c r="H161" s="7"/>
      <c r="I161" s="17"/>
      <c r="J161" s="7"/>
      <c r="K161" s="7"/>
      <c r="L161" s="7"/>
      <c r="M161" s="7"/>
      <c r="N161" s="7"/>
      <c r="O161" s="7"/>
      <c r="P161" s="7"/>
      <c r="Q161" s="21"/>
      <c r="R161" s="17"/>
      <c r="S161" s="7"/>
      <c r="T161" s="7"/>
      <c r="U161" s="7"/>
      <c r="V161" s="7"/>
      <c r="W161" s="17"/>
      <c r="X161" s="17"/>
      <c r="Y161" s="17"/>
      <c r="Z161" s="17"/>
      <c r="AA161" s="17"/>
      <c r="AB161" s="7"/>
      <c r="AC161" s="7"/>
      <c r="AD161" s="7"/>
      <c r="AE161" s="7"/>
      <c r="AF161" s="7"/>
      <c r="AG161" s="7"/>
      <c r="AH161" s="7"/>
      <c r="AI161" s="20"/>
    </row>
    <row r="162" spans="2:35" ht="35.450000000000003" customHeight="1" x14ac:dyDescent="0.15">
      <c r="B162" s="892"/>
      <c r="C162" s="7"/>
      <c r="D162" s="7"/>
      <c r="E162" s="7"/>
      <c r="F162" s="7"/>
      <c r="G162" s="7"/>
      <c r="H162" s="7"/>
      <c r="I162" s="17"/>
      <c r="J162" s="7"/>
      <c r="K162" s="7"/>
      <c r="L162" s="7"/>
      <c r="M162" s="7"/>
      <c r="N162" s="7"/>
      <c r="O162" s="7"/>
      <c r="P162" s="7"/>
      <c r="Q162" s="21"/>
      <c r="R162" s="17"/>
      <c r="S162" s="7"/>
      <c r="T162" s="7"/>
      <c r="U162" s="7"/>
      <c r="V162" s="7"/>
      <c r="W162" s="17"/>
      <c r="X162" s="17"/>
      <c r="Y162" s="17"/>
      <c r="Z162" s="17"/>
      <c r="AA162" s="17"/>
      <c r="AB162" s="7"/>
      <c r="AC162" s="7"/>
      <c r="AD162" s="7"/>
      <c r="AE162" s="7"/>
      <c r="AF162" s="7"/>
      <c r="AG162" s="7"/>
      <c r="AH162" s="7"/>
      <c r="AI162" s="20"/>
    </row>
    <row r="163" spans="2:35" ht="35.450000000000003" customHeight="1" x14ac:dyDescent="0.15">
      <c r="B163" s="892"/>
      <c r="C163" s="7"/>
      <c r="D163" s="7"/>
      <c r="E163" s="7"/>
      <c r="F163" s="7"/>
      <c r="G163" s="7"/>
      <c r="H163" s="7"/>
      <c r="I163" s="17"/>
      <c r="J163" s="7"/>
      <c r="K163" s="7"/>
      <c r="L163" s="7"/>
      <c r="M163" s="7"/>
      <c r="N163" s="7"/>
      <c r="O163" s="7"/>
      <c r="P163" s="7"/>
      <c r="Q163" s="21"/>
      <c r="R163" s="17"/>
      <c r="S163" s="7"/>
      <c r="T163" s="7"/>
      <c r="U163" s="7"/>
      <c r="V163" s="7"/>
      <c r="W163" s="17"/>
      <c r="X163" s="17"/>
      <c r="Y163" s="17"/>
      <c r="Z163" s="17"/>
      <c r="AA163" s="17"/>
      <c r="AB163" s="7"/>
      <c r="AC163" s="7"/>
      <c r="AD163" s="7"/>
      <c r="AE163" s="7"/>
      <c r="AF163" s="7"/>
      <c r="AG163" s="7"/>
      <c r="AH163" s="7"/>
      <c r="AI163" s="20"/>
    </row>
    <row r="164" spans="2:35" ht="35.450000000000003" customHeight="1" x14ac:dyDescent="0.15">
      <c r="B164" s="892"/>
      <c r="C164" s="7"/>
      <c r="D164" s="7"/>
      <c r="E164" s="7"/>
      <c r="F164" s="7"/>
      <c r="G164" s="7"/>
      <c r="H164" s="7"/>
      <c r="I164" s="17"/>
      <c r="J164" s="7"/>
      <c r="K164" s="7"/>
      <c r="L164" s="7"/>
      <c r="M164" s="7"/>
      <c r="N164" s="7"/>
      <c r="O164" s="7"/>
      <c r="P164" s="7"/>
      <c r="Q164" s="21"/>
      <c r="R164" s="17"/>
      <c r="S164" s="7"/>
      <c r="T164" s="7"/>
      <c r="U164" s="7"/>
      <c r="V164" s="7"/>
      <c r="W164" s="17"/>
      <c r="X164" s="17"/>
      <c r="Y164" s="17"/>
      <c r="Z164" s="17"/>
      <c r="AA164" s="17"/>
      <c r="AB164" s="7"/>
      <c r="AC164" s="7"/>
      <c r="AD164" s="7"/>
      <c r="AE164" s="7"/>
      <c r="AF164" s="7"/>
      <c r="AG164" s="7"/>
      <c r="AH164" s="7"/>
      <c r="AI164" s="20"/>
    </row>
    <row r="165" spans="2:35" ht="35.450000000000003" customHeight="1" x14ac:dyDescent="0.15">
      <c r="B165" s="892"/>
      <c r="C165" s="7"/>
      <c r="D165" s="7"/>
      <c r="E165" s="7"/>
      <c r="F165" s="7"/>
      <c r="G165" s="7"/>
      <c r="H165" s="7"/>
      <c r="I165" s="17"/>
      <c r="J165" s="7"/>
      <c r="K165" s="7"/>
      <c r="L165" s="7"/>
      <c r="M165" s="7"/>
      <c r="N165" s="7"/>
      <c r="O165" s="7"/>
      <c r="P165" s="7"/>
      <c r="Q165" s="17"/>
      <c r="R165" s="17"/>
      <c r="S165" s="7"/>
      <c r="T165" s="7"/>
      <c r="U165" s="7"/>
      <c r="V165" s="7"/>
      <c r="W165" s="17"/>
      <c r="X165" s="17"/>
      <c r="Y165" s="17"/>
      <c r="Z165" s="17"/>
      <c r="AA165" s="17"/>
      <c r="AB165" s="7"/>
      <c r="AC165" s="7"/>
      <c r="AD165" s="7"/>
      <c r="AE165" s="7"/>
      <c r="AF165" s="7"/>
      <c r="AG165" s="7"/>
      <c r="AH165" s="7"/>
      <c r="AI165" s="20"/>
    </row>
    <row r="166" spans="2:35" ht="35.450000000000003" customHeight="1" x14ac:dyDescent="0.15">
      <c r="B166" s="892"/>
      <c r="C166" s="7"/>
      <c r="D166" s="7"/>
      <c r="E166" s="7"/>
      <c r="F166" s="17"/>
      <c r="G166" s="17"/>
      <c r="H166" s="7"/>
      <c r="I166" s="7"/>
      <c r="J166" s="7"/>
      <c r="K166" s="7"/>
      <c r="L166" s="7"/>
      <c r="M166" s="7"/>
      <c r="N166" s="7"/>
      <c r="O166" s="7"/>
      <c r="P166" s="7"/>
      <c r="Q166" s="17"/>
      <c r="R166" s="7"/>
      <c r="S166" s="7"/>
      <c r="T166" s="7"/>
      <c r="U166" s="7"/>
      <c r="V166" s="7"/>
      <c r="W166" s="17"/>
      <c r="X166" s="17"/>
      <c r="Y166" s="17"/>
      <c r="Z166" s="17"/>
      <c r="AA166" s="17"/>
      <c r="AB166" s="7"/>
      <c r="AC166" s="7"/>
      <c r="AD166" s="7"/>
      <c r="AE166" s="7"/>
      <c r="AF166" s="7"/>
      <c r="AG166" s="7"/>
      <c r="AH166" s="7"/>
      <c r="AI166" s="20"/>
    </row>
    <row r="167" spans="2:35" ht="35.450000000000003" customHeight="1" x14ac:dyDescent="0.15">
      <c r="B167" s="892"/>
      <c r="C167" s="7"/>
      <c r="D167" s="7"/>
      <c r="E167" s="7"/>
      <c r="F167" s="17"/>
      <c r="G167" s="17"/>
      <c r="H167" s="17"/>
      <c r="I167" s="7"/>
      <c r="J167" s="7"/>
      <c r="K167" s="7"/>
      <c r="L167" s="7"/>
      <c r="M167" s="7"/>
      <c r="N167" s="7"/>
      <c r="O167" s="7"/>
      <c r="P167" s="7"/>
      <c r="Q167" s="17"/>
      <c r="R167" s="7"/>
      <c r="S167" s="7"/>
      <c r="T167" s="7"/>
      <c r="U167" s="7"/>
      <c r="V167" s="7"/>
      <c r="W167" s="17"/>
      <c r="X167" s="17"/>
      <c r="Y167" s="17"/>
      <c r="Z167" s="17"/>
      <c r="AA167" s="17"/>
      <c r="AB167" s="7"/>
      <c r="AC167" s="7"/>
      <c r="AD167" s="7"/>
      <c r="AE167" s="7"/>
      <c r="AF167" s="7"/>
      <c r="AG167" s="7"/>
      <c r="AH167" s="7"/>
      <c r="AI167" s="20"/>
    </row>
    <row r="168" spans="2:35" ht="35.450000000000003" customHeight="1" x14ac:dyDescent="0.15">
      <c r="B168" s="892"/>
      <c r="C168" s="17"/>
      <c r="D168" s="7"/>
      <c r="E168" s="7"/>
      <c r="F168" s="17"/>
      <c r="G168" s="17"/>
      <c r="H168" s="17"/>
      <c r="I168" s="7"/>
      <c r="J168" s="7"/>
      <c r="K168" s="7"/>
      <c r="L168" s="7"/>
      <c r="M168" s="7"/>
      <c r="N168" s="7"/>
      <c r="O168" s="7"/>
      <c r="P168" s="7"/>
      <c r="Q168" s="17"/>
      <c r="R168" s="17"/>
      <c r="S168" s="7"/>
      <c r="T168" s="7"/>
      <c r="U168" s="7"/>
      <c r="V168" s="7"/>
      <c r="W168" s="17"/>
      <c r="X168" s="17"/>
      <c r="Y168" s="17"/>
      <c r="Z168" s="17"/>
      <c r="AA168" s="17"/>
      <c r="AB168" s="7"/>
      <c r="AC168" s="7"/>
      <c r="AD168" s="7"/>
      <c r="AE168" s="7"/>
      <c r="AF168" s="7"/>
      <c r="AG168" s="7"/>
      <c r="AH168" s="7"/>
      <c r="AI168" s="20"/>
    </row>
    <row r="169" spans="2:35" ht="35.450000000000003" customHeight="1" x14ac:dyDescent="0.15">
      <c r="B169" s="892"/>
      <c r="C169" s="17"/>
      <c r="D169" s="7"/>
      <c r="E169" s="7"/>
      <c r="F169" s="17"/>
      <c r="G169" s="17"/>
      <c r="H169" s="17"/>
      <c r="I169" s="7"/>
      <c r="J169" s="7"/>
      <c r="K169" s="7"/>
      <c r="L169" s="7"/>
      <c r="M169" s="7"/>
      <c r="N169" s="7"/>
      <c r="O169" s="7"/>
      <c r="P169" s="7"/>
      <c r="Q169" s="17"/>
      <c r="R169" s="17"/>
      <c r="S169" s="7"/>
      <c r="T169" s="7"/>
      <c r="U169" s="7"/>
      <c r="V169" s="7"/>
      <c r="W169" s="17"/>
      <c r="X169" s="17"/>
      <c r="Y169" s="17"/>
      <c r="Z169" s="17"/>
      <c r="AA169" s="17"/>
      <c r="AB169" s="7"/>
      <c r="AC169" s="7"/>
      <c r="AD169" s="7"/>
      <c r="AE169" s="7"/>
      <c r="AF169" s="7"/>
      <c r="AG169" s="7"/>
      <c r="AH169" s="7"/>
      <c r="AI169" s="20"/>
    </row>
    <row r="170" spans="2:35" ht="35.450000000000003" customHeight="1" x14ac:dyDescent="0.15">
      <c r="B170" s="892"/>
      <c r="C170" s="17"/>
      <c r="D170" s="7"/>
      <c r="E170" s="7"/>
      <c r="F170" s="17"/>
      <c r="G170" s="17"/>
      <c r="H170" s="17"/>
      <c r="I170" s="7"/>
      <c r="J170" s="7"/>
      <c r="K170" s="7"/>
      <c r="L170" s="7"/>
      <c r="M170" s="7"/>
      <c r="N170" s="7"/>
      <c r="O170" s="7"/>
      <c r="P170" s="7"/>
      <c r="Q170" s="17"/>
      <c r="R170" s="17"/>
      <c r="S170" s="7"/>
      <c r="T170" s="7"/>
      <c r="U170" s="7"/>
      <c r="V170" s="7"/>
      <c r="W170" s="17"/>
      <c r="X170" s="17"/>
      <c r="Y170" s="17"/>
      <c r="Z170" s="17"/>
      <c r="AA170" s="17"/>
      <c r="AB170" s="7"/>
      <c r="AC170" s="7"/>
      <c r="AD170" s="7"/>
      <c r="AE170" s="7"/>
      <c r="AF170" s="7"/>
      <c r="AG170" s="7"/>
      <c r="AH170" s="7"/>
      <c r="AI170" s="20"/>
    </row>
    <row r="171" spans="2:35" ht="22.5" customHeight="1" x14ac:dyDescent="0.15">
      <c r="B171" s="892"/>
      <c r="C171" s="17"/>
      <c r="D171" s="7"/>
      <c r="E171" s="19"/>
      <c r="F171" s="16"/>
      <c r="G171" s="16"/>
      <c r="H171" s="18"/>
      <c r="I171" s="18"/>
      <c r="J171" s="18"/>
      <c r="K171" s="18"/>
      <c r="L171" s="18"/>
      <c r="M171" s="7"/>
      <c r="N171" s="7"/>
      <c r="O171" s="7"/>
      <c r="P171" s="7"/>
      <c r="Q171" s="17"/>
      <c r="R171" s="17"/>
      <c r="S171" s="7"/>
      <c r="T171" s="7"/>
      <c r="U171" s="7"/>
      <c r="V171" s="7"/>
      <c r="W171" s="17"/>
      <c r="X171" s="17"/>
      <c r="Y171" s="17"/>
      <c r="Z171" s="17"/>
      <c r="AA171" s="17"/>
      <c r="AB171" s="16"/>
      <c r="AC171" s="16"/>
      <c r="AD171" s="16"/>
      <c r="AE171" s="16"/>
      <c r="AF171" s="16"/>
      <c r="AG171" s="16"/>
      <c r="AH171" s="16"/>
      <c r="AI171" s="15"/>
    </row>
    <row r="172" spans="2:35" ht="78.75" customHeight="1" x14ac:dyDescent="0.15">
      <c r="B172" s="893"/>
      <c r="C172" s="14"/>
      <c r="D172" s="11"/>
      <c r="E172" s="13"/>
      <c r="F172" s="12"/>
      <c r="G172" s="12"/>
      <c r="H172" s="11"/>
      <c r="I172" s="11"/>
      <c r="J172" s="11"/>
      <c r="K172" s="11"/>
      <c r="L172" s="11"/>
      <c r="M172" s="11"/>
      <c r="N172" s="11"/>
      <c r="O172" s="11"/>
      <c r="P172" s="11"/>
      <c r="Q172" s="11"/>
      <c r="R172" s="11"/>
      <c r="S172" s="919" t="s">
        <v>539</v>
      </c>
      <c r="T172" s="919"/>
      <c r="U172" s="919"/>
      <c r="V172" s="919"/>
      <c r="W172" s="919"/>
      <c r="X172" s="919"/>
      <c r="Y172" s="919"/>
      <c r="Z172" s="919"/>
      <c r="AA172" s="919"/>
      <c r="AB172" s="919"/>
      <c r="AC172" s="919"/>
      <c r="AD172" s="919"/>
      <c r="AE172" s="919"/>
      <c r="AF172" s="919"/>
      <c r="AG172" s="919"/>
      <c r="AH172" s="919"/>
      <c r="AI172" s="920"/>
    </row>
    <row r="173" spans="2:35" ht="15" customHeight="1" x14ac:dyDescent="0.15"/>
    <row r="174" spans="2:35" ht="26.25" customHeight="1" x14ac:dyDescent="0.2">
      <c r="B174" s="892" t="s">
        <v>31</v>
      </c>
      <c r="C174" s="894" t="s">
        <v>30</v>
      </c>
      <c r="D174" s="895"/>
      <c r="E174" s="895"/>
      <c r="F174" s="895"/>
      <c r="G174" s="895"/>
      <c r="H174" s="895"/>
      <c r="I174" s="895"/>
      <c r="J174" s="895"/>
      <c r="K174" s="895"/>
      <c r="L174" s="895"/>
      <c r="M174" s="895"/>
      <c r="N174" s="895"/>
      <c r="O174" s="895"/>
      <c r="P174" s="895"/>
      <c r="Q174" s="895"/>
      <c r="R174" s="895"/>
      <c r="S174" s="895"/>
      <c r="T174" s="895"/>
      <c r="U174" s="895"/>
      <c r="V174" s="895"/>
      <c r="W174" s="895"/>
      <c r="X174" s="895"/>
      <c r="Y174" s="895"/>
      <c r="Z174" s="895"/>
      <c r="AA174" s="895"/>
      <c r="AB174" s="895"/>
      <c r="AC174" s="895"/>
      <c r="AD174" s="895"/>
      <c r="AE174" s="895"/>
      <c r="AF174" s="895"/>
      <c r="AG174" s="895"/>
      <c r="AH174" s="895"/>
      <c r="AI174" s="896"/>
    </row>
    <row r="175" spans="2:35" ht="35.450000000000003" customHeight="1" x14ac:dyDescent="0.15">
      <c r="B175" s="892"/>
      <c r="C175" s="7"/>
      <c r="D175" s="7"/>
      <c r="E175" s="7"/>
      <c r="F175" s="7"/>
      <c r="G175" s="7"/>
      <c r="H175" s="7"/>
      <c r="I175" s="17"/>
      <c r="J175" s="7"/>
      <c r="K175" s="7"/>
      <c r="L175" s="7"/>
      <c r="M175" s="7"/>
      <c r="N175" s="7"/>
      <c r="O175" s="7"/>
      <c r="P175" s="7"/>
      <c r="Q175" s="21"/>
      <c r="R175" s="17"/>
      <c r="S175" s="7"/>
      <c r="T175" s="7"/>
      <c r="U175" s="7"/>
      <c r="V175" s="7"/>
      <c r="W175" s="17"/>
      <c r="X175" s="17"/>
      <c r="Y175" s="17"/>
      <c r="Z175" s="17"/>
      <c r="AA175" s="17"/>
      <c r="AB175" s="7"/>
      <c r="AC175" s="7"/>
      <c r="AD175" s="7"/>
      <c r="AE175" s="7"/>
      <c r="AF175" s="7"/>
      <c r="AG175" s="7"/>
      <c r="AH175" s="7"/>
      <c r="AI175" s="20"/>
    </row>
    <row r="176" spans="2:35" ht="35.450000000000003" customHeight="1" x14ac:dyDescent="0.15">
      <c r="B176" s="892"/>
      <c r="C176" s="7"/>
      <c r="D176" s="7"/>
      <c r="E176" s="7"/>
      <c r="F176" s="7"/>
      <c r="G176" s="7"/>
      <c r="H176" s="7"/>
      <c r="I176" s="17"/>
      <c r="J176" s="7"/>
      <c r="K176" s="7"/>
      <c r="L176" s="7"/>
      <c r="M176" s="7"/>
      <c r="N176" s="7"/>
      <c r="O176" s="7"/>
      <c r="P176" s="7"/>
      <c r="Q176" s="21"/>
      <c r="R176" s="17"/>
      <c r="S176" s="7"/>
      <c r="T176" s="7"/>
      <c r="U176" s="7"/>
      <c r="V176" s="7"/>
      <c r="W176" s="17"/>
      <c r="X176" s="17"/>
      <c r="Y176" s="17"/>
      <c r="Z176" s="17"/>
      <c r="AA176" s="17"/>
      <c r="AB176" s="7"/>
      <c r="AC176" s="7"/>
      <c r="AD176" s="7"/>
      <c r="AE176" s="7"/>
      <c r="AF176" s="7"/>
      <c r="AG176" s="7"/>
      <c r="AH176" s="7"/>
      <c r="AI176" s="20"/>
    </row>
    <row r="177" spans="2:35" ht="35.450000000000003" customHeight="1" x14ac:dyDescent="0.15">
      <c r="B177" s="892"/>
      <c r="C177" s="7"/>
      <c r="D177" s="7"/>
      <c r="E177" s="7"/>
      <c r="F177" s="7"/>
      <c r="G177" s="7"/>
      <c r="H177" s="7"/>
      <c r="I177" s="17"/>
      <c r="J177" s="7"/>
      <c r="K177" s="7"/>
      <c r="L177" s="7"/>
      <c r="M177" s="7"/>
      <c r="N177" s="7"/>
      <c r="O177" s="7"/>
      <c r="P177" s="7"/>
      <c r="Q177" s="21"/>
      <c r="R177" s="17"/>
      <c r="S177" s="7"/>
      <c r="T177" s="7"/>
      <c r="U177" s="7"/>
      <c r="V177" s="7"/>
      <c r="W177" s="17"/>
      <c r="X177" s="17"/>
      <c r="Y177" s="17"/>
      <c r="Z177" s="17"/>
      <c r="AA177" s="17"/>
      <c r="AB177" s="7"/>
      <c r="AC177" s="7"/>
      <c r="AD177" s="7"/>
      <c r="AE177" s="7"/>
      <c r="AF177" s="7"/>
      <c r="AG177" s="7"/>
      <c r="AH177" s="7"/>
      <c r="AI177" s="20"/>
    </row>
    <row r="178" spans="2:35" ht="35.450000000000003" customHeight="1" x14ac:dyDescent="0.15">
      <c r="B178" s="892"/>
      <c r="C178" s="7"/>
      <c r="D178" s="7"/>
      <c r="E178" s="7"/>
      <c r="F178" s="7"/>
      <c r="G178" s="7"/>
      <c r="H178" s="7"/>
      <c r="I178" s="17"/>
      <c r="J178" s="7"/>
      <c r="K178" s="7"/>
      <c r="L178" s="7"/>
      <c r="M178" s="7"/>
      <c r="N178" s="7"/>
      <c r="O178" s="7"/>
      <c r="P178" s="7"/>
      <c r="Q178" s="21"/>
      <c r="R178" s="17"/>
      <c r="S178" s="7"/>
      <c r="T178" s="7"/>
      <c r="U178" s="7"/>
      <c r="V178" s="7"/>
      <c r="W178" s="17"/>
      <c r="X178" s="17"/>
      <c r="Y178" s="17"/>
      <c r="Z178" s="17"/>
      <c r="AA178" s="17"/>
      <c r="AB178" s="7"/>
      <c r="AC178" s="7"/>
      <c r="AD178" s="7"/>
      <c r="AE178" s="7"/>
      <c r="AF178" s="7"/>
      <c r="AG178" s="7"/>
      <c r="AH178" s="7"/>
      <c r="AI178" s="20"/>
    </row>
    <row r="179" spans="2:35" ht="35.450000000000003" customHeight="1" x14ac:dyDescent="0.15">
      <c r="B179" s="892"/>
      <c r="C179" s="7"/>
      <c r="D179" s="7"/>
      <c r="E179" s="7"/>
      <c r="F179" s="7"/>
      <c r="G179" s="7"/>
      <c r="H179" s="7"/>
      <c r="I179" s="17"/>
      <c r="J179" s="7"/>
      <c r="K179" s="7"/>
      <c r="L179" s="7"/>
      <c r="M179" s="7"/>
      <c r="N179" s="7"/>
      <c r="O179" s="7"/>
      <c r="P179" s="7"/>
      <c r="Q179" s="17"/>
      <c r="R179" s="17"/>
      <c r="S179" s="7"/>
      <c r="T179" s="7"/>
      <c r="U179" s="7"/>
      <c r="V179" s="7"/>
      <c r="W179" s="17"/>
      <c r="X179" s="17"/>
      <c r="Y179" s="17"/>
      <c r="Z179" s="17"/>
      <c r="AA179" s="17"/>
      <c r="AB179" s="7"/>
      <c r="AC179" s="7"/>
      <c r="AD179" s="7"/>
      <c r="AE179" s="7"/>
      <c r="AF179" s="7"/>
      <c r="AG179" s="7"/>
      <c r="AH179" s="7"/>
      <c r="AI179" s="20"/>
    </row>
    <row r="180" spans="2:35" ht="35.450000000000003" customHeight="1" x14ac:dyDescent="0.15">
      <c r="B180" s="892"/>
      <c r="C180" s="7"/>
      <c r="D180" s="7"/>
      <c r="E180" s="7"/>
      <c r="F180" s="17"/>
      <c r="G180" s="17"/>
      <c r="H180" s="7"/>
      <c r="I180" s="7"/>
      <c r="J180" s="7"/>
      <c r="K180" s="7"/>
      <c r="L180" s="7"/>
      <c r="M180" s="7"/>
      <c r="N180" s="7"/>
      <c r="O180" s="7"/>
      <c r="P180" s="7"/>
      <c r="Q180" s="17"/>
      <c r="R180" s="7"/>
      <c r="S180" s="7"/>
      <c r="T180" s="7"/>
      <c r="U180" s="7"/>
      <c r="V180" s="7"/>
      <c r="W180" s="17"/>
      <c r="X180" s="17"/>
      <c r="Y180" s="17"/>
      <c r="Z180" s="17"/>
      <c r="AA180" s="17"/>
      <c r="AB180" s="7"/>
      <c r="AC180" s="7"/>
      <c r="AD180" s="7"/>
      <c r="AE180" s="7"/>
      <c r="AF180" s="7"/>
      <c r="AG180" s="7"/>
      <c r="AH180" s="7"/>
      <c r="AI180" s="20"/>
    </row>
    <row r="181" spans="2:35" ht="35.450000000000003" customHeight="1" x14ac:dyDescent="0.15">
      <c r="B181" s="892"/>
      <c r="C181" s="7"/>
      <c r="D181" s="7"/>
      <c r="E181" s="7"/>
      <c r="F181" s="17"/>
      <c r="G181" s="17"/>
      <c r="H181" s="17"/>
      <c r="I181" s="7"/>
      <c r="J181" s="7"/>
      <c r="K181" s="7"/>
      <c r="L181" s="7"/>
      <c r="M181" s="7"/>
      <c r="N181" s="7"/>
      <c r="O181" s="7"/>
      <c r="P181" s="7"/>
      <c r="Q181" s="17"/>
      <c r="R181" s="7"/>
      <c r="S181" s="7"/>
      <c r="T181" s="7"/>
      <c r="U181" s="7"/>
      <c r="V181" s="7"/>
      <c r="W181" s="17"/>
      <c r="X181" s="17"/>
      <c r="Y181" s="17"/>
      <c r="Z181" s="17"/>
      <c r="AA181" s="17"/>
      <c r="AB181" s="7"/>
      <c r="AC181" s="7"/>
      <c r="AD181" s="7"/>
      <c r="AE181" s="7"/>
      <c r="AF181" s="7"/>
      <c r="AG181" s="7"/>
      <c r="AH181" s="7"/>
      <c r="AI181" s="20"/>
    </row>
    <row r="182" spans="2:35" ht="35.450000000000003" customHeight="1" x14ac:dyDescent="0.15">
      <c r="B182" s="892"/>
      <c r="C182" s="17"/>
      <c r="D182" s="7"/>
      <c r="E182" s="7"/>
      <c r="F182" s="17"/>
      <c r="G182" s="17"/>
      <c r="H182" s="17"/>
      <c r="I182" s="7"/>
      <c r="J182" s="7"/>
      <c r="K182" s="7"/>
      <c r="L182" s="7"/>
      <c r="M182" s="7"/>
      <c r="N182" s="7"/>
      <c r="O182" s="7"/>
      <c r="P182" s="7"/>
      <c r="Q182" s="17"/>
      <c r="R182" s="17"/>
      <c r="S182" s="7"/>
      <c r="T182" s="7"/>
      <c r="U182" s="7"/>
      <c r="V182" s="7"/>
      <c r="W182" s="17"/>
      <c r="X182" s="17"/>
      <c r="Y182" s="17"/>
      <c r="Z182" s="17"/>
      <c r="AA182" s="17"/>
      <c r="AB182" s="7"/>
      <c r="AC182" s="7"/>
      <c r="AD182" s="7"/>
      <c r="AE182" s="7"/>
      <c r="AF182" s="7"/>
      <c r="AG182" s="7"/>
      <c r="AH182" s="7"/>
      <c r="AI182" s="20"/>
    </row>
    <row r="183" spans="2:35" ht="35.450000000000003" customHeight="1" x14ac:dyDescent="0.15">
      <c r="B183" s="892"/>
      <c r="C183" s="17"/>
      <c r="D183" s="7"/>
      <c r="E183" s="7"/>
      <c r="F183" s="17"/>
      <c r="G183" s="17"/>
      <c r="H183" s="17"/>
      <c r="I183" s="7"/>
      <c r="J183" s="7"/>
      <c r="K183" s="7"/>
      <c r="L183" s="7"/>
      <c r="M183" s="7"/>
      <c r="N183" s="7"/>
      <c r="O183" s="7"/>
      <c r="P183" s="7"/>
      <c r="Q183" s="17"/>
      <c r="R183" s="17"/>
      <c r="S183" s="7"/>
      <c r="T183" s="7"/>
      <c r="U183" s="7"/>
      <c r="V183" s="7"/>
      <c r="W183" s="17"/>
      <c r="X183" s="17"/>
      <c r="Y183" s="17"/>
      <c r="Z183" s="17"/>
      <c r="AA183" s="17"/>
      <c r="AB183" s="7"/>
      <c r="AC183" s="7"/>
      <c r="AD183" s="7"/>
      <c r="AE183" s="7"/>
      <c r="AF183" s="7"/>
      <c r="AG183" s="7"/>
      <c r="AH183" s="7"/>
      <c r="AI183" s="20"/>
    </row>
    <row r="184" spans="2:35" ht="35.450000000000003" customHeight="1" x14ac:dyDescent="0.15">
      <c r="B184" s="892"/>
      <c r="C184" s="17"/>
      <c r="D184" s="7"/>
      <c r="E184" s="7"/>
      <c r="F184" s="17"/>
      <c r="G184" s="17"/>
      <c r="H184" s="17"/>
      <c r="I184" s="7"/>
      <c r="J184" s="7"/>
      <c r="K184" s="7"/>
      <c r="L184" s="7"/>
      <c r="M184" s="7"/>
      <c r="N184" s="7"/>
      <c r="O184" s="7"/>
      <c r="P184" s="7"/>
      <c r="Q184" s="17"/>
      <c r="R184" s="17"/>
      <c r="S184" s="7"/>
      <c r="T184" s="7"/>
      <c r="U184" s="7"/>
      <c r="V184" s="7"/>
      <c r="W184" s="17"/>
      <c r="X184" s="17"/>
      <c r="Y184" s="17"/>
      <c r="Z184" s="17"/>
      <c r="AA184" s="17"/>
      <c r="AB184" s="7"/>
      <c r="AC184" s="7"/>
      <c r="AD184" s="7"/>
      <c r="AE184" s="7"/>
      <c r="AF184" s="7"/>
      <c r="AG184" s="7"/>
      <c r="AH184" s="7"/>
      <c r="AI184" s="20"/>
    </row>
    <row r="185" spans="2:35" ht="22.5" customHeight="1" x14ac:dyDescent="0.15">
      <c r="B185" s="892"/>
      <c r="C185" s="17"/>
      <c r="D185" s="7"/>
      <c r="E185" s="19"/>
      <c r="F185" s="16"/>
      <c r="G185" s="16"/>
      <c r="H185" s="18"/>
      <c r="I185" s="18"/>
      <c r="J185" s="18"/>
      <c r="K185" s="18"/>
      <c r="L185" s="18"/>
      <c r="M185" s="7"/>
      <c r="N185" s="7"/>
      <c r="O185" s="7"/>
      <c r="P185" s="7"/>
      <c r="Q185" s="17"/>
      <c r="R185" s="17"/>
      <c r="S185" s="7"/>
      <c r="T185" s="7"/>
      <c r="U185" s="7"/>
      <c r="V185" s="7"/>
      <c r="W185" s="17"/>
      <c r="X185" s="17"/>
      <c r="Y185" s="17"/>
      <c r="Z185" s="17"/>
      <c r="AA185" s="17"/>
      <c r="AB185" s="16"/>
      <c r="AC185" s="16"/>
      <c r="AD185" s="16"/>
      <c r="AE185" s="16"/>
      <c r="AF185" s="16"/>
      <c r="AG185" s="16"/>
      <c r="AH185" s="16"/>
      <c r="AI185" s="15"/>
    </row>
    <row r="186" spans="2:35" ht="78.75" customHeight="1" x14ac:dyDescent="0.15">
      <c r="B186" s="893"/>
      <c r="C186" s="14"/>
      <c r="D186" s="11"/>
      <c r="E186" s="13"/>
      <c r="F186" s="12"/>
      <c r="G186" s="12"/>
      <c r="H186" s="11"/>
      <c r="I186" s="11"/>
      <c r="J186" s="11"/>
      <c r="K186" s="11"/>
      <c r="L186" s="11"/>
      <c r="M186" s="11"/>
      <c r="N186" s="11"/>
      <c r="O186" s="11"/>
      <c r="P186" s="11"/>
      <c r="Q186" s="11"/>
      <c r="R186" s="11"/>
      <c r="S186" s="919" t="s">
        <v>539</v>
      </c>
      <c r="T186" s="919"/>
      <c r="U186" s="919"/>
      <c r="V186" s="919"/>
      <c r="W186" s="919"/>
      <c r="X186" s="919"/>
      <c r="Y186" s="919"/>
      <c r="Z186" s="919"/>
      <c r="AA186" s="919"/>
      <c r="AB186" s="919"/>
      <c r="AC186" s="919"/>
      <c r="AD186" s="919"/>
      <c r="AE186" s="919"/>
      <c r="AF186" s="919"/>
      <c r="AG186" s="919"/>
      <c r="AH186" s="919"/>
      <c r="AI186" s="920"/>
    </row>
    <row r="187" spans="2:35" ht="15" customHeight="1" x14ac:dyDescent="0.15"/>
    <row r="188" spans="2:35" ht="26.25" customHeight="1" x14ac:dyDescent="0.2">
      <c r="B188" s="892" t="s">
        <v>31</v>
      </c>
      <c r="C188" s="894" t="s">
        <v>30</v>
      </c>
      <c r="D188" s="895"/>
      <c r="E188" s="895"/>
      <c r="F188" s="895"/>
      <c r="G188" s="895"/>
      <c r="H188" s="895"/>
      <c r="I188" s="895"/>
      <c r="J188" s="895"/>
      <c r="K188" s="895"/>
      <c r="L188" s="895"/>
      <c r="M188" s="895"/>
      <c r="N188" s="895"/>
      <c r="O188" s="895"/>
      <c r="P188" s="895"/>
      <c r="Q188" s="895"/>
      <c r="R188" s="895"/>
      <c r="S188" s="895"/>
      <c r="T188" s="895"/>
      <c r="U188" s="895"/>
      <c r="V188" s="895"/>
      <c r="W188" s="895"/>
      <c r="X188" s="895"/>
      <c r="Y188" s="895"/>
      <c r="Z188" s="895"/>
      <c r="AA188" s="895"/>
      <c r="AB188" s="895"/>
      <c r="AC188" s="895"/>
      <c r="AD188" s="895"/>
      <c r="AE188" s="895"/>
      <c r="AF188" s="895"/>
      <c r="AG188" s="895"/>
      <c r="AH188" s="895"/>
      <c r="AI188" s="896"/>
    </row>
    <row r="189" spans="2:35" ht="35.450000000000003" customHeight="1" x14ac:dyDescent="0.15">
      <c r="B189" s="892"/>
      <c r="C189" s="7"/>
      <c r="D189" s="7"/>
      <c r="E189" s="7"/>
      <c r="F189" s="7"/>
      <c r="G189" s="7"/>
      <c r="H189" s="7"/>
      <c r="I189" s="17"/>
      <c r="J189" s="7"/>
      <c r="K189" s="7"/>
      <c r="L189" s="7"/>
      <c r="M189" s="7"/>
      <c r="N189" s="7"/>
      <c r="O189" s="7"/>
      <c r="P189" s="7"/>
      <c r="Q189" s="21"/>
      <c r="R189" s="17"/>
      <c r="S189" s="7"/>
      <c r="T189" s="7"/>
      <c r="U189" s="7"/>
      <c r="V189" s="7"/>
      <c r="W189" s="17"/>
      <c r="X189" s="17"/>
      <c r="Y189" s="17"/>
      <c r="Z189" s="17"/>
      <c r="AA189" s="17"/>
      <c r="AB189" s="7"/>
      <c r="AC189" s="7"/>
      <c r="AD189" s="7"/>
      <c r="AE189" s="7"/>
      <c r="AF189" s="7"/>
      <c r="AG189" s="7"/>
      <c r="AH189" s="7"/>
      <c r="AI189" s="20"/>
    </row>
    <row r="190" spans="2:35" ht="35.450000000000003" customHeight="1" x14ac:dyDescent="0.15">
      <c r="B190" s="892"/>
      <c r="C190" s="7"/>
      <c r="D190" s="7"/>
      <c r="E190" s="7"/>
      <c r="F190" s="7"/>
      <c r="G190" s="7"/>
      <c r="H190" s="7"/>
      <c r="I190" s="17"/>
      <c r="J190" s="7"/>
      <c r="K190" s="7"/>
      <c r="L190" s="7"/>
      <c r="M190" s="7"/>
      <c r="N190" s="7"/>
      <c r="O190" s="7"/>
      <c r="P190" s="7"/>
      <c r="Q190" s="21"/>
      <c r="R190" s="17"/>
      <c r="S190" s="7"/>
      <c r="T190" s="7"/>
      <c r="U190" s="7"/>
      <c r="V190" s="7"/>
      <c r="W190" s="17"/>
      <c r="X190" s="17"/>
      <c r="Y190" s="17"/>
      <c r="Z190" s="17"/>
      <c r="AA190" s="17"/>
      <c r="AB190" s="7"/>
      <c r="AC190" s="7"/>
      <c r="AD190" s="7"/>
      <c r="AE190" s="7"/>
      <c r="AF190" s="7"/>
      <c r="AG190" s="7"/>
      <c r="AH190" s="7"/>
      <c r="AI190" s="20"/>
    </row>
    <row r="191" spans="2:35" ht="35.450000000000003" customHeight="1" x14ac:dyDescent="0.15">
      <c r="B191" s="892"/>
      <c r="C191" s="7"/>
      <c r="D191" s="7"/>
      <c r="E191" s="7"/>
      <c r="F191" s="7"/>
      <c r="G191" s="7"/>
      <c r="H191" s="7"/>
      <c r="I191" s="17"/>
      <c r="J191" s="7"/>
      <c r="K191" s="7"/>
      <c r="L191" s="7"/>
      <c r="M191" s="7"/>
      <c r="N191" s="7"/>
      <c r="O191" s="7"/>
      <c r="P191" s="7"/>
      <c r="Q191" s="21"/>
      <c r="R191" s="17"/>
      <c r="S191" s="7"/>
      <c r="T191" s="7"/>
      <c r="U191" s="7"/>
      <c r="V191" s="7"/>
      <c r="W191" s="17"/>
      <c r="X191" s="17"/>
      <c r="Y191" s="17"/>
      <c r="Z191" s="17"/>
      <c r="AA191" s="17"/>
      <c r="AB191" s="7"/>
      <c r="AC191" s="7"/>
      <c r="AD191" s="7"/>
      <c r="AE191" s="7"/>
      <c r="AF191" s="7"/>
      <c r="AG191" s="7"/>
      <c r="AH191" s="7"/>
      <c r="AI191" s="20"/>
    </row>
    <row r="192" spans="2:35" ht="35.450000000000003" customHeight="1" x14ac:dyDescent="0.15">
      <c r="B192" s="892"/>
      <c r="C192" s="7"/>
      <c r="D192" s="7"/>
      <c r="E192" s="7"/>
      <c r="F192" s="7"/>
      <c r="G192" s="7"/>
      <c r="H192" s="7"/>
      <c r="I192" s="17"/>
      <c r="J192" s="7"/>
      <c r="K192" s="7"/>
      <c r="L192" s="7"/>
      <c r="M192" s="7"/>
      <c r="N192" s="7"/>
      <c r="O192" s="7"/>
      <c r="P192" s="7"/>
      <c r="Q192" s="21"/>
      <c r="R192" s="17"/>
      <c r="S192" s="7"/>
      <c r="T192" s="7"/>
      <c r="U192" s="7"/>
      <c r="V192" s="7"/>
      <c r="W192" s="17"/>
      <c r="X192" s="17"/>
      <c r="Y192" s="17"/>
      <c r="Z192" s="17"/>
      <c r="AA192" s="17"/>
      <c r="AB192" s="7"/>
      <c r="AC192" s="7"/>
      <c r="AD192" s="7"/>
      <c r="AE192" s="7"/>
      <c r="AF192" s="7"/>
      <c r="AG192" s="7"/>
      <c r="AH192" s="7"/>
      <c r="AI192" s="20"/>
    </row>
    <row r="193" spans="2:35" ht="35.450000000000003" customHeight="1" x14ac:dyDescent="0.15">
      <c r="B193" s="892"/>
      <c r="C193" s="7"/>
      <c r="D193" s="7"/>
      <c r="E193" s="7"/>
      <c r="F193" s="7"/>
      <c r="G193" s="7"/>
      <c r="H193" s="7"/>
      <c r="I193" s="17"/>
      <c r="J193" s="7"/>
      <c r="K193" s="7"/>
      <c r="L193" s="7"/>
      <c r="M193" s="7"/>
      <c r="N193" s="7"/>
      <c r="O193" s="7"/>
      <c r="P193" s="7"/>
      <c r="Q193" s="17"/>
      <c r="R193" s="17"/>
      <c r="S193" s="7"/>
      <c r="T193" s="7"/>
      <c r="U193" s="7"/>
      <c r="V193" s="7"/>
      <c r="W193" s="17"/>
      <c r="X193" s="17"/>
      <c r="Y193" s="17"/>
      <c r="Z193" s="17"/>
      <c r="AA193" s="17"/>
      <c r="AB193" s="7"/>
      <c r="AC193" s="7"/>
      <c r="AD193" s="7"/>
      <c r="AE193" s="7"/>
      <c r="AF193" s="7"/>
      <c r="AG193" s="7"/>
      <c r="AH193" s="7"/>
      <c r="AI193" s="20"/>
    </row>
    <row r="194" spans="2:35" ht="35.450000000000003" customHeight="1" x14ac:dyDescent="0.15">
      <c r="B194" s="892"/>
      <c r="C194" s="7"/>
      <c r="D194" s="7"/>
      <c r="E194" s="7"/>
      <c r="F194" s="17"/>
      <c r="G194" s="17"/>
      <c r="H194" s="7"/>
      <c r="I194" s="7"/>
      <c r="J194" s="7"/>
      <c r="K194" s="7"/>
      <c r="L194" s="7"/>
      <c r="M194" s="7"/>
      <c r="N194" s="7"/>
      <c r="O194" s="7"/>
      <c r="P194" s="7"/>
      <c r="Q194" s="17"/>
      <c r="R194" s="7"/>
      <c r="S194" s="7"/>
      <c r="T194" s="7"/>
      <c r="U194" s="7"/>
      <c r="V194" s="7"/>
      <c r="W194" s="17"/>
      <c r="X194" s="17"/>
      <c r="Y194" s="17"/>
      <c r="Z194" s="17"/>
      <c r="AA194" s="17"/>
      <c r="AB194" s="7"/>
      <c r="AC194" s="7"/>
      <c r="AD194" s="7"/>
      <c r="AE194" s="7"/>
      <c r="AF194" s="7"/>
      <c r="AG194" s="7"/>
      <c r="AH194" s="7"/>
      <c r="AI194" s="20"/>
    </row>
    <row r="195" spans="2:35" ht="35.450000000000003" customHeight="1" x14ac:dyDescent="0.15">
      <c r="B195" s="892"/>
      <c r="C195" s="7"/>
      <c r="D195" s="7"/>
      <c r="E195" s="7"/>
      <c r="F195" s="17"/>
      <c r="G195" s="17"/>
      <c r="H195" s="17"/>
      <c r="I195" s="7"/>
      <c r="J195" s="7"/>
      <c r="K195" s="7"/>
      <c r="L195" s="7"/>
      <c r="M195" s="7"/>
      <c r="N195" s="7"/>
      <c r="O195" s="7"/>
      <c r="P195" s="7"/>
      <c r="Q195" s="17"/>
      <c r="R195" s="7"/>
      <c r="S195" s="7"/>
      <c r="T195" s="7"/>
      <c r="U195" s="7"/>
      <c r="V195" s="7"/>
      <c r="W195" s="17"/>
      <c r="X195" s="17"/>
      <c r="Y195" s="17"/>
      <c r="Z195" s="17"/>
      <c r="AA195" s="17"/>
      <c r="AB195" s="7"/>
      <c r="AC195" s="7"/>
      <c r="AD195" s="7"/>
      <c r="AE195" s="7"/>
      <c r="AF195" s="7"/>
      <c r="AG195" s="7"/>
      <c r="AH195" s="7"/>
      <c r="AI195" s="20"/>
    </row>
    <row r="196" spans="2:35" ht="35.450000000000003" customHeight="1" x14ac:dyDescent="0.15">
      <c r="B196" s="892"/>
      <c r="C196" s="17"/>
      <c r="D196" s="7"/>
      <c r="E196" s="7"/>
      <c r="F196" s="17"/>
      <c r="G196" s="17"/>
      <c r="H196" s="17"/>
      <c r="I196" s="7"/>
      <c r="J196" s="7"/>
      <c r="K196" s="7"/>
      <c r="L196" s="7"/>
      <c r="M196" s="7"/>
      <c r="N196" s="7"/>
      <c r="O196" s="7"/>
      <c r="P196" s="7"/>
      <c r="Q196" s="17"/>
      <c r="R196" s="17"/>
      <c r="S196" s="7"/>
      <c r="T196" s="7"/>
      <c r="U196" s="7"/>
      <c r="V196" s="7"/>
      <c r="W196" s="17"/>
      <c r="X196" s="17"/>
      <c r="Y196" s="17"/>
      <c r="Z196" s="17"/>
      <c r="AA196" s="17"/>
      <c r="AB196" s="7"/>
      <c r="AC196" s="7"/>
      <c r="AD196" s="7"/>
      <c r="AE196" s="7"/>
      <c r="AF196" s="7"/>
      <c r="AG196" s="7"/>
      <c r="AH196" s="7"/>
      <c r="AI196" s="20"/>
    </row>
    <row r="197" spans="2:35" ht="35.450000000000003" customHeight="1" x14ac:dyDescent="0.15">
      <c r="B197" s="892"/>
      <c r="C197" s="17"/>
      <c r="D197" s="7"/>
      <c r="E197" s="7"/>
      <c r="F197" s="17"/>
      <c r="G197" s="17"/>
      <c r="H197" s="17"/>
      <c r="I197" s="7"/>
      <c r="J197" s="7"/>
      <c r="K197" s="7"/>
      <c r="L197" s="7"/>
      <c r="M197" s="7"/>
      <c r="N197" s="7"/>
      <c r="O197" s="7"/>
      <c r="P197" s="7"/>
      <c r="Q197" s="17"/>
      <c r="R197" s="17"/>
      <c r="S197" s="7"/>
      <c r="T197" s="7"/>
      <c r="U197" s="7"/>
      <c r="V197" s="7"/>
      <c r="W197" s="17"/>
      <c r="X197" s="17"/>
      <c r="Y197" s="17"/>
      <c r="Z197" s="17"/>
      <c r="AA197" s="17"/>
      <c r="AB197" s="7"/>
      <c r="AC197" s="7"/>
      <c r="AD197" s="7"/>
      <c r="AE197" s="7"/>
      <c r="AF197" s="7"/>
      <c r="AG197" s="7"/>
      <c r="AH197" s="7"/>
      <c r="AI197" s="20"/>
    </row>
    <row r="198" spans="2:35" ht="35.450000000000003" customHeight="1" x14ac:dyDescent="0.15">
      <c r="B198" s="892"/>
      <c r="C198" s="17"/>
      <c r="D198" s="7"/>
      <c r="E198" s="7"/>
      <c r="F198" s="17"/>
      <c r="G198" s="17"/>
      <c r="H198" s="17"/>
      <c r="I198" s="7"/>
      <c r="J198" s="7"/>
      <c r="K198" s="7"/>
      <c r="L198" s="7"/>
      <c r="M198" s="7"/>
      <c r="N198" s="7"/>
      <c r="O198" s="7"/>
      <c r="P198" s="7"/>
      <c r="Q198" s="17"/>
      <c r="R198" s="17"/>
      <c r="S198" s="7"/>
      <c r="T198" s="7"/>
      <c r="U198" s="7"/>
      <c r="V198" s="7"/>
      <c r="W198" s="17"/>
      <c r="X198" s="17"/>
      <c r="Y198" s="17"/>
      <c r="Z198" s="17"/>
      <c r="AA198" s="17"/>
      <c r="AB198" s="7"/>
      <c r="AC198" s="7"/>
      <c r="AD198" s="7"/>
      <c r="AE198" s="7"/>
      <c r="AF198" s="7"/>
      <c r="AG198" s="7"/>
      <c r="AH198" s="7"/>
      <c r="AI198" s="20"/>
    </row>
    <row r="199" spans="2:35" ht="22.5" customHeight="1" x14ac:dyDescent="0.15">
      <c r="B199" s="892"/>
      <c r="C199" s="17"/>
      <c r="D199" s="7"/>
      <c r="E199" s="19"/>
      <c r="F199" s="16"/>
      <c r="G199" s="16"/>
      <c r="H199" s="18"/>
      <c r="I199" s="18"/>
      <c r="J199" s="18"/>
      <c r="K199" s="18"/>
      <c r="L199" s="18"/>
      <c r="M199" s="7"/>
      <c r="N199" s="7"/>
      <c r="O199" s="7"/>
      <c r="P199" s="7"/>
      <c r="Q199" s="17"/>
      <c r="R199" s="17"/>
      <c r="S199" s="7"/>
      <c r="T199" s="7"/>
      <c r="U199" s="7"/>
      <c r="V199" s="7"/>
      <c r="W199" s="17"/>
      <c r="X199" s="17"/>
      <c r="Y199" s="17"/>
      <c r="Z199" s="17"/>
      <c r="AA199" s="17"/>
      <c r="AB199" s="16"/>
      <c r="AC199" s="16"/>
      <c r="AD199" s="16"/>
      <c r="AE199" s="16"/>
      <c r="AF199" s="16"/>
      <c r="AG199" s="16"/>
      <c r="AH199" s="16"/>
      <c r="AI199" s="15"/>
    </row>
    <row r="200" spans="2:35" ht="78.75" customHeight="1" x14ac:dyDescent="0.15">
      <c r="B200" s="893"/>
      <c r="C200" s="14"/>
      <c r="D200" s="11"/>
      <c r="E200" s="13"/>
      <c r="F200" s="12"/>
      <c r="G200" s="12"/>
      <c r="H200" s="11"/>
      <c r="I200" s="11"/>
      <c r="J200" s="11"/>
      <c r="K200" s="11"/>
      <c r="L200" s="11"/>
      <c r="M200" s="11"/>
      <c r="N200" s="11"/>
      <c r="O200" s="11"/>
      <c r="P200" s="11"/>
      <c r="Q200" s="11"/>
      <c r="R200" s="11"/>
      <c r="S200" s="919" t="s">
        <v>539</v>
      </c>
      <c r="T200" s="919"/>
      <c r="U200" s="919"/>
      <c r="V200" s="919"/>
      <c r="W200" s="919"/>
      <c r="X200" s="919"/>
      <c r="Y200" s="919"/>
      <c r="Z200" s="919"/>
      <c r="AA200" s="919"/>
      <c r="AB200" s="919"/>
      <c r="AC200" s="919"/>
      <c r="AD200" s="919"/>
      <c r="AE200" s="919"/>
      <c r="AF200" s="919"/>
      <c r="AG200" s="919"/>
      <c r="AH200" s="919"/>
      <c r="AI200" s="920"/>
    </row>
    <row r="201" spans="2:35" ht="15" customHeight="1" x14ac:dyDescent="0.15"/>
    <row r="202" spans="2:35" ht="26.25" customHeight="1" x14ac:dyDescent="0.2">
      <c r="B202" s="892" t="s">
        <v>31</v>
      </c>
      <c r="C202" s="894" t="s">
        <v>30</v>
      </c>
      <c r="D202" s="895"/>
      <c r="E202" s="895"/>
      <c r="F202" s="895"/>
      <c r="G202" s="895"/>
      <c r="H202" s="895"/>
      <c r="I202" s="895"/>
      <c r="J202" s="895"/>
      <c r="K202" s="895"/>
      <c r="L202" s="895"/>
      <c r="M202" s="895"/>
      <c r="N202" s="895"/>
      <c r="O202" s="895"/>
      <c r="P202" s="895"/>
      <c r="Q202" s="895"/>
      <c r="R202" s="895"/>
      <c r="S202" s="895"/>
      <c r="T202" s="895"/>
      <c r="U202" s="895"/>
      <c r="V202" s="895"/>
      <c r="W202" s="895"/>
      <c r="X202" s="895"/>
      <c r="Y202" s="895"/>
      <c r="Z202" s="895"/>
      <c r="AA202" s="895"/>
      <c r="AB202" s="895"/>
      <c r="AC202" s="895"/>
      <c r="AD202" s="895"/>
      <c r="AE202" s="895"/>
      <c r="AF202" s="895"/>
      <c r="AG202" s="895"/>
      <c r="AH202" s="895"/>
      <c r="AI202" s="896"/>
    </row>
    <row r="203" spans="2:35" ht="35.450000000000003" customHeight="1" x14ac:dyDescent="0.15">
      <c r="B203" s="892"/>
      <c r="C203" s="7"/>
      <c r="D203" s="7"/>
      <c r="E203" s="7"/>
      <c r="F203" s="7"/>
      <c r="G203" s="7"/>
      <c r="H203" s="7"/>
      <c r="I203" s="17"/>
      <c r="J203" s="7"/>
      <c r="K203" s="7"/>
      <c r="L203" s="7"/>
      <c r="M203" s="7"/>
      <c r="N203" s="7"/>
      <c r="O203" s="7"/>
      <c r="P203" s="7"/>
      <c r="Q203" s="21"/>
      <c r="R203" s="17"/>
      <c r="S203" s="7"/>
      <c r="T203" s="7"/>
      <c r="U203" s="7"/>
      <c r="V203" s="7"/>
      <c r="W203" s="17"/>
      <c r="X203" s="17"/>
      <c r="Y203" s="17"/>
      <c r="Z203" s="17"/>
      <c r="AA203" s="17"/>
      <c r="AB203" s="7"/>
      <c r="AC203" s="7"/>
      <c r="AD203" s="7"/>
      <c r="AE203" s="7"/>
      <c r="AF203" s="7"/>
      <c r="AG203" s="7"/>
      <c r="AH203" s="7"/>
      <c r="AI203" s="20"/>
    </row>
    <row r="204" spans="2:35" ht="35.450000000000003" customHeight="1" x14ac:dyDescent="0.15">
      <c r="B204" s="892"/>
      <c r="C204" s="7"/>
      <c r="D204" s="7"/>
      <c r="E204" s="7"/>
      <c r="F204" s="7"/>
      <c r="G204" s="7"/>
      <c r="H204" s="7"/>
      <c r="I204" s="17"/>
      <c r="J204" s="7"/>
      <c r="K204" s="7"/>
      <c r="L204" s="7"/>
      <c r="M204" s="7"/>
      <c r="N204" s="7"/>
      <c r="O204" s="7"/>
      <c r="P204" s="7"/>
      <c r="Q204" s="21"/>
      <c r="R204" s="17"/>
      <c r="S204" s="7"/>
      <c r="T204" s="7"/>
      <c r="U204" s="7"/>
      <c r="V204" s="7"/>
      <c r="W204" s="17"/>
      <c r="X204" s="17"/>
      <c r="Y204" s="17"/>
      <c r="Z204" s="17"/>
      <c r="AA204" s="17"/>
      <c r="AB204" s="7"/>
      <c r="AC204" s="7"/>
      <c r="AD204" s="7"/>
      <c r="AE204" s="7"/>
      <c r="AF204" s="7"/>
      <c r="AG204" s="7"/>
      <c r="AH204" s="7"/>
      <c r="AI204" s="20"/>
    </row>
    <row r="205" spans="2:35" ht="35.450000000000003" customHeight="1" x14ac:dyDescent="0.15">
      <c r="B205" s="892"/>
      <c r="C205" s="7"/>
      <c r="D205" s="7"/>
      <c r="E205" s="7"/>
      <c r="F205" s="7"/>
      <c r="G205" s="7"/>
      <c r="H205" s="7"/>
      <c r="I205" s="17"/>
      <c r="J205" s="7"/>
      <c r="K205" s="7"/>
      <c r="L205" s="7"/>
      <c r="M205" s="7"/>
      <c r="N205" s="7"/>
      <c r="O205" s="7"/>
      <c r="P205" s="7"/>
      <c r="Q205" s="21"/>
      <c r="R205" s="17"/>
      <c r="S205" s="7"/>
      <c r="T205" s="7"/>
      <c r="U205" s="7"/>
      <c r="V205" s="7"/>
      <c r="W205" s="17"/>
      <c r="X205" s="17"/>
      <c r="Y205" s="17"/>
      <c r="Z205" s="17"/>
      <c r="AA205" s="17"/>
      <c r="AB205" s="7"/>
      <c r="AC205" s="7"/>
      <c r="AD205" s="7"/>
      <c r="AE205" s="7"/>
      <c r="AF205" s="7"/>
      <c r="AG205" s="7"/>
      <c r="AH205" s="7"/>
      <c r="AI205" s="20"/>
    </row>
    <row r="206" spans="2:35" ht="35.450000000000003" customHeight="1" x14ac:dyDescent="0.15">
      <c r="B206" s="892"/>
      <c r="C206" s="7"/>
      <c r="D206" s="7"/>
      <c r="E206" s="7"/>
      <c r="F206" s="7"/>
      <c r="G206" s="7"/>
      <c r="H206" s="7"/>
      <c r="I206" s="17"/>
      <c r="J206" s="7"/>
      <c r="K206" s="7"/>
      <c r="L206" s="7"/>
      <c r="M206" s="7"/>
      <c r="N206" s="7"/>
      <c r="O206" s="7"/>
      <c r="P206" s="7"/>
      <c r="Q206" s="21"/>
      <c r="R206" s="17"/>
      <c r="S206" s="7"/>
      <c r="T206" s="7"/>
      <c r="U206" s="7"/>
      <c r="V206" s="7"/>
      <c r="W206" s="17"/>
      <c r="X206" s="17"/>
      <c r="Y206" s="17"/>
      <c r="Z206" s="17"/>
      <c r="AA206" s="17"/>
      <c r="AB206" s="7"/>
      <c r="AC206" s="7"/>
      <c r="AD206" s="7"/>
      <c r="AE206" s="7"/>
      <c r="AF206" s="7"/>
      <c r="AG206" s="7"/>
      <c r="AH206" s="7"/>
      <c r="AI206" s="20"/>
    </row>
    <row r="207" spans="2:35" ht="35.450000000000003" customHeight="1" x14ac:dyDescent="0.15">
      <c r="B207" s="892"/>
      <c r="C207" s="7"/>
      <c r="D207" s="7"/>
      <c r="E207" s="7"/>
      <c r="F207" s="7"/>
      <c r="G207" s="7"/>
      <c r="H207" s="7"/>
      <c r="I207" s="17"/>
      <c r="J207" s="7"/>
      <c r="K207" s="7"/>
      <c r="L207" s="7"/>
      <c r="M207" s="7"/>
      <c r="N207" s="7"/>
      <c r="O207" s="7"/>
      <c r="P207" s="7"/>
      <c r="Q207" s="17"/>
      <c r="R207" s="17"/>
      <c r="S207" s="7"/>
      <c r="T207" s="7"/>
      <c r="U207" s="7"/>
      <c r="V207" s="7"/>
      <c r="W207" s="17"/>
      <c r="X207" s="17"/>
      <c r="Y207" s="17"/>
      <c r="Z207" s="17"/>
      <c r="AA207" s="17"/>
      <c r="AB207" s="7"/>
      <c r="AC207" s="7"/>
      <c r="AD207" s="7"/>
      <c r="AE207" s="7"/>
      <c r="AF207" s="7"/>
      <c r="AG207" s="7"/>
      <c r="AH207" s="7"/>
      <c r="AI207" s="20"/>
    </row>
    <row r="208" spans="2:35" ht="35.450000000000003" customHeight="1" x14ac:dyDescent="0.15">
      <c r="B208" s="892"/>
      <c r="C208" s="7"/>
      <c r="D208" s="7"/>
      <c r="E208" s="7"/>
      <c r="F208" s="17"/>
      <c r="G208" s="17"/>
      <c r="H208" s="7"/>
      <c r="I208" s="7"/>
      <c r="J208" s="7"/>
      <c r="K208" s="7"/>
      <c r="L208" s="7"/>
      <c r="M208" s="7"/>
      <c r="N208" s="7"/>
      <c r="O208" s="7"/>
      <c r="P208" s="7"/>
      <c r="Q208" s="17"/>
      <c r="R208" s="7"/>
      <c r="S208" s="7"/>
      <c r="T208" s="7"/>
      <c r="U208" s="7"/>
      <c r="V208" s="7"/>
      <c r="W208" s="17"/>
      <c r="X208" s="17"/>
      <c r="Y208" s="17"/>
      <c r="Z208" s="17"/>
      <c r="AA208" s="17"/>
      <c r="AB208" s="7"/>
      <c r="AC208" s="7"/>
      <c r="AD208" s="7"/>
      <c r="AE208" s="7"/>
      <c r="AF208" s="7"/>
      <c r="AG208" s="7"/>
      <c r="AH208" s="7"/>
      <c r="AI208" s="20"/>
    </row>
    <row r="209" spans="2:35" ht="35.450000000000003" customHeight="1" x14ac:dyDescent="0.15">
      <c r="B209" s="892"/>
      <c r="C209" s="7"/>
      <c r="D209" s="7"/>
      <c r="E209" s="7"/>
      <c r="F209" s="17"/>
      <c r="G209" s="17"/>
      <c r="H209" s="17"/>
      <c r="I209" s="7"/>
      <c r="J209" s="7"/>
      <c r="K209" s="7"/>
      <c r="L209" s="7"/>
      <c r="M209" s="7"/>
      <c r="N209" s="7"/>
      <c r="O209" s="7"/>
      <c r="P209" s="7"/>
      <c r="Q209" s="17"/>
      <c r="R209" s="7"/>
      <c r="S209" s="7"/>
      <c r="T209" s="7"/>
      <c r="U209" s="7"/>
      <c r="V209" s="7"/>
      <c r="W209" s="17"/>
      <c r="X209" s="17"/>
      <c r="Y209" s="17"/>
      <c r="Z209" s="17"/>
      <c r="AA209" s="17"/>
      <c r="AB209" s="7"/>
      <c r="AC209" s="7"/>
      <c r="AD209" s="7"/>
      <c r="AE209" s="7"/>
      <c r="AF209" s="7"/>
      <c r="AG209" s="7"/>
      <c r="AH209" s="7"/>
      <c r="AI209" s="20"/>
    </row>
    <row r="210" spans="2:35" ht="35.450000000000003" customHeight="1" x14ac:dyDescent="0.15">
      <c r="B210" s="892"/>
      <c r="C210" s="17"/>
      <c r="D210" s="7"/>
      <c r="E210" s="7"/>
      <c r="F210" s="17"/>
      <c r="G210" s="17"/>
      <c r="H210" s="17"/>
      <c r="I210" s="7"/>
      <c r="J210" s="7"/>
      <c r="K210" s="7"/>
      <c r="L210" s="7"/>
      <c r="M210" s="7"/>
      <c r="N210" s="7"/>
      <c r="O210" s="7"/>
      <c r="P210" s="7"/>
      <c r="Q210" s="17"/>
      <c r="R210" s="17"/>
      <c r="S210" s="7"/>
      <c r="T210" s="7"/>
      <c r="U210" s="7"/>
      <c r="V210" s="7"/>
      <c r="W210" s="17"/>
      <c r="X210" s="17"/>
      <c r="Y210" s="17"/>
      <c r="Z210" s="17"/>
      <c r="AA210" s="17"/>
      <c r="AB210" s="7"/>
      <c r="AC210" s="7"/>
      <c r="AD210" s="7"/>
      <c r="AE210" s="7"/>
      <c r="AF210" s="7"/>
      <c r="AG210" s="7"/>
      <c r="AH210" s="7"/>
      <c r="AI210" s="20"/>
    </row>
    <row r="211" spans="2:35" ht="35.450000000000003" customHeight="1" x14ac:dyDescent="0.15">
      <c r="B211" s="892"/>
      <c r="C211" s="17"/>
      <c r="D211" s="7"/>
      <c r="E211" s="7"/>
      <c r="F211" s="17"/>
      <c r="G211" s="17"/>
      <c r="H211" s="17"/>
      <c r="I211" s="7"/>
      <c r="J211" s="7"/>
      <c r="K211" s="7"/>
      <c r="L211" s="7"/>
      <c r="M211" s="7"/>
      <c r="N211" s="7"/>
      <c r="O211" s="7"/>
      <c r="P211" s="7"/>
      <c r="Q211" s="17"/>
      <c r="R211" s="17"/>
      <c r="S211" s="7"/>
      <c r="T211" s="7"/>
      <c r="U211" s="7"/>
      <c r="V211" s="7"/>
      <c r="W211" s="17"/>
      <c r="X211" s="17"/>
      <c r="Y211" s="17"/>
      <c r="Z211" s="17"/>
      <c r="AA211" s="17"/>
      <c r="AB211" s="7"/>
      <c r="AC211" s="7"/>
      <c r="AD211" s="7"/>
      <c r="AE211" s="7"/>
      <c r="AF211" s="7"/>
      <c r="AG211" s="7"/>
      <c r="AH211" s="7"/>
      <c r="AI211" s="20"/>
    </row>
    <row r="212" spans="2:35" ht="35.450000000000003" customHeight="1" x14ac:dyDescent="0.15">
      <c r="B212" s="892"/>
      <c r="C212" s="17"/>
      <c r="D212" s="7"/>
      <c r="E212" s="7"/>
      <c r="F212" s="17"/>
      <c r="G212" s="17"/>
      <c r="H212" s="17"/>
      <c r="I212" s="7"/>
      <c r="J212" s="7"/>
      <c r="K212" s="7"/>
      <c r="L212" s="7"/>
      <c r="M212" s="7"/>
      <c r="N212" s="7"/>
      <c r="O212" s="7"/>
      <c r="P212" s="7"/>
      <c r="Q212" s="17"/>
      <c r="R212" s="17"/>
      <c r="S212" s="7"/>
      <c r="T212" s="7"/>
      <c r="U212" s="7"/>
      <c r="V212" s="7"/>
      <c r="W212" s="17"/>
      <c r="X212" s="17"/>
      <c r="Y212" s="17"/>
      <c r="Z212" s="17"/>
      <c r="AA212" s="17"/>
      <c r="AB212" s="7"/>
      <c r="AC212" s="7"/>
      <c r="AD212" s="7"/>
      <c r="AE212" s="7"/>
      <c r="AF212" s="7"/>
      <c r="AG212" s="7"/>
      <c r="AH212" s="7"/>
      <c r="AI212" s="20"/>
    </row>
    <row r="213" spans="2:35" ht="22.5" customHeight="1" x14ac:dyDescent="0.15">
      <c r="B213" s="892"/>
      <c r="C213" s="17"/>
      <c r="D213" s="7"/>
      <c r="E213" s="19"/>
      <c r="F213" s="16"/>
      <c r="G213" s="16"/>
      <c r="H213" s="18"/>
      <c r="I213" s="18"/>
      <c r="J213" s="18"/>
      <c r="K213" s="18"/>
      <c r="L213" s="18"/>
      <c r="M213" s="7"/>
      <c r="N213" s="7"/>
      <c r="O213" s="7"/>
      <c r="P213" s="7"/>
      <c r="Q213" s="17"/>
      <c r="R213" s="17"/>
      <c r="S213" s="7"/>
      <c r="T213" s="7"/>
      <c r="U213" s="7"/>
      <c r="V213" s="7"/>
      <c r="W213" s="17"/>
      <c r="X213" s="17"/>
      <c r="Y213" s="17"/>
      <c r="Z213" s="17"/>
      <c r="AA213" s="17"/>
      <c r="AB213" s="16"/>
      <c r="AC213" s="16"/>
      <c r="AD213" s="16"/>
      <c r="AE213" s="16"/>
      <c r="AF213" s="16"/>
      <c r="AG213" s="16"/>
      <c r="AH213" s="16"/>
      <c r="AI213" s="15"/>
    </row>
    <row r="214" spans="2:35" ht="78.75" customHeight="1" x14ac:dyDescent="0.15">
      <c r="B214" s="893"/>
      <c r="C214" s="14"/>
      <c r="D214" s="11"/>
      <c r="E214" s="13"/>
      <c r="F214" s="12"/>
      <c r="G214" s="12"/>
      <c r="H214" s="11"/>
      <c r="I214" s="11"/>
      <c r="J214" s="11"/>
      <c r="K214" s="11"/>
      <c r="L214" s="11"/>
      <c r="M214" s="11"/>
      <c r="N214" s="11"/>
      <c r="O214" s="11"/>
      <c r="P214" s="11"/>
      <c r="Q214" s="11"/>
      <c r="R214" s="11"/>
      <c r="S214" s="919" t="s">
        <v>539</v>
      </c>
      <c r="T214" s="919"/>
      <c r="U214" s="919"/>
      <c r="V214" s="919"/>
      <c r="W214" s="919"/>
      <c r="X214" s="919"/>
      <c r="Y214" s="919"/>
      <c r="Z214" s="919"/>
      <c r="AA214" s="919"/>
      <c r="AB214" s="919"/>
      <c r="AC214" s="919"/>
      <c r="AD214" s="919"/>
      <c r="AE214" s="919"/>
      <c r="AF214" s="919"/>
      <c r="AG214" s="919"/>
      <c r="AH214" s="919"/>
      <c r="AI214" s="920"/>
    </row>
    <row r="215" spans="2:35" ht="15" customHeight="1" x14ac:dyDescent="0.15"/>
    <row r="216" spans="2:35" ht="26.25" customHeight="1" x14ac:dyDescent="0.2">
      <c r="B216" s="892" t="s">
        <v>31</v>
      </c>
      <c r="C216" s="894" t="s">
        <v>30</v>
      </c>
      <c r="D216" s="895"/>
      <c r="E216" s="895"/>
      <c r="F216" s="895"/>
      <c r="G216" s="895"/>
      <c r="H216" s="895"/>
      <c r="I216" s="895"/>
      <c r="J216" s="895"/>
      <c r="K216" s="895"/>
      <c r="L216" s="895"/>
      <c r="M216" s="895"/>
      <c r="N216" s="895"/>
      <c r="O216" s="895"/>
      <c r="P216" s="895"/>
      <c r="Q216" s="895"/>
      <c r="R216" s="895"/>
      <c r="S216" s="895"/>
      <c r="T216" s="895"/>
      <c r="U216" s="895"/>
      <c r="V216" s="895"/>
      <c r="W216" s="895"/>
      <c r="X216" s="895"/>
      <c r="Y216" s="895"/>
      <c r="Z216" s="895"/>
      <c r="AA216" s="895"/>
      <c r="AB216" s="895"/>
      <c r="AC216" s="895"/>
      <c r="AD216" s="895"/>
      <c r="AE216" s="895"/>
      <c r="AF216" s="895"/>
      <c r="AG216" s="895"/>
      <c r="AH216" s="895"/>
      <c r="AI216" s="896"/>
    </row>
    <row r="217" spans="2:35" ht="35.450000000000003" customHeight="1" x14ac:dyDescent="0.15">
      <c r="B217" s="892"/>
      <c r="C217" s="7"/>
      <c r="D217" s="7"/>
      <c r="E217" s="7"/>
      <c r="F217" s="7"/>
      <c r="G217" s="7"/>
      <c r="H217" s="7"/>
      <c r="I217" s="17"/>
      <c r="J217" s="7"/>
      <c r="K217" s="7"/>
      <c r="L217" s="7"/>
      <c r="M217" s="7"/>
      <c r="N217" s="7"/>
      <c r="O217" s="7"/>
      <c r="P217" s="7"/>
      <c r="Q217" s="21"/>
      <c r="R217" s="17"/>
      <c r="S217" s="7"/>
      <c r="T217" s="7"/>
      <c r="U217" s="7"/>
      <c r="V217" s="7"/>
      <c r="W217" s="17"/>
      <c r="X217" s="17"/>
      <c r="Y217" s="17"/>
      <c r="Z217" s="17"/>
      <c r="AA217" s="17"/>
      <c r="AB217" s="7"/>
      <c r="AC217" s="7"/>
      <c r="AD217" s="7"/>
      <c r="AE217" s="7"/>
      <c r="AF217" s="7"/>
      <c r="AG217" s="7"/>
      <c r="AH217" s="7"/>
      <c r="AI217" s="20"/>
    </row>
    <row r="218" spans="2:35" ht="35.450000000000003" customHeight="1" x14ac:dyDescent="0.15">
      <c r="B218" s="892"/>
      <c r="C218" s="7"/>
      <c r="D218" s="7"/>
      <c r="E218" s="7"/>
      <c r="F218" s="7"/>
      <c r="G218" s="7"/>
      <c r="H218" s="7"/>
      <c r="I218" s="17"/>
      <c r="J218" s="7"/>
      <c r="K218" s="7"/>
      <c r="L218" s="7"/>
      <c r="M218" s="7"/>
      <c r="N218" s="7"/>
      <c r="O218" s="7"/>
      <c r="P218" s="7"/>
      <c r="Q218" s="21"/>
      <c r="R218" s="17"/>
      <c r="S218" s="7"/>
      <c r="T218" s="7"/>
      <c r="U218" s="7"/>
      <c r="V218" s="7"/>
      <c r="W218" s="17"/>
      <c r="X218" s="17"/>
      <c r="Y218" s="17"/>
      <c r="Z218" s="17"/>
      <c r="AA218" s="17"/>
      <c r="AB218" s="7"/>
      <c r="AC218" s="7"/>
      <c r="AD218" s="7"/>
      <c r="AE218" s="7"/>
      <c r="AF218" s="7"/>
      <c r="AG218" s="7"/>
      <c r="AH218" s="7"/>
      <c r="AI218" s="20"/>
    </row>
    <row r="219" spans="2:35" ht="35.450000000000003" customHeight="1" x14ac:dyDescent="0.15">
      <c r="B219" s="892"/>
      <c r="C219" s="7"/>
      <c r="D219" s="7"/>
      <c r="E219" s="7"/>
      <c r="F219" s="7"/>
      <c r="G219" s="7"/>
      <c r="H219" s="7"/>
      <c r="I219" s="17"/>
      <c r="J219" s="7"/>
      <c r="K219" s="7"/>
      <c r="L219" s="7"/>
      <c r="M219" s="7"/>
      <c r="N219" s="7"/>
      <c r="O219" s="7"/>
      <c r="P219" s="7"/>
      <c r="Q219" s="21"/>
      <c r="R219" s="17"/>
      <c r="S219" s="7"/>
      <c r="T219" s="7"/>
      <c r="U219" s="7"/>
      <c r="V219" s="7"/>
      <c r="W219" s="17"/>
      <c r="X219" s="17"/>
      <c r="Y219" s="17"/>
      <c r="Z219" s="17"/>
      <c r="AA219" s="17"/>
      <c r="AB219" s="7"/>
      <c r="AC219" s="7"/>
      <c r="AD219" s="7"/>
      <c r="AE219" s="7"/>
      <c r="AF219" s="7"/>
      <c r="AG219" s="7"/>
      <c r="AH219" s="7"/>
      <c r="AI219" s="20"/>
    </row>
    <row r="220" spans="2:35" ht="35.450000000000003" customHeight="1" x14ac:dyDescent="0.15">
      <c r="B220" s="892"/>
      <c r="C220" s="7"/>
      <c r="D220" s="7"/>
      <c r="E220" s="7"/>
      <c r="F220" s="7"/>
      <c r="G220" s="7"/>
      <c r="H220" s="7"/>
      <c r="I220" s="17"/>
      <c r="J220" s="7"/>
      <c r="K220" s="7"/>
      <c r="L220" s="7"/>
      <c r="M220" s="7"/>
      <c r="N220" s="7"/>
      <c r="O220" s="7"/>
      <c r="P220" s="7"/>
      <c r="Q220" s="21"/>
      <c r="R220" s="17"/>
      <c r="S220" s="7"/>
      <c r="T220" s="7"/>
      <c r="U220" s="7"/>
      <c r="V220" s="7"/>
      <c r="W220" s="17"/>
      <c r="X220" s="17"/>
      <c r="Y220" s="17"/>
      <c r="Z220" s="17"/>
      <c r="AA220" s="17"/>
      <c r="AB220" s="7"/>
      <c r="AC220" s="7"/>
      <c r="AD220" s="7"/>
      <c r="AE220" s="7"/>
      <c r="AF220" s="7"/>
      <c r="AG220" s="7"/>
      <c r="AH220" s="7"/>
      <c r="AI220" s="20"/>
    </row>
    <row r="221" spans="2:35" ht="35.450000000000003" customHeight="1" x14ac:dyDescent="0.15">
      <c r="B221" s="892"/>
      <c r="C221" s="7"/>
      <c r="D221" s="7"/>
      <c r="E221" s="7"/>
      <c r="F221" s="7"/>
      <c r="G221" s="7"/>
      <c r="H221" s="7"/>
      <c r="I221" s="17"/>
      <c r="J221" s="7"/>
      <c r="K221" s="7"/>
      <c r="L221" s="7"/>
      <c r="M221" s="7"/>
      <c r="N221" s="7"/>
      <c r="O221" s="7"/>
      <c r="P221" s="7"/>
      <c r="Q221" s="17"/>
      <c r="R221" s="17"/>
      <c r="S221" s="7"/>
      <c r="T221" s="7"/>
      <c r="U221" s="7"/>
      <c r="V221" s="7"/>
      <c r="W221" s="17"/>
      <c r="X221" s="17"/>
      <c r="Y221" s="17"/>
      <c r="Z221" s="17"/>
      <c r="AA221" s="17"/>
      <c r="AB221" s="7"/>
      <c r="AC221" s="7"/>
      <c r="AD221" s="7"/>
      <c r="AE221" s="7"/>
      <c r="AF221" s="7"/>
      <c r="AG221" s="7"/>
      <c r="AH221" s="7"/>
      <c r="AI221" s="20"/>
    </row>
    <row r="222" spans="2:35" ht="35.450000000000003" customHeight="1" x14ac:dyDescent="0.15">
      <c r="B222" s="892"/>
      <c r="C222" s="7"/>
      <c r="D222" s="7"/>
      <c r="E222" s="7"/>
      <c r="F222" s="17"/>
      <c r="G222" s="17"/>
      <c r="H222" s="7"/>
      <c r="I222" s="7"/>
      <c r="J222" s="7"/>
      <c r="K222" s="7"/>
      <c r="L222" s="7"/>
      <c r="M222" s="7"/>
      <c r="N222" s="7"/>
      <c r="O222" s="7"/>
      <c r="P222" s="7"/>
      <c r="Q222" s="17"/>
      <c r="R222" s="7"/>
      <c r="S222" s="7"/>
      <c r="T222" s="7"/>
      <c r="U222" s="7"/>
      <c r="V222" s="7"/>
      <c r="W222" s="17"/>
      <c r="X222" s="17"/>
      <c r="Y222" s="17"/>
      <c r="Z222" s="17"/>
      <c r="AA222" s="17"/>
      <c r="AB222" s="7"/>
      <c r="AC222" s="7"/>
      <c r="AD222" s="7"/>
      <c r="AE222" s="7"/>
      <c r="AF222" s="7"/>
      <c r="AG222" s="7"/>
      <c r="AH222" s="7"/>
      <c r="AI222" s="20"/>
    </row>
    <row r="223" spans="2:35" ht="35.450000000000003" customHeight="1" x14ac:dyDescent="0.15">
      <c r="B223" s="892"/>
      <c r="C223" s="7"/>
      <c r="D223" s="7"/>
      <c r="E223" s="7"/>
      <c r="F223" s="17"/>
      <c r="G223" s="17"/>
      <c r="H223" s="17"/>
      <c r="I223" s="7"/>
      <c r="J223" s="7"/>
      <c r="K223" s="7"/>
      <c r="L223" s="7"/>
      <c r="M223" s="7"/>
      <c r="N223" s="7"/>
      <c r="O223" s="7"/>
      <c r="P223" s="7"/>
      <c r="Q223" s="17"/>
      <c r="R223" s="7"/>
      <c r="S223" s="7"/>
      <c r="T223" s="7"/>
      <c r="U223" s="7"/>
      <c r="V223" s="7"/>
      <c r="W223" s="17"/>
      <c r="X223" s="17"/>
      <c r="Y223" s="17"/>
      <c r="Z223" s="17"/>
      <c r="AA223" s="17"/>
      <c r="AB223" s="7"/>
      <c r="AC223" s="7"/>
      <c r="AD223" s="7"/>
      <c r="AE223" s="7"/>
      <c r="AF223" s="7"/>
      <c r="AG223" s="7"/>
      <c r="AH223" s="7"/>
      <c r="AI223" s="20"/>
    </row>
    <row r="224" spans="2:35" ht="35.450000000000003" customHeight="1" x14ac:dyDescent="0.15">
      <c r="B224" s="892"/>
      <c r="C224" s="17"/>
      <c r="D224" s="7"/>
      <c r="E224" s="7"/>
      <c r="F224" s="17"/>
      <c r="G224" s="17"/>
      <c r="H224" s="17"/>
      <c r="I224" s="7"/>
      <c r="J224" s="7"/>
      <c r="K224" s="7"/>
      <c r="L224" s="7"/>
      <c r="M224" s="7"/>
      <c r="N224" s="7"/>
      <c r="O224" s="7"/>
      <c r="P224" s="7"/>
      <c r="Q224" s="17"/>
      <c r="R224" s="17"/>
      <c r="S224" s="7"/>
      <c r="T224" s="7"/>
      <c r="U224" s="7"/>
      <c r="V224" s="7"/>
      <c r="W224" s="17"/>
      <c r="X224" s="17"/>
      <c r="Y224" s="17"/>
      <c r="Z224" s="17"/>
      <c r="AA224" s="17"/>
      <c r="AB224" s="7"/>
      <c r="AC224" s="7"/>
      <c r="AD224" s="7"/>
      <c r="AE224" s="7"/>
      <c r="AF224" s="7"/>
      <c r="AG224" s="7"/>
      <c r="AH224" s="7"/>
      <c r="AI224" s="20"/>
    </row>
    <row r="225" spans="2:35" ht="35.450000000000003" customHeight="1" x14ac:dyDescent="0.15">
      <c r="B225" s="892"/>
      <c r="C225" s="17"/>
      <c r="D225" s="7"/>
      <c r="E225" s="7"/>
      <c r="F225" s="17"/>
      <c r="G225" s="17"/>
      <c r="H225" s="17"/>
      <c r="I225" s="7"/>
      <c r="J225" s="7"/>
      <c r="K225" s="7"/>
      <c r="L225" s="7"/>
      <c r="M225" s="7"/>
      <c r="N225" s="7"/>
      <c r="O225" s="7"/>
      <c r="P225" s="7"/>
      <c r="Q225" s="17"/>
      <c r="R225" s="17"/>
      <c r="S225" s="7"/>
      <c r="T225" s="7"/>
      <c r="U225" s="7"/>
      <c r="V225" s="7"/>
      <c r="W225" s="17"/>
      <c r="X225" s="17"/>
      <c r="Y225" s="17"/>
      <c r="Z225" s="17"/>
      <c r="AA225" s="17"/>
      <c r="AB225" s="7"/>
      <c r="AC225" s="7"/>
      <c r="AD225" s="7"/>
      <c r="AE225" s="7"/>
      <c r="AF225" s="7"/>
      <c r="AG225" s="7"/>
      <c r="AH225" s="7"/>
      <c r="AI225" s="20"/>
    </row>
    <row r="226" spans="2:35" ht="35.450000000000003" customHeight="1" x14ac:dyDescent="0.15">
      <c r="B226" s="892"/>
      <c r="C226" s="17"/>
      <c r="D226" s="7"/>
      <c r="E226" s="7"/>
      <c r="F226" s="17"/>
      <c r="G226" s="17"/>
      <c r="H226" s="17"/>
      <c r="I226" s="7"/>
      <c r="J226" s="7"/>
      <c r="K226" s="7"/>
      <c r="L226" s="7"/>
      <c r="M226" s="7"/>
      <c r="N226" s="7"/>
      <c r="O226" s="7"/>
      <c r="P226" s="7"/>
      <c r="Q226" s="17"/>
      <c r="R226" s="17"/>
      <c r="S226" s="7"/>
      <c r="T226" s="7"/>
      <c r="U226" s="7"/>
      <c r="V226" s="7"/>
      <c r="W226" s="17"/>
      <c r="X226" s="17"/>
      <c r="Y226" s="17"/>
      <c r="Z226" s="17"/>
      <c r="AA226" s="17"/>
      <c r="AB226" s="7"/>
      <c r="AC226" s="7"/>
      <c r="AD226" s="7"/>
      <c r="AE226" s="7"/>
      <c r="AF226" s="7"/>
      <c r="AG226" s="7"/>
      <c r="AH226" s="7"/>
      <c r="AI226" s="20"/>
    </row>
    <row r="227" spans="2:35" ht="22.5" customHeight="1" x14ac:dyDescent="0.15">
      <c r="B227" s="892"/>
      <c r="C227" s="17"/>
      <c r="D227" s="7"/>
      <c r="E227" s="19"/>
      <c r="F227" s="16"/>
      <c r="G227" s="16"/>
      <c r="H227" s="18"/>
      <c r="I227" s="18"/>
      <c r="J227" s="18"/>
      <c r="K227" s="18"/>
      <c r="L227" s="18"/>
      <c r="M227" s="7"/>
      <c r="N227" s="7"/>
      <c r="O227" s="7"/>
      <c r="P227" s="7"/>
      <c r="Q227" s="17"/>
      <c r="R227" s="17"/>
      <c r="S227" s="7"/>
      <c r="T227" s="7"/>
      <c r="U227" s="7"/>
      <c r="V227" s="7"/>
      <c r="W227" s="17"/>
      <c r="X227" s="17"/>
      <c r="Y227" s="17"/>
      <c r="Z227" s="17"/>
      <c r="AA227" s="17"/>
      <c r="AB227" s="16"/>
      <c r="AC227" s="16"/>
      <c r="AD227" s="16"/>
      <c r="AE227" s="16"/>
      <c r="AF227" s="16"/>
      <c r="AG227" s="16"/>
      <c r="AH227" s="16"/>
      <c r="AI227" s="15"/>
    </row>
    <row r="228" spans="2:35" ht="78.75" customHeight="1" x14ac:dyDescent="0.15">
      <c r="B228" s="893"/>
      <c r="C228" s="14"/>
      <c r="D228" s="11"/>
      <c r="E228" s="13"/>
      <c r="F228" s="12"/>
      <c r="G228" s="12"/>
      <c r="H228" s="11"/>
      <c r="I228" s="11"/>
      <c r="J228" s="11"/>
      <c r="K228" s="11"/>
      <c r="L228" s="11"/>
      <c r="M228" s="11"/>
      <c r="N228" s="11"/>
      <c r="O228" s="11"/>
      <c r="P228" s="11"/>
      <c r="Q228" s="11"/>
      <c r="R228" s="11"/>
      <c r="S228" s="919" t="s">
        <v>539</v>
      </c>
      <c r="T228" s="919"/>
      <c r="U228" s="919"/>
      <c r="V228" s="919"/>
      <c r="W228" s="919"/>
      <c r="X228" s="919"/>
      <c r="Y228" s="919"/>
      <c r="Z228" s="919"/>
      <c r="AA228" s="919"/>
      <c r="AB228" s="919"/>
      <c r="AC228" s="919"/>
      <c r="AD228" s="919"/>
      <c r="AE228" s="919"/>
      <c r="AF228" s="919"/>
      <c r="AG228" s="919"/>
      <c r="AH228" s="919"/>
      <c r="AI228" s="920"/>
    </row>
    <row r="229" spans="2:35" ht="15" customHeight="1" x14ac:dyDescent="0.15"/>
    <row r="230" spans="2:35" ht="26.25" customHeight="1" x14ac:dyDescent="0.2">
      <c r="B230" s="892" t="s">
        <v>31</v>
      </c>
      <c r="C230" s="894" t="s">
        <v>30</v>
      </c>
      <c r="D230" s="895"/>
      <c r="E230" s="895"/>
      <c r="F230" s="895"/>
      <c r="G230" s="895"/>
      <c r="H230" s="895"/>
      <c r="I230" s="895"/>
      <c r="J230" s="895"/>
      <c r="K230" s="895"/>
      <c r="L230" s="895"/>
      <c r="M230" s="895"/>
      <c r="N230" s="895"/>
      <c r="O230" s="895"/>
      <c r="P230" s="895"/>
      <c r="Q230" s="895"/>
      <c r="R230" s="895"/>
      <c r="S230" s="895"/>
      <c r="T230" s="895"/>
      <c r="U230" s="895"/>
      <c r="V230" s="895"/>
      <c r="W230" s="895"/>
      <c r="X230" s="895"/>
      <c r="Y230" s="895"/>
      <c r="Z230" s="895"/>
      <c r="AA230" s="895"/>
      <c r="AB230" s="895"/>
      <c r="AC230" s="895"/>
      <c r="AD230" s="895"/>
      <c r="AE230" s="895"/>
      <c r="AF230" s="895"/>
      <c r="AG230" s="895"/>
      <c r="AH230" s="895"/>
      <c r="AI230" s="896"/>
    </row>
    <row r="231" spans="2:35" ht="35.450000000000003" customHeight="1" x14ac:dyDescent="0.15">
      <c r="B231" s="892"/>
      <c r="C231" s="7"/>
      <c r="D231" s="7"/>
      <c r="E231" s="7"/>
      <c r="F231" s="7"/>
      <c r="G231" s="7"/>
      <c r="H231" s="7"/>
      <c r="I231" s="17"/>
      <c r="J231" s="7"/>
      <c r="K231" s="7"/>
      <c r="L231" s="7"/>
      <c r="M231" s="7"/>
      <c r="N231" s="7"/>
      <c r="O231" s="7"/>
      <c r="P231" s="7"/>
      <c r="Q231" s="21"/>
      <c r="R231" s="17"/>
      <c r="S231" s="7"/>
      <c r="T231" s="7"/>
      <c r="U231" s="7"/>
      <c r="V231" s="7"/>
      <c r="W231" s="17"/>
      <c r="X231" s="17"/>
      <c r="Y231" s="17"/>
      <c r="Z231" s="17"/>
      <c r="AA231" s="17"/>
      <c r="AB231" s="7"/>
      <c r="AC231" s="7"/>
      <c r="AD231" s="7"/>
      <c r="AE231" s="7"/>
      <c r="AF231" s="7"/>
      <c r="AG231" s="7"/>
      <c r="AH231" s="7"/>
      <c r="AI231" s="20"/>
    </row>
    <row r="232" spans="2:35" ht="35.450000000000003" customHeight="1" x14ac:dyDescent="0.15">
      <c r="B232" s="892"/>
      <c r="C232" s="7"/>
      <c r="D232" s="7"/>
      <c r="E232" s="7"/>
      <c r="F232" s="7"/>
      <c r="G232" s="7"/>
      <c r="H232" s="7"/>
      <c r="I232" s="17"/>
      <c r="J232" s="7"/>
      <c r="K232" s="7"/>
      <c r="L232" s="7"/>
      <c r="M232" s="7"/>
      <c r="N232" s="7"/>
      <c r="O232" s="7"/>
      <c r="P232" s="7"/>
      <c r="Q232" s="21"/>
      <c r="R232" s="17"/>
      <c r="S232" s="7"/>
      <c r="T232" s="7"/>
      <c r="U232" s="7"/>
      <c r="V232" s="7"/>
      <c r="W232" s="17"/>
      <c r="X232" s="17"/>
      <c r="Y232" s="17"/>
      <c r="Z232" s="17"/>
      <c r="AA232" s="17"/>
      <c r="AB232" s="7"/>
      <c r="AC232" s="7"/>
      <c r="AD232" s="7"/>
      <c r="AE232" s="7"/>
      <c r="AF232" s="7"/>
      <c r="AG232" s="7"/>
      <c r="AH232" s="7"/>
      <c r="AI232" s="20"/>
    </row>
    <row r="233" spans="2:35" ht="35.450000000000003" customHeight="1" x14ac:dyDescent="0.15">
      <c r="B233" s="892"/>
      <c r="C233" s="7"/>
      <c r="D233" s="7"/>
      <c r="E233" s="7"/>
      <c r="F233" s="7"/>
      <c r="G233" s="7"/>
      <c r="H233" s="7"/>
      <c r="I233" s="17"/>
      <c r="J233" s="7"/>
      <c r="K233" s="7"/>
      <c r="L233" s="7"/>
      <c r="M233" s="7"/>
      <c r="N233" s="7"/>
      <c r="O233" s="7"/>
      <c r="P233" s="7"/>
      <c r="Q233" s="21"/>
      <c r="R233" s="17"/>
      <c r="S233" s="7"/>
      <c r="T233" s="7"/>
      <c r="U233" s="7"/>
      <c r="V233" s="7"/>
      <c r="W233" s="17"/>
      <c r="X233" s="17"/>
      <c r="Y233" s="17"/>
      <c r="Z233" s="17"/>
      <c r="AA233" s="17"/>
      <c r="AB233" s="7"/>
      <c r="AC233" s="7"/>
      <c r="AD233" s="7"/>
      <c r="AE233" s="7"/>
      <c r="AF233" s="7"/>
      <c r="AG233" s="7"/>
      <c r="AH233" s="7"/>
      <c r="AI233" s="20"/>
    </row>
    <row r="234" spans="2:35" ht="35.450000000000003" customHeight="1" x14ac:dyDescent="0.15">
      <c r="B234" s="892"/>
      <c r="C234" s="7"/>
      <c r="D234" s="7"/>
      <c r="E234" s="7"/>
      <c r="F234" s="7"/>
      <c r="G234" s="7"/>
      <c r="H234" s="7"/>
      <c r="I234" s="17"/>
      <c r="J234" s="7"/>
      <c r="K234" s="7"/>
      <c r="L234" s="7"/>
      <c r="M234" s="7"/>
      <c r="N234" s="7"/>
      <c r="O234" s="7"/>
      <c r="P234" s="7"/>
      <c r="Q234" s="21"/>
      <c r="R234" s="17"/>
      <c r="S234" s="7"/>
      <c r="T234" s="7"/>
      <c r="U234" s="7"/>
      <c r="V234" s="7"/>
      <c r="W234" s="17"/>
      <c r="X234" s="17"/>
      <c r="Y234" s="17"/>
      <c r="Z234" s="17"/>
      <c r="AA234" s="17"/>
      <c r="AB234" s="7"/>
      <c r="AC234" s="7"/>
      <c r="AD234" s="7"/>
      <c r="AE234" s="7"/>
      <c r="AF234" s="7"/>
      <c r="AG234" s="7"/>
      <c r="AH234" s="7"/>
      <c r="AI234" s="20"/>
    </row>
    <row r="235" spans="2:35" ht="35.450000000000003" customHeight="1" x14ac:dyDescent="0.15">
      <c r="B235" s="892"/>
      <c r="C235" s="7"/>
      <c r="D235" s="7"/>
      <c r="E235" s="7"/>
      <c r="F235" s="7"/>
      <c r="G235" s="7"/>
      <c r="H235" s="7"/>
      <c r="I235" s="17"/>
      <c r="J235" s="7"/>
      <c r="K235" s="7"/>
      <c r="L235" s="7"/>
      <c r="M235" s="7"/>
      <c r="N235" s="7"/>
      <c r="O235" s="7"/>
      <c r="P235" s="7"/>
      <c r="Q235" s="17"/>
      <c r="R235" s="17"/>
      <c r="S235" s="7"/>
      <c r="T235" s="7"/>
      <c r="U235" s="7"/>
      <c r="V235" s="7"/>
      <c r="W235" s="17"/>
      <c r="X235" s="17"/>
      <c r="Y235" s="17"/>
      <c r="Z235" s="17"/>
      <c r="AA235" s="17"/>
      <c r="AB235" s="7"/>
      <c r="AC235" s="7"/>
      <c r="AD235" s="7"/>
      <c r="AE235" s="7"/>
      <c r="AF235" s="7"/>
      <c r="AG235" s="7"/>
      <c r="AH235" s="7"/>
      <c r="AI235" s="20"/>
    </row>
    <row r="236" spans="2:35" ht="35.450000000000003" customHeight="1" x14ac:dyDescent="0.15">
      <c r="B236" s="892"/>
      <c r="C236" s="7"/>
      <c r="D236" s="7"/>
      <c r="E236" s="7"/>
      <c r="F236" s="17"/>
      <c r="G236" s="17"/>
      <c r="H236" s="7"/>
      <c r="I236" s="7"/>
      <c r="J236" s="7"/>
      <c r="K236" s="7"/>
      <c r="L236" s="7"/>
      <c r="M236" s="7"/>
      <c r="N236" s="7"/>
      <c r="O236" s="7"/>
      <c r="P236" s="7"/>
      <c r="Q236" s="17"/>
      <c r="R236" s="7"/>
      <c r="S236" s="7"/>
      <c r="T236" s="7"/>
      <c r="U236" s="7"/>
      <c r="V236" s="7"/>
      <c r="W236" s="17"/>
      <c r="X236" s="17"/>
      <c r="Y236" s="17"/>
      <c r="Z236" s="17"/>
      <c r="AA236" s="17"/>
      <c r="AB236" s="7"/>
      <c r="AC236" s="7"/>
      <c r="AD236" s="7"/>
      <c r="AE236" s="7"/>
      <c r="AF236" s="7"/>
      <c r="AG236" s="7"/>
      <c r="AH236" s="7"/>
      <c r="AI236" s="20"/>
    </row>
    <row r="237" spans="2:35" ht="35.450000000000003" customHeight="1" x14ac:dyDescent="0.15">
      <c r="B237" s="892"/>
      <c r="C237" s="7"/>
      <c r="D237" s="7"/>
      <c r="E237" s="7"/>
      <c r="F237" s="17"/>
      <c r="G237" s="17"/>
      <c r="H237" s="17"/>
      <c r="I237" s="7"/>
      <c r="J237" s="7"/>
      <c r="K237" s="7"/>
      <c r="L237" s="7"/>
      <c r="M237" s="7"/>
      <c r="N237" s="7"/>
      <c r="O237" s="7"/>
      <c r="P237" s="7"/>
      <c r="Q237" s="17"/>
      <c r="R237" s="7"/>
      <c r="S237" s="7"/>
      <c r="T237" s="7"/>
      <c r="U237" s="7"/>
      <c r="V237" s="7"/>
      <c r="W237" s="17"/>
      <c r="X237" s="17"/>
      <c r="Y237" s="17"/>
      <c r="Z237" s="17"/>
      <c r="AA237" s="17"/>
      <c r="AB237" s="7"/>
      <c r="AC237" s="7"/>
      <c r="AD237" s="7"/>
      <c r="AE237" s="7"/>
      <c r="AF237" s="7"/>
      <c r="AG237" s="7"/>
      <c r="AH237" s="7"/>
      <c r="AI237" s="20"/>
    </row>
    <row r="238" spans="2:35" ht="35.450000000000003" customHeight="1" x14ac:dyDescent="0.15">
      <c r="B238" s="892"/>
      <c r="C238" s="17"/>
      <c r="D238" s="7"/>
      <c r="E238" s="7"/>
      <c r="F238" s="17"/>
      <c r="G238" s="17"/>
      <c r="H238" s="17"/>
      <c r="I238" s="7"/>
      <c r="J238" s="7"/>
      <c r="K238" s="7"/>
      <c r="L238" s="7"/>
      <c r="M238" s="7"/>
      <c r="N238" s="7"/>
      <c r="O238" s="7"/>
      <c r="P238" s="7"/>
      <c r="Q238" s="17"/>
      <c r="R238" s="17"/>
      <c r="S238" s="7"/>
      <c r="T238" s="7"/>
      <c r="U238" s="7"/>
      <c r="V238" s="7"/>
      <c r="W238" s="17"/>
      <c r="X238" s="17"/>
      <c r="Y238" s="17"/>
      <c r="Z238" s="17"/>
      <c r="AA238" s="17"/>
      <c r="AB238" s="7"/>
      <c r="AC238" s="7"/>
      <c r="AD238" s="7"/>
      <c r="AE238" s="7"/>
      <c r="AF238" s="7"/>
      <c r="AG238" s="7"/>
      <c r="AH238" s="7"/>
      <c r="AI238" s="20"/>
    </row>
    <row r="239" spans="2:35" ht="35.450000000000003" customHeight="1" x14ac:dyDescent="0.15">
      <c r="B239" s="892"/>
      <c r="C239" s="17"/>
      <c r="D239" s="7"/>
      <c r="E239" s="7"/>
      <c r="F239" s="17"/>
      <c r="G239" s="17"/>
      <c r="H239" s="17"/>
      <c r="I239" s="7"/>
      <c r="J239" s="7"/>
      <c r="K239" s="7"/>
      <c r="L239" s="7"/>
      <c r="M239" s="7"/>
      <c r="N239" s="7"/>
      <c r="O239" s="7"/>
      <c r="P239" s="7"/>
      <c r="Q239" s="17"/>
      <c r="R239" s="17"/>
      <c r="S239" s="7"/>
      <c r="T239" s="7"/>
      <c r="U239" s="7"/>
      <c r="V239" s="7"/>
      <c r="W239" s="17"/>
      <c r="X239" s="17"/>
      <c r="Y239" s="17"/>
      <c r="Z239" s="17"/>
      <c r="AA239" s="17"/>
      <c r="AB239" s="7"/>
      <c r="AC239" s="7"/>
      <c r="AD239" s="7"/>
      <c r="AE239" s="7"/>
      <c r="AF239" s="7"/>
      <c r="AG239" s="7"/>
      <c r="AH239" s="7"/>
      <c r="AI239" s="20"/>
    </row>
    <row r="240" spans="2:35" ht="35.450000000000003" customHeight="1" x14ac:dyDescent="0.15">
      <c r="B240" s="892"/>
      <c r="C240" s="17"/>
      <c r="D240" s="7"/>
      <c r="E240" s="7"/>
      <c r="F240" s="17"/>
      <c r="G240" s="17"/>
      <c r="H240" s="17"/>
      <c r="I240" s="7"/>
      <c r="J240" s="7"/>
      <c r="K240" s="7"/>
      <c r="L240" s="7"/>
      <c r="M240" s="7"/>
      <c r="N240" s="7"/>
      <c r="O240" s="7"/>
      <c r="P240" s="7"/>
      <c r="Q240" s="17"/>
      <c r="R240" s="17"/>
      <c r="S240" s="7"/>
      <c r="T240" s="7"/>
      <c r="U240" s="7"/>
      <c r="V240" s="7"/>
      <c r="W240" s="17"/>
      <c r="X240" s="17"/>
      <c r="Y240" s="17"/>
      <c r="Z240" s="17"/>
      <c r="AA240" s="17"/>
      <c r="AB240" s="7"/>
      <c r="AC240" s="7"/>
      <c r="AD240" s="7"/>
      <c r="AE240" s="7"/>
      <c r="AF240" s="7"/>
      <c r="AG240" s="7"/>
      <c r="AH240" s="7"/>
      <c r="AI240" s="20"/>
    </row>
    <row r="241" spans="2:35" ht="22.5" customHeight="1" x14ac:dyDescent="0.15">
      <c r="B241" s="892"/>
      <c r="C241" s="17"/>
      <c r="D241" s="7"/>
      <c r="E241" s="19"/>
      <c r="F241" s="16"/>
      <c r="G241" s="16"/>
      <c r="H241" s="18"/>
      <c r="I241" s="18"/>
      <c r="J241" s="18"/>
      <c r="K241" s="18"/>
      <c r="L241" s="18"/>
      <c r="M241" s="7"/>
      <c r="N241" s="7"/>
      <c r="O241" s="7"/>
      <c r="P241" s="7"/>
      <c r="Q241" s="17"/>
      <c r="R241" s="17"/>
      <c r="S241" s="7"/>
      <c r="T241" s="7"/>
      <c r="U241" s="7"/>
      <c r="V241" s="7"/>
      <c r="W241" s="17"/>
      <c r="X241" s="17"/>
      <c r="Y241" s="17"/>
      <c r="Z241" s="17"/>
      <c r="AA241" s="17"/>
      <c r="AB241" s="16"/>
      <c r="AC241" s="16"/>
      <c r="AD241" s="16"/>
      <c r="AE241" s="16"/>
      <c r="AF241" s="16"/>
      <c r="AG241" s="16"/>
      <c r="AH241" s="16"/>
      <c r="AI241" s="15"/>
    </row>
    <row r="242" spans="2:35" ht="78.75" customHeight="1" x14ac:dyDescent="0.15">
      <c r="B242" s="893"/>
      <c r="C242" s="14"/>
      <c r="D242" s="11"/>
      <c r="E242" s="13"/>
      <c r="F242" s="12"/>
      <c r="G242" s="12"/>
      <c r="H242" s="11"/>
      <c r="I242" s="11"/>
      <c r="J242" s="11"/>
      <c r="K242" s="11"/>
      <c r="L242" s="11"/>
      <c r="M242" s="11"/>
      <c r="N242" s="11"/>
      <c r="O242" s="11"/>
      <c r="P242" s="11"/>
      <c r="Q242" s="11"/>
      <c r="R242" s="11"/>
      <c r="S242" s="919" t="s">
        <v>539</v>
      </c>
      <c r="T242" s="919"/>
      <c r="U242" s="919"/>
      <c r="V242" s="919"/>
      <c r="W242" s="919"/>
      <c r="X242" s="919"/>
      <c r="Y242" s="919"/>
      <c r="Z242" s="919"/>
      <c r="AA242" s="919"/>
      <c r="AB242" s="919"/>
      <c r="AC242" s="919"/>
      <c r="AD242" s="919"/>
      <c r="AE242" s="919"/>
      <c r="AF242" s="919"/>
      <c r="AG242" s="919"/>
      <c r="AH242" s="919"/>
      <c r="AI242" s="920"/>
    </row>
    <row r="243" spans="2:35" ht="15" customHeight="1" x14ac:dyDescent="0.15"/>
    <row r="244" spans="2:35" ht="26.25" customHeight="1" x14ac:dyDescent="0.2">
      <c r="B244" s="892" t="s">
        <v>31</v>
      </c>
      <c r="C244" s="894" t="s">
        <v>30</v>
      </c>
      <c r="D244" s="895"/>
      <c r="E244" s="895"/>
      <c r="F244" s="895"/>
      <c r="G244" s="895"/>
      <c r="H244" s="895"/>
      <c r="I244" s="895"/>
      <c r="J244" s="895"/>
      <c r="K244" s="895"/>
      <c r="L244" s="895"/>
      <c r="M244" s="895"/>
      <c r="N244" s="895"/>
      <c r="O244" s="895"/>
      <c r="P244" s="895"/>
      <c r="Q244" s="895"/>
      <c r="R244" s="895"/>
      <c r="S244" s="895"/>
      <c r="T244" s="895"/>
      <c r="U244" s="895"/>
      <c r="V244" s="895"/>
      <c r="W244" s="895"/>
      <c r="X244" s="895"/>
      <c r="Y244" s="895"/>
      <c r="Z244" s="895"/>
      <c r="AA244" s="895"/>
      <c r="AB244" s="895"/>
      <c r="AC244" s="895"/>
      <c r="AD244" s="895"/>
      <c r="AE244" s="895"/>
      <c r="AF244" s="895"/>
      <c r="AG244" s="895"/>
      <c r="AH244" s="895"/>
      <c r="AI244" s="896"/>
    </row>
    <row r="245" spans="2:35" ht="35.450000000000003" customHeight="1" x14ac:dyDescent="0.15">
      <c r="B245" s="892"/>
      <c r="C245" s="7"/>
      <c r="D245" s="7"/>
      <c r="E245" s="7"/>
      <c r="F245" s="7"/>
      <c r="G245" s="7"/>
      <c r="H245" s="7"/>
      <c r="I245" s="17"/>
      <c r="J245" s="7"/>
      <c r="K245" s="7"/>
      <c r="L245" s="7"/>
      <c r="M245" s="7"/>
      <c r="N245" s="7"/>
      <c r="O245" s="7"/>
      <c r="P245" s="7"/>
      <c r="Q245" s="21"/>
      <c r="R245" s="17"/>
      <c r="S245" s="7"/>
      <c r="T245" s="7"/>
      <c r="U245" s="7"/>
      <c r="V245" s="7"/>
      <c r="W245" s="17"/>
      <c r="X245" s="17"/>
      <c r="Y245" s="17"/>
      <c r="Z245" s="17"/>
      <c r="AA245" s="17"/>
      <c r="AB245" s="7"/>
      <c r="AC245" s="7"/>
      <c r="AD245" s="7"/>
      <c r="AE245" s="7"/>
      <c r="AF245" s="7"/>
      <c r="AG245" s="7"/>
      <c r="AH245" s="7"/>
      <c r="AI245" s="20"/>
    </row>
    <row r="246" spans="2:35" ht="35.450000000000003" customHeight="1" x14ac:dyDescent="0.15">
      <c r="B246" s="892"/>
      <c r="C246" s="7"/>
      <c r="D246" s="7"/>
      <c r="E246" s="7"/>
      <c r="F246" s="7"/>
      <c r="G246" s="7"/>
      <c r="H246" s="7"/>
      <c r="I246" s="17"/>
      <c r="J246" s="7"/>
      <c r="K246" s="7"/>
      <c r="L246" s="7"/>
      <c r="M246" s="7"/>
      <c r="N246" s="7"/>
      <c r="O246" s="7"/>
      <c r="P246" s="7"/>
      <c r="Q246" s="21"/>
      <c r="R246" s="17"/>
      <c r="S246" s="7"/>
      <c r="T246" s="7"/>
      <c r="U246" s="7"/>
      <c r="V246" s="7"/>
      <c r="W246" s="17"/>
      <c r="X246" s="17"/>
      <c r="Y246" s="17"/>
      <c r="Z246" s="17"/>
      <c r="AA246" s="17"/>
      <c r="AB246" s="7"/>
      <c r="AC246" s="7"/>
      <c r="AD246" s="7"/>
      <c r="AE246" s="7"/>
      <c r="AF246" s="7"/>
      <c r="AG246" s="7"/>
      <c r="AH246" s="7"/>
      <c r="AI246" s="20"/>
    </row>
    <row r="247" spans="2:35" ht="35.450000000000003" customHeight="1" x14ac:dyDescent="0.15">
      <c r="B247" s="892"/>
      <c r="C247" s="7"/>
      <c r="D247" s="7"/>
      <c r="E247" s="7"/>
      <c r="F247" s="7"/>
      <c r="G247" s="7"/>
      <c r="H247" s="7"/>
      <c r="I247" s="17"/>
      <c r="J247" s="7"/>
      <c r="K247" s="7"/>
      <c r="L247" s="7"/>
      <c r="M247" s="7"/>
      <c r="N247" s="7"/>
      <c r="O247" s="7"/>
      <c r="P247" s="7"/>
      <c r="Q247" s="21"/>
      <c r="R247" s="17"/>
      <c r="S247" s="7"/>
      <c r="T247" s="7"/>
      <c r="U247" s="7"/>
      <c r="V247" s="7"/>
      <c r="W247" s="17"/>
      <c r="X247" s="17"/>
      <c r="Y247" s="17"/>
      <c r="Z247" s="17"/>
      <c r="AA247" s="17"/>
      <c r="AB247" s="7"/>
      <c r="AC247" s="7"/>
      <c r="AD247" s="7"/>
      <c r="AE247" s="7"/>
      <c r="AF247" s="7"/>
      <c r="AG247" s="7"/>
      <c r="AH247" s="7"/>
      <c r="AI247" s="20"/>
    </row>
    <row r="248" spans="2:35" ht="35.450000000000003" customHeight="1" x14ac:dyDescent="0.15">
      <c r="B248" s="892"/>
      <c r="C248" s="7"/>
      <c r="D248" s="7"/>
      <c r="E248" s="7"/>
      <c r="F248" s="7"/>
      <c r="G248" s="7"/>
      <c r="H248" s="7"/>
      <c r="I248" s="17"/>
      <c r="J248" s="7"/>
      <c r="K248" s="7"/>
      <c r="L248" s="7"/>
      <c r="M248" s="7"/>
      <c r="N248" s="7"/>
      <c r="O248" s="7"/>
      <c r="P248" s="7"/>
      <c r="Q248" s="21"/>
      <c r="R248" s="17"/>
      <c r="S248" s="7"/>
      <c r="T248" s="7"/>
      <c r="U248" s="7"/>
      <c r="V248" s="7"/>
      <c r="W248" s="17"/>
      <c r="X248" s="17"/>
      <c r="Y248" s="17"/>
      <c r="Z248" s="17"/>
      <c r="AA248" s="17"/>
      <c r="AB248" s="7"/>
      <c r="AC248" s="7"/>
      <c r="AD248" s="7"/>
      <c r="AE248" s="7"/>
      <c r="AF248" s="7"/>
      <c r="AG248" s="7"/>
      <c r="AH248" s="7"/>
      <c r="AI248" s="20"/>
    </row>
    <row r="249" spans="2:35" ht="35.450000000000003" customHeight="1" x14ac:dyDescent="0.15">
      <c r="B249" s="892"/>
      <c r="C249" s="7"/>
      <c r="D249" s="7"/>
      <c r="E249" s="7"/>
      <c r="F249" s="7"/>
      <c r="G249" s="7"/>
      <c r="H249" s="7"/>
      <c r="I249" s="17"/>
      <c r="J249" s="7"/>
      <c r="K249" s="7"/>
      <c r="L249" s="7"/>
      <c r="M249" s="7"/>
      <c r="N249" s="7"/>
      <c r="O249" s="7"/>
      <c r="P249" s="7"/>
      <c r="Q249" s="17"/>
      <c r="R249" s="17"/>
      <c r="S249" s="7"/>
      <c r="T249" s="7"/>
      <c r="U249" s="7"/>
      <c r="V249" s="7"/>
      <c r="W249" s="17"/>
      <c r="X249" s="17"/>
      <c r="Y249" s="17"/>
      <c r="Z249" s="17"/>
      <c r="AA249" s="17"/>
      <c r="AB249" s="7"/>
      <c r="AC249" s="7"/>
      <c r="AD249" s="7"/>
      <c r="AE249" s="7"/>
      <c r="AF249" s="7"/>
      <c r="AG249" s="7"/>
      <c r="AH249" s="7"/>
      <c r="AI249" s="20"/>
    </row>
    <row r="250" spans="2:35" ht="35.450000000000003" customHeight="1" x14ac:dyDescent="0.15">
      <c r="B250" s="892"/>
      <c r="C250" s="7"/>
      <c r="D250" s="7"/>
      <c r="E250" s="7"/>
      <c r="F250" s="17"/>
      <c r="G250" s="17"/>
      <c r="H250" s="7"/>
      <c r="I250" s="7"/>
      <c r="J250" s="7"/>
      <c r="K250" s="7"/>
      <c r="L250" s="7"/>
      <c r="M250" s="7"/>
      <c r="N250" s="7"/>
      <c r="O250" s="7"/>
      <c r="P250" s="7"/>
      <c r="Q250" s="17"/>
      <c r="R250" s="7"/>
      <c r="S250" s="7"/>
      <c r="T250" s="7"/>
      <c r="U250" s="7"/>
      <c r="V250" s="7"/>
      <c r="W250" s="17"/>
      <c r="X250" s="17"/>
      <c r="Y250" s="17"/>
      <c r="Z250" s="17"/>
      <c r="AA250" s="17"/>
      <c r="AB250" s="7"/>
      <c r="AC250" s="7"/>
      <c r="AD250" s="7"/>
      <c r="AE250" s="7"/>
      <c r="AF250" s="7"/>
      <c r="AG250" s="7"/>
      <c r="AH250" s="7"/>
      <c r="AI250" s="20"/>
    </row>
    <row r="251" spans="2:35" ht="35.450000000000003" customHeight="1" x14ac:dyDescent="0.15">
      <c r="B251" s="892"/>
      <c r="C251" s="7"/>
      <c r="D251" s="7"/>
      <c r="E251" s="7"/>
      <c r="F251" s="17"/>
      <c r="G251" s="17"/>
      <c r="H251" s="17"/>
      <c r="I251" s="7"/>
      <c r="J251" s="7"/>
      <c r="K251" s="7"/>
      <c r="L251" s="7"/>
      <c r="M251" s="7"/>
      <c r="N251" s="7"/>
      <c r="O251" s="7"/>
      <c r="P251" s="7"/>
      <c r="Q251" s="17"/>
      <c r="R251" s="7"/>
      <c r="S251" s="7"/>
      <c r="T251" s="7"/>
      <c r="U251" s="7"/>
      <c r="V251" s="7"/>
      <c r="W251" s="17"/>
      <c r="X251" s="17"/>
      <c r="Y251" s="17"/>
      <c r="Z251" s="17"/>
      <c r="AA251" s="17"/>
      <c r="AB251" s="7"/>
      <c r="AC251" s="7"/>
      <c r="AD251" s="7"/>
      <c r="AE251" s="7"/>
      <c r="AF251" s="7"/>
      <c r="AG251" s="7"/>
      <c r="AH251" s="7"/>
      <c r="AI251" s="20"/>
    </row>
    <row r="252" spans="2:35" ht="35.450000000000003" customHeight="1" x14ac:dyDescent="0.15">
      <c r="B252" s="892"/>
      <c r="C252" s="17"/>
      <c r="D252" s="7"/>
      <c r="E252" s="7"/>
      <c r="F252" s="17"/>
      <c r="G252" s="17"/>
      <c r="H252" s="17"/>
      <c r="I252" s="7"/>
      <c r="J252" s="7"/>
      <c r="K252" s="7"/>
      <c r="L252" s="7"/>
      <c r="M252" s="7"/>
      <c r="N252" s="7"/>
      <c r="O252" s="7"/>
      <c r="P252" s="7"/>
      <c r="Q252" s="17"/>
      <c r="R252" s="17"/>
      <c r="S252" s="7"/>
      <c r="T252" s="7"/>
      <c r="U252" s="7"/>
      <c r="V252" s="7"/>
      <c r="W252" s="17"/>
      <c r="X252" s="17"/>
      <c r="Y252" s="17"/>
      <c r="Z252" s="17"/>
      <c r="AA252" s="17"/>
      <c r="AB252" s="7"/>
      <c r="AC252" s="7"/>
      <c r="AD252" s="7"/>
      <c r="AE252" s="7"/>
      <c r="AF252" s="7"/>
      <c r="AG252" s="7"/>
      <c r="AH252" s="7"/>
      <c r="AI252" s="20"/>
    </row>
    <row r="253" spans="2:35" ht="35.450000000000003" customHeight="1" x14ac:dyDescent="0.15">
      <c r="B253" s="892"/>
      <c r="C253" s="17"/>
      <c r="D253" s="7"/>
      <c r="E253" s="7"/>
      <c r="F253" s="17"/>
      <c r="G253" s="17"/>
      <c r="H253" s="17"/>
      <c r="I253" s="7"/>
      <c r="J253" s="7"/>
      <c r="K253" s="7"/>
      <c r="L253" s="7"/>
      <c r="M253" s="7"/>
      <c r="N253" s="7"/>
      <c r="O253" s="7"/>
      <c r="P253" s="7"/>
      <c r="Q253" s="17"/>
      <c r="R253" s="17"/>
      <c r="S253" s="7"/>
      <c r="T253" s="7"/>
      <c r="U253" s="7"/>
      <c r="V253" s="7"/>
      <c r="W253" s="17"/>
      <c r="X253" s="17"/>
      <c r="Y253" s="17"/>
      <c r="Z253" s="17"/>
      <c r="AA253" s="17"/>
      <c r="AB253" s="7"/>
      <c r="AC253" s="7"/>
      <c r="AD253" s="7"/>
      <c r="AE253" s="7"/>
      <c r="AF253" s="7"/>
      <c r="AG253" s="7"/>
      <c r="AH253" s="7"/>
      <c r="AI253" s="20"/>
    </row>
    <row r="254" spans="2:35" ht="35.450000000000003" customHeight="1" x14ac:dyDescent="0.15">
      <c r="B254" s="892"/>
      <c r="C254" s="17"/>
      <c r="D254" s="7"/>
      <c r="E254" s="7"/>
      <c r="F254" s="17"/>
      <c r="G254" s="17"/>
      <c r="H254" s="17"/>
      <c r="I254" s="7"/>
      <c r="J254" s="7"/>
      <c r="K254" s="7"/>
      <c r="L254" s="7"/>
      <c r="M254" s="7"/>
      <c r="N254" s="7"/>
      <c r="O254" s="7"/>
      <c r="P254" s="7"/>
      <c r="Q254" s="17"/>
      <c r="R254" s="17"/>
      <c r="S254" s="7"/>
      <c r="T254" s="7"/>
      <c r="U254" s="7"/>
      <c r="V254" s="7"/>
      <c r="W254" s="17"/>
      <c r="X254" s="17"/>
      <c r="Y254" s="17"/>
      <c r="Z254" s="17"/>
      <c r="AA254" s="17"/>
      <c r="AB254" s="7"/>
      <c r="AC254" s="7"/>
      <c r="AD254" s="7"/>
      <c r="AE254" s="7"/>
      <c r="AF254" s="7"/>
      <c r="AG254" s="7"/>
      <c r="AH254" s="7"/>
      <c r="AI254" s="20"/>
    </row>
    <row r="255" spans="2:35" ht="22.5" customHeight="1" x14ac:dyDescent="0.15">
      <c r="B255" s="892"/>
      <c r="C255" s="17"/>
      <c r="D255" s="7"/>
      <c r="E255" s="19"/>
      <c r="F255" s="16"/>
      <c r="G255" s="16"/>
      <c r="H255" s="18"/>
      <c r="I255" s="18"/>
      <c r="J255" s="18"/>
      <c r="K255" s="18"/>
      <c r="L255" s="18"/>
      <c r="M255" s="7"/>
      <c r="N255" s="7"/>
      <c r="O255" s="7"/>
      <c r="P255" s="7"/>
      <c r="Q255" s="17"/>
      <c r="R255" s="17"/>
      <c r="S255" s="7"/>
      <c r="T255" s="7"/>
      <c r="U255" s="7"/>
      <c r="V255" s="7"/>
      <c r="W255" s="17"/>
      <c r="X255" s="17"/>
      <c r="Y255" s="17"/>
      <c r="Z255" s="17"/>
      <c r="AA255" s="17"/>
      <c r="AB255" s="16"/>
      <c r="AC255" s="16"/>
      <c r="AD255" s="16"/>
      <c r="AE255" s="16"/>
      <c r="AF255" s="16"/>
      <c r="AG255" s="16"/>
      <c r="AH255" s="16"/>
      <c r="AI255" s="15"/>
    </row>
    <row r="256" spans="2:35" ht="78.75" customHeight="1" x14ac:dyDescent="0.15">
      <c r="B256" s="893"/>
      <c r="C256" s="14"/>
      <c r="D256" s="11"/>
      <c r="E256" s="13"/>
      <c r="F256" s="12"/>
      <c r="G256" s="12"/>
      <c r="H256" s="11"/>
      <c r="I256" s="11"/>
      <c r="J256" s="11"/>
      <c r="K256" s="11"/>
      <c r="L256" s="11"/>
      <c r="M256" s="11"/>
      <c r="N256" s="11"/>
      <c r="O256" s="11"/>
      <c r="P256" s="11"/>
      <c r="Q256" s="11"/>
      <c r="R256" s="11"/>
      <c r="S256" s="919" t="s">
        <v>539</v>
      </c>
      <c r="T256" s="919"/>
      <c r="U256" s="919"/>
      <c r="V256" s="919"/>
      <c r="W256" s="919"/>
      <c r="X256" s="919"/>
      <c r="Y256" s="919"/>
      <c r="Z256" s="919"/>
      <c r="AA256" s="919"/>
      <c r="AB256" s="919"/>
      <c r="AC256" s="919"/>
      <c r="AD256" s="919"/>
      <c r="AE256" s="919"/>
      <c r="AF256" s="919"/>
      <c r="AG256" s="919"/>
      <c r="AH256" s="919"/>
      <c r="AI256" s="920"/>
    </row>
    <row r="257" spans="2:35" ht="15" customHeight="1" x14ac:dyDescent="0.15"/>
    <row r="258" spans="2:35" ht="26.25" customHeight="1" x14ac:dyDescent="0.2">
      <c r="B258" s="892" t="s">
        <v>31</v>
      </c>
      <c r="C258" s="894" t="s">
        <v>30</v>
      </c>
      <c r="D258" s="895"/>
      <c r="E258" s="895"/>
      <c r="F258" s="895"/>
      <c r="G258" s="895"/>
      <c r="H258" s="895"/>
      <c r="I258" s="895"/>
      <c r="J258" s="895"/>
      <c r="K258" s="895"/>
      <c r="L258" s="895"/>
      <c r="M258" s="895"/>
      <c r="N258" s="895"/>
      <c r="O258" s="895"/>
      <c r="P258" s="895"/>
      <c r="Q258" s="895"/>
      <c r="R258" s="895"/>
      <c r="S258" s="895"/>
      <c r="T258" s="895"/>
      <c r="U258" s="895"/>
      <c r="V258" s="895"/>
      <c r="W258" s="895"/>
      <c r="X258" s="895"/>
      <c r="Y258" s="895"/>
      <c r="Z258" s="895"/>
      <c r="AA258" s="895"/>
      <c r="AB258" s="895"/>
      <c r="AC258" s="895"/>
      <c r="AD258" s="895"/>
      <c r="AE258" s="895"/>
      <c r="AF258" s="895"/>
      <c r="AG258" s="895"/>
      <c r="AH258" s="895"/>
      <c r="AI258" s="896"/>
    </row>
    <row r="259" spans="2:35" ht="35.450000000000003" customHeight="1" x14ac:dyDescent="0.15">
      <c r="B259" s="892"/>
      <c r="C259" s="7"/>
      <c r="D259" s="7"/>
      <c r="E259" s="7"/>
      <c r="F259" s="7"/>
      <c r="G259" s="7"/>
      <c r="H259" s="7"/>
      <c r="I259" s="17"/>
      <c r="J259" s="7"/>
      <c r="K259" s="7"/>
      <c r="L259" s="7"/>
      <c r="M259" s="7"/>
      <c r="N259" s="7"/>
      <c r="O259" s="7"/>
      <c r="P259" s="7"/>
      <c r="Q259" s="21"/>
      <c r="R259" s="17"/>
      <c r="S259" s="7"/>
      <c r="T259" s="7"/>
      <c r="U259" s="7"/>
      <c r="V259" s="7"/>
      <c r="W259" s="17"/>
      <c r="X259" s="17"/>
      <c r="Y259" s="17"/>
      <c r="Z259" s="17"/>
      <c r="AA259" s="17"/>
      <c r="AB259" s="7"/>
      <c r="AC259" s="7"/>
      <c r="AD259" s="7"/>
      <c r="AE259" s="7"/>
      <c r="AF259" s="7"/>
      <c r="AG259" s="7"/>
      <c r="AH259" s="7"/>
      <c r="AI259" s="20"/>
    </row>
    <row r="260" spans="2:35" ht="35.450000000000003" customHeight="1" x14ac:dyDescent="0.15">
      <c r="B260" s="892"/>
      <c r="C260" s="7"/>
      <c r="D260" s="7"/>
      <c r="E260" s="7"/>
      <c r="F260" s="7"/>
      <c r="G260" s="7"/>
      <c r="H260" s="7"/>
      <c r="I260" s="17"/>
      <c r="J260" s="7"/>
      <c r="K260" s="7"/>
      <c r="L260" s="7"/>
      <c r="M260" s="7"/>
      <c r="N260" s="7"/>
      <c r="O260" s="7"/>
      <c r="P260" s="7"/>
      <c r="Q260" s="21"/>
      <c r="R260" s="17"/>
      <c r="S260" s="7"/>
      <c r="T260" s="7"/>
      <c r="U260" s="7"/>
      <c r="V260" s="7"/>
      <c r="W260" s="17"/>
      <c r="X260" s="17"/>
      <c r="Y260" s="17"/>
      <c r="Z260" s="17"/>
      <c r="AA260" s="17"/>
      <c r="AB260" s="7"/>
      <c r="AC260" s="7"/>
      <c r="AD260" s="7"/>
      <c r="AE260" s="7"/>
      <c r="AF260" s="7"/>
      <c r="AG260" s="7"/>
      <c r="AH260" s="7"/>
      <c r="AI260" s="20"/>
    </row>
    <row r="261" spans="2:35" ht="35.450000000000003" customHeight="1" x14ac:dyDescent="0.15">
      <c r="B261" s="892"/>
      <c r="C261" s="7"/>
      <c r="D261" s="7"/>
      <c r="E261" s="7"/>
      <c r="F261" s="7"/>
      <c r="G261" s="7"/>
      <c r="H261" s="7"/>
      <c r="I261" s="17"/>
      <c r="J261" s="7"/>
      <c r="K261" s="7"/>
      <c r="L261" s="7"/>
      <c r="M261" s="7"/>
      <c r="N261" s="7"/>
      <c r="O261" s="7"/>
      <c r="P261" s="7"/>
      <c r="Q261" s="21"/>
      <c r="R261" s="17"/>
      <c r="S261" s="7"/>
      <c r="T261" s="7"/>
      <c r="U261" s="7"/>
      <c r="V261" s="7"/>
      <c r="W261" s="17"/>
      <c r="X261" s="17"/>
      <c r="Y261" s="17"/>
      <c r="Z261" s="17"/>
      <c r="AA261" s="17"/>
      <c r="AB261" s="7"/>
      <c r="AC261" s="7"/>
      <c r="AD261" s="7"/>
      <c r="AE261" s="7"/>
      <c r="AF261" s="7"/>
      <c r="AG261" s="7"/>
      <c r="AH261" s="7"/>
      <c r="AI261" s="20"/>
    </row>
    <row r="262" spans="2:35" ht="35.450000000000003" customHeight="1" x14ac:dyDescent="0.15">
      <c r="B262" s="892"/>
      <c r="C262" s="7"/>
      <c r="D262" s="7"/>
      <c r="E262" s="7"/>
      <c r="F262" s="7"/>
      <c r="G262" s="7"/>
      <c r="H262" s="7"/>
      <c r="I262" s="17"/>
      <c r="J262" s="7"/>
      <c r="K262" s="7"/>
      <c r="L262" s="7"/>
      <c r="M262" s="7"/>
      <c r="N262" s="7"/>
      <c r="O262" s="7"/>
      <c r="P262" s="7"/>
      <c r="Q262" s="21"/>
      <c r="R262" s="17"/>
      <c r="S262" s="7"/>
      <c r="T262" s="7"/>
      <c r="U262" s="7"/>
      <c r="V262" s="7"/>
      <c r="W262" s="17"/>
      <c r="X262" s="17"/>
      <c r="Y262" s="17"/>
      <c r="Z262" s="17"/>
      <c r="AA262" s="17"/>
      <c r="AB262" s="7"/>
      <c r="AC262" s="7"/>
      <c r="AD262" s="7"/>
      <c r="AE262" s="7"/>
      <c r="AF262" s="7"/>
      <c r="AG262" s="7"/>
      <c r="AH262" s="7"/>
      <c r="AI262" s="20"/>
    </row>
    <row r="263" spans="2:35" ht="35.450000000000003" customHeight="1" x14ac:dyDescent="0.15">
      <c r="B263" s="892"/>
      <c r="C263" s="7"/>
      <c r="D263" s="7"/>
      <c r="E263" s="7"/>
      <c r="F263" s="7"/>
      <c r="G263" s="7"/>
      <c r="H263" s="7"/>
      <c r="I263" s="17"/>
      <c r="J263" s="7"/>
      <c r="K263" s="7"/>
      <c r="L263" s="7"/>
      <c r="M263" s="7"/>
      <c r="N263" s="7"/>
      <c r="O263" s="7"/>
      <c r="P263" s="7"/>
      <c r="Q263" s="17"/>
      <c r="R263" s="17"/>
      <c r="S263" s="7"/>
      <c r="T263" s="7"/>
      <c r="U263" s="7"/>
      <c r="V263" s="7"/>
      <c r="W263" s="17"/>
      <c r="X263" s="17"/>
      <c r="Y263" s="17"/>
      <c r="Z263" s="17"/>
      <c r="AA263" s="17"/>
      <c r="AB263" s="7"/>
      <c r="AC263" s="7"/>
      <c r="AD263" s="7"/>
      <c r="AE263" s="7"/>
      <c r="AF263" s="7"/>
      <c r="AG263" s="7"/>
      <c r="AH263" s="7"/>
      <c r="AI263" s="20"/>
    </row>
    <row r="264" spans="2:35" ht="35.450000000000003" customHeight="1" x14ac:dyDescent="0.15">
      <c r="B264" s="892"/>
      <c r="C264" s="7"/>
      <c r="D264" s="7"/>
      <c r="E264" s="7"/>
      <c r="F264" s="17"/>
      <c r="G264" s="17"/>
      <c r="H264" s="7"/>
      <c r="I264" s="7"/>
      <c r="J264" s="7"/>
      <c r="K264" s="7"/>
      <c r="L264" s="7"/>
      <c r="M264" s="7"/>
      <c r="N264" s="7"/>
      <c r="O264" s="7"/>
      <c r="P264" s="7"/>
      <c r="Q264" s="17"/>
      <c r="R264" s="7"/>
      <c r="S264" s="7"/>
      <c r="T264" s="7"/>
      <c r="U264" s="7"/>
      <c r="V264" s="7"/>
      <c r="W264" s="17"/>
      <c r="X264" s="17"/>
      <c r="Y264" s="17"/>
      <c r="Z264" s="17"/>
      <c r="AA264" s="17"/>
      <c r="AB264" s="7"/>
      <c r="AC264" s="7"/>
      <c r="AD264" s="7"/>
      <c r="AE264" s="7"/>
      <c r="AF264" s="7"/>
      <c r="AG264" s="7"/>
      <c r="AH264" s="7"/>
      <c r="AI264" s="20"/>
    </row>
    <row r="265" spans="2:35" ht="35.450000000000003" customHeight="1" x14ac:dyDescent="0.15">
      <c r="B265" s="892"/>
      <c r="C265" s="7"/>
      <c r="D265" s="7"/>
      <c r="E265" s="7"/>
      <c r="F265" s="17"/>
      <c r="G265" s="17"/>
      <c r="H265" s="17"/>
      <c r="I265" s="7"/>
      <c r="J265" s="7"/>
      <c r="K265" s="7"/>
      <c r="L265" s="7"/>
      <c r="M265" s="7"/>
      <c r="N265" s="7"/>
      <c r="O265" s="7"/>
      <c r="P265" s="7"/>
      <c r="Q265" s="17"/>
      <c r="R265" s="7"/>
      <c r="S265" s="7"/>
      <c r="T265" s="7"/>
      <c r="U265" s="7"/>
      <c r="V265" s="7"/>
      <c r="W265" s="17"/>
      <c r="X265" s="17"/>
      <c r="Y265" s="17"/>
      <c r="Z265" s="17"/>
      <c r="AA265" s="17"/>
      <c r="AB265" s="7"/>
      <c r="AC265" s="7"/>
      <c r="AD265" s="7"/>
      <c r="AE265" s="7"/>
      <c r="AF265" s="7"/>
      <c r="AG265" s="7"/>
      <c r="AH265" s="7"/>
      <c r="AI265" s="20"/>
    </row>
    <row r="266" spans="2:35" ht="35.450000000000003" customHeight="1" x14ac:dyDescent="0.15">
      <c r="B266" s="892"/>
      <c r="C266" s="17"/>
      <c r="D266" s="7"/>
      <c r="E266" s="7"/>
      <c r="F266" s="17"/>
      <c r="G266" s="17"/>
      <c r="H266" s="17"/>
      <c r="I266" s="7"/>
      <c r="J266" s="7"/>
      <c r="K266" s="7"/>
      <c r="L266" s="7"/>
      <c r="M266" s="7"/>
      <c r="N266" s="7"/>
      <c r="O266" s="7"/>
      <c r="P266" s="7"/>
      <c r="Q266" s="17"/>
      <c r="R266" s="17"/>
      <c r="S266" s="7"/>
      <c r="T266" s="7"/>
      <c r="U266" s="7"/>
      <c r="V266" s="7"/>
      <c r="W266" s="17"/>
      <c r="X266" s="17"/>
      <c r="Y266" s="17"/>
      <c r="Z266" s="17"/>
      <c r="AA266" s="17"/>
      <c r="AB266" s="7"/>
      <c r="AC266" s="7"/>
      <c r="AD266" s="7"/>
      <c r="AE266" s="7"/>
      <c r="AF266" s="7"/>
      <c r="AG266" s="7"/>
      <c r="AH266" s="7"/>
      <c r="AI266" s="20"/>
    </row>
    <row r="267" spans="2:35" ht="35.450000000000003" customHeight="1" x14ac:dyDescent="0.15">
      <c r="B267" s="892"/>
      <c r="C267" s="17"/>
      <c r="D267" s="7"/>
      <c r="E267" s="7"/>
      <c r="F267" s="17"/>
      <c r="G267" s="17"/>
      <c r="H267" s="17"/>
      <c r="I267" s="7"/>
      <c r="J267" s="7"/>
      <c r="K267" s="7"/>
      <c r="L267" s="7"/>
      <c r="M267" s="7"/>
      <c r="N267" s="7"/>
      <c r="O267" s="7"/>
      <c r="P267" s="7"/>
      <c r="Q267" s="17"/>
      <c r="R267" s="17"/>
      <c r="S267" s="7"/>
      <c r="T267" s="7"/>
      <c r="U267" s="7"/>
      <c r="V267" s="7"/>
      <c r="W267" s="17"/>
      <c r="X267" s="17"/>
      <c r="Y267" s="17"/>
      <c r="Z267" s="17"/>
      <c r="AA267" s="17"/>
      <c r="AB267" s="7"/>
      <c r="AC267" s="7"/>
      <c r="AD267" s="7"/>
      <c r="AE267" s="7"/>
      <c r="AF267" s="7"/>
      <c r="AG267" s="7"/>
      <c r="AH267" s="7"/>
      <c r="AI267" s="20"/>
    </row>
    <row r="268" spans="2:35" ht="35.450000000000003" customHeight="1" x14ac:dyDescent="0.15">
      <c r="B268" s="892"/>
      <c r="C268" s="17"/>
      <c r="D268" s="7"/>
      <c r="E268" s="7"/>
      <c r="F268" s="17"/>
      <c r="G268" s="17"/>
      <c r="H268" s="17"/>
      <c r="I268" s="7"/>
      <c r="J268" s="7"/>
      <c r="K268" s="7"/>
      <c r="L268" s="7"/>
      <c r="M268" s="7"/>
      <c r="N268" s="7"/>
      <c r="O268" s="7"/>
      <c r="P268" s="7"/>
      <c r="Q268" s="17"/>
      <c r="R268" s="17"/>
      <c r="S268" s="7"/>
      <c r="T268" s="7"/>
      <c r="U268" s="7"/>
      <c r="V268" s="7"/>
      <c r="W268" s="17"/>
      <c r="X268" s="17"/>
      <c r="Y268" s="17"/>
      <c r="Z268" s="17"/>
      <c r="AA268" s="17"/>
      <c r="AB268" s="7"/>
      <c r="AC268" s="7"/>
      <c r="AD268" s="7"/>
      <c r="AE268" s="7"/>
      <c r="AF268" s="7"/>
      <c r="AG268" s="7"/>
      <c r="AH268" s="7"/>
      <c r="AI268" s="20"/>
    </row>
    <row r="269" spans="2:35" ht="22.5" customHeight="1" x14ac:dyDescent="0.15">
      <c r="B269" s="892"/>
      <c r="C269" s="17"/>
      <c r="D269" s="7"/>
      <c r="E269" s="19"/>
      <c r="F269" s="16"/>
      <c r="G269" s="16"/>
      <c r="H269" s="18"/>
      <c r="I269" s="18"/>
      <c r="J269" s="18"/>
      <c r="K269" s="18"/>
      <c r="L269" s="18"/>
      <c r="M269" s="7"/>
      <c r="N269" s="7"/>
      <c r="O269" s="7"/>
      <c r="P269" s="7"/>
      <c r="Q269" s="17"/>
      <c r="R269" s="17"/>
      <c r="S269" s="7"/>
      <c r="T269" s="7"/>
      <c r="U269" s="7"/>
      <c r="V269" s="7"/>
      <c r="W269" s="17"/>
      <c r="X269" s="17"/>
      <c r="Y269" s="17"/>
      <c r="Z269" s="17"/>
      <c r="AA269" s="17"/>
      <c r="AB269" s="16"/>
      <c r="AC269" s="16"/>
      <c r="AD269" s="16"/>
      <c r="AE269" s="16"/>
      <c r="AF269" s="16"/>
      <c r="AG269" s="16"/>
      <c r="AH269" s="16"/>
      <c r="AI269" s="15"/>
    </row>
    <row r="270" spans="2:35" ht="78.75" customHeight="1" x14ac:dyDescent="0.15">
      <c r="B270" s="893"/>
      <c r="C270" s="14"/>
      <c r="D270" s="11"/>
      <c r="E270" s="13"/>
      <c r="F270" s="12"/>
      <c r="G270" s="12"/>
      <c r="H270" s="11"/>
      <c r="I270" s="11"/>
      <c r="J270" s="11"/>
      <c r="K270" s="11"/>
      <c r="L270" s="11"/>
      <c r="M270" s="11"/>
      <c r="N270" s="11"/>
      <c r="O270" s="11"/>
      <c r="P270" s="11"/>
      <c r="Q270" s="11"/>
      <c r="R270" s="11"/>
      <c r="S270" s="919" t="s">
        <v>539</v>
      </c>
      <c r="T270" s="919"/>
      <c r="U270" s="919"/>
      <c r="V270" s="919"/>
      <c r="W270" s="919"/>
      <c r="X270" s="919"/>
      <c r="Y270" s="919"/>
      <c r="Z270" s="919"/>
      <c r="AA270" s="919"/>
      <c r="AB270" s="919"/>
      <c r="AC270" s="919"/>
      <c r="AD270" s="919"/>
      <c r="AE270" s="919"/>
      <c r="AF270" s="919"/>
      <c r="AG270" s="919"/>
      <c r="AH270" s="919"/>
      <c r="AI270" s="920"/>
    </row>
    <row r="271" spans="2:35" ht="15" customHeight="1" x14ac:dyDescent="0.15"/>
    <row r="272" spans="2:35" ht="26.25" customHeight="1" x14ac:dyDescent="0.2">
      <c r="B272" s="892" t="s">
        <v>31</v>
      </c>
      <c r="C272" s="894" t="s">
        <v>30</v>
      </c>
      <c r="D272" s="895"/>
      <c r="E272" s="895"/>
      <c r="F272" s="895"/>
      <c r="G272" s="895"/>
      <c r="H272" s="895"/>
      <c r="I272" s="895"/>
      <c r="J272" s="895"/>
      <c r="K272" s="895"/>
      <c r="L272" s="895"/>
      <c r="M272" s="895"/>
      <c r="N272" s="895"/>
      <c r="O272" s="895"/>
      <c r="P272" s="895"/>
      <c r="Q272" s="895"/>
      <c r="R272" s="895"/>
      <c r="S272" s="895"/>
      <c r="T272" s="895"/>
      <c r="U272" s="895"/>
      <c r="V272" s="895"/>
      <c r="W272" s="895"/>
      <c r="X272" s="895"/>
      <c r="Y272" s="895"/>
      <c r="Z272" s="895"/>
      <c r="AA272" s="895"/>
      <c r="AB272" s="895"/>
      <c r="AC272" s="895"/>
      <c r="AD272" s="895"/>
      <c r="AE272" s="895"/>
      <c r="AF272" s="895"/>
      <c r="AG272" s="895"/>
      <c r="AH272" s="895"/>
      <c r="AI272" s="896"/>
    </row>
    <row r="273" spans="2:35" ht="35.450000000000003" customHeight="1" x14ac:dyDescent="0.15">
      <c r="B273" s="892"/>
      <c r="C273" s="7"/>
      <c r="D273" s="7"/>
      <c r="E273" s="7"/>
      <c r="F273" s="7"/>
      <c r="G273" s="7"/>
      <c r="H273" s="7"/>
      <c r="I273" s="17"/>
      <c r="J273" s="7"/>
      <c r="K273" s="7"/>
      <c r="L273" s="7"/>
      <c r="M273" s="7"/>
      <c r="N273" s="7"/>
      <c r="O273" s="7"/>
      <c r="P273" s="7"/>
      <c r="Q273" s="21"/>
      <c r="R273" s="17"/>
      <c r="S273" s="7"/>
      <c r="T273" s="7"/>
      <c r="U273" s="7"/>
      <c r="V273" s="7"/>
      <c r="W273" s="17"/>
      <c r="X273" s="17"/>
      <c r="Y273" s="17"/>
      <c r="Z273" s="17"/>
      <c r="AA273" s="17"/>
      <c r="AB273" s="7"/>
      <c r="AC273" s="7"/>
      <c r="AD273" s="7"/>
      <c r="AE273" s="7"/>
      <c r="AF273" s="7"/>
      <c r="AG273" s="7"/>
      <c r="AH273" s="7"/>
      <c r="AI273" s="20"/>
    </row>
    <row r="274" spans="2:35" ht="35.450000000000003" customHeight="1" x14ac:dyDescent="0.15">
      <c r="B274" s="892"/>
      <c r="C274" s="7"/>
      <c r="D274" s="7"/>
      <c r="E274" s="7"/>
      <c r="F274" s="7"/>
      <c r="G274" s="7"/>
      <c r="H274" s="7"/>
      <c r="I274" s="17"/>
      <c r="J274" s="7"/>
      <c r="K274" s="7"/>
      <c r="L274" s="7"/>
      <c r="M274" s="7"/>
      <c r="N274" s="7"/>
      <c r="O274" s="7"/>
      <c r="P274" s="7"/>
      <c r="Q274" s="21"/>
      <c r="R274" s="17"/>
      <c r="S274" s="7"/>
      <c r="T274" s="7"/>
      <c r="U274" s="7"/>
      <c r="V274" s="7"/>
      <c r="W274" s="17"/>
      <c r="X274" s="17"/>
      <c r="Y274" s="17"/>
      <c r="Z274" s="17"/>
      <c r="AA274" s="17"/>
      <c r="AB274" s="7"/>
      <c r="AC274" s="7"/>
      <c r="AD274" s="7"/>
      <c r="AE274" s="7"/>
      <c r="AF274" s="7"/>
      <c r="AG274" s="7"/>
      <c r="AH274" s="7"/>
      <c r="AI274" s="20"/>
    </row>
    <row r="275" spans="2:35" ht="35.450000000000003" customHeight="1" x14ac:dyDescent="0.15">
      <c r="B275" s="892"/>
      <c r="C275" s="7"/>
      <c r="D275" s="7"/>
      <c r="E275" s="7"/>
      <c r="F275" s="7"/>
      <c r="G275" s="7"/>
      <c r="H275" s="7"/>
      <c r="I275" s="17"/>
      <c r="J275" s="7"/>
      <c r="K275" s="7"/>
      <c r="L275" s="7"/>
      <c r="M275" s="7"/>
      <c r="N275" s="7"/>
      <c r="O275" s="7"/>
      <c r="P275" s="7"/>
      <c r="Q275" s="21"/>
      <c r="R275" s="17"/>
      <c r="S275" s="7"/>
      <c r="T275" s="7"/>
      <c r="U275" s="7"/>
      <c r="V275" s="7"/>
      <c r="W275" s="17"/>
      <c r="X275" s="17"/>
      <c r="Y275" s="17"/>
      <c r="Z275" s="17"/>
      <c r="AA275" s="17"/>
      <c r="AB275" s="7"/>
      <c r="AC275" s="7"/>
      <c r="AD275" s="7"/>
      <c r="AE275" s="7"/>
      <c r="AF275" s="7"/>
      <c r="AG275" s="7"/>
      <c r="AH275" s="7"/>
      <c r="AI275" s="20"/>
    </row>
    <row r="276" spans="2:35" ht="35.450000000000003" customHeight="1" x14ac:dyDescent="0.15">
      <c r="B276" s="892"/>
      <c r="C276" s="7"/>
      <c r="D276" s="7"/>
      <c r="E276" s="7"/>
      <c r="F276" s="7"/>
      <c r="G276" s="7"/>
      <c r="H276" s="7"/>
      <c r="I276" s="17"/>
      <c r="J276" s="7"/>
      <c r="K276" s="7"/>
      <c r="L276" s="7"/>
      <c r="M276" s="7"/>
      <c r="N276" s="7"/>
      <c r="O276" s="7"/>
      <c r="P276" s="7"/>
      <c r="Q276" s="21"/>
      <c r="R276" s="17"/>
      <c r="S276" s="7"/>
      <c r="T276" s="7"/>
      <c r="U276" s="7"/>
      <c r="V276" s="7"/>
      <c r="W276" s="17"/>
      <c r="X276" s="17"/>
      <c r="Y276" s="17"/>
      <c r="Z276" s="17"/>
      <c r="AA276" s="17"/>
      <c r="AB276" s="7"/>
      <c r="AC276" s="7"/>
      <c r="AD276" s="7"/>
      <c r="AE276" s="7"/>
      <c r="AF276" s="7"/>
      <c r="AG276" s="7"/>
      <c r="AH276" s="7"/>
      <c r="AI276" s="20"/>
    </row>
    <row r="277" spans="2:35" ht="35.450000000000003" customHeight="1" x14ac:dyDescent="0.15">
      <c r="B277" s="892"/>
      <c r="C277" s="7"/>
      <c r="D277" s="7"/>
      <c r="E277" s="7"/>
      <c r="F277" s="7"/>
      <c r="G277" s="7"/>
      <c r="H277" s="7"/>
      <c r="I277" s="17"/>
      <c r="J277" s="7"/>
      <c r="K277" s="7"/>
      <c r="L277" s="7"/>
      <c r="M277" s="7"/>
      <c r="N277" s="7"/>
      <c r="O277" s="7"/>
      <c r="P277" s="7"/>
      <c r="Q277" s="17"/>
      <c r="R277" s="17"/>
      <c r="S277" s="7"/>
      <c r="T277" s="7"/>
      <c r="U277" s="7"/>
      <c r="V277" s="7"/>
      <c r="W277" s="17"/>
      <c r="X277" s="17"/>
      <c r="Y277" s="17"/>
      <c r="Z277" s="17"/>
      <c r="AA277" s="17"/>
      <c r="AB277" s="7"/>
      <c r="AC277" s="7"/>
      <c r="AD277" s="7"/>
      <c r="AE277" s="7"/>
      <c r="AF277" s="7"/>
      <c r="AG277" s="7"/>
      <c r="AH277" s="7"/>
      <c r="AI277" s="20"/>
    </row>
    <row r="278" spans="2:35" ht="35.450000000000003" customHeight="1" x14ac:dyDescent="0.15">
      <c r="B278" s="892"/>
      <c r="C278" s="7"/>
      <c r="D278" s="7"/>
      <c r="E278" s="7"/>
      <c r="F278" s="17"/>
      <c r="G278" s="17"/>
      <c r="H278" s="7"/>
      <c r="I278" s="7"/>
      <c r="J278" s="7"/>
      <c r="K278" s="7"/>
      <c r="L278" s="7"/>
      <c r="M278" s="7"/>
      <c r="N278" s="7"/>
      <c r="O278" s="7"/>
      <c r="P278" s="7"/>
      <c r="Q278" s="17"/>
      <c r="R278" s="7"/>
      <c r="S278" s="7"/>
      <c r="T278" s="7"/>
      <c r="U278" s="7"/>
      <c r="V278" s="7"/>
      <c r="W278" s="17"/>
      <c r="X278" s="17"/>
      <c r="Y278" s="17"/>
      <c r="Z278" s="17"/>
      <c r="AA278" s="17"/>
      <c r="AB278" s="7"/>
      <c r="AC278" s="7"/>
      <c r="AD278" s="7"/>
      <c r="AE278" s="7"/>
      <c r="AF278" s="7"/>
      <c r="AG278" s="7"/>
      <c r="AH278" s="7"/>
      <c r="AI278" s="20"/>
    </row>
    <row r="279" spans="2:35" ht="35.450000000000003" customHeight="1" x14ac:dyDescent="0.15">
      <c r="B279" s="892"/>
      <c r="C279" s="7"/>
      <c r="D279" s="7"/>
      <c r="E279" s="7"/>
      <c r="F279" s="17"/>
      <c r="G279" s="17"/>
      <c r="H279" s="17"/>
      <c r="I279" s="7"/>
      <c r="J279" s="7"/>
      <c r="K279" s="7"/>
      <c r="L279" s="7"/>
      <c r="M279" s="7"/>
      <c r="N279" s="7"/>
      <c r="O279" s="7"/>
      <c r="P279" s="7"/>
      <c r="Q279" s="17"/>
      <c r="R279" s="7"/>
      <c r="S279" s="7"/>
      <c r="T279" s="7"/>
      <c r="U279" s="7"/>
      <c r="V279" s="7"/>
      <c r="W279" s="17"/>
      <c r="X279" s="17"/>
      <c r="Y279" s="17"/>
      <c r="Z279" s="17"/>
      <c r="AA279" s="17"/>
      <c r="AB279" s="7"/>
      <c r="AC279" s="7"/>
      <c r="AD279" s="7"/>
      <c r="AE279" s="7"/>
      <c r="AF279" s="7"/>
      <c r="AG279" s="7"/>
      <c r="AH279" s="7"/>
      <c r="AI279" s="20"/>
    </row>
    <row r="280" spans="2:35" ht="35.450000000000003" customHeight="1" x14ac:dyDescent="0.15">
      <c r="B280" s="892"/>
      <c r="C280" s="17"/>
      <c r="D280" s="7"/>
      <c r="E280" s="7"/>
      <c r="F280" s="17"/>
      <c r="G280" s="17"/>
      <c r="H280" s="17"/>
      <c r="I280" s="7"/>
      <c r="J280" s="7"/>
      <c r="K280" s="7"/>
      <c r="L280" s="7"/>
      <c r="M280" s="7"/>
      <c r="N280" s="7"/>
      <c r="O280" s="7"/>
      <c r="P280" s="7"/>
      <c r="Q280" s="17"/>
      <c r="R280" s="17"/>
      <c r="S280" s="7"/>
      <c r="T280" s="7"/>
      <c r="U280" s="7"/>
      <c r="V280" s="7"/>
      <c r="W280" s="17"/>
      <c r="X280" s="17"/>
      <c r="Y280" s="17"/>
      <c r="Z280" s="17"/>
      <c r="AA280" s="17"/>
      <c r="AB280" s="7"/>
      <c r="AC280" s="7"/>
      <c r="AD280" s="7"/>
      <c r="AE280" s="7"/>
      <c r="AF280" s="7"/>
      <c r="AG280" s="7"/>
      <c r="AH280" s="7"/>
      <c r="AI280" s="20"/>
    </row>
    <row r="281" spans="2:35" ht="35.450000000000003" customHeight="1" x14ac:dyDescent="0.15">
      <c r="B281" s="892"/>
      <c r="C281" s="17"/>
      <c r="D281" s="7"/>
      <c r="E281" s="7"/>
      <c r="F281" s="17"/>
      <c r="G281" s="17"/>
      <c r="H281" s="17"/>
      <c r="I281" s="7"/>
      <c r="J281" s="7"/>
      <c r="K281" s="7"/>
      <c r="L281" s="7"/>
      <c r="M281" s="7"/>
      <c r="N281" s="7"/>
      <c r="O281" s="7"/>
      <c r="P281" s="7"/>
      <c r="Q281" s="17"/>
      <c r="R281" s="17"/>
      <c r="S281" s="7"/>
      <c r="T281" s="7"/>
      <c r="U281" s="7"/>
      <c r="V281" s="7"/>
      <c r="W281" s="17"/>
      <c r="X281" s="17"/>
      <c r="Y281" s="17"/>
      <c r="Z281" s="17"/>
      <c r="AA281" s="17"/>
      <c r="AB281" s="7"/>
      <c r="AC281" s="7"/>
      <c r="AD281" s="7"/>
      <c r="AE281" s="7"/>
      <c r="AF281" s="7"/>
      <c r="AG281" s="7"/>
      <c r="AH281" s="7"/>
      <c r="AI281" s="20"/>
    </row>
    <row r="282" spans="2:35" ht="35.450000000000003" customHeight="1" x14ac:dyDescent="0.15">
      <c r="B282" s="892"/>
      <c r="C282" s="17"/>
      <c r="D282" s="7"/>
      <c r="E282" s="7"/>
      <c r="F282" s="17"/>
      <c r="G282" s="17"/>
      <c r="H282" s="17"/>
      <c r="I282" s="7"/>
      <c r="J282" s="7"/>
      <c r="K282" s="7"/>
      <c r="L282" s="7"/>
      <c r="M282" s="7"/>
      <c r="N282" s="7"/>
      <c r="O282" s="7"/>
      <c r="P282" s="7"/>
      <c r="Q282" s="17"/>
      <c r="R282" s="17"/>
      <c r="S282" s="7"/>
      <c r="T282" s="7"/>
      <c r="U282" s="7"/>
      <c r="V282" s="7"/>
      <c r="W282" s="17"/>
      <c r="X282" s="17"/>
      <c r="Y282" s="17"/>
      <c r="Z282" s="17"/>
      <c r="AA282" s="17"/>
      <c r="AB282" s="7"/>
      <c r="AC282" s="7"/>
      <c r="AD282" s="7"/>
      <c r="AE282" s="7"/>
      <c r="AF282" s="7"/>
      <c r="AG282" s="7"/>
      <c r="AH282" s="7"/>
      <c r="AI282" s="20"/>
    </row>
    <row r="283" spans="2:35" ht="22.5" customHeight="1" x14ac:dyDescent="0.15">
      <c r="B283" s="892"/>
      <c r="C283" s="17"/>
      <c r="D283" s="7"/>
      <c r="E283" s="19"/>
      <c r="F283" s="16"/>
      <c r="G283" s="16"/>
      <c r="H283" s="18"/>
      <c r="I283" s="18"/>
      <c r="J283" s="18"/>
      <c r="K283" s="18"/>
      <c r="L283" s="18"/>
      <c r="M283" s="7"/>
      <c r="N283" s="7"/>
      <c r="O283" s="7"/>
      <c r="P283" s="7"/>
      <c r="Q283" s="17"/>
      <c r="R283" s="17"/>
      <c r="S283" s="7"/>
      <c r="T283" s="7"/>
      <c r="U283" s="7"/>
      <c r="V283" s="7"/>
      <c r="W283" s="17"/>
      <c r="X283" s="17"/>
      <c r="Y283" s="17"/>
      <c r="Z283" s="17"/>
      <c r="AA283" s="17"/>
      <c r="AB283" s="16"/>
      <c r="AC283" s="16"/>
      <c r="AD283" s="16"/>
      <c r="AE283" s="16"/>
      <c r="AF283" s="16"/>
      <c r="AG283" s="16"/>
      <c r="AH283" s="16"/>
      <c r="AI283" s="15"/>
    </row>
    <row r="284" spans="2:35" ht="78.75" customHeight="1" x14ac:dyDescent="0.15">
      <c r="B284" s="893"/>
      <c r="C284" s="14"/>
      <c r="D284" s="11"/>
      <c r="E284" s="13"/>
      <c r="F284" s="12"/>
      <c r="G284" s="12"/>
      <c r="H284" s="11"/>
      <c r="I284" s="11"/>
      <c r="J284" s="11"/>
      <c r="K284" s="11"/>
      <c r="L284" s="11"/>
      <c r="M284" s="11"/>
      <c r="N284" s="11"/>
      <c r="O284" s="11"/>
      <c r="P284" s="11"/>
      <c r="Q284" s="11"/>
      <c r="R284" s="11"/>
      <c r="S284" s="919" t="s">
        <v>539</v>
      </c>
      <c r="T284" s="919"/>
      <c r="U284" s="919"/>
      <c r="V284" s="919"/>
      <c r="W284" s="919"/>
      <c r="X284" s="919"/>
      <c r="Y284" s="919"/>
      <c r="Z284" s="919"/>
      <c r="AA284" s="919"/>
      <c r="AB284" s="919"/>
      <c r="AC284" s="919"/>
      <c r="AD284" s="919"/>
      <c r="AE284" s="919"/>
      <c r="AF284" s="919"/>
      <c r="AG284" s="919"/>
      <c r="AH284" s="919"/>
      <c r="AI284" s="920"/>
    </row>
    <row r="285" spans="2:35" ht="15" customHeight="1" x14ac:dyDescent="0.15"/>
    <row r="286" spans="2:35" ht="26.25" customHeight="1" x14ac:dyDescent="0.2">
      <c r="B286" s="892" t="s">
        <v>31</v>
      </c>
      <c r="C286" s="894" t="s">
        <v>30</v>
      </c>
      <c r="D286" s="895"/>
      <c r="E286" s="895"/>
      <c r="F286" s="895"/>
      <c r="G286" s="895"/>
      <c r="H286" s="895"/>
      <c r="I286" s="895"/>
      <c r="J286" s="895"/>
      <c r="K286" s="895"/>
      <c r="L286" s="895"/>
      <c r="M286" s="895"/>
      <c r="N286" s="895"/>
      <c r="O286" s="895"/>
      <c r="P286" s="895"/>
      <c r="Q286" s="895"/>
      <c r="R286" s="895"/>
      <c r="S286" s="895"/>
      <c r="T286" s="895"/>
      <c r="U286" s="895"/>
      <c r="V286" s="895"/>
      <c r="W286" s="895"/>
      <c r="X286" s="895"/>
      <c r="Y286" s="895"/>
      <c r="Z286" s="895"/>
      <c r="AA286" s="895"/>
      <c r="AB286" s="895"/>
      <c r="AC286" s="895"/>
      <c r="AD286" s="895"/>
      <c r="AE286" s="895"/>
      <c r="AF286" s="895"/>
      <c r="AG286" s="895"/>
      <c r="AH286" s="895"/>
      <c r="AI286" s="896"/>
    </row>
    <row r="287" spans="2:35" ht="35.450000000000003" customHeight="1" x14ac:dyDescent="0.15">
      <c r="B287" s="892"/>
      <c r="C287" s="7"/>
      <c r="D287" s="7"/>
      <c r="E287" s="7"/>
      <c r="F287" s="7"/>
      <c r="G287" s="7"/>
      <c r="H287" s="7"/>
      <c r="I287" s="17"/>
      <c r="J287" s="7"/>
      <c r="K287" s="7"/>
      <c r="L287" s="7"/>
      <c r="M287" s="7"/>
      <c r="N287" s="7"/>
      <c r="O287" s="7"/>
      <c r="P287" s="7"/>
      <c r="Q287" s="21"/>
      <c r="R287" s="17"/>
      <c r="S287" s="7"/>
      <c r="T287" s="7"/>
      <c r="U287" s="7"/>
      <c r="V287" s="7"/>
      <c r="W287" s="17"/>
      <c r="X287" s="17"/>
      <c r="Y287" s="17"/>
      <c r="Z287" s="17"/>
      <c r="AA287" s="17"/>
      <c r="AB287" s="7"/>
      <c r="AC287" s="7"/>
      <c r="AD287" s="7"/>
      <c r="AE287" s="7"/>
      <c r="AF287" s="7"/>
      <c r="AG287" s="7"/>
      <c r="AH287" s="7"/>
      <c r="AI287" s="20"/>
    </row>
    <row r="288" spans="2:35" ht="35.450000000000003" customHeight="1" x14ac:dyDescent="0.15">
      <c r="B288" s="892"/>
      <c r="C288" s="7"/>
      <c r="D288" s="7"/>
      <c r="E288" s="7"/>
      <c r="F288" s="7"/>
      <c r="G288" s="7"/>
      <c r="H288" s="7"/>
      <c r="I288" s="17"/>
      <c r="J288" s="7"/>
      <c r="K288" s="7"/>
      <c r="L288" s="7"/>
      <c r="M288" s="7"/>
      <c r="N288" s="7"/>
      <c r="O288" s="7"/>
      <c r="P288" s="7"/>
      <c r="Q288" s="21"/>
      <c r="R288" s="17"/>
      <c r="S288" s="7"/>
      <c r="T288" s="7"/>
      <c r="U288" s="7"/>
      <c r="V288" s="7"/>
      <c r="W288" s="17"/>
      <c r="X288" s="17"/>
      <c r="Y288" s="17"/>
      <c r="Z288" s="17"/>
      <c r="AA288" s="17"/>
      <c r="AB288" s="7"/>
      <c r="AC288" s="7"/>
      <c r="AD288" s="7"/>
      <c r="AE288" s="7"/>
      <c r="AF288" s="7"/>
      <c r="AG288" s="7"/>
      <c r="AH288" s="7"/>
      <c r="AI288" s="20"/>
    </row>
    <row r="289" spans="2:35" ht="35.450000000000003" customHeight="1" x14ac:dyDescent="0.15">
      <c r="B289" s="892"/>
      <c r="C289" s="7"/>
      <c r="D289" s="7"/>
      <c r="E289" s="7"/>
      <c r="F289" s="7"/>
      <c r="G289" s="7"/>
      <c r="H289" s="7"/>
      <c r="I289" s="17"/>
      <c r="J289" s="7"/>
      <c r="K289" s="7"/>
      <c r="L289" s="7"/>
      <c r="M289" s="7"/>
      <c r="N289" s="7"/>
      <c r="O289" s="7"/>
      <c r="P289" s="7"/>
      <c r="Q289" s="21"/>
      <c r="R289" s="17"/>
      <c r="S289" s="7"/>
      <c r="T289" s="7"/>
      <c r="U289" s="7"/>
      <c r="V289" s="7"/>
      <c r="W289" s="17"/>
      <c r="X289" s="17"/>
      <c r="Y289" s="17"/>
      <c r="Z289" s="17"/>
      <c r="AA289" s="17"/>
      <c r="AB289" s="7"/>
      <c r="AC289" s="7"/>
      <c r="AD289" s="7"/>
      <c r="AE289" s="7"/>
      <c r="AF289" s="7"/>
      <c r="AG289" s="7"/>
      <c r="AH289" s="7"/>
      <c r="AI289" s="20"/>
    </row>
    <row r="290" spans="2:35" ht="35.450000000000003" customHeight="1" x14ac:dyDescent="0.15">
      <c r="B290" s="892"/>
      <c r="C290" s="7"/>
      <c r="D290" s="7"/>
      <c r="E290" s="7"/>
      <c r="F290" s="7"/>
      <c r="G290" s="7"/>
      <c r="H290" s="7"/>
      <c r="I290" s="17"/>
      <c r="J290" s="7"/>
      <c r="K290" s="7"/>
      <c r="L290" s="7"/>
      <c r="M290" s="7"/>
      <c r="N290" s="7"/>
      <c r="O290" s="7"/>
      <c r="P290" s="7"/>
      <c r="Q290" s="21"/>
      <c r="R290" s="17"/>
      <c r="S290" s="7"/>
      <c r="T290" s="7"/>
      <c r="U290" s="7"/>
      <c r="V290" s="7"/>
      <c r="W290" s="17"/>
      <c r="X290" s="17"/>
      <c r="Y290" s="17"/>
      <c r="Z290" s="17"/>
      <c r="AA290" s="17"/>
      <c r="AB290" s="7"/>
      <c r="AC290" s="7"/>
      <c r="AD290" s="7"/>
      <c r="AE290" s="7"/>
      <c r="AF290" s="7"/>
      <c r="AG290" s="7"/>
      <c r="AH290" s="7"/>
      <c r="AI290" s="20"/>
    </row>
    <row r="291" spans="2:35" ht="35.450000000000003" customHeight="1" x14ac:dyDescent="0.15">
      <c r="B291" s="892"/>
      <c r="C291" s="7"/>
      <c r="D291" s="7"/>
      <c r="E291" s="7"/>
      <c r="F291" s="7"/>
      <c r="G291" s="7"/>
      <c r="H291" s="7"/>
      <c r="I291" s="17"/>
      <c r="J291" s="7"/>
      <c r="K291" s="7"/>
      <c r="L291" s="7"/>
      <c r="M291" s="7"/>
      <c r="N291" s="7"/>
      <c r="O291" s="7"/>
      <c r="P291" s="7"/>
      <c r="Q291" s="17"/>
      <c r="R291" s="17"/>
      <c r="S291" s="7"/>
      <c r="T291" s="7"/>
      <c r="U291" s="7"/>
      <c r="V291" s="7"/>
      <c r="W291" s="17"/>
      <c r="X291" s="17"/>
      <c r="Y291" s="17"/>
      <c r="Z291" s="17"/>
      <c r="AA291" s="17"/>
      <c r="AB291" s="7"/>
      <c r="AC291" s="7"/>
      <c r="AD291" s="7"/>
      <c r="AE291" s="7"/>
      <c r="AF291" s="7"/>
      <c r="AG291" s="7"/>
      <c r="AH291" s="7"/>
      <c r="AI291" s="20"/>
    </row>
    <row r="292" spans="2:35" ht="35.450000000000003" customHeight="1" x14ac:dyDescent="0.15">
      <c r="B292" s="892"/>
      <c r="C292" s="7"/>
      <c r="D292" s="7"/>
      <c r="E292" s="7"/>
      <c r="F292" s="17"/>
      <c r="G292" s="17"/>
      <c r="H292" s="7"/>
      <c r="I292" s="7"/>
      <c r="J292" s="7"/>
      <c r="K292" s="7"/>
      <c r="L292" s="7"/>
      <c r="M292" s="7"/>
      <c r="N292" s="7"/>
      <c r="O292" s="7"/>
      <c r="P292" s="7"/>
      <c r="Q292" s="17"/>
      <c r="R292" s="7"/>
      <c r="S292" s="7"/>
      <c r="T292" s="7"/>
      <c r="U292" s="7"/>
      <c r="V292" s="7"/>
      <c r="W292" s="17"/>
      <c r="X292" s="17"/>
      <c r="Y292" s="17"/>
      <c r="Z292" s="17"/>
      <c r="AA292" s="17"/>
      <c r="AB292" s="7"/>
      <c r="AC292" s="7"/>
      <c r="AD292" s="7"/>
      <c r="AE292" s="7"/>
      <c r="AF292" s="7"/>
      <c r="AG292" s="7"/>
      <c r="AH292" s="7"/>
      <c r="AI292" s="20"/>
    </row>
    <row r="293" spans="2:35" ht="35.450000000000003" customHeight="1" x14ac:dyDescent="0.15">
      <c r="B293" s="892"/>
      <c r="C293" s="7"/>
      <c r="D293" s="7"/>
      <c r="E293" s="7"/>
      <c r="F293" s="17"/>
      <c r="G293" s="17"/>
      <c r="H293" s="17"/>
      <c r="I293" s="7"/>
      <c r="J293" s="7"/>
      <c r="K293" s="7"/>
      <c r="L293" s="7"/>
      <c r="M293" s="7"/>
      <c r="N293" s="7"/>
      <c r="O293" s="7"/>
      <c r="P293" s="7"/>
      <c r="Q293" s="17"/>
      <c r="R293" s="7"/>
      <c r="S293" s="7"/>
      <c r="T293" s="7"/>
      <c r="U293" s="7"/>
      <c r="V293" s="7"/>
      <c r="W293" s="17"/>
      <c r="X293" s="17"/>
      <c r="Y293" s="17"/>
      <c r="Z293" s="17"/>
      <c r="AA293" s="17"/>
      <c r="AB293" s="7"/>
      <c r="AC293" s="7"/>
      <c r="AD293" s="7"/>
      <c r="AE293" s="7"/>
      <c r="AF293" s="7"/>
      <c r="AG293" s="7"/>
      <c r="AH293" s="7"/>
      <c r="AI293" s="20"/>
    </row>
    <row r="294" spans="2:35" ht="35.450000000000003" customHeight="1" x14ac:dyDescent="0.15">
      <c r="B294" s="892"/>
      <c r="C294" s="17"/>
      <c r="D294" s="7"/>
      <c r="E294" s="7"/>
      <c r="F294" s="17"/>
      <c r="G294" s="17"/>
      <c r="H294" s="17"/>
      <c r="I294" s="7"/>
      <c r="J294" s="7"/>
      <c r="K294" s="7"/>
      <c r="L294" s="7"/>
      <c r="M294" s="7"/>
      <c r="N294" s="7"/>
      <c r="O294" s="7"/>
      <c r="P294" s="7"/>
      <c r="Q294" s="17"/>
      <c r="R294" s="17"/>
      <c r="S294" s="7"/>
      <c r="T294" s="7"/>
      <c r="U294" s="7"/>
      <c r="V294" s="7"/>
      <c r="W294" s="17"/>
      <c r="X294" s="17"/>
      <c r="Y294" s="17"/>
      <c r="Z294" s="17"/>
      <c r="AA294" s="17"/>
      <c r="AB294" s="7"/>
      <c r="AC294" s="7"/>
      <c r="AD294" s="7"/>
      <c r="AE294" s="7"/>
      <c r="AF294" s="7"/>
      <c r="AG294" s="7"/>
      <c r="AH294" s="7"/>
      <c r="AI294" s="20"/>
    </row>
    <row r="295" spans="2:35" ht="35.450000000000003" customHeight="1" x14ac:dyDescent="0.15">
      <c r="B295" s="892"/>
      <c r="C295" s="17"/>
      <c r="D295" s="7"/>
      <c r="E295" s="7"/>
      <c r="F295" s="17"/>
      <c r="G295" s="17"/>
      <c r="H295" s="17"/>
      <c r="I295" s="7"/>
      <c r="J295" s="7"/>
      <c r="K295" s="7"/>
      <c r="L295" s="7"/>
      <c r="M295" s="7"/>
      <c r="N295" s="7"/>
      <c r="O295" s="7"/>
      <c r="P295" s="7"/>
      <c r="Q295" s="17"/>
      <c r="R295" s="17"/>
      <c r="S295" s="7"/>
      <c r="T295" s="7"/>
      <c r="U295" s="7"/>
      <c r="V295" s="7"/>
      <c r="W295" s="17"/>
      <c r="X295" s="17"/>
      <c r="Y295" s="17"/>
      <c r="Z295" s="17"/>
      <c r="AA295" s="17"/>
      <c r="AB295" s="7"/>
      <c r="AC295" s="7"/>
      <c r="AD295" s="7"/>
      <c r="AE295" s="7"/>
      <c r="AF295" s="7"/>
      <c r="AG295" s="7"/>
      <c r="AH295" s="7"/>
      <c r="AI295" s="20"/>
    </row>
    <row r="296" spans="2:35" ht="35.450000000000003" customHeight="1" x14ac:dyDescent="0.15">
      <c r="B296" s="892"/>
      <c r="C296" s="17"/>
      <c r="D296" s="7"/>
      <c r="E296" s="7"/>
      <c r="F296" s="17"/>
      <c r="G296" s="17"/>
      <c r="H296" s="17"/>
      <c r="I296" s="7"/>
      <c r="J296" s="7"/>
      <c r="K296" s="7"/>
      <c r="L296" s="7"/>
      <c r="M296" s="7"/>
      <c r="N296" s="7"/>
      <c r="O296" s="7"/>
      <c r="P296" s="7"/>
      <c r="Q296" s="17"/>
      <c r="R296" s="17"/>
      <c r="S296" s="7"/>
      <c r="T296" s="7"/>
      <c r="U296" s="7"/>
      <c r="V296" s="7"/>
      <c r="W296" s="17"/>
      <c r="X296" s="17"/>
      <c r="Y296" s="17"/>
      <c r="Z296" s="17"/>
      <c r="AA296" s="17"/>
      <c r="AB296" s="7"/>
      <c r="AC296" s="7"/>
      <c r="AD296" s="7"/>
      <c r="AE296" s="7"/>
      <c r="AF296" s="7"/>
      <c r="AG296" s="7"/>
      <c r="AH296" s="7"/>
      <c r="AI296" s="20"/>
    </row>
    <row r="297" spans="2:35" ht="22.5" customHeight="1" x14ac:dyDescent="0.15">
      <c r="B297" s="892"/>
      <c r="C297" s="17"/>
      <c r="D297" s="7"/>
      <c r="E297" s="19"/>
      <c r="F297" s="16"/>
      <c r="G297" s="16"/>
      <c r="H297" s="18"/>
      <c r="I297" s="18"/>
      <c r="J297" s="18"/>
      <c r="K297" s="18"/>
      <c r="L297" s="18"/>
      <c r="M297" s="7"/>
      <c r="N297" s="7"/>
      <c r="O297" s="7"/>
      <c r="P297" s="7"/>
      <c r="Q297" s="17"/>
      <c r="R297" s="17"/>
      <c r="S297" s="7"/>
      <c r="T297" s="7"/>
      <c r="U297" s="7"/>
      <c r="V297" s="7"/>
      <c r="W297" s="17"/>
      <c r="X297" s="17"/>
      <c r="Y297" s="17"/>
      <c r="Z297" s="17"/>
      <c r="AA297" s="17"/>
      <c r="AB297" s="16"/>
      <c r="AC297" s="16"/>
      <c r="AD297" s="16"/>
      <c r="AE297" s="16"/>
      <c r="AF297" s="16"/>
      <c r="AG297" s="16"/>
      <c r="AH297" s="16"/>
      <c r="AI297" s="15"/>
    </row>
    <row r="298" spans="2:35" ht="78.75" customHeight="1" x14ac:dyDescent="0.15">
      <c r="B298" s="893"/>
      <c r="C298" s="14"/>
      <c r="D298" s="11"/>
      <c r="E298" s="13"/>
      <c r="F298" s="12"/>
      <c r="G298" s="12"/>
      <c r="H298" s="11"/>
      <c r="I298" s="11"/>
      <c r="J298" s="11"/>
      <c r="K298" s="11"/>
      <c r="L298" s="11"/>
      <c r="M298" s="11"/>
      <c r="N298" s="11"/>
      <c r="O298" s="11"/>
      <c r="P298" s="11"/>
      <c r="Q298" s="11"/>
      <c r="R298" s="11"/>
      <c r="S298" s="919" t="s">
        <v>539</v>
      </c>
      <c r="T298" s="919"/>
      <c r="U298" s="919"/>
      <c r="V298" s="919"/>
      <c r="W298" s="919"/>
      <c r="X298" s="919"/>
      <c r="Y298" s="919"/>
      <c r="Z298" s="919"/>
      <c r="AA298" s="919"/>
      <c r="AB298" s="919"/>
      <c r="AC298" s="919"/>
      <c r="AD298" s="919"/>
      <c r="AE298" s="919"/>
      <c r="AF298" s="919"/>
      <c r="AG298" s="919"/>
      <c r="AH298" s="919"/>
      <c r="AI298" s="920"/>
    </row>
    <row r="299" spans="2:35" ht="15" customHeight="1" x14ac:dyDescent="0.15"/>
  </sheetData>
  <mergeCells count="78">
    <mergeCell ref="B34:B46"/>
    <mergeCell ref="C34:AI34"/>
    <mergeCell ref="S46:AI46"/>
    <mergeCell ref="B20:B32"/>
    <mergeCell ref="C20:AI20"/>
    <mergeCell ref="S32:AI32"/>
    <mergeCell ref="B62:B74"/>
    <mergeCell ref="C62:AI62"/>
    <mergeCell ref="S74:AI74"/>
    <mergeCell ref="B48:B60"/>
    <mergeCell ref="C48:AI48"/>
    <mergeCell ref="S60:AI60"/>
    <mergeCell ref="B90:B102"/>
    <mergeCell ref="C90:AI90"/>
    <mergeCell ref="S102:AI102"/>
    <mergeCell ref="B76:B88"/>
    <mergeCell ref="C76:AI76"/>
    <mergeCell ref="S88:AI88"/>
    <mergeCell ref="B118:B130"/>
    <mergeCell ref="C118:AI118"/>
    <mergeCell ref="S130:AI130"/>
    <mergeCell ref="B104:B116"/>
    <mergeCell ref="C104:AI104"/>
    <mergeCell ref="S116:AI116"/>
    <mergeCell ref="B146:B158"/>
    <mergeCell ref="C146:AI146"/>
    <mergeCell ref="S158:AI158"/>
    <mergeCell ref="B132:B144"/>
    <mergeCell ref="C132:AI132"/>
    <mergeCell ref="S144:AI144"/>
    <mergeCell ref="B174:B186"/>
    <mergeCell ref="C174:AI174"/>
    <mergeCell ref="S186:AI186"/>
    <mergeCell ref="B160:B172"/>
    <mergeCell ref="C160:AI160"/>
    <mergeCell ref="S172:AI172"/>
    <mergeCell ref="B202:B214"/>
    <mergeCell ref="C202:AI202"/>
    <mergeCell ref="S214:AI214"/>
    <mergeCell ref="B188:B200"/>
    <mergeCell ref="C188:AI188"/>
    <mergeCell ref="S200:AI200"/>
    <mergeCell ref="B230:B242"/>
    <mergeCell ref="C230:AI230"/>
    <mergeCell ref="S242:AI242"/>
    <mergeCell ref="B216:B228"/>
    <mergeCell ref="C216:AI216"/>
    <mergeCell ref="S228:AI228"/>
    <mergeCell ref="B258:B270"/>
    <mergeCell ref="C258:AI258"/>
    <mergeCell ref="S270:AI270"/>
    <mergeCell ref="B244:B256"/>
    <mergeCell ref="C244:AI244"/>
    <mergeCell ref="S256:AI256"/>
    <mergeCell ref="B286:B298"/>
    <mergeCell ref="C286:AI286"/>
    <mergeCell ref="S298:AI298"/>
    <mergeCell ref="B272:B284"/>
    <mergeCell ref="C272:AI272"/>
    <mergeCell ref="S284:AI284"/>
    <mergeCell ref="B6:B18"/>
    <mergeCell ref="C6:AI6"/>
    <mergeCell ref="B5:D5"/>
    <mergeCell ref="E5:I5"/>
    <mergeCell ref="J5:L5"/>
    <mergeCell ref="M5:R5"/>
    <mergeCell ref="S5:V5"/>
    <mergeCell ref="W5:AB5"/>
    <mergeCell ref="S18:AI18"/>
    <mergeCell ref="B3:AI3"/>
    <mergeCell ref="B4:D4"/>
    <mergeCell ref="E4:I4"/>
    <mergeCell ref="J4:L4"/>
    <mergeCell ref="M4:R4"/>
    <mergeCell ref="S4:V4"/>
    <mergeCell ref="W4:AB4"/>
    <mergeCell ref="AC4:AE5"/>
    <mergeCell ref="AF4:AI5"/>
  </mergeCells>
  <phoneticPr fontId="9"/>
  <printOptions horizontalCentered="1" verticalCentered="1"/>
  <pageMargins left="0.39370078740157483" right="0.39370078740157483" top="0.59055118110236227" bottom="0.59055118110236227" header="0.31496062992125984" footer="0.31496062992125984"/>
  <pageSetup paperSize="9" scale="83" orientation="landscape" copies="2" r:id="rId1"/>
  <headerFooter alignWithMargins="0"/>
  <rowBreaks count="20" manualBreakCount="20">
    <brk id="19" min="1" max="34" man="1"/>
    <brk id="33" min="1" max="34" man="1"/>
    <brk id="47" min="1" max="34" man="1"/>
    <brk id="61" min="1" max="34" man="1"/>
    <brk id="75" min="1" max="34" man="1"/>
    <brk id="89" min="1" max="34" man="1"/>
    <brk id="103" min="1" max="34" man="1"/>
    <brk id="117" min="1" max="34" man="1"/>
    <brk id="131" min="1" max="34" man="1"/>
    <brk id="145" min="1" max="34" man="1"/>
    <brk id="159" min="1" max="34" man="1"/>
    <brk id="173" min="1" max="34" man="1"/>
    <brk id="187" min="1" max="34" man="1"/>
    <brk id="201" min="1" max="34" man="1"/>
    <brk id="215" min="1" max="34" man="1"/>
    <brk id="229" min="1" max="34" man="1"/>
    <brk id="243" min="1" max="34" man="1"/>
    <brk id="257" min="1" max="34" man="1"/>
    <brk id="271" min="1" max="34" man="1"/>
    <brk id="285" min="1" max="34" man="1"/>
  </rowBreaks>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BE518-99BE-433D-BCD0-FAEFFC76D2C6}">
  <sheetPr codeName="Sheet55"/>
  <dimension ref="B1:CH52"/>
  <sheetViews>
    <sheetView showGridLines="0" view="pageBreakPreview" topLeftCell="D1"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t="str">
        <f>N7</f>
        <v>PS</v>
      </c>
      <c r="AW5" s="137">
        <f>R7</f>
        <v>0</v>
      </c>
      <c r="AX5" s="169">
        <f>+Y32</f>
        <v>0</v>
      </c>
      <c r="AY5" s="169">
        <f>+Z32</f>
        <v>0</v>
      </c>
      <c r="AZ5" s="169">
        <f>+AA32</f>
        <v>0</v>
      </c>
      <c r="BA5" s="169">
        <f t="shared" ref="BA5" si="0">+AB32</f>
        <v>0</v>
      </c>
      <c r="BB5" s="169">
        <f>+AC32</f>
        <v>0</v>
      </c>
      <c r="BC5" s="169">
        <f t="shared" ref="BC5:BI5" si="1">+AD32</f>
        <v>0</v>
      </c>
      <c r="BD5" s="169">
        <f t="shared" si="1"/>
        <v>0</v>
      </c>
      <c r="BE5" s="169">
        <f t="shared" si="1"/>
        <v>2</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1.6400000000000001E-2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t="s">
        <v>890</v>
      </c>
      <c r="O7" s="929"/>
      <c r="P7" s="936" t="s">
        <v>451</v>
      </c>
      <c r="Q7" s="938"/>
      <c r="R7" s="976">
        <v>0</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926</v>
      </c>
      <c r="O11" s="955"/>
      <c r="P11" s="928" t="s">
        <v>720</v>
      </c>
      <c r="Q11" s="930"/>
      <c r="R11" s="312" t="s">
        <v>721</v>
      </c>
      <c r="S11" s="312"/>
      <c r="T11" s="312"/>
      <c r="U11" s="928" t="s">
        <v>547</v>
      </c>
      <c r="V11" s="930"/>
      <c r="W11" s="928" t="s">
        <v>723</v>
      </c>
      <c r="X11" s="929"/>
      <c r="Y11" s="286"/>
      <c r="Z11" s="286"/>
      <c r="AA11" s="286"/>
      <c r="AB11" s="286"/>
      <c r="AC11" s="186"/>
      <c r="AD11" s="186"/>
      <c r="AE11" s="186"/>
      <c r="AF11" s="298">
        <v>0.01</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926</v>
      </c>
      <c r="O12" s="955"/>
      <c r="P12" s="928" t="s">
        <v>720</v>
      </c>
      <c r="Q12" s="930"/>
      <c r="R12" s="312" t="s">
        <v>721</v>
      </c>
      <c r="S12" s="312"/>
      <c r="T12" s="312"/>
      <c r="U12" s="928" t="s">
        <v>547</v>
      </c>
      <c r="V12" s="930"/>
      <c r="W12" s="928" t="s">
        <v>723</v>
      </c>
      <c r="X12" s="929"/>
      <c r="Y12" s="286"/>
      <c r="Z12" s="286"/>
      <c r="AA12" s="286"/>
      <c r="AB12" s="286"/>
      <c r="AC12" s="186"/>
      <c r="AD12" s="186"/>
      <c r="AE12" s="186"/>
      <c r="AF12" s="298">
        <v>6.4000000000000003E-3</v>
      </c>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1.6400000000000001E-2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2</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57" priority="3">
      <formula>$AQ11=2</formula>
    </cfRule>
  </conditionalFormatting>
  <conditionalFormatting sqref="Y11:AF30">
    <cfRule type="expression" dxfId="356" priority="2">
      <formula>$AQ11=3</formula>
    </cfRule>
  </conditionalFormatting>
  <conditionalFormatting sqref="AC11:AJ30">
    <cfRule type="expression" dxfId="355" priority="1">
      <formula>$AQ11=1</formula>
    </cfRule>
  </conditionalFormatting>
  <dataValidations count="2">
    <dataValidation type="list" allowBlank="1" showInputMessage="1" showErrorMessage="1" sqref="Y11:AB30" xr:uid="{F3147635-0C5D-4A27-80D5-8D8AAB787B3C}">
      <formula1>"　,○"</formula1>
    </dataValidation>
    <dataValidation type="list" allowBlank="1" showInputMessage="1" showErrorMessage="1" sqref="N11:O30 R11:T30" xr:uid="{5DA13BF4-D053-4342-AD33-ADB77C627B20}">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A91AE4F-21CD-458C-8506-8F197C2FAA02}">
          <x14:formula1>
            <xm:f>'(参考)リスト'!$F$16:$F$21</xm:f>
          </x14:formula1>
          <xm:sqref>W11:X30</xm:sqref>
        </x14:dataValidation>
        <x14:dataValidation type="list" allowBlank="1" showInputMessage="1" showErrorMessage="1" xr:uid="{1F87CB9A-2174-4633-A4A3-216AD54785BB}">
          <x14:formula1>
            <xm:f>'(参考)リスト'!$B$16:$B$20</xm:f>
          </x14:formula1>
          <xm:sqref>L11:M30</xm:sqref>
        </x14:dataValidation>
        <x14:dataValidation type="list" allowBlank="1" showInputMessage="1" showErrorMessage="1" xr:uid="{B323235F-4389-4137-AA8D-C94BB80FA697}">
          <x14:formula1>
            <xm:f>'(参考)リスト'!$G$16:$G$20</xm:f>
          </x14:formula1>
          <xm:sqref>U11:V30</xm:sqref>
        </x14:dataValidation>
        <x14:dataValidation type="list" allowBlank="1" showInputMessage="1" showErrorMessage="1" xr:uid="{F0F7B194-1D61-4290-84A3-5A1CF3D99FE7}">
          <x14:formula1>
            <xm:f>'(参考)リスト'!$D$16:$D$18</xm:f>
          </x14:formula1>
          <xm:sqref>P11:Q30</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A0211-0FD3-4B1C-BAA8-D14E0FEB9E6D}">
  <sheetPr codeName="Sheet56"/>
  <dimension ref="B1:CH52"/>
  <sheetViews>
    <sheetView showGridLines="0" view="pageBreakPreview" topLeftCell="D1"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v>
      </c>
      <c r="AW5" s="137">
        <f>R7</f>
        <v>7.9000000953674316</v>
      </c>
      <c r="AX5" s="169">
        <f>+Y32</f>
        <v>0</v>
      </c>
      <c r="AY5" s="169">
        <f>+Z32</f>
        <v>0</v>
      </c>
      <c r="AZ5" s="169">
        <f>+AA32</f>
        <v>0</v>
      </c>
      <c r="BA5" s="169">
        <f t="shared" ref="BA5" si="0">+AB32</f>
        <v>0</v>
      </c>
      <c r="BB5" s="169">
        <f>+AC32</f>
        <v>0</v>
      </c>
      <c r="BC5" s="169">
        <f t="shared" ref="BC5:BI5" si="1">+AD32</f>
        <v>0</v>
      </c>
      <c r="BD5" s="169">
        <f t="shared" si="1"/>
        <v>0</v>
      </c>
      <c r="BE5" s="169">
        <f t="shared" si="1"/>
        <v>3</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3</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0.1305</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v>
      </c>
      <c r="O7" s="929"/>
      <c r="P7" s="936" t="s">
        <v>451</v>
      </c>
      <c r="Q7" s="938"/>
      <c r="R7" s="976">
        <v>7.9000000953674316</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719</v>
      </c>
      <c r="O11" s="955"/>
      <c r="P11" s="928" t="s">
        <v>720</v>
      </c>
      <c r="Q11" s="930"/>
      <c r="R11" s="312" t="s">
        <v>721</v>
      </c>
      <c r="S11" s="312"/>
      <c r="T11" s="312"/>
      <c r="U11" s="928" t="s">
        <v>547</v>
      </c>
      <c r="V11" s="930"/>
      <c r="W11" s="928" t="s">
        <v>723</v>
      </c>
      <c r="X11" s="929"/>
      <c r="Y11" s="286"/>
      <c r="Z11" s="286"/>
      <c r="AA11" s="286"/>
      <c r="AB11" s="286"/>
      <c r="AC11" s="186"/>
      <c r="AD11" s="186"/>
      <c r="AE11" s="186"/>
      <c r="AF11" s="298">
        <v>2.5000000000000001E-3</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719</v>
      </c>
      <c r="O12" s="955"/>
      <c r="P12" s="928" t="s">
        <v>720</v>
      </c>
      <c r="Q12" s="930"/>
      <c r="R12" s="312" t="s">
        <v>721</v>
      </c>
      <c r="S12" s="312"/>
      <c r="T12" s="312"/>
      <c r="U12" s="928" t="s">
        <v>547</v>
      </c>
      <c r="V12" s="930"/>
      <c r="W12" s="928" t="s">
        <v>723</v>
      </c>
      <c r="X12" s="929"/>
      <c r="Y12" s="286"/>
      <c r="Z12" s="286"/>
      <c r="AA12" s="286"/>
      <c r="AB12" s="286"/>
      <c r="AC12" s="186"/>
      <c r="AD12" s="186"/>
      <c r="AE12" s="186"/>
      <c r="AF12" s="298">
        <v>0.125</v>
      </c>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719</v>
      </c>
      <c r="O13" s="955"/>
      <c r="P13" s="928" t="s">
        <v>720</v>
      </c>
      <c r="Q13" s="930"/>
      <c r="R13" s="312" t="s">
        <v>721</v>
      </c>
      <c r="S13" s="312"/>
      <c r="T13" s="312"/>
      <c r="U13" s="928" t="s">
        <v>547</v>
      </c>
      <c r="V13" s="930"/>
      <c r="W13" s="928" t="s">
        <v>723</v>
      </c>
      <c r="X13" s="929"/>
      <c r="Y13" s="286"/>
      <c r="Z13" s="286"/>
      <c r="AA13" s="286"/>
      <c r="AB13" s="286"/>
      <c r="AC13" s="186"/>
      <c r="AD13" s="186"/>
      <c r="AE13" s="186"/>
      <c r="AF13" s="298">
        <v>3.0000000000000001E-3</v>
      </c>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0.1305</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3</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3</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3</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54" priority="3">
      <formula>$AQ11=2</formula>
    </cfRule>
  </conditionalFormatting>
  <conditionalFormatting sqref="Y11:AF30">
    <cfRule type="expression" dxfId="353" priority="2">
      <formula>$AQ11=3</formula>
    </cfRule>
  </conditionalFormatting>
  <conditionalFormatting sqref="AC11:AJ30">
    <cfRule type="expression" dxfId="352" priority="1">
      <formula>$AQ11=1</formula>
    </cfRule>
  </conditionalFormatting>
  <dataValidations count="2">
    <dataValidation type="list" allowBlank="1" showInputMessage="1" showErrorMessage="1" sqref="Y11:AB30" xr:uid="{35B64DA6-CF39-4435-94CF-86372C2D2C30}">
      <formula1>"　,○"</formula1>
    </dataValidation>
    <dataValidation type="list" allowBlank="1" showInputMessage="1" showErrorMessage="1" sqref="N11:O30 R11:T30" xr:uid="{07545860-D48A-4303-B8EC-671CC6F3D438}">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EB0EC72-7A32-4C98-9BCB-E614222FDA28}">
          <x14:formula1>
            <xm:f>'(参考)リスト'!$F$16:$F$21</xm:f>
          </x14:formula1>
          <xm:sqref>W11:X30</xm:sqref>
        </x14:dataValidation>
        <x14:dataValidation type="list" allowBlank="1" showInputMessage="1" showErrorMessage="1" xr:uid="{AB2B7670-2587-414D-8329-CD0F7A61F439}">
          <x14:formula1>
            <xm:f>'(参考)リスト'!$B$16:$B$20</xm:f>
          </x14:formula1>
          <xm:sqref>L11:M30</xm:sqref>
        </x14:dataValidation>
        <x14:dataValidation type="list" allowBlank="1" showInputMessage="1" showErrorMessage="1" xr:uid="{278ED510-7AE1-4AD2-95A5-2E24D50AB71F}">
          <x14:formula1>
            <xm:f>'(参考)リスト'!$G$16:$G$20</xm:f>
          </x14:formula1>
          <xm:sqref>U11:V30</xm:sqref>
        </x14:dataValidation>
        <x14:dataValidation type="list" allowBlank="1" showInputMessage="1" showErrorMessage="1" xr:uid="{F988E9A1-7624-4FA5-9846-C10A185A023B}">
          <x14:formula1>
            <xm:f>'(参考)リスト'!$D$16:$D$18</xm:f>
          </x14:formula1>
          <xm:sqref>P11:Q30</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B4B30-578F-4D7E-907C-955DB436EB9B}">
  <sheetPr codeName="Sheet57"/>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2</v>
      </c>
      <c r="AW5" s="137">
        <f>R7</f>
        <v>10.5</v>
      </c>
      <c r="AX5" s="169">
        <f>+Y32</f>
        <v>0</v>
      </c>
      <c r="AY5" s="169">
        <f>+Z32</f>
        <v>0</v>
      </c>
      <c r="AZ5" s="169">
        <f>+AA32</f>
        <v>0</v>
      </c>
      <c r="BA5" s="169">
        <f t="shared" ref="BA5" si="0">+AB32</f>
        <v>0</v>
      </c>
      <c r="BB5" s="169">
        <f>+AC32</f>
        <v>0</v>
      </c>
      <c r="BC5" s="169">
        <f t="shared" ref="BC5:BI5" si="1">+AD32</f>
        <v>0</v>
      </c>
      <c r="BD5" s="169">
        <f t="shared" si="1"/>
        <v>1</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0.01</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2</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727</v>
      </c>
      <c r="S11" s="312"/>
      <c r="T11" s="312"/>
      <c r="U11" s="928" t="s">
        <v>547</v>
      </c>
      <c r="V11" s="930"/>
      <c r="W11" s="928" t="s">
        <v>723</v>
      </c>
      <c r="X11" s="929"/>
      <c r="Y11" s="286"/>
      <c r="Z11" s="286"/>
      <c r="AA11" s="286"/>
      <c r="AB11" s="286"/>
      <c r="AC11" s="186"/>
      <c r="AD11" s="186"/>
      <c r="AE11" s="298">
        <v>0.01</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0.01</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51" priority="3">
      <formula>$AQ11=2</formula>
    </cfRule>
  </conditionalFormatting>
  <conditionalFormatting sqref="Y11:AF30">
    <cfRule type="expression" dxfId="350" priority="2">
      <formula>$AQ11=3</formula>
    </cfRule>
  </conditionalFormatting>
  <conditionalFormatting sqref="AC11:AJ30">
    <cfRule type="expression" dxfId="349" priority="1">
      <formula>$AQ11=1</formula>
    </cfRule>
  </conditionalFormatting>
  <dataValidations count="2">
    <dataValidation type="list" allowBlank="1" showInputMessage="1" showErrorMessage="1" sqref="Y11:AB30" xr:uid="{D9D9A770-BEF7-4EF2-A478-7DE9EBB7BF41}">
      <formula1>"　,○"</formula1>
    </dataValidation>
    <dataValidation type="list" allowBlank="1" showInputMessage="1" showErrorMessage="1" sqref="N11:O30 R11:T30" xr:uid="{E5F95AB5-7CCB-4364-91FD-3A8F3C3EABF8}">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4B0961B-1616-48F2-9D46-92FB894C7B36}">
          <x14:formula1>
            <xm:f>'(参考)リスト'!$F$16:$F$21</xm:f>
          </x14:formula1>
          <xm:sqref>W11:X30</xm:sqref>
        </x14:dataValidation>
        <x14:dataValidation type="list" allowBlank="1" showInputMessage="1" showErrorMessage="1" xr:uid="{9EB1C9CF-39F7-43C2-9792-46BD101ADF61}">
          <x14:formula1>
            <xm:f>'(参考)リスト'!$B$16:$B$20</xm:f>
          </x14:formula1>
          <xm:sqref>L11:M30</xm:sqref>
        </x14:dataValidation>
        <x14:dataValidation type="list" allowBlank="1" showInputMessage="1" showErrorMessage="1" xr:uid="{92CA565E-8B15-46B1-BB32-1C04F6E5B400}">
          <x14:formula1>
            <xm:f>'(参考)リスト'!$G$16:$G$20</xm:f>
          </x14:formula1>
          <xm:sqref>U11:V30</xm:sqref>
        </x14:dataValidation>
        <x14:dataValidation type="list" allowBlank="1" showInputMessage="1" showErrorMessage="1" xr:uid="{3648BAC2-065C-4D48-9EBC-C02495365D66}">
          <x14:formula1>
            <xm:f>'(参考)リスト'!$D$16:$D$18</xm:f>
          </x14:formula1>
          <xm:sqref>P11:Q30</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CA11D-5394-4B2D-90BB-613731CB3A3E}">
  <sheetPr codeName="Sheet58"/>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3</v>
      </c>
      <c r="AW5" s="137">
        <f>R7</f>
        <v>10.600000381469727</v>
      </c>
      <c r="AX5" s="169">
        <f>+Y32</f>
        <v>0</v>
      </c>
      <c r="AY5" s="169">
        <f>+Z32</f>
        <v>0</v>
      </c>
      <c r="AZ5" s="169">
        <f>+AA32</f>
        <v>0</v>
      </c>
      <c r="BA5" s="169">
        <f t="shared" ref="BA5" si="0">+AB32</f>
        <v>0</v>
      </c>
      <c r="BB5" s="169">
        <f>+AC32</f>
        <v>0</v>
      </c>
      <c r="BC5" s="169">
        <f t="shared" ref="BC5:BI5" si="1">+AD32</f>
        <v>0</v>
      </c>
      <c r="BD5" s="169">
        <f t="shared" si="1"/>
        <v>2</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2.5000000000000001E-2</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3</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727</v>
      </c>
      <c r="S11" s="312"/>
      <c r="T11" s="312"/>
      <c r="U11" s="928" t="s">
        <v>547</v>
      </c>
      <c r="V11" s="930"/>
      <c r="W11" s="928" t="s">
        <v>723</v>
      </c>
      <c r="X11" s="929"/>
      <c r="Y11" s="286"/>
      <c r="Z11" s="286"/>
      <c r="AA11" s="286"/>
      <c r="AB11" s="286"/>
      <c r="AC11" s="186"/>
      <c r="AD11" s="186"/>
      <c r="AE11" s="298">
        <v>1.4999999999999999E-2</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720</v>
      </c>
      <c r="Q12" s="930"/>
      <c r="R12" s="312" t="s">
        <v>727</v>
      </c>
      <c r="S12" s="312"/>
      <c r="T12" s="312"/>
      <c r="U12" s="928" t="s">
        <v>547</v>
      </c>
      <c r="V12" s="930"/>
      <c r="W12" s="928" t="s">
        <v>723</v>
      </c>
      <c r="X12" s="929"/>
      <c r="Y12" s="286"/>
      <c r="Z12" s="286"/>
      <c r="AA12" s="286"/>
      <c r="AB12" s="286"/>
      <c r="AC12" s="186"/>
      <c r="AD12" s="186"/>
      <c r="AE12" s="298">
        <v>0.01</v>
      </c>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2.5000000000000001E-2</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2</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48" priority="3">
      <formula>$AQ11=2</formula>
    </cfRule>
  </conditionalFormatting>
  <conditionalFormatting sqref="Y11:AF30">
    <cfRule type="expression" dxfId="347" priority="2">
      <formula>$AQ11=3</formula>
    </cfRule>
  </conditionalFormatting>
  <conditionalFormatting sqref="AC11:AJ30">
    <cfRule type="expression" dxfId="346" priority="1">
      <formula>$AQ11=1</formula>
    </cfRule>
  </conditionalFormatting>
  <dataValidations count="2">
    <dataValidation type="list" allowBlank="1" showInputMessage="1" showErrorMessage="1" sqref="Y11:AB30" xr:uid="{773729A2-1824-4B68-A91A-B222F3BDFD92}">
      <formula1>"　,○"</formula1>
    </dataValidation>
    <dataValidation type="list" allowBlank="1" showInputMessage="1" showErrorMessage="1" sqref="N11:O30 R11:T30" xr:uid="{DD7E7561-6F07-417C-90A3-239D6E00B9EB}">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1FC4366-764F-498E-87D1-2E29CE0F6E8B}">
          <x14:formula1>
            <xm:f>'(参考)リスト'!$F$16:$F$21</xm:f>
          </x14:formula1>
          <xm:sqref>W11:X30</xm:sqref>
        </x14:dataValidation>
        <x14:dataValidation type="list" allowBlank="1" showInputMessage="1" showErrorMessage="1" xr:uid="{E0FE508D-414F-4012-8FE4-FE5C90E21D25}">
          <x14:formula1>
            <xm:f>'(参考)リスト'!$B$16:$B$20</xm:f>
          </x14:formula1>
          <xm:sqref>L11:M30</xm:sqref>
        </x14:dataValidation>
        <x14:dataValidation type="list" allowBlank="1" showInputMessage="1" showErrorMessage="1" xr:uid="{5E6F9294-2732-40B4-8D4F-9AC6F54BE81F}">
          <x14:formula1>
            <xm:f>'(参考)リスト'!$G$16:$G$20</xm:f>
          </x14:formula1>
          <xm:sqref>U11:V30</xm:sqref>
        </x14:dataValidation>
        <x14:dataValidation type="list" allowBlank="1" showInputMessage="1" showErrorMessage="1" xr:uid="{64BF626A-EB91-4F11-B84D-3ED883432F22}">
          <x14:formula1>
            <xm:f>'(参考)リスト'!$D$16:$D$18</xm:f>
          </x14:formula1>
          <xm:sqref>P11:Q30</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7D97D-64B3-4B1C-8888-1CBC37EF2CBB}">
  <sheetPr codeName="Sheet59"/>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4</v>
      </c>
      <c r="AW5" s="137">
        <f>R7</f>
        <v>10.5</v>
      </c>
      <c r="AX5" s="169">
        <f>+Y32</f>
        <v>0</v>
      </c>
      <c r="AY5" s="169">
        <f>+Z32</f>
        <v>0</v>
      </c>
      <c r="AZ5" s="169">
        <f>+AA32</f>
        <v>0</v>
      </c>
      <c r="BA5" s="169">
        <f t="shared" ref="BA5" si="0">+AB32</f>
        <v>0</v>
      </c>
      <c r="BB5" s="169">
        <f>+AC32</f>
        <v>0</v>
      </c>
      <c r="BC5" s="169">
        <f t="shared" ref="BC5:BI5" si="1">+AD32</f>
        <v>0</v>
      </c>
      <c r="BD5" s="169">
        <f t="shared" si="1"/>
        <v>0</v>
      </c>
      <c r="BE5" s="169">
        <f t="shared" si="1"/>
        <v>3</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3</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5.0500000000000003E-2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4</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721</v>
      </c>
      <c r="S11" s="312"/>
      <c r="T11" s="312"/>
      <c r="U11" s="928" t="s">
        <v>547</v>
      </c>
      <c r="V11" s="930"/>
      <c r="W11" s="928" t="s">
        <v>723</v>
      </c>
      <c r="X11" s="929"/>
      <c r="Y11" s="286"/>
      <c r="Z11" s="286"/>
      <c r="AA11" s="286"/>
      <c r="AB11" s="286"/>
      <c r="AC11" s="186"/>
      <c r="AD11" s="186"/>
      <c r="AE11" s="186"/>
      <c r="AF11" s="298">
        <v>3.0000000000000001E-3</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721</v>
      </c>
      <c r="S12" s="312"/>
      <c r="T12" s="312"/>
      <c r="U12" s="928" t="s">
        <v>547</v>
      </c>
      <c r="V12" s="930"/>
      <c r="W12" s="928" t="s">
        <v>723</v>
      </c>
      <c r="X12" s="929"/>
      <c r="Y12" s="286"/>
      <c r="Z12" s="286"/>
      <c r="AA12" s="286"/>
      <c r="AB12" s="286"/>
      <c r="AC12" s="186"/>
      <c r="AD12" s="186"/>
      <c r="AE12" s="186"/>
      <c r="AF12" s="298">
        <v>0.01</v>
      </c>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726</v>
      </c>
      <c r="O13" s="955"/>
      <c r="P13" s="928" t="s">
        <v>720</v>
      </c>
      <c r="Q13" s="930"/>
      <c r="R13" s="312" t="s">
        <v>731</v>
      </c>
      <c r="S13" s="312"/>
      <c r="T13" s="312"/>
      <c r="U13" s="928" t="s">
        <v>547</v>
      </c>
      <c r="V13" s="930"/>
      <c r="W13" s="928" t="s">
        <v>723</v>
      </c>
      <c r="X13" s="929"/>
      <c r="Y13" s="286"/>
      <c r="Z13" s="286"/>
      <c r="AA13" s="286"/>
      <c r="AB13" s="286"/>
      <c r="AC13" s="186"/>
      <c r="AD13" s="186"/>
      <c r="AE13" s="186"/>
      <c r="AF13" s="298">
        <v>3.7499999999999999E-2</v>
      </c>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5.0500000000000003E-2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3</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3</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3</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45" priority="3">
      <formula>$AQ11=2</formula>
    </cfRule>
  </conditionalFormatting>
  <conditionalFormatting sqref="Y11:AF30">
    <cfRule type="expression" dxfId="344" priority="2">
      <formula>$AQ11=3</formula>
    </cfRule>
  </conditionalFormatting>
  <conditionalFormatting sqref="AC11:AJ30">
    <cfRule type="expression" dxfId="343" priority="1">
      <formula>$AQ11=1</formula>
    </cfRule>
  </conditionalFormatting>
  <dataValidations count="2">
    <dataValidation type="list" allowBlank="1" showInputMessage="1" showErrorMessage="1" sqref="Y11:AB30" xr:uid="{E706F3D0-EC9A-45BB-AD7E-E0B7F6F185FC}">
      <formula1>"　,○"</formula1>
    </dataValidation>
    <dataValidation type="list" allowBlank="1" showInputMessage="1" showErrorMessage="1" sqref="N11:O30 R11:T30" xr:uid="{83262913-4DD8-4D35-9CAC-5523CBA1124A}">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C862900-D9A0-4D1C-977F-149E18B94425}">
          <x14:formula1>
            <xm:f>'(参考)リスト'!$F$16:$F$21</xm:f>
          </x14:formula1>
          <xm:sqref>W11:X30</xm:sqref>
        </x14:dataValidation>
        <x14:dataValidation type="list" allowBlank="1" showInputMessage="1" showErrorMessage="1" xr:uid="{926F3BDC-60BC-4A4E-8C69-F750206A6E66}">
          <x14:formula1>
            <xm:f>'(参考)リスト'!$B$16:$B$20</xm:f>
          </x14:formula1>
          <xm:sqref>L11:M30</xm:sqref>
        </x14:dataValidation>
        <x14:dataValidation type="list" allowBlank="1" showInputMessage="1" showErrorMessage="1" xr:uid="{1B2FA2DD-C5A2-4814-AFBD-49E07DE6BCEE}">
          <x14:formula1>
            <xm:f>'(参考)リスト'!$G$16:$G$20</xm:f>
          </x14:formula1>
          <xm:sqref>U11:V30</xm:sqref>
        </x14:dataValidation>
        <x14:dataValidation type="list" allowBlank="1" showInputMessage="1" showErrorMessage="1" xr:uid="{FE0E80A1-B252-40CD-B335-904FA4F555FF}">
          <x14:formula1>
            <xm:f>'(参考)リスト'!$D$16:$D$18</xm:f>
          </x14:formula1>
          <xm:sqref>P11:Q30</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A8042-480D-414F-9B57-80CFBFBC7D6E}">
  <sheetPr codeName="Sheet60"/>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5</v>
      </c>
      <c r="AW5" s="137">
        <f>R7</f>
        <v>10.5</v>
      </c>
      <c r="AX5" s="169">
        <f>+Y32</f>
        <v>0</v>
      </c>
      <c r="AY5" s="169">
        <f>+Z32</f>
        <v>0</v>
      </c>
      <c r="AZ5" s="169">
        <f>+AA32</f>
        <v>0</v>
      </c>
      <c r="BA5" s="169">
        <f t="shared" ref="BA5" si="0">+AB32</f>
        <v>1</v>
      </c>
      <c r="BB5" s="169">
        <f>+AC32</f>
        <v>0</v>
      </c>
      <c r="BC5" s="169">
        <f t="shared" ref="BC5:BI5" si="1">+AD32</f>
        <v>0</v>
      </c>
      <c r="BD5" s="169">
        <f t="shared" si="1"/>
        <v>1</v>
      </c>
      <c r="BE5" s="169">
        <f t="shared" si="1"/>
        <v>0</v>
      </c>
      <c r="BF5" s="169">
        <f t="shared" si="1"/>
        <v>0</v>
      </c>
      <c r="BG5" s="169">
        <f t="shared" si="1"/>
        <v>0</v>
      </c>
      <c r="BH5" s="169">
        <f t="shared" si="1"/>
        <v>0</v>
      </c>
      <c r="BI5" s="169">
        <f t="shared" si="1"/>
        <v>0</v>
      </c>
      <c r="BJ5" s="169">
        <f>+Y35</f>
        <v>0</v>
      </c>
      <c r="BK5" s="169">
        <f t="shared" ref="BK5" si="2">+Z35</f>
        <v>0</v>
      </c>
      <c r="BL5" s="169">
        <f>+AA35</f>
        <v>1</v>
      </c>
      <c r="BM5" s="169">
        <f>+AC35</f>
        <v>0</v>
      </c>
      <c r="BN5" s="169">
        <f t="shared" ref="BN5:BO5" si="3">+AD35</f>
        <v>0</v>
      </c>
      <c r="BO5" s="169">
        <f t="shared" si="3"/>
        <v>1</v>
      </c>
      <c r="BP5" s="169">
        <f>+AG35</f>
        <v>0</v>
      </c>
      <c r="BQ5" s="169">
        <f>+AH35</f>
        <v>0</v>
      </c>
      <c r="BR5" s="169">
        <f>+AI35</f>
        <v>0</v>
      </c>
      <c r="BS5" s="285" t="str">
        <f>+Y36</f>
        <v>Ⅱ</v>
      </c>
      <c r="BT5" s="285" t="str">
        <f>+AC36</f>
        <v>Ⅱ</v>
      </c>
      <c r="BU5" s="285" t="str">
        <f>+AG36</f>
        <v>Ⅰ</v>
      </c>
      <c r="BV5" s="285" t="str">
        <f>+Y37</f>
        <v>Ⅱ</v>
      </c>
      <c r="BW5" s="138" t="str">
        <f>IF(Y32&gt;0,$R$7,"")</f>
        <v/>
      </c>
      <c r="BX5" s="139" t="str">
        <f>IF(Z32&gt;0,"",IF(AA32&gt;0,$R$7,""))</f>
        <v/>
      </c>
      <c r="BY5" s="139" t="str">
        <f>IF(Y32+Z32&gt;0,"",IF(AA32&gt;0,$R$7,""))</f>
        <v/>
      </c>
      <c r="BZ5" s="139">
        <f>IF(Y32+Z32+AA32&gt;0,"",IF(AB32&gt;0,$R$7,""))</f>
        <v>10.5</v>
      </c>
      <c r="CA5" s="140">
        <f t="shared" ref="CA5:CH5" si="4">+AC31</f>
        <v>0</v>
      </c>
      <c r="CB5" s="140">
        <f t="shared" si="4"/>
        <v>0</v>
      </c>
      <c r="CC5" s="140">
        <f t="shared" si="4"/>
        <v>0.01</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5</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721</v>
      </c>
      <c r="S11" s="312"/>
      <c r="T11" s="312"/>
      <c r="U11" s="928" t="s">
        <v>547</v>
      </c>
      <c r="V11" s="930"/>
      <c r="W11" s="928" t="s">
        <v>723</v>
      </c>
      <c r="X11" s="929"/>
      <c r="Y11" s="286"/>
      <c r="Z11" s="286"/>
      <c r="AA11" s="286"/>
      <c r="AB11" s="286"/>
      <c r="AC11" s="186"/>
      <c r="AD11" s="186"/>
      <c r="AE11" s="186">
        <v>0.01</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719</v>
      </c>
      <c r="O12" s="955"/>
      <c r="P12" s="928" t="s">
        <v>340</v>
      </c>
      <c r="Q12" s="930"/>
      <c r="R12" s="312" t="s">
        <v>734</v>
      </c>
      <c r="S12" s="312"/>
      <c r="T12" s="312"/>
      <c r="U12" s="928" t="s">
        <v>547</v>
      </c>
      <c r="V12" s="930"/>
      <c r="W12" s="928" t="s">
        <v>723</v>
      </c>
      <c r="X12" s="929"/>
      <c r="Y12" s="286"/>
      <c r="Z12" s="286"/>
      <c r="AA12" s="286"/>
      <c r="AB12" s="286" t="s">
        <v>1069</v>
      </c>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0.01</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1</v>
      </c>
      <c r="AC32" s="165">
        <f t="shared" ref="AC32:AJ32" si="7">COUNT(AC11:AC30)</f>
        <v>0</v>
      </c>
      <c r="AD32" s="165">
        <f t="shared" si="7"/>
        <v>0</v>
      </c>
      <c r="AE32" s="165">
        <f t="shared" si="7"/>
        <v>1</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Ⅱb</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1</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1</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Ⅱ</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42" priority="3">
      <formula>$AQ11=2</formula>
    </cfRule>
  </conditionalFormatting>
  <conditionalFormatting sqref="Y11:AF30">
    <cfRule type="expression" dxfId="341" priority="2">
      <formula>$AQ11=3</formula>
    </cfRule>
  </conditionalFormatting>
  <conditionalFormatting sqref="AC11:AJ30">
    <cfRule type="expression" dxfId="340" priority="1">
      <formula>$AQ11=1</formula>
    </cfRule>
  </conditionalFormatting>
  <dataValidations count="2">
    <dataValidation type="list" allowBlank="1" showInputMessage="1" showErrorMessage="1" sqref="Y11:AB30" xr:uid="{0A0316A4-49CE-4529-A0A6-815B69CB48C4}">
      <formula1>"　,○"</formula1>
    </dataValidation>
    <dataValidation type="list" allowBlank="1" showInputMessage="1" showErrorMessage="1" sqref="N11:O30 R11:T30" xr:uid="{9E2DAC83-067F-446A-AC00-00AAFD21856F}">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81E86B7-A414-4645-9002-11467F36F820}">
          <x14:formula1>
            <xm:f>'(参考)リスト'!$F$16:$F$21</xm:f>
          </x14:formula1>
          <xm:sqref>W11:X30</xm:sqref>
        </x14:dataValidation>
        <x14:dataValidation type="list" allowBlank="1" showInputMessage="1" showErrorMessage="1" xr:uid="{0B826454-CC70-4D23-B05C-028D7CA5A418}">
          <x14:formula1>
            <xm:f>'(参考)リスト'!$B$16:$B$20</xm:f>
          </x14:formula1>
          <xm:sqref>L11:M30</xm:sqref>
        </x14:dataValidation>
        <x14:dataValidation type="list" allowBlank="1" showInputMessage="1" showErrorMessage="1" xr:uid="{BF4D085A-AAB9-4E62-9201-01A1D41E16D5}">
          <x14:formula1>
            <xm:f>'(参考)リスト'!$G$16:$G$20</xm:f>
          </x14:formula1>
          <xm:sqref>U11:V30</xm:sqref>
        </x14:dataValidation>
        <x14:dataValidation type="list" allowBlank="1" showInputMessage="1" showErrorMessage="1" xr:uid="{22660095-F37F-41C7-B172-B9DD5538E88C}">
          <x14:formula1>
            <xm:f>'(参考)リスト'!$D$16:$D$18</xm:f>
          </x14:formula1>
          <xm:sqref>P11:Q30</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80BA8-1ECB-49DE-9C37-EE52300F31B7}">
  <sheetPr codeName="Sheet61"/>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6</v>
      </c>
      <c r="AW5" s="137">
        <f>R7</f>
        <v>10.5</v>
      </c>
      <c r="AX5" s="169">
        <f>+Y32</f>
        <v>0</v>
      </c>
      <c r="AY5" s="169">
        <f>+Z32</f>
        <v>0</v>
      </c>
      <c r="AZ5" s="169">
        <f>+AA32</f>
        <v>0</v>
      </c>
      <c r="BA5" s="169">
        <f t="shared" ref="BA5" si="0">+AB32</f>
        <v>2</v>
      </c>
      <c r="BB5" s="169">
        <f>+AC32</f>
        <v>0</v>
      </c>
      <c r="BC5" s="169">
        <f t="shared" ref="BC5:BI5" si="1">+AD32</f>
        <v>0</v>
      </c>
      <c r="BD5" s="169">
        <f t="shared" si="1"/>
        <v>1</v>
      </c>
      <c r="BE5" s="169">
        <f t="shared" si="1"/>
        <v>0</v>
      </c>
      <c r="BF5" s="169">
        <f t="shared" si="1"/>
        <v>0</v>
      </c>
      <c r="BG5" s="169">
        <f t="shared" si="1"/>
        <v>0</v>
      </c>
      <c r="BH5" s="169">
        <f t="shared" si="1"/>
        <v>0</v>
      </c>
      <c r="BI5" s="169">
        <f t="shared" si="1"/>
        <v>0</v>
      </c>
      <c r="BJ5" s="169">
        <f>+Y35</f>
        <v>0</v>
      </c>
      <c r="BK5" s="169">
        <f t="shared" ref="BK5" si="2">+Z35</f>
        <v>0</v>
      </c>
      <c r="BL5" s="169">
        <f>+AA35</f>
        <v>1</v>
      </c>
      <c r="BM5" s="169">
        <f>+AC35</f>
        <v>0</v>
      </c>
      <c r="BN5" s="169">
        <f t="shared" ref="BN5:BO5" si="3">+AD35</f>
        <v>0</v>
      </c>
      <c r="BO5" s="169">
        <f t="shared" si="3"/>
        <v>1</v>
      </c>
      <c r="BP5" s="169">
        <f>+AG35</f>
        <v>0</v>
      </c>
      <c r="BQ5" s="169">
        <f>+AH35</f>
        <v>0</v>
      </c>
      <c r="BR5" s="169">
        <f>+AI35</f>
        <v>0</v>
      </c>
      <c r="BS5" s="285" t="str">
        <f>+Y36</f>
        <v>Ⅱ</v>
      </c>
      <c r="BT5" s="285" t="str">
        <f>+AC36</f>
        <v>Ⅱ</v>
      </c>
      <c r="BU5" s="285" t="str">
        <f>+AG36</f>
        <v>Ⅰ</v>
      </c>
      <c r="BV5" s="285" t="str">
        <f>+Y37</f>
        <v>Ⅱ</v>
      </c>
      <c r="BW5" s="138" t="str">
        <f>IF(Y32&gt;0,$R$7,"")</f>
        <v/>
      </c>
      <c r="BX5" s="139" t="str">
        <f>IF(Z32&gt;0,"",IF(AA32&gt;0,$R$7,""))</f>
        <v/>
      </c>
      <c r="BY5" s="139" t="str">
        <f>IF(Y32+Z32&gt;0,"",IF(AA32&gt;0,$R$7,""))</f>
        <v/>
      </c>
      <c r="BZ5" s="139">
        <f>IF(Y32+Z32+AA32&gt;0,"",IF(AB32&gt;0,$R$7,""))</f>
        <v>10.5</v>
      </c>
      <c r="CA5" s="140">
        <f t="shared" ref="CA5:CH5" si="4">+AC31</f>
        <v>0</v>
      </c>
      <c r="CB5" s="140">
        <f t="shared" si="4"/>
        <v>0</v>
      </c>
      <c r="CC5" s="140">
        <f t="shared" si="4"/>
        <v>1.7500000000000002E-2</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6</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547</v>
      </c>
      <c r="V11" s="930"/>
      <c r="W11" s="928" t="s">
        <v>723</v>
      </c>
      <c r="X11" s="929"/>
      <c r="Y11" s="286"/>
      <c r="Z11" s="286"/>
      <c r="AA11" s="286"/>
      <c r="AB11" s="286"/>
      <c r="AC11" s="186"/>
      <c r="AD11" s="186"/>
      <c r="AE11" s="186">
        <v>1.7500000000000002E-2</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340</v>
      </c>
      <c r="Q12" s="930"/>
      <c r="R12" s="312" t="s">
        <v>734</v>
      </c>
      <c r="S12" s="312"/>
      <c r="T12" s="312"/>
      <c r="U12" s="928" t="s">
        <v>547</v>
      </c>
      <c r="V12" s="930"/>
      <c r="W12" s="928" t="s">
        <v>723</v>
      </c>
      <c r="X12" s="929"/>
      <c r="Y12" s="286"/>
      <c r="Z12" s="286"/>
      <c r="AA12" s="286"/>
      <c r="AB12" s="286" t="s">
        <v>1069</v>
      </c>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719</v>
      </c>
      <c r="O13" s="955"/>
      <c r="P13" s="928" t="s">
        <v>340</v>
      </c>
      <c r="Q13" s="930"/>
      <c r="R13" s="312" t="s">
        <v>734</v>
      </c>
      <c r="S13" s="312"/>
      <c r="T13" s="312"/>
      <c r="U13" s="928" t="s">
        <v>547</v>
      </c>
      <c r="V13" s="930"/>
      <c r="W13" s="928" t="s">
        <v>723</v>
      </c>
      <c r="X13" s="929"/>
      <c r="Y13" s="286"/>
      <c r="Z13" s="286"/>
      <c r="AA13" s="286"/>
      <c r="AB13" s="286" t="s">
        <v>1069</v>
      </c>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1.7500000000000002E-2</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2</v>
      </c>
      <c r="AC32" s="165">
        <f t="shared" ref="AC32:AJ32" si="7">COUNT(AC11:AC30)</f>
        <v>0</v>
      </c>
      <c r="AD32" s="165">
        <f t="shared" si="7"/>
        <v>0</v>
      </c>
      <c r="AE32" s="165">
        <f t="shared" si="7"/>
        <v>1</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Ⅱb</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2</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1</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3</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Ⅱ</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39" priority="3">
      <formula>$AQ11=2</formula>
    </cfRule>
  </conditionalFormatting>
  <conditionalFormatting sqref="Y11:AF30">
    <cfRule type="expression" dxfId="338" priority="2">
      <formula>$AQ11=3</formula>
    </cfRule>
  </conditionalFormatting>
  <conditionalFormatting sqref="AC11:AJ30">
    <cfRule type="expression" dxfId="337" priority="1">
      <formula>$AQ11=1</formula>
    </cfRule>
  </conditionalFormatting>
  <dataValidations count="2">
    <dataValidation type="list" allowBlank="1" showInputMessage="1" showErrorMessage="1" sqref="Y11:AB30" xr:uid="{BDCD87EC-34E6-4A2D-86F8-B1233C241BC3}">
      <formula1>"　,○"</formula1>
    </dataValidation>
    <dataValidation type="list" allowBlank="1" showInputMessage="1" showErrorMessage="1" sqref="N11:O30 R11:T30" xr:uid="{599022A8-C76C-4907-8DD7-3F84CE2B09DD}">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92AD296-4862-4B30-A041-DA74922DE38C}">
          <x14:formula1>
            <xm:f>'(参考)リスト'!$F$16:$F$21</xm:f>
          </x14:formula1>
          <xm:sqref>W11:X30</xm:sqref>
        </x14:dataValidation>
        <x14:dataValidation type="list" allowBlank="1" showInputMessage="1" showErrorMessage="1" xr:uid="{44F6C1C1-E4F0-43AE-A2F4-BF62B4449C5B}">
          <x14:formula1>
            <xm:f>'(参考)リスト'!$B$16:$B$20</xm:f>
          </x14:formula1>
          <xm:sqref>L11:M30</xm:sqref>
        </x14:dataValidation>
        <x14:dataValidation type="list" allowBlank="1" showInputMessage="1" showErrorMessage="1" xr:uid="{085CE2F8-C8CA-4257-8A58-9EF9B92137E7}">
          <x14:formula1>
            <xm:f>'(参考)リスト'!$G$16:$G$20</xm:f>
          </x14:formula1>
          <xm:sqref>U11:V30</xm:sqref>
        </x14:dataValidation>
        <x14:dataValidation type="list" allowBlank="1" showInputMessage="1" showErrorMessage="1" xr:uid="{C3164622-9198-463A-A83A-CD09355FE9DE}">
          <x14:formula1>
            <xm:f>'(参考)リスト'!$D$16:$D$18</xm:f>
          </x14:formula1>
          <xm:sqref>P11:Q30</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91D23-FE8F-4FEA-84CD-192076DABD39}">
  <sheetPr codeName="Sheet62"/>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7</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7</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36" priority="3">
      <formula>$AQ11=2</formula>
    </cfRule>
  </conditionalFormatting>
  <conditionalFormatting sqref="Y11:AF30">
    <cfRule type="expression" dxfId="335" priority="2">
      <formula>$AQ11=3</formula>
    </cfRule>
  </conditionalFormatting>
  <conditionalFormatting sqref="AC11:AJ30">
    <cfRule type="expression" dxfId="334" priority="1">
      <formula>$AQ11=1</formula>
    </cfRule>
  </conditionalFormatting>
  <dataValidations count="2">
    <dataValidation type="list" allowBlank="1" showInputMessage="1" showErrorMessage="1" sqref="Y11:AB30" xr:uid="{589C91F6-7D0D-4C3F-8F0A-EDECE7060A32}">
      <formula1>"　,○"</formula1>
    </dataValidation>
    <dataValidation type="list" allowBlank="1" showInputMessage="1" showErrorMessage="1" sqref="N11:O30 R11:T30" xr:uid="{35674F08-0F6C-4607-B986-8557FBEF9EE6}">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A635FF-117D-4BEE-BC38-9D4E2EC8F55A}">
          <x14:formula1>
            <xm:f>'(参考)リスト'!$F$16:$F$21</xm:f>
          </x14:formula1>
          <xm:sqref>W11:X30</xm:sqref>
        </x14:dataValidation>
        <x14:dataValidation type="list" allowBlank="1" showInputMessage="1" showErrorMessage="1" xr:uid="{D0E53E61-85A3-4904-981C-C95486B14B1B}">
          <x14:formula1>
            <xm:f>'(参考)リスト'!$B$16:$B$20</xm:f>
          </x14:formula1>
          <xm:sqref>L11:M30</xm:sqref>
        </x14:dataValidation>
        <x14:dataValidation type="list" allowBlank="1" showInputMessage="1" showErrorMessage="1" xr:uid="{ABA6BDEB-B145-4FBC-9162-0F28E771ED85}">
          <x14:formula1>
            <xm:f>'(参考)リスト'!$G$16:$G$20</xm:f>
          </x14:formula1>
          <xm:sqref>U11:V30</xm:sqref>
        </x14:dataValidation>
        <x14:dataValidation type="list" allowBlank="1" showInputMessage="1" showErrorMessage="1" xr:uid="{0C3D631F-4EC2-4454-882C-CD3D58FE594E}">
          <x14:formula1>
            <xm:f>'(参考)リスト'!$D$16:$D$18</xm:f>
          </x14:formula1>
          <xm:sqref>P11:Q30</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F1CB0-D8D7-4A6A-A466-EADEB9F99367}">
  <sheetPr codeName="Sheet63"/>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8</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8</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33" priority="3">
      <formula>$AQ11=2</formula>
    </cfRule>
  </conditionalFormatting>
  <conditionalFormatting sqref="Y11:AF30">
    <cfRule type="expression" dxfId="332" priority="2">
      <formula>$AQ11=3</formula>
    </cfRule>
  </conditionalFormatting>
  <conditionalFormatting sqref="AC11:AJ30">
    <cfRule type="expression" dxfId="331" priority="1">
      <formula>$AQ11=1</formula>
    </cfRule>
  </conditionalFormatting>
  <dataValidations count="2">
    <dataValidation type="list" allowBlank="1" showInputMessage="1" showErrorMessage="1" sqref="Y11:AB30" xr:uid="{E3F30B95-0618-403D-88D6-3569A1B8B6F8}">
      <formula1>"　,○"</formula1>
    </dataValidation>
    <dataValidation type="list" allowBlank="1" showInputMessage="1" showErrorMessage="1" sqref="N11:O30 R11:T30" xr:uid="{EE69823A-C51A-40C1-BBEF-810C280C7FD1}">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050816B-7FD8-4F07-B3CA-8CFB496CD980}">
          <x14:formula1>
            <xm:f>'(参考)リスト'!$F$16:$F$21</xm:f>
          </x14:formula1>
          <xm:sqref>W11:X30</xm:sqref>
        </x14:dataValidation>
        <x14:dataValidation type="list" allowBlank="1" showInputMessage="1" showErrorMessage="1" xr:uid="{D2963B9F-66CE-4030-8601-9A40C3273D05}">
          <x14:formula1>
            <xm:f>'(参考)リスト'!$B$16:$B$20</xm:f>
          </x14:formula1>
          <xm:sqref>L11:M30</xm:sqref>
        </x14:dataValidation>
        <x14:dataValidation type="list" allowBlank="1" showInputMessage="1" showErrorMessage="1" xr:uid="{527FAAA5-F9DF-4D4C-99DF-D6D066BB5121}">
          <x14:formula1>
            <xm:f>'(参考)リスト'!$G$16:$G$20</xm:f>
          </x14:formula1>
          <xm:sqref>U11:V30</xm:sqref>
        </x14:dataValidation>
        <x14:dataValidation type="list" allowBlank="1" showInputMessage="1" showErrorMessage="1" xr:uid="{086A6E04-3621-4AC7-8DCC-1C75828AC8C0}">
          <x14:formula1>
            <xm:f>'(参考)リスト'!$D$16:$D$18</xm:f>
          </x14:formula1>
          <xm:sqref>P11:Q30</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BD3AF-3CB4-4A19-ADEE-CC24CAFF2A09}">
  <sheetPr codeName="Sheet64"/>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9</v>
      </c>
      <c r="AW5" s="137">
        <f>R7</f>
        <v>10.600000381469727</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2.4E-2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9</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721</v>
      </c>
      <c r="S11" s="312"/>
      <c r="T11" s="312"/>
      <c r="U11" s="928" t="s">
        <v>547</v>
      </c>
      <c r="V11" s="930"/>
      <c r="W11" s="928" t="s">
        <v>723</v>
      </c>
      <c r="X11" s="929"/>
      <c r="Y11" s="286"/>
      <c r="Z11" s="286"/>
      <c r="AA11" s="286"/>
      <c r="AB11" s="286"/>
      <c r="AC11" s="186"/>
      <c r="AD11" s="186"/>
      <c r="AE11" s="186"/>
      <c r="AF11" s="298">
        <v>2.4E-2</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2.4E-2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30" priority="3">
      <formula>$AQ11=2</formula>
    </cfRule>
  </conditionalFormatting>
  <conditionalFormatting sqref="Y11:AF30">
    <cfRule type="expression" dxfId="329" priority="2">
      <formula>$AQ11=3</formula>
    </cfRule>
  </conditionalFormatting>
  <conditionalFormatting sqref="AC11:AJ30">
    <cfRule type="expression" dxfId="328" priority="1">
      <formula>$AQ11=1</formula>
    </cfRule>
  </conditionalFormatting>
  <dataValidations count="2">
    <dataValidation type="list" allowBlank="1" showInputMessage="1" showErrorMessage="1" sqref="Y11:AB30" xr:uid="{CE18E2B9-6030-42CC-8316-2DE5CB852E0E}">
      <formula1>"　,○"</formula1>
    </dataValidation>
    <dataValidation type="list" allowBlank="1" showInputMessage="1" showErrorMessage="1" sqref="N11:O30 R11:T30" xr:uid="{A50125DB-6E63-47AC-9B77-9483F16049C5}">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8B72A8-2C8D-4D7C-98AF-AD725EC76136}">
          <x14:formula1>
            <xm:f>'(参考)リスト'!$F$16:$F$21</xm:f>
          </x14:formula1>
          <xm:sqref>W11:X30</xm:sqref>
        </x14:dataValidation>
        <x14:dataValidation type="list" allowBlank="1" showInputMessage="1" showErrorMessage="1" xr:uid="{D3398BEA-B0FC-4367-BDDD-D1F037ECE826}">
          <x14:formula1>
            <xm:f>'(参考)リスト'!$B$16:$B$20</xm:f>
          </x14:formula1>
          <xm:sqref>L11:M30</xm:sqref>
        </x14:dataValidation>
        <x14:dataValidation type="list" allowBlank="1" showInputMessage="1" showErrorMessage="1" xr:uid="{B51F48AB-72A5-48F2-AB4B-A220CDA47B82}">
          <x14:formula1>
            <xm:f>'(参考)リスト'!$G$16:$G$20</xm:f>
          </x14:formula1>
          <xm:sqref>U11:V30</xm:sqref>
        </x14:dataValidation>
        <x14:dataValidation type="list" allowBlank="1" showInputMessage="1" showErrorMessage="1" xr:uid="{025AA791-308F-40E6-982D-1575903ECAB6}">
          <x14:formula1>
            <xm:f>'(参考)リスト'!$D$16:$D$18</xm:f>
          </x14:formula1>
          <xm:sqref>P11:Q30</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4538-5907-4238-A7F7-69E1B2F4A618}">
  <sheetPr codeName="Sheet65"/>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10</v>
      </c>
      <c r="AW5" s="137">
        <f>R7</f>
        <v>10.600000381469727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10</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27" priority="3">
      <formula>$AQ11=2</formula>
    </cfRule>
  </conditionalFormatting>
  <conditionalFormatting sqref="Y11:AF30">
    <cfRule type="expression" dxfId="326" priority="2">
      <formula>$AQ11=3</formula>
    </cfRule>
  </conditionalFormatting>
  <conditionalFormatting sqref="AC11:AJ30">
    <cfRule type="expression" dxfId="325" priority="1">
      <formula>$AQ11=1</formula>
    </cfRule>
  </conditionalFormatting>
  <dataValidations count="2">
    <dataValidation type="list" allowBlank="1" showInputMessage="1" showErrorMessage="1" sqref="Y11:AB30" xr:uid="{9BA57C3C-28AA-46E9-B9A9-9D500CBF3FCF}">
      <formula1>"　,○"</formula1>
    </dataValidation>
    <dataValidation type="list" allowBlank="1" showInputMessage="1" showErrorMessage="1" sqref="N11:O30 R11:T30" xr:uid="{9D180B8E-7DA6-4332-B389-89A37630AD17}">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76452FE-CD5E-4848-8DC6-17457CEFAF13}">
          <x14:formula1>
            <xm:f>'(参考)リスト'!$F$16:$F$21</xm:f>
          </x14:formula1>
          <xm:sqref>W11:X30</xm:sqref>
        </x14:dataValidation>
        <x14:dataValidation type="list" allowBlank="1" showInputMessage="1" showErrorMessage="1" xr:uid="{A1F11EFD-1320-4228-A8F9-B1DE4C13A577}">
          <x14:formula1>
            <xm:f>'(参考)リスト'!$B$16:$B$20</xm:f>
          </x14:formula1>
          <xm:sqref>L11:M30</xm:sqref>
        </x14:dataValidation>
        <x14:dataValidation type="list" allowBlank="1" showInputMessage="1" showErrorMessage="1" xr:uid="{DEEA022E-3CE8-47F3-B972-EC2A01EF9CC7}">
          <x14:formula1>
            <xm:f>'(参考)リスト'!$G$16:$G$20</xm:f>
          </x14:formula1>
          <xm:sqref>U11:V30</xm:sqref>
        </x14:dataValidation>
        <x14:dataValidation type="list" allowBlank="1" showInputMessage="1" showErrorMessage="1" xr:uid="{22B098EB-A0EB-4344-AC03-2D779F305A76}">
          <x14:formula1>
            <xm:f>'(参考)リスト'!$D$16:$D$18</xm:f>
          </x14:formula1>
          <xm:sqref>P11:Q30</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604B2-A992-4162-8B93-A9310E7DD6E0}">
  <sheetPr codeName="Sheet66"/>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11</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11</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24" priority="3">
      <formula>$AQ11=2</formula>
    </cfRule>
  </conditionalFormatting>
  <conditionalFormatting sqref="Y11:AF30">
    <cfRule type="expression" dxfId="323" priority="2">
      <formula>$AQ11=3</formula>
    </cfRule>
  </conditionalFormatting>
  <conditionalFormatting sqref="AC11:AJ30">
    <cfRule type="expression" dxfId="322" priority="1">
      <formula>$AQ11=1</formula>
    </cfRule>
  </conditionalFormatting>
  <dataValidations count="2">
    <dataValidation type="list" allowBlank="1" showInputMessage="1" showErrorMessage="1" sqref="Y11:AB30" xr:uid="{D62EB7C7-644B-4475-8E63-DCF62C5B7397}">
      <formula1>"　,○"</formula1>
    </dataValidation>
    <dataValidation type="list" allowBlank="1" showInputMessage="1" showErrorMessage="1" sqref="N11:O30 R11:T30" xr:uid="{68C046AF-CCD6-49B5-8FDE-BB370E8691F4}">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A56F30-2C3B-4218-AE52-AC3A3B5DAC58}">
          <x14:formula1>
            <xm:f>'(参考)リスト'!$F$16:$F$21</xm:f>
          </x14:formula1>
          <xm:sqref>W11:X30</xm:sqref>
        </x14:dataValidation>
        <x14:dataValidation type="list" allowBlank="1" showInputMessage="1" showErrorMessage="1" xr:uid="{87D6E007-E9D7-4443-AB65-E74F26A20003}">
          <x14:formula1>
            <xm:f>'(参考)リスト'!$B$16:$B$20</xm:f>
          </x14:formula1>
          <xm:sqref>L11:M30</xm:sqref>
        </x14:dataValidation>
        <x14:dataValidation type="list" allowBlank="1" showInputMessage="1" showErrorMessage="1" xr:uid="{65EE9020-B1A7-4719-8970-603C35C351FE}">
          <x14:formula1>
            <xm:f>'(参考)リスト'!$G$16:$G$20</xm:f>
          </x14:formula1>
          <xm:sqref>U11:V30</xm:sqref>
        </x14:dataValidation>
        <x14:dataValidation type="list" allowBlank="1" showInputMessage="1" showErrorMessage="1" xr:uid="{33EAA8F9-5639-4C3C-B1E3-2403A9768CD6}">
          <x14:formula1>
            <xm:f>'(参考)リスト'!$D$16:$D$18</xm:f>
          </x14:formula1>
          <xm:sqref>P11:Q30</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6B50C-6842-4FED-AF3D-517DE552D6B5}">
  <sheetPr codeName="Sheet67"/>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12</v>
      </c>
      <c r="AW5" s="137">
        <f>R7</f>
        <v>10.600000381469727</v>
      </c>
      <c r="AX5" s="169">
        <f>+Y32</f>
        <v>0</v>
      </c>
      <c r="AY5" s="169">
        <f>+Z32</f>
        <v>0</v>
      </c>
      <c r="AZ5" s="169">
        <f>+AA32</f>
        <v>0</v>
      </c>
      <c r="BA5" s="169">
        <f t="shared" ref="BA5" si="0">+AB32</f>
        <v>0</v>
      </c>
      <c r="BB5" s="169">
        <f>+AC32</f>
        <v>0</v>
      </c>
      <c r="BC5" s="169">
        <f t="shared" ref="BC5:BI5" si="1">+AD32</f>
        <v>0</v>
      </c>
      <c r="BD5" s="169">
        <f t="shared" si="1"/>
        <v>0</v>
      </c>
      <c r="BE5" s="169">
        <f t="shared" si="1"/>
        <v>2</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9.9999999999999992E-2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12</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721</v>
      </c>
      <c r="S11" s="312"/>
      <c r="T11" s="312"/>
      <c r="U11" s="928" t="s">
        <v>547</v>
      </c>
      <c r="V11" s="930"/>
      <c r="W11" s="928" t="s">
        <v>723</v>
      </c>
      <c r="X11" s="929"/>
      <c r="Y11" s="286"/>
      <c r="Z11" s="286"/>
      <c r="AA11" s="286"/>
      <c r="AB11" s="286"/>
      <c r="AC11" s="186"/>
      <c r="AD11" s="186"/>
      <c r="AE11" s="186"/>
      <c r="AF11" s="186">
        <v>0.09</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720</v>
      </c>
      <c r="Q12" s="930"/>
      <c r="R12" s="312" t="s">
        <v>721</v>
      </c>
      <c r="S12" s="312"/>
      <c r="T12" s="312"/>
      <c r="U12" s="928" t="s">
        <v>547</v>
      </c>
      <c r="V12" s="930"/>
      <c r="W12" s="928" t="s">
        <v>723</v>
      </c>
      <c r="X12" s="929"/>
      <c r="Y12" s="286"/>
      <c r="Z12" s="286"/>
      <c r="AA12" s="286"/>
      <c r="AB12" s="286"/>
      <c r="AC12" s="186"/>
      <c r="AD12" s="186"/>
      <c r="AE12" s="186"/>
      <c r="AF12" s="186">
        <v>0.01</v>
      </c>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9.9999999999999992E-2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2</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21" priority="3">
      <formula>$AQ11=2</formula>
    </cfRule>
  </conditionalFormatting>
  <conditionalFormatting sqref="Y11:AF30">
    <cfRule type="expression" dxfId="320" priority="2">
      <formula>$AQ11=3</formula>
    </cfRule>
  </conditionalFormatting>
  <conditionalFormatting sqref="AC11:AJ30">
    <cfRule type="expression" dxfId="319" priority="1">
      <formula>$AQ11=1</formula>
    </cfRule>
  </conditionalFormatting>
  <dataValidations count="2">
    <dataValidation type="list" allowBlank="1" showInputMessage="1" showErrorMessage="1" sqref="Y11:AB30" xr:uid="{EED8ED66-599B-4752-9531-99A22E0A0D8B}">
      <formula1>"　,○"</formula1>
    </dataValidation>
    <dataValidation type="list" allowBlank="1" showInputMessage="1" showErrorMessage="1" sqref="N11:O30 R11:T30" xr:uid="{D3B9DD4D-F95D-429D-88E9-C0675D085348}">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6ADBECE-EED0-4DC9-8290-C786C43B3468}">
          <x14:formula1>
            <xm:f>'(参考)リスト'!$F$16:$F$21</xm:f>
          </x14:formula1>
          <xm:sqref>W11:X30</xm:sqref>
        </x14:dataValidation>
        <x14:dataValidation type="list" allowBlank="1" showInputMessage="1" showErrorMessage="1" xr:uid="{33DB435F-8B9D-467C-8EDF-736920F7B2FF}">
          <x14:formula1>
            <xm:f>'(参考)リスト'!$B$16:$B$20</xm:f>
          </x14:formula1>
          <xm:sqref>L11:M30</xm:sqref>
        </x14:dataValidation>
        <x14:dataValidation type="list" allowBlank="1" showInputMessage="1" showErrorMessage="1" xr:uid="{128A10F6-6663-4F02-9EBE-23ED62C79F5F}">
          <x14:formula1>
            <xm:f>'(参考)リスト'!$G$16:$G$20</xm:f>
          </x14:formula1>
          <xm:sqref>U11:V30</xm:sqref>
        </x14:dataValidation>
        <x14:dataValidation type="list" allowBlank="1" showInputMessage="1" showErrorMessage="1" xr:uid="{8487CABB-E5E5-4D02-8608-06418049341D}">
          <x14:formula1>
            <xm:f>'(参考)リスト'!$D$16:$D$18</xm:f>
          </x14:formula1>
          <xm:sqref>P11:Q30</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D32CE-FDE6-46BB-B036-ABEEF7862A6E}">
  <sheetPr codeName="Sheet68"/>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13</v>
      </c>
      <c r="AW5" s="137">
        <f>R7</f>
        <v>10.5</v>
      </c>
      <c r="AX5" s="169">
        <f>+Y32</f>
        <v>0</v>
      </c>
      <c r="AY5" s="169">
        <f>+Z32</f>
        <v>0</v>
      </c>
      <c r="AZ5" s="169">
        <f>+AA32</f>
        <v>0</v>
      </c>
      <c r="BA5" s="169">
        <f t="shared" ref="BA5" si="0">+AB32</f>
        <v>1</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1</v>
      </c>
      <c r="BM5" s="169">
        <f>+AC35</f>
        <v>0</v>
      </c>
      <c r="BN5" s="169">
        <f t="shared" ref="BN5:BO5" si="3">+AD35</f>
        <v>0</v>
      </c>
      <c r="BO5" s="169">
        <f t="shared" si="3"/>
        <v>1</v>
      </c>
      <c r="BP5" s="169">
        <f>+AG35</f>
        <v>0</v>
      </c>
      <c r="BQ5" s="169">
        <f>+AH35</f>
        <v>0</v>
      </c>
      <c r="BR5" s="169">
        <f>+AI35</f>
        <v>0</v>
      </c>
      <c r="BS5" s="285" t="str">
        <f>+Y36</f>
        <v>Ⅱ</v>
      </c>
      <c r="BT5" s="285" t="str">
        <f>+AC36</f>
        <v>Ⅱ</v>
      </c>
      <c r="BU5" s="285" t="str">
        <f>+AG36</f>
        <v>Ⅰ</v>
      </c>
      <c r="BV5" s="285" t="str">
        <f>+Y37</f>
        <v>Ⅱ</v>
      </c>
      <c r="BW5" s="138" t="str">
        <f>IF(Y32&gt;0,$R$7,"")</f>
        <v/>
      </c>
      <c r="BX5" s="139" t="str">
        <f>IF(Z32&gt;0,"",IF(AA32&gt;0,$R$7,""))</f>
        <v/>
      </c>
      <c r="BY5" s="139" t="str">
        <f>IF(Y32+Z32&gt;0,"",IF(AA32&gt;0,$R$7,""))</f>
        <v/>
      </c>
      <c r="BZ5" s="139">
        <f>IF(Y32+Z32+AA32&gt;0,"",IF(AB32&gt;0,$R$7,""))</f>
        <v>10.5</v>
      </c>
      <c r="CA5" s="140">
        <f t="shared" ref="CA5:CH5" si="4">+AC31</f>
        <v>0</v>
      </c>
      <c r="CB5" s="140">
        <f t="shared" si="4"/>
        <v>0</v>
      </c>
      <c r="CC5" s="140">
        <f t="shared" si="4"/>
        <v>0</v>
      </c>
      <c r="CD5" s="140">
        <f t="shared" si="4"/>
        <v>0.01</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13</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721</v>
      </c>
      <c r="S11" s="312"/>
      <c r="T11" s="312"/>
      <c r="U11" s="928" t="s">
        <v>547</v>
      </c>
      <c r="V11" s="930"/>
      <c r="W11" s="928" t="s">
        <v>723</v>
      </c>
      <c r="X11" s="929"/>
      <c r="Y11" s="286"/>
      <c r="Z11" s="286"/>
      <c r="AA11" s="286"/>
      <c r="AB11" s="286"/>
      <c r="AC11" s="186"/>
      <c r="AD11" s="186"/>
      <c r="AE11" s="186"/>
      <c r="AF11" s="186">
        <v>0.01</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340</v>
      </c>
      <c r="Q12" s="930"/>
      <c r="R12" s="312" t="s">
        <v>734</v>
      </c>
      <c r="S12" s="312"/>
      <c r="T12" s="312"/>
      <c r="U12" s="928" t="s">
        <v>547</v>
      </c>
      <c r="V12" s="930"/>
      <c r="W12" s="928" t="s">
        <v>723</v>
      </c>
      <c r="X12" s="929"/>
      <c r="Y12" s="286"/>
      <c r="Z12" s="286"/>
      <c r="AA12" s="286"/>
      <c r="AB12" s="286" t="s">
        <v>1069</v>
      </c>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0.01</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1</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Ⅱb</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1</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1</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Ⅱ</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18" priority="3">
      <formula>$AQ11=2</formula>
    </cfRule>
  </conditionalFormatting>
  <conditionalFormatting sqref="Y11:AF30">
    <cfRule type="expression" dxfId="317" priority="2">
      <formula>$AQ11=3</formula>
    </cfRule>
  </conditionalFormatting>
  <conditionalFormatting sqref="AC11:AJ30">
    <cfRule type="expression" dxfId="316" priority="1">
      <formula>$AQ11=1</formula>
    </cfRule>
  </conditionalFormatting>
  <dataValidations count="2">
    <dataValidation type="list" allowBlank="1" showInputMessage="1" showErrorMessage="1" sqref="Y11:AB30" xr:uid="{0A2267DC-90F4-44B3-A396-538DC67CB292}">
      <formula1>"　,○"</formula1>
    </dataValidation>
    <dataValidation type="list" allowBlank="1" showInputMessage="1" showErrorMessage="1" sqref="N11:O30 R11:T30" xr:uid="{76896175-1506-448F-A8AE-C32EEA666903}">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036F289-E59D-4678-B182-32ED2B1A6D14}">
          <x14:formula1>
            <xm:f>'(参考)リスト'!$F$16:$F$21</xm:f>
          </x14:formula1>
          <xm:sqref>W11:X30</xm:sqref>
        </x14:dataValidation>
        <x14:dataValidation type="list" allowBlank="1" showInputMessage="1" showErrorMessage="1" xr:uid="{25D759A0-D7E7-462F-85C2-D01B4E5A10F8}">
          <x14:formula1>
            <xm:f>'(参考)リスト'!$B$16:$B$20</xm:f>
          </x14:formula1>
          <xm:sqref>L11:M30</xm:sqref>
        </x14:dataValidation>
        <x14:dataValidation type="list" allowBlank="1" showInputMessage="1" showErrorMessage="1" xr:uid="{3D3C4802-5FFC-40B9-B3B8-34DF8F76D8C9}">
          <x14:formula1>
            <xm:f>'(参考)リスト'!$G$16:$G$20</xm:f>
          </x14:formula1>
          <xm:sqref>U11:V30</xm:sqref>
        </x14:dataValidation>
        <x14:dataValidation type="list" allowBlank="1" showInputMessage="1" showErrorMessage="1" xr:uid="{7BC217E4-F906-4FAE-AF35-006EA800D98F}">
          <x14:formula1>
            <xm:f>'(参考)リスト'!$D$16:$D$18</xm:f>
          </x14:formula1>
          <xm:sqref>P11:Q30</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95D52-A28F-487D-84A8-19D43A10DD08}">
  <sheetPr codeName="Sheet69"/>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14</v>
      </c>
      <c r="AW5" s="137">
        <f>R7</f>
        <v>10.5</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0.03</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14</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v>0.03</v>
      </c>
      <c r="AG11" s="186"/>
      <c r="AH11" s="186"/>
      <c r="AI11" s="186"/>
      <c r="AJ11" s="186"/>
      <c r="AK11" s="1022" t="s">
        <v>1135</v>
      </c>
      <c r="AL11" s="1023"/>
      <c r="AM11" s="1023"/>
      <c r="AN11" s="765"/>
      <c r="AO11" s="766"/>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0.03</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15" priority="3">
      <formula>$AQ11=2</formula>
    </cfRule>
  </conditionalFormatting>
  <conditionalFormatting sqref="Y11:AF30">
    <cfRule type="expression" dxfId="314" priority="2">
      <formula>$AQ11=3</formula>
    </cfRule>
  </conditionalFormatting>
  <conditionalFormatting sqref="AC11:AJ30">
    <cfRule type="expression" dxfId="313" priority="1">
      <formula>$AQ11=1</formula>
    </cfRule>
  </conditionalFormatting>
  <dataValidations count="2">
    <dataValidation type="list" allowBlank="1" showInputMessage="1" showErrorMessage="1" sqref="Y11:AB30" xr:uid="{0A3C6B1E-EE88-41F4-BF1D-3662E15E2D84}">
      <formula1>"　,○"</formula1>
    </dataValidation>
    <dataValidation type="list" allowBlank="1" showInputMessage="1" showErrorMessage="1" sqref="N11:O30 R11:T30" xr:uid="{43472BB7-C4BD-4905-A550-A6EDD7D61825}">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7FFBAA3-CC03-43EB-B428-7B76E1C6DEB9}">
          <x14:formula1>
            <xm:f>'(参考)リスト'!$F$16:$F$21</xm:f>
          </x14:formula1>
          <xm:sqref>W11:X30</xm:sqref>
        </x14:dataValidation>
        <x14:dataValidation type="list" allowBlank="1" showInputMessage="1" showErrorMessage="1" xr:uid="{CE83056C-65C6-49CC-9060-97D57E65436E}">
          <x14:formula1>
            <xm:f>'(参考)リスト'!$B$16:$B$20</xm:f>
          </x14:formula1>
          <xm:sqref>L11:M30</xm:sqref>
        </x14:dataValidation>
        <x14:dataValidation type="list" allowBlank="1" showInputMessage="1" showErrorMessage="1" xr:uid="{B95BA5A4-330C-421D-9FA2-9AD308C20D14}">
          <x14:formula1>
            <xm:f>'(参考)リスト'!$G$16:$G$20</xm:f>
          </x14:formula1>
          <xm:sqref>U11:V30</xm:sqref>
        </x14:dataValidation>
        <x14:dataValidation type="list" allowBlank="1" showInputMessage="1" showErrorMessage="1" xr:uid="{5A51C9C3-4CF5-4958-BDF0-38C53D7A3AF5}">
          <x14:formula1>
            <xm:f>'(参考)リスト'!$D$16:$D$18</xm:f>
          </x14:formula1>
          <xm:sqref>P11:Q30</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9AE91-830A-4852-BFEA-A6D86C1FA9FB}">
  <sheetPr codeName="Sheet70"/>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15</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15</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12" priority="3">
      <formula>$AQ11=2</formula>
    </cfRule>
  </conditionalFormatting>
  <conditionalFormatting sqref="Y11:AF30">
    <cfRule type="expression" dxfId="311" priority="2">
      <formula>$AQ11=3</formula>
    </cfRule>
  </conditionalFormatting>
  <conditionalFormatting sqref="AC11:AJ30">
    <cfRule type="expression" dxfId="310" priority="1">
      <formula>$AQ11=1</formula>
    </cfRule>
  </conditionalFormatting>
  <dataValidations count="2">
    <dataValidation type="list" allowBlank="1" showInputMessage="1" showErrorMessage="1" sqref="Y11:AB30" xr:uid="{FB698134-C65C-49A3-9C2B-A7807FCBE105}">
      <formula1>"　,○"</formula1>
    </dataValidation>
    <dataValidation type="list" allowBlank="1" showInputMessage="1" showErrorMessage="1" sqref="N11:O30 R11:T30" xr:uid="{25104A15-4507-4403-A05A-793ACE5D2742}">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D18839D-581B-496D-B7B1-583BC9EEDCE6}">
          <x14:formula1>
            <xm:f>'(参考)リスト'!$F$16:$F$21</xm:f>
          </x14:formula1>
          <xm:sqref>W11:X30</xm:sqref>
        </x14:dataValidation>
        <x14:dataValidation type="list" allowBlank="1" showInputMessage="1" showErrorMessage="1" xr:uid="{04E5B85F-72A3-4D95-ACBF-05D99C72EF90}">
          <x14:formula1>
            <xm:f>'(参考)リスト'!$B$16:$B$20</xm:f>
          </x14:formula1>
          <xm:sqref>L11:M30</xm:sqref>
        </x14:dataValidation>
        <x14:dataValidation type="list" allowBlank="1" showInputMessage="1" showErrorMessage="1" xr:uid="{4FF0DBA8-E795-47F0-8FCB-F7F073085378}">
          <x14:formula1>
            <xm:f>'(参考)リスト'!$G$16:$G$20</xm:f>
          </x14:formula1>
          <xm:sqref>U11:V30</xm:sqref>
        </x14:dataValidation>
        <x14:dataValidation type="list" allowBlank="1" showInputMessage="1" showErrorMessage="1" xr:uid="{990AA66A-E318-4620-A59F-9C59B2BF464E}">
          <x14:formula1>
            <xm:f>'(参考)リスト'!$D$16:$D$18</xm:f>
          </x14:formula1>
          <xm:sqref>P11:Q30</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B4637-C541-4A22-B339-5F8D4606539B}">
  <sheetPr codeName="Sheet71"/>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16</v>
      </c>
      <c r="AW5" s="137">
        <f>R7</f>
        <v>10.600000381469727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16</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09" priority="3">
      <formula>$AQ11=2</formula>
    </cfRule>
  </conditionalFormatting>
  <conditionalFormatting sqref="Y11:AF30">
    <cfRule type="expression" dxfId="308" priority="2">
      <formula>$AQ11=3</formula>
    </cfRule>
  </conditionalFormatting>
  <conditionalFormatting sqref="AC11:AJ30">
    <cfRule type="expression" dxfId="307" priority="1">
      <formula>$AQ11=1</formula>
    </cfRule>
  </conditionalFormatting>
  <dataValidations count="2">
    <dataValidation type="list" allowBlank="1" showInputMessage="1" showErrorMessage="1" sqref="Y11:AB30" xr:uid="{FCBAB08C-A3CF-4F01-B848-D083E60DECF6}">
      <formula1>"　,○"</formula1>
    </dataValidation>
    <dataValidation type="list" allowBlank="1" showInputMessage="1" showErrorMessage="1" sqref="N11:O30 R11:T30" xr:uid="{732CF192-E88B-4A62-8AB0-4EAE1FD4A1F9}">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64FC080-B675-404E-AA8A-F227CD57908B}">
          <x14:formula1>
            <xm:f>'(参考)リスト'!$F$16:$F$21</xm:f>
          </x14:formula1>
          <xm:sqref>W11:X30</xm:sqref>
        </x14:dataValidation>
        <x14:dataValidation type="list" allowBlank="1" showInputMessage="1" showErrorMessage="1" xr:uid="{DB6CED14-1A42-46B6-B846-633D08DD8542}">
          <x14:formula1>
            <xm:f>'(参考)リスト'!$B$16:$B$20</xm:f>
          </x14:formula1>
          <xm:sqref>L11:M30</xm:sqref>
        </x14:dataValidation>
        <x14:dataValidation type="list" allowBlank="1" showInputMessage="1" showErrorMessage="1" xr:uid="{87BF5FB1-F126-42B2-A174-CBC15BBC6977}">
          <x14:formula1>
            <xm:f>'(参考)リスト'!$G$16:$G$20</xm:f>
          </x14:formula1>
          <xm:sqref>U11:V30</xm:sqref>
        </x14:dataValidation>
        <x14:dataValidation type="list" allowBlank="1" showInputMessage="1" showErrorMessage="1" xr:uid="{31B896E9-76E5-4B10-A054-45AC47262C3A}">
          <x14:formula1>
            <xm:f>'(参考)リスト'!$D$16:$D$18</xm:f>
          </x14:formula1>
          <xm:sqref>P11:Q30</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80E9A-CFEB-4357-ACEE-E5E6919A0720}">
  <sheetPr codeName="Sheet72"/>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17</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17</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06" priority="3">
      <formula>$AQ11=2</formula>
    </cfRule>
  </conditionalFormatting>
  <conditionalFormatting sqref="Y11:AF30">
    <cfRule type="expression" dxfId="305" priority="2">
      <formula>$AQ11=3</formula>
    </cfRule>
  </conditionalFormatting>
  <conditionalFormatting sqref="AC11:AJ30">
    <cfRule type="expression" dxfId="304" priority="1">
      <formula>$AQ11=1</formula>
    </cfRule>
  </conditionalFormatting>
  <dataValidations count="2">
    <dataValidation type="list" allowBlank="1" showInputMessage="1" showErrorMessage="1" sqref="Y11:AB30" xr:uid="{1A2C0B49-E5DD-4CC2-9B0A-B573397D4053}">
      <formula1>"　,○"</formula1>
    </dataValidation>
    <dataValidation type="list" allowBlank="1" showInputMessage="1" showErrorMessage="1" sqref="N11:O30 R11:T30" xr:uid="{E402CCED-48A1-41ED-90F8-5A8CE8C22245}">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FF1F854-52FD-4F6E-8A07-32E9633ACEA2}">
          <x14:formula1>
            <xm:f>'(参考)リスト'!$F$16:$F$21</xm:f>
          </x14:formula1>
          <xm:sqref>W11:X30</xm:sqref>
        </x14:dataValidation>
        <x14:dataValidation type="list" allowBlank="1" showInputMessage="1" showErrorMessage="1" xr:uid="{5DBE6BC5-D521-4239-A720-63AC441654A1}">
          <x14:formula1>
            <xm:f>'(参考)リスト'!$B$16:$B$20</xm:f>
          </x14:formula1>
          <xm:sqref>L11:M30</xm:sqref>
        </x14:dataValidation>
        <x14:dataValidation type="list" allowBlank="1" showInputMessage="1" showErrorMessage="1" xr:uid="{3B48D5A3-20A3-4C7D-9922-F1A893E5837B}">
          <x14:formula1>
            <xm:f>'(参考)リスト'!$G$16:$G$20</xm:f>
          </x14:formula1>
          <xm:sqref>U11:V30</xm:sqref>
        </x14:dataValidation>
        <x14:dataValidation type="list" allowBlank="1" showInputMessage="1" showErrorMessage="1" xr:uid="{50A5BB1C-AB2F-4FBC-9A10-14488612F96F}">
          <x14:formula1>
            <xm:f>'(参考)リスト'!$D$16:$D$18</xm:f>
          </x14:formula1>
          <xm:sqref>P11:Q30</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7A57C-556E-44D1-A63D-C98ABE4BE13C}">
  <sheetPr codeName="Sheet73"/>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18</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18</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03" priority="3">
      <formula>$AQ11=2</formula>
    </cfRule>
  </conditionalFormatting>
  <conditionalFormatting sqref="Y11:AF30">
    <cfRule type="expression" dxfId="302" priority="2">
      <formula>$AQ11=3</formula>
    </cfRule>
  </conditionalFormatting>
  <conditionalFormatting sqref="AC11:AJ30">
    <cfRule type="expression" dxfId="301" priority="1">
      <formula>$AQ11=1</formula>
    </cfRule>
  </conditionalFormatting>
  <dataValidations count="2">
    <dataValidation type="list" allowBlank="1" showInputMessage="1" showErrorMessage="1" sqref="Y11:AB30" xr:uid="{3E0936B2-A7C0-48BD-AFB3-3754AE38AAB2}">
      <formula1>"　,○"</formula1>
    </dataValidation>
    <dataValidation type="list" allowBlank="1" showInputMessage="1" showErrorMessage="1" sqref="N11:O30 R11:T30" xr:uid="{DD1E3BD8-1D64-467F-BD8B-AA2C90DAAC5B}">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41A56C-BBDD-43D4-9779-C274751E1CF2}">
          <x14:formula1>
            <xm:f>'(参考)リスト'!$F$16:$F$21</xm:f>
          </x14:formula1>
          <xm:sqref>W11:X30</xm:sqref>
        </x14:dataValidation>
        <x14:dataValidation type="list" allowBlank="1" showInputMessage="1" showErrorMessage="1" xr:uid="{3FDB6F32-6B4C-48A7-B731-8D49B05FB2C9}">
          <x14:formula1>
            <xm:f>'(参考)リスト'!$B$16:$B$20</xm:f>
          </x14:formula1>
          <xm:sqref>L11:M30</xm:sqref>
        </x14:dataValidation>
        <x14:dataValidation type="list" allowBlank="1" showInputMessage="1" showErrorMessage="1" xr:uid="{DD1C796C-A087-4F5E-9590-D4E44E7A4321}">
          <x14:formula1>
            <xm:f>'(参考)リスト'!$G$16:$G$20</xm:f>
          </x14:formula1>
          <xm:sqref>U11:V30</xm:sqref>
        </x14:dataValidation>
        <x14:dataValidation type="list" allowBlank="1" showInputMessage="1" showErrorMessage="1" xr:uid="{05678588-7BC7-4B44-8CA8-A9AD15941F4D}">
          <x14:formula1>
            <xm:f>'(参考)リスト'!$D$16:$D$18</xm:f>
          </x14:formula1>
          <xm:sqref>P11:Q30</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270D7-B741-4DC1-9DCC-29F1DCD4554F}">
  <sheetPr codeName="Sheet74"/>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19</v>
      </c>
      <c r="AW5" s="137">
        <f>R7</f>
        <v>10.600000381469727</v>
      </c>
      <c r="AX5" s="169">
        <f>+Y32</f>
        <v>0</v>
      </c>
      <c r="AY5" s="169">
        <f>+Z32</f>
        <v>0</v>
      </c>
      <c r="AZ5" s="169">
        <f>+AA32</f>
        <v>0</v>
      </c>
      <c r="BA5" s="169">
        <f t="shared" ref="BA5" si="0">+AB32</f>
        <v>1</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1</v>
      </c>
      <c r="BM5" s="169">
        <f>+AC35</f>
        <v>0</v>
      </c>
      <c r="BN5" s="169">
        <f t="shared" ref="BN5:BO5" si="3">+AD35</f>
        <v>0</v>
      </c>
      <c r="BO5" s="169">
        <f t="shared" si="3"/>
        <v>0</v>
      </c>
      <c r="BP5" s="169">
        <f>+AG35</f>
        <v>0</v>
      </c>
      <c r="BQ5" s="169">
        <f>+AH35</f>
        <v>0</v>
      </c>
      <c r="BR5" s="169">
        <f>+AI35</f>
        <v>0</v>
      </c>
      <c r="BS5" s="285" t="str">
        <f>+Y36</f>
        <v>Ⅱ</v>
      </c>
      <c r="BT5" s="285" t="str">
        <f>+AC36</f>
        <v>Ⅰ</v>
      </c>
      <c r="BU5" s="285" t="str">
        <f>+AG36</f>
        <v>Ⅰ</v>
      </c>
      <c r="BV5" s="285" t="str">
        <f>+Y37</f>
        <v>Ⅱ</v>
      </c>
      <c r="BW5" s="138" t="str">
        <f>IF(Y32&gt;0,$R$7,"")</f>
        <v/>
      </c>
      <c r="BX5" s="139" t="str">
        <f>IF(Z32&gt;0,"",IF(AA32&gt;0,$R$7,""))</f>
        <v/>
      </c>
      <c r="BY5" s="139" t="str">
        <f>IF(Y32+Z32&gt;0,"",IF(AA32&gt;0,$R$7,""))</f>
        <v/>
      </c>
      <c r="BZ5" s="139">
        <f>IF(Y32+Z32+AA32&gt;0,"",IF(AB32&gt;0,$R$7,""))</f>
        <v>10.600000381469727</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19</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340</v>
      </c>
      <c r="Q11" s="930"/>
      <c r="R11" s="312" t="s">
        <v>734</v>
      </c>
      <c r="S11" s="312"/>
      <c r="T11" s="312"/>
      <c r="U11" s="928" t="s">
        <v>547</v>
      </c>
      <c r="V11" s="930"/>
      <c r="W11" s="928" t="s">
        <v>723</v>
      </c>
      <c r="X11" s="929"/>
      <c r="Y11" s="286"/>
      <c r="Z11" s="286"/>
      <c r="AA11" s="286"/>
      <c r="AB11" s="286" t="s">
        <v>1069</v>
      </c>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1</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Ⅱb</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1</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1</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Ⅱ</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300" priority="3">
      <formula>$AQ11=2</formula>
    </cfRule>
  </conditionalFormatting>
  <conditionalFormatting sqref="Y11:AF30">
    <cfRule type="expression" dxfId="299" priority="2">
      <formula>$AQ11=3</formula>
    </cfRule>
  </conditionalFormatting>
  <conditionalFormatting sqref="AC11:AJ30">
    <cfRule type="expression" dxfId="298" priority="1">
      <formula>$AQ11=1</formula>
    </cfRule>
  </conditionalFormatting>
  <dataValidations count="2">
    <dataValidation type="list" allowBlank="1" showInputMessage="1" showErrorMessage="1" sqref="Y11:AB30" xr:uid="{18DF8EA1-D2BB-4778-A248-79DEB1601451}">
      <formula1>"　,○"</formula1>
    </dataValidation>
    <dataValidation type="list" allowBlank="1" showInputMessage="1" showErrorMessage="1" sqref="N11:O30 R11:T30" xr:uid="{E3990931-1EC1-49A2-87CF-318C9B284A91}">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2BB05D1-5CFD-4A4D-AC41-3866602B171D}">
          <x14:formula1>
            <xm:f>'(参考)リスト'!$F$16:$F$21</xm:f>
          </x14:formula1>
          <xm:sqref>W11:X30</xm:sqref>
        </x14:dataValidation>
        <x14:dataValidation type="list" allowBlank="1" showInputMessage="1" showErrorMessage="1" xr:uid="{D5D111A1-2998-417B-BD56-9E571C9C5DEC}">
          <x14:formula1>
            <xm:f>'(参考)リスト'!$B$16:$B$20</xm:f>
          </x14:formula1>
          <xm:sqref>L11:M30</xm:sqref>
        </x14:dataValidation>
        <x14:dataValidation type="list" allowBlank="1" showInputMessage="1" showErrorMessage="1" xr:uid="{D6353BA5-8489-4FF0-952E-B8CDD8C7023D}">
          <x14:formula1>
            <xm:f>'(参考)リスト'!$G$16:$G$20</xm:f>
          </x14:formula1>
          <xm:sqref>U11:V30</xm:sqref>
        </x14:dataValidation>
        <x14:dataValidation type="list" allowBlank="1" showInputMessage="1" showErrorMessage="1" xr:uid="{BC297815-25FB-48BC-BADD-7B8E5F91008D}">
          <x14:formula1>
            <xm:f>'(参考)リスト'!$D$16:$D$18</xm:f>
          </x14:formula1>
          <xm:sqref>P11:Q30</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D1284-58DF-4813-85B0-58B93665BE28}">
  <sheetPr codeName="Sheet75"/>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20</v>
      </c>
      <c r="AW5" s="137">
        <f>R7</f>
        <v>10.5</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9</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20</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736</v>
      </c>
      <c r="O11" s="955"/>
      <c r="P11" s="928" t="s">
        <v>720</v>
      </c>
      <c r="Q11" s="930"/>
      <c r="R11" s="312" t="s">
        <v>734</v>
      </c>
      <c r="S11" s="312"/>
      <c r="T11" s="312"/>
      <c r="U11" s="928" t="s">
        <v>547</v>
      </c>
      <c r="V11" s="930"/>
      <c r="W11" s="928" t="s">
        <v>723</v>
      </c>
      <c r="X11" s="929"/>
      <c r="Y11" s="286"/>
      <c r="Z11" s="286"/>
      <c r="AA11" s="286"/>
      <c r="AB11" s="286"/>
      <c r="AC11" s="186"/>
      <c r="AD11" s="186"/>
      <c r="AE11" s="186"/>
      <c r="AF11" s="186">
        <v>9</v>
      </c>
      <c r="AG11" s="186"/>
      <c r="AH11" s="186"/>
      <c r="AI11" s="186"/>
      <c r="AJ11" s="186"/>
      <c r="AK11" s="1022" t="s">
        <v>1074</v>
      </c>
      <c r="AL11" s="1023"/>
      <c r="AM11" s="1023"/>
      <c r="AN11" s="765"/>
      <c r="AO11" s="766"/>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9</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97" priority="3">
      <formula>$AQ11=2</formula>
    </cfRule>
  </conditionalFormatting>
  <conditionalFormatting sqref="Y11:AF30">
    <cfRule type="expression" dxfId="296" priority="2">
      <formula>$AQ11=3</formula>
    </cfRule>
  </conditionalFormatting>
  <conditionalFormatting sqref="AC11:AJ30">
    <cfRule type="expression" dxfId="295" priority="1">
      <formula>$AQ11=1</formula>
    </cfRule>
  </conditionalFormatting>
  <dataValidations count="2">
    <dataValidation type="list" allowBlank="1" showInputMessage="1" showErrorMessage="1" sqref="Y11:AB30" xr:uid="{85E91F3E-52CA-42CF-A138-089C2A2101C7}">
      <formula1>"　,○"</formula1>
    </dataValidation>
    <dataValidation type="list" allowBlank="1" showInputMessage="1" showErrorMessage="1" sqref="N11:O30 R11:T30" xr:uid="{A2218D90-BE9E-4034-A84E-CF130A3EC0EB}">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849D35D-75FB-4593-A162-CC7920237A2B}">
          <x14:formula1>
            <xm:f>'(参考)リスト'!$F$16:$F$21</xm:f>
          </x14:formula1>
          <xm:sqref>W11:X30</xm:sqref>
        </x14:dataValidation>
        <x14:dataValidation type="list" allowBlank="1" showInputMessage="1" showErrorMessage="1" xr:uid="{A946D159-0138-4E00-8887-A6CD5025F4B4}">
          <x14:formula1>
            <xm:f>'(参考)リスト'!$B$16:$B$20</xm:f>
          </x14:formula1>
          <xm:sqref>L11:M30</xm:sqref>
        </x14:dataValidation>
        <x14:dataValidation type="list" allowBlank="1" showInputMessage="1" showErrorMessage="1" xr:uid="{7F27E762-DB87-4A70-8EAB-CDCFABC4CA11}">
          <x14:formula1>
            <xm:f>'(参考)リスト'!$G$16:$G$20</xm:f>
          </x14:formula1>
          <xm:sqref>U11:V30</xm:sqref>
        </x14:dataValidation>
        <x14:dataValidation type="list" allowBlank="1" showInputMessage="1" showErrorMessage="1" xr:uid="{5636DD1A-3D3E-4287-89C1-4D4CA2C21181}">
          <x14:formula1>
            <xm:f>'(参考)リスト'!$D$16:$D$18</xm:f>
          </x14:formula1>
          <xm:sqref>P11:Q30</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B8CE1-20B1-4542-82D2-BC0405DABDAA}">
  <sheetPr codeName="Sheet76"/>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21</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21</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94" priority="3">
      <formula>$AQ11=2</formula>
    </cfRule>
  </conditionalFormatting>
  <conditionalFormatting sqref="Y11:AF30">
    <cfRule type="expression" dxfId="293" priority="2">
      <formula>$AQ11=3</formula>
    </cfRule>
  </conditionalFormatting>
  <conditionalFormatting sqref="AC11:AJ30">
    <cfRule type="expression" dxfId="292" priority="1">
      <formula>$AQ11=1</formula>
    </cfRule>
  </conditionalFormatting>
  <dataValidations count="2">
    <dataValidation type="list" allowBlank="1" showInputMessage="1" showErrorMessage="1" sqref="Y11:AB30" xr:uid="{533CBCBD-D17B-4AF6-9245-ABAEF2E12968}">
      <formula1>"　,○"</formula1>
    </dataValidation>
    <dataValidation type="list" allowBlank="1" showInputMessage="1" showErrorMessage="1" sqref="N11:O30 R11:T30" xr:uid="{6E0699FA-2131-4DB7-95D3-464280454AEB}">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796714-A27C-4556-8234-FD946F6462BA}">
          <x14:formula1>
            <xm:f>'(参考)リスト'!$F$16:$F$21</xm:f>
          </x14:formula1>
          <xm:sqref>W11:X30</xm:sqref>
        </x14:dataValidation>
        <x14:dataValidation type="list" allowBlank="1" showInputMessage="1" showErrorMessage="1" xr:uid="{E2C7B3DF-92B9-48CF-A8F8-4EA8E2F9242E}">
          <x14:formula1>
            <xm:f>'(参考)リスト'!$B$16:$B$20</xm:f>
          </x14:formula1>
          <xm:sqref>L11:M30</xm:sqref>
        </x14:dataValidation>
        <x14:dataValidation type="list" allowBlank="1" showInputMessage="1" showErrorMessage="1" xr:uid="{8C884246-BB9C-4C78-8663-F998C74BA792}">
          <x14:formula1>
            <xm:f>'(参考)リスト'!$G$16:$G$20</xm:f>
          </x14:formula1>
          <xm:sqref>U11:V30</xm:sqref>
        </x14:dataValidation>
        <x14:dataValidation type="list" allowBlank="1" showInputMessage="1" showErrorMessage="1" xr:uid="{40C631B5-1AB2-418C-BE40-D8D93ADBE13D}">
          <x14:formula1>
            <xm:f>'(参考)リスト'!$D$16:$D$18</xm:f>
          </x14:formula1>
          <xm:sqref>P11:Q30</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DE450-633D-4C40-A015-1986AA252BBC}">
  <sheetPr codeName="Sheet77"/>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22</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22</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91" priority="3">
      <formula>$AQ11=2</formula>
    </cfRule>
  </conditionalFormatting>
  <conditionalFormatting sqref="Y11:AF30">
    <cfRule type="expression" dxfId="290" priority="2">
      <formula>$AQ11=3</formula>
    </cfRule>
  </conditionalFormatting>
  <conditionalFormatting sqref="AC11:AJ30">
    <cfRule type="expression" dxfId="289" priority="1">
      <formula>$AQ11=1</formula>
    </cfRule>
  </conditionalFormatting>
  <dataValidations count="2">
    <dataValidation type="list" allowBlank="1" showInputMessage="1" showErrorMessage="1" sqref="Y11:AB30" xr:uid="{1EBDB79E-6ABF-4557-B648-92EDC739A4A8}">
      <formula1>"　,○"</formula1>
    </dataValidation>
    <dataValidation type="list" allowBlank="1" showInputMessage="1" showErrorMessage="1" sqref="N11:O30 R11:T30" xr:uid="{F2654DA0-8D40-4006-A805-9A61B4B5D69D}">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B0DD304-A5F6-4A66-BC44-9E3067C4BCD3}">
          <x14:formula1>
            <xm:f>'(参考)リスト'!$F$16:$F$21</xm:f>
          </x14:formula1>
          <xm:sqref>W11:X30</xm:sqref>
        </x14:dataValidation>
        <x14:dataValidation type="list" allowBlank="1" showInputMessage="1" showErrorMessage="1" xr:uid="{B29A6768-9C91-4145-ADDF-3FC8F1201092}">
          <x14:formula1>
            <xm:f>'(参考)リスト'!$B$16:$B$20</xm:f>
          </x14:formula1>
          <xm:sqref>L11:M30</xm:sqref>
        </x14:dataValidation>
        <x14:dataValidation type="list" allowBlank="1" showInputMessage="1" showErrorMessage="1" xr:uid="{EA8799EA-C73F-4B73-81BF-F343AC7D4275}">
          <x14:formula1>
            <xm:f>'(参考)リスト'!$G$16:$G$20</xm:f>
          </x14:formula1>
          <xm:sqref>U11:V30</xm:sqref>
        </x14:dataValidation>
        <x14:dataValidation type="list" allowBlank="1" showInputMessage="1" showErrorMessage="1" xr:uid="{B5F04F3A-58DB-4649-A75A-D20DEB85C722}">
          <x14:formula1>
            <xm:f>'(参考)リスト'!$D$16:$D$18</xm:f>
          </x14:formula1>
          <xm:sqref>P11:Q30</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55DAE-1F32-4C19-837F-0B6CBA8FDE53}">
  <sheetPr codeName="Sheet78"/>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23</v>
      </c>
      <c r="AW5" s="137">
        <f>R7</f>
        <v>10.5</v>
      </c>
      <c r="AX5" s="169">
        <f>+Y32</f>
        <v>0</v>
      </c>
      <c r="AY5" s="169">
        <f>+Z32</f>
        <v>0</v>
      </c>
      <c r="AZ5" s="169">
        <f>+AA32</f>
        <v>0</v>
      </c>
      <c r="BA5" s="169">
        <f t="shared" ref="BA5" si="0">+AB32</f>
        <v>0</v>
      </c>
      <c r="BB5" s="169">
        <f>+AC32</f>
        <v>0</v>
      </c>
      <c r="BC5" s="169">
        <f t="shared" ref="BC5:BI5" si="1">+AD32</f>
        <v>0</v>
      </c>
      <c r="BD5" s="169">
        <f t="shared" si="1"/>
        <v>0</v>
      </c>
      <c r="BE5" s="169">
        <f t="shared" si="1"/>
        <v>2</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5.0000000000000001E-3</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23</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721</v>
      </c>
      <c r="S11" s="312"/>
      <c r="T11" s="312"/>
      <c r="U11" s="928" t="s">
        <v>547</v>
      </c>
      <c r="V11" s="930"/>
      <c r="W11" s="928" t="s">
        <v>723</v>
      </c>
      <c r="X11" s="929"/>
      <c r="Y11" s="286"/>
      <c r="Z11" s="286"/>
      <c r="AA11" s="286"/>
      <c r="AB11" s="286"/>
      <c r="AC11" s="186"/>
      <c r="AD11" s="186"/>
      <c r="AE11" s="186"/>
      <c r="AF11" s="298">
        <v>2.5000000000000001E-3</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721</v>
      </c>
      <c r="S12" s="312"/>
      <c r="T12" s="312"/>
      <c r="U12" s="928" t="s">
        <v>547</v>
      </c>
      <c r="V12" s="930"/>
      <c r="W12" s="928" t="s">
        <v>723</v>
      </c>
      <c r="X12" s="929"/>
      <c r="Y12" s="286"/>
      <c r="Z12" s="286"/>
      <c r="AA12" s="286"/>
      <c r="AB12" s="286"/>
      <c r="AC12" s="186"/>
      <c r="AD12" s="186"/>
      <c r="AE12" s="186"/>
      <c r="AF12" s="298">
        <v>2.5000000000000001E-3</v>
      </c>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5.0000000000000001E-3</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2</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88" priority="3">
      <formula>$AQ11=2</formula>
    </cfRule>
  </conditionalFormatting>
  <conditionalFormatting sqref="Y11:AF30">
    <cfRule type="expression" dxfId="287" priority="2">
      <formula>$AQ11=3</formula>
    </cfRule>
  </conditionalFormatting>
  <conditionalFormatting sqref="AC11:AJ30">
    <cfRule type="expression" dxfId="286" priority="1">
      <formula>$AQ11=1</formula>
    </cfRule>
  </conditionalFormatting>
  <dataValidations count="2">
    <dataValidation type="list" allowBlank="1" showInputMessage="1" showErrorMessage="1" sqref="Y11:AB30" xr:uid="{88E0B39A-5CD9-4BBA-836E-1313713FBE80}">
      <formula1>"　,○"</formula1>
    </dataValidation>
    <dataValidation type="list" allowBlank="1" showInputMessage="1" showErrorMessage="1" sqref="N11:O30 R11:T30" xr:uid="{13CC633E-7E86-45CE-90AC-98290AE8B5AA}">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8277558-13DF-4406-8D29-DE3B330F6EA9}">
          <x14:formula1>
            <xm:f>'(参考)リスト'!$F$16:$F$21</xm:f>
          </x14:formula1>
          <xm:sqref>W11:X30</xm:sqref>
        </x14:dataValidation>
        <x14:dataValidation type="list" allowBlank="1" showInputMessage="1" showErrorMessage="1" xr:uid="{B7845803-A417-46D3-B637-AFF127A39097}">
          <x14:formula1>
            <xm:f>'(参考)リスト'!$B$16:$B$20</xm:f>
          </x14:formula1>
          <xm:sqref>L11:M30</xm:sqref>
        </x14:dataValidation>
        <x14:dataValidation type="list" allowBlank="1" showInputMessage="1" showErrorMessage="1" xr:uid="{47A8E34C-6B2C-4B24-8C83-1C1D3EC9B481}">
          <x14:formula1>
            <xm:f>'(参考)リスト'!$G$16:$G$20</xm:f>
          </x14:formula1>
          <xm:sqref>U11:V30</xm:sqref>
        </x14:dataValidation>
        <x14:dataValidation type="list" allowBlank="1" showInputMessage="1" showErrorMessage="1" xr:uid="{A0EC9AA1-93EE-434F-BA8E-2B17114CFF75}">
          <x14:formula1>
            <xm:f>'(参考)リスト'!$D$16:$D$18</xm:f>
          </x14:formula1>
          <xm:sqref>P11:Q30</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CAE74-3A83-4664-98DA-7D58E40ACF12}">
  <sheetPr codeName="Sheet79"/>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24</v>
      </c>
      <c r="AW5" s="137">
        <f>R7</f>
        <v>10.5</v>
      </c>
      <c r="AX5" s="169">
        <f>+Y32</f>
        <v>0</v>
      </c>
      <c r="AY5" s="169">
        <f>+Z32</f>
        <v>0</v>
      </c>
      <c r="AZ5" s="169">
        <f>+AA32</f>
        <v>0</v>
      </c>
      <c r="BA5" s="169">
        <f t="shared" ref="BA5" si="0">+AB32</f>
        <v>0</v>
      </c>
      <c r="BB5" s="169">
        <f>+AC32</f>
        <v>0</v>
      </c>
      <c r="BC5" s="169">
        <f t="shared" ref="BC5:BI5" si="1">+AD32</f>
        <v>0</v>
      </c>
      <c r="BD5" s="169">
        <f t="shared" si="1"/>
        <v>1</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3.5000000000000003E-2</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24</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727</v>
      </c>
      <c r="S11" s="312"/>
      <c r="T11" s="312"/>
      <c r="U11" s="928" t="s">
        <v>547</v>
      </c>
      <c r="V11" s="930"/>
      <c r="W11" s="928" t="s">
        <v>723</v>
      </c>
      <c r="X11" s="929"/>
      <c r="Y11" s="286"/>
      <c r="Z11" s="286"/>
      <c r="AA11" s="286"/>
      <c r="AB11" s="286"/>
      <c r="AC11" s="186"/>
      <c r="AD11" s="186"/>
      <c r="AE11" s="186">
        <v>3.5000000000000003E-2</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3.5000000000000003E-2</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85" priority="3">
      <formula>$AQ11=2</formula>
    </cfRule>
  </conditionalFormatting>
  <conditionalFormatting sqref="Y11:AF30">
    <cfRule type="expression" dxfId="284" priority="2">
      <formula>$AQ11=3</formula>
    </cfRule>
  </conditionalFormatting>
  <conditionalFormatting sqref="AC11:AJ30">
    <cfRule type="expression" dxfId="283" priority="1">
      <formula>$AQ11=1</formula>
    </cfRule>
  </conditionalFormatting>
  <dataValidations count="2">
    <dataValidation type="list" allowBlank="1" showInputMessage="1" showErrorMessage="1" sqref="Y11:AB30" xr:uid="{8CCB5633-AB24-499B-BE20-6E6D5BC1AF7A}">
      <formula1>"　,○"</formula1>
    </dataValidation>
    <dataValidation type="list" allowBlank="1" showInputMessage="1" showErrorMessage="1" sqref="N11:O30 R11:T30" xr:uid="{6A493A99-309E-4EBB-B55C-E120F6A52BCB}">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232D5AB-90EA-4C1E-944A-43B8AF89FEEA}">
          <x14:formula1>
            <xm:f>'(参考)リスト'!$F$16:$F$21</xm:f>
          </x14:formula1>
          <xm:sqref>W11:X30</xm:sqref>
        </x14:dataValidation>
        <x14:dataValidation type="list" allowBlank="1" showInputMessage="1" showErrorMessage="1" xr:uid="{C1A5AEC3-2250-4989-B781-1E5CE6E4E056}">
          <x14:formula1>
            <xm:f>'(参考)リスト'!$B$16:$B$20</xm:f>
          </x14:formula1>
          <xm:sqref>L11:M30</xm:sqref>
        </x14:dataValidation>
        <x14:dataValidation type="list" allowBlank="1" showInputMessage="1" showErrorMessage="1" xr:uid="{F100D806-0F53-44F1-8EE1-EE5AD48D16EA}">
          <x14:formula1>
            <xm:f>'(参考)リスト'!$G$16:$G$20</xm:f>
          </x14:formula1>
          <xm:sqref>U11:V30</xm:sqref>
        </x14:dataValidation>
        <x14:dataValidation type="list" allowBlank="1" showInputMessage="1" showErrorMessage="1" xr:uid="{BA83446C-401F-46EE-B21F-48DFA3359E01}">
          <x14:formula1>
            <xm:f>'(参考)リスト'!$D$16:$D$18</xm:f>
          </x14:formula1>
          <xm:sqref>P11:Q30</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BF96E-4EAA-47C6-A4AA-BD4B31B38FDF}">
  <sheetPr codeName="Sheet80"/>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25</v>
      </c>
      <c r="AW5" s="137">
        <f>R7</f>
        <v>10.5</v>
      </c>
      <c r="AX5" s="169">
        <f>+Y32</f>
        <v>0</v>
      </c>
      <c r="AY5" s="169">
        <f>+Z32</f>
        <v>0</v>
      </c>
      <c r="AZ5" s="169">
        <f>+AA32</f>
        <v>0</v>
      </c>
      <c r="BA5" s="169">
        <f t="shared" ref="BA5" si="0">+AB32</f>
        <v>0</v>
      </c>
      <c r="BB5" s="169">
        <f>+AC32</f>
        <v>0</v>
      </c>
      <c r="BC5" s="169">
        <f t="shared" ref="BC5:BI5" si="1">+AD32</f>
        <v>0</v>
      </c>
      <c r="BD5" s="169">
        <f t="shared" si="1"/>
        <v>0</v>
      </c>
      <c r="BE5" s="169">
        <f t="shared" si="1"/>
        <v>2</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1.2500000000000001E-2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25</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721</v>
      </c>
      <c r="S11" s="312"/>
      <c r="T11" s="312"/>
      <c r="U11" s="928" t="s">
        <v>547</v>
      </c>
      <c r="V11" s="930"/>
      <c r="W11" s="928" t="s">
        <v>723</v>
      </c>
      <c r="X11" s="929"/>
      <c r="Y11" s="286"/>
      <c r="Z11" s="286"/>
      <c r="AA11" s="286"/>
      <c r="AB11" s="286"/>
      <c r="AC11" s="186"/>
      <c r="AD11" s="186"/>
      <c r="AE11" s="186"/>
      <c r="AF11" s="298">
        <v>2.5000000000000001E-3</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720</v>
      </c>
      <c r="Q12" s="930"/>
      <c r="R12" s="312" t="s">
        <v>734</v>
      </c>
      <c r="S12" s="312"/>
      <c r="T12" s="312"/>
      <c r="U12" s="928" t="s">
        <v>547</v>
      </c>
      <c r="V12" s="930"/>
      <c r="W12" s="928" t="s">
        <v>723</v>
      </c>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726</v>
      </c>
      <c r="O13" s="955"/>
      <c r="P13" s="928" t="s">
        <v>720</v>
      </c>
      <c r="Q13" s="930"/>
      <c r="R13" s="312" t="s">
        <v>721</v>
      </c>
      <c r="S13" s="312"/>
      <c r="T13" s="312"/>
      <c r="U13" s="928" t="s">
        <v>547</v>
      </c>
      <c r="V13" s="930"/>
      <c r="W13" s="928" t="s">
        <v>723</v>
      </c>
      <c r="X13" s="929"/>
      <c r="Y13" s="286"/>
      <c r="Z13" s="286"/>
      <c r="AA13" s="286"/>
      <c r="AB13" s="286"/>
      <c r="AC13" s="186"/>
      <c r="AD13" s="186"/>
      <c r="AE13" s="186"/>
      <c r="AF13" s="186">
        <v>0.01</v>
      </c>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1.2500000000000001E-2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2</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82" priority="3">
      <formula>$AQ11=2</formula>
    </cfRule>
  </conditionalFormatting>
  <conditionalFormatting sqref="Y11:AF30">
    <cfRule type="expression" dxfId="281" priority="2">
      <formula>$AQ11=3</formula>
    </cfRule>
  </conditionalFormatting>
  <conditionalFormatting sqref="AC11:AJ30">
    <cfRule type="expression" dxfId="280" priority="1">
      <formula>$AQ11=1</formula>
    </cfRule>
  </conditionalFormatting>
  <dataValidations count="2">
    <dataValidation type="list" allowBlank="1" showInputMessage="1" showErrorMessage="1" sqref="Y11:AB30" xr:uid="{1413C697-EBF2-44ED-A20D-C6CDDFDC726D}">
      <formula1>"　,○"</formula1>
    </dataValidation>
    <dataValidation type="list" allowBlank="1" showInputMessage="1" showErrorMessage="1" sqref="N11:O30 R11:T30" xr:uid="{3240FAA7-F75F-46FA-BED4-7DB6A1D23FA1}">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6B2E9E0-7EE7-4853-ACBE-ED4CC377E757}">
          <x14:formula1>
            <xm:f>'(参考)リスト'!$F$16:$F$21</xm:f>
          </x14:formula1>
          <xm:sqref>W11:X30</xm:sqref>
        </x14:dataValidation>
        <x14:dataValidation type="list" allowBlank="1" showInputMessage="1" showErrorMessage="1" xr:uid="{5BF23987-7E8D-4338-8D91-4C2723A29955}">
          <x14:formula1>
            <xm:f>'(参考)リスト'!$B$16:$B$20</xm:f>
          </x14:formula1>
          <xm:sqref>L11:M30</xm:sqref>
        </x14:dataValidation>
        <x14:dataValidation type="list" allowBlank="1" showInputMessage="1" showErrorMessage="1" xr:uid="{FF14478C-2234-40C1-95DF-0434FBF898C4}">
          <x14:formula1>
            <xm:f>'(参考)リスト'!$G$16:$G$20</xm:f>
          </x14:formula1>
          <xm:sqref>U11:V30</xm:sqref>
        </x14:dataValidation>
        <x14:dataValidation type="list" allowBlank="1" showInputMessage="1" showErrorMessage="1" xr:uid="{C56AB1EE-03D4-4BD7-AE0F-C69678295423}">
          <x14:formula1>
            <xm:f>'(参考)リスト'!$D$16:$D$18</xm:f>
          </x14:formula1>
          <xm:sqref>P11:Q30</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F08CE-421D-475E-AA86-E5D1B6DF236D}">
  <sheetPr codeName="Sheet81"/>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26</v>
      </c>
      <c r="AW5" s="137">
        <f>R7</f>
        <v>10.5</v>
      </c>
      <c r="AX5" s="169">
        <f>+Y32</f>
        <v>0</v>
      </c>
      <c r="AY5" s="169">
        <f>+Z32</f>
        <v>0</v>
      </c>
      <c r="AZ5" s="169">
        <f>+AA32</f>
        <v>0</v>
      </c>
      <c r="BA5" s="169">
        <f t="shared" ref="BA5" si="0">+AB32</f>
        <v>0</v>
      </c>
      <c r="BB5" s="169">
        <f>+AC32</f>
        <v>0</v>
      </c>
      <c r="BC5" s="169">
        <f t="shared" ref="BC5:BI5" si="1">+AD32</f>
        <v>0</v>
      </c>
      <c r="BD5" s="169">
        <f t="shared" si="1"/>
        <v>3</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3</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6.5000000000000002E-2</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26</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720</v>
      </c>
      <c r="Q12" s="930"/>
      <c r="R12" s="312" t="s">
        <v>727</v>
      </c>
      <c r="S12" s="312"/>
      <c r="T12" s="312"/>
      <c r="U12" s="928" t="s">
        <v>547</v>
      </c>
      <c r="V12" s="930"/>
      <c r="W12" s="928" t="s">
        <v>723</v>
      </c>
      <c r="X12" s="929"/>
      <c r="Y12" s="286"/>
      <c r="Z12" s="286"/>
      <c r="AA12" s="286"/>
      <c r="AB12" s="286"/>
      <c r="AC12" s="186"/>
      <c r="AD12" s="186"/>
      <c r="AE12" s="186">
        <v>2.5000000000000001E-2</v>
      </c>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726</v>
      </c>
      <c r="O13" s="955"/>
      <c r="P13" s="928" t="s">
        <v>720</v>
      </c>
      <c r="Q13" s="930"/>
      <c r="R13" s="312" t="s">
        <v>727</v>
      </c>
      <c r="S13" s="312"/>
      <c r="T13" s="312"/>
      <c r="U13" s="928" t="s">
        <v>547</v>
      </c>
      <c r="V13" s="930"/>
      <c r="W13" s="928" t="s">
        <v>723</v>
      </c>
      <c r="X13" s="929"/>
      <c r="Y13" s="286"/>
      <c r="Z13" s="286"/>
      <c r="AA13" s="286"/>
      <c r="AB13" s="286"/>
      <c r="AC13" s="186"/>
      <c r="AD13" s="186"/>
      <c r="AE13" s="186">
        <v>0.02</v>
      </c>
      <c r="AF13" s="186"/>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v>4</v>
      </c>
      <c r="L14" s="954" t="s">
        <v>718</v>
      </c>
      <c r="M14" s="955"/>
      <c r="N14" s="954" t="s">
        <v>726</v>
      </c>
      <c r="O14" s="955"/>
      <c r="P14" s="928" t="s">
        <v>720</v>
      </c>
      <c r="Q14" s="930"/>
      <c r="R14" s="312" t="s">
        <v>727</v>
      </c>
      <c r="S14" s="312"/>
      <c r="T14" s="312"/>
      <c r="U14" s="928" t="s">
        <v>547</v>
      </c>
      <c r="V14" s="930"/>
      <c r="W14" s="928" t="s">
        <v>723</v>
      </c>
      <c r="X14" s="929"/>
      <c r="Y14" s="286"/>
      <c r="Z14" s="286"/>
      <c r="AA14" s="286"/>
      <c r="AB14" s="286"/>
      <c r="AC14" s="186"/>
      <c r="AD14" s="186"/>
      <c r="AE14" s="186">
        <v>0.02</v>
      </c>
      <c r="AF14" s="186"/>
      <c r="AG14" s="186"/>
      <c r="AH14" s="186"/>
      <c r="AI14" s="186"/>
      <c r="AJ14" s="186"/>
      <c r="AK14" s="956"/>
      <c r="AL14" s="957"/>
      <c r="AM14" s="957"/>
      <c r="AN14" s="958"/>
      <c r="AO14" s="959"/>
      <c r="AP14" s="3"/>
      <c r="AQ14" s="185">
        <f t="shared" si="5"/>
        <v>2</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6.5000000000000002E-2</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3</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3</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3</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79" priority="3">
      <formula>$AQ11=2</formula>
    </cfRule>
  </conditionalFormatting>
  <conditionalFormatting sqref="Y11:AF30">
    <cfRule type="expression" dxfId="278" priority="2">
      <formula>$AQ11=3</formula>
    </cfRule>
  </conditionalFormatting>
  <conditionalFormatting sqref="AC11:AJ30">
    <cfRule type="expression" dxfId="277" priority="1">
      <formula>$AQ11=1</formula>
    </cfRule>
  </conditionalFormatting>
  <dataValidations count="2">
    <dataValidation type="list" allowBlank="1" showInputMessage="1" showErrorMessage="1" sqref="Y11:AB30" xr:uid="{EF59E4D5-2E64-4C2C-9402-DA3FFD3AE4CC}">
      <formula1>"　,○"</formula1>
    </dataValidation>
    <dataValidation type="list" allowBlank="1" showInputMessage="1" showErrorMessage="1" sqref="N11:O30 R11:T30" xr:uid="{866A78A7-23DB-4C85-9E57-934266959D54}">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FE9D02-93AB-4BDF-98E1-29CD788E3BB4}">
          <x14:formula1>
            <xm:f>'(参考)リスト'!$F$16:$F$21</xm:f>
          </x14:formula1>
          <xm:sqref>W11:X30</xm:sqref>
        </x14:dataValidation>
        <x14:dataValidation type="list" allowBlank="1" showInputMessage="1" showErrorMessage="1" xr:uid="{5EDC0070-0852-4034-8B35-58E916C8631C}">
          <x14:formula1>
            <xm:f>'(参考)リスト'!$B$16:$B$20</xm:f>
          </x14:formula1>
          <xm:sqref>L11:M30</xm:sqref>
        </x14:dataValidation>
        <x14:dataValidation type="list" allowBlank="1" showInputMessage="1" showErrorMessage="1" xr:uid="{58B06B0D-1176-4B87-A179-FB7A0349CDB5}">
          <x14:formula1>
            <xm:f>'(参考)リスト'!$G$16:$G$20</xm:f>
          </x14:formula1>
          <xm:sqref>U11:V30</xm:sqref>
        </x14:dataValidation>
        <x14:dataValidation type="list" allowBlank="1" showInputMessage="1" showErrorMessage="1" xr:uid="{5CFA2BFA-00FD-44E0-90B0-661178E9863D}">
          <x14:formula1>
            <xm:f>'(参考)リスト'!$D$16:$D$18</xm:f>
          </x14:formula1>
          <xm:sqref>P11:Q30</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DB1D5-8D1F-4B55-B286-AF841E1FA162}">
  <sheetPr codeName="Sheet82"/>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27</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27</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76" priority="3">
      <formula>$AQ11=2</formula>
    </cfRule>
  </conditionalFormatting>
  <conditionalFormatting sqref="Y11:AF30">
    <cfRule type="expression" dxfId="275" priority="2">
      <formula>$AQ11=3</formula>
    </cfRule>
  </conditionalFormatting>
  <conditionalFormatting sqref="AC11:AJ30">
    <cfRule type="expression" dxfId="274" priority="1">
      <formula>$AQ11=1</formula>
    </cfRule>
  </conditionalFormatting>
  <dataValidations count="2">
    <dataValidation type="list" allowBlank="1" showInputMessage="1" showErrorMessage="1" sqref="Y11:AB30" xr:uid="{F3EC0379-9AF3-4971-BBA7-0ABF3DCDD73D}">
      <formula1>"　,○"</formula1>
    </dataValidation>
    <dataValidation type="list" allowBlank="1" showInputMessage="1" showErrorMessage="1" sqref="N11:O30 R11:T30" xr:uid="{DF0501C6-4271-4D3A-B6CF-8C3420D156BE}">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03F221D-5ACB-4B68-BC25-307B7F2BDE51}">
          <x14:formula1>
            <xm:f>'(参考)リスト'!$F$16:$F$21</xm:f>
          </x14:formula1>
          <xm:sqref>W11:X30</xm:sqref>
        </x14:dataValidation>
        <x14:dataValidation type="list" allowBlank="1" showInputMessage="1" showErrorMessage="1" xr:uid="{57E8B78A-A322-40AF-98BD-C13E4B3C0B68}">
          <x14:formula1>
            <xm:f>'(参考)リスト'!$B$16:$B$20</xm:f>
          </x14:formula1>
          <xm:sqref>L11:M30</xm:sqref>
        </x14:dataValidation>
        <x14:dataValidation type="list" allowBlank="1" showInputMessage="1" showErrorMessage="1" xr:uid="{F2A037ED-EA36-43D4-A6DD-2C0F125AA46D}">
          <x14:formula1>
            <xm:f>'(参考)リスト'!$G$16:$G$20</xm:f>
          </x14:formula1>
          <xm:sqref>U11:V30</xm:sqref>
        </x14:dataValidation>
        <x14:dataValidation type="list" allowBlank="1" showInputMessage="1" showErrorMessage="1" xr:uid="{90B245D8-AAFA-415D-A83C-763D710F2713}">
          <x14:formula1>
            <xm:f>'(参考)リスト'!$D$16:$D$18</xm:f>
          </x14:formula1>
          <xm:sqref>P11:Q30</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8C67A-B72D-45F1-8EDF-4CDBCE5012F1}">
  <sheetPr codeName="Sheet83"/>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28</v>
      </c>
      <c r="AW5" s="137">
        <f>R7</f>
        <v>10.600000381469727</v>
      </c>
      <c r="AX5" s="169">
        <f>+Y32</f>
        <v>0</v>
      </c>
      <c r="AY5" s="169">
        <f>+Z32</f>
        <v>0</v>
      </c>
      <c r="AZ5" s="169">
        <f>+AA32</f>
        <v>0</v>
      </c>
      <c r="BA5" s="169">
        <f t="shared" ref="BA5" si="0">+AB32</f>
        <v>0</v>
      </c>
      <c r="BB5" s="169">
        <f>+AC32</f>
        <v>0</v>
      </c>
      <c r="BC5" s="169">
        <f t="shared" ref="BC5:BI5" si="1">+AD32</f>
        <v>0</v>
      </c>
      <c r="BD5" s="169">
        <f t="shared" si="1"/>
        <v>1</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8.9999999999999993E-3</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28</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547</v>
      </c>
      <c r="V11" s="930"/>
      <c r="W11" s="928" t="s">
        <v>723</v>
      </c>
      <c r="X11" s="929"/>
      <c r="Y11" s="286"/>
      <c r="Z11" s="286"/>
      <c r="AA11" s="286"/>
      <c r="AB11" s="286"/>
      <c r="AC11" s="186"/>
      <c r="AD11" s="186"/>
      <c r="AE11" s="186">
        <v>8.9999999999999993E-3</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734</v>
      </c>
      <c r="S12" s="312"/>
      <c r="T12" s="312"/>
      <c r="U12" s="928" t="s">
        <v>547</v>
      </c>
      <c r="V12" s="930"/>
      <c r="W12" s="928" t="s">
        <v>723</v>
      </c>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8.9999999999999993E-3</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73" priority="3">
      <formula>$AQ11=2</formula>
    </cfRule>
  </conditionalFormatting>
  <conditionalFormatting sqref="Y11:AF30">
    <cfRule type="expression" dxfId="272" priority="2">
      <formula>$AQ11=3</formula>
    </cfRule>
  </conditionalFormatting>
  <conditionalFormatting sqref="AC11:AJ30">
    <cfRule type="expression" dxfId="271" priority="1">
      <formula>$AQ11=1</formula>
    </cfRule>
  </conditionalFormatting>
  <dataValidations count="2">
    <dataValidation type="list" allowBlank="1" showInputMessage="1" showErrorMessage="1" sqref="Y11:AB30" xr:uid="{26B468A0-D8A8-4D0D-BEE8-D42BF0BF877B}">
      <formula1>"　,○"</formula1>
    </dataValidation>
    <dataValidation type="list" allowBlank="1" showInputMessage="1" showErrorMessage="1" sqref="N11:O30 R11:T30" xr:uid="{6CC0A18A-FCD5-4CC2-A544-A9E636AC6F99}">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F3917C8-ADF0-4373-9E3C-42608E4B43C4}">
          <x14:formula1>
            <xm:f>'(参考)リスト'!$F$16:$F$21</xm:f>
          </x14:formula1>
          <xm:sqref>W11:X30</xm:sqref>
        </x14:dataValidation>
        <x14:dataValidation type="list" allowBlank="1" showInputMessage="1" showErrorMessage="1" xr:uid="{2CC53044-1DD1-4D0B-8D97-9E1802B6E6A9}">
          <x14:formula1>
            <xm:f>'(参考)リスト'!$B$16:$B$20</xm:f>
          </x14:formula1>
          <xm:sqref>L11:M30</xm:sqref>
        </x14:dataValidation>
        <x14:dataValidation type="list" allowBlank="1" showInputMessage="1" showErrorMessage="1" xr:uid="{68427E1D-8973-4F1C-ACCC-95055F829CD0}">
          <x14:formula1>
            <xm:f>'(参考)リスト'!$G$16:$G$20</xm:f>
          </x14:formula1>
          <xm:sqref>U11:V30</xm:sqref>
        </x14:dataValidation>
        <x14:dataValidation type="list" allowBlank="1" showInputMessage="1" showErrorMessage="1" xr:uid="{6542CF2D-DBE1-4B26-BEAB-94AEF65A3586}">
          <x14:formula1>
            <xm:f>'(参考)リスト'!$D$16:$D$18</xm:f>
          </x14:formula1>
          <xm:sqref>P11:Q30</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57895-CA3C-4385-8ADC-E75C29AA7FD5}">
  <sheetPr codeName="Sheet84"/>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29</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29</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70" priority="3">
      <formula>$AQ11=2</formula>
    </cfRule>
  </conditionalFormatting>
  <conditionalFormatting sqref="Y11:AF30">
    <cfRule type="expression" dxfId="269" priority="2">
      <formula>$AQ11=3</formula>
    </cfRule>
  </conditionalFormatting>
  <conditionalFormatting sqref="AC11:AJ30">
    <cfRule type="expression" dxfId="268" priority="1">
      <formula>$AQ11=1</formula>
    </cfRule>
  </conditionalFormatting>
  <dataValidations count="2">
    <dataValidation type="list" allowBlank="1" showInputMessage="1" showErrorMessage="1" sqref="Y11:AB30" xr:uid="{ADBD6641-FD43-4E87-9912-0C27C4B5543E}">
      <formula1>"　,○"</formula1>
    </dataValidation>
    <dataValidation type="list" allowBlank="1" showInputMessage="1" showErrorMessage="1" sqref="N11:O30 R11:T30" xr:uid="{05DA10D0-3B1D-499F-960A-AC61CC442B22}">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6FE2519-3C7F-4E93-B1FF-D328A16C4FA6}">
          <x14:formula1>
            <xm:f>'(参考)リスト'!$F$16:$F$21</xm:f>
          </x14:formula1>
          <xm:sqref>W11:X30</xm:sqref>
        </x14:dataValidation>
        <x14:dataValidation type="list" allowBlank="1" showInputMessage="1" showErrorMessage="1" xr:uid="{71833B61-66B3-453F-BEAA-90F7C417BD10}">
          <x14:formula1>
            <xm:f>'(参考)リスト'!$B$16:$B$20</xm:f>
          </x14:formula1>
          <xm:sqref>L11:M30</xm:sqref>
        </x14:dataValidation>
        <x14:dataValidation type="list" allowBlank="1" showInputMessage="1" showErrorMessage="1" xr:uid="{3B7AB1B0-7D44-41EF-BE0A-141D9A0421F9}">
          <x14:formula1>
            <xm:f>'(参考)リスト'!$G$16:$G$20</xm:f>
          </x14:formula1>
          <xm:sqref>U11:V30</xm:sqref>
        </x14:dataValidation>
        <x14:dataValidation type="list" allowBlank="1" showInputMessage="1" showErrorMessage="1" xr:uid="{DC13DD70-7A23-49F4-ACED-DFB87475A9F6}">
          <x14:formula1>
            <xm:f>'(参考)リスト'!$D$16:$D$18</xm:f>
          </x14:formula1>
          <xm:sqref>P11:Q30</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DE8B6-DCF5-423C-BCFA-B236DD47023B}">
  <sheetPr codeName="Sheet85"/>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30</v>
      </c>
      <c r="AW5" s="137">
        <f>R7</f>
        <v>10.600000381469727</v>
      </c>
      <c r="AX5" s="169">
        <f>+Y32</f>
        <v>0</v>
      </c>
      <c r="AY5" s="169">
        <f>+Z32</f>
        <v>0</v>
      </c>
      <c r="AZ5" s="169">
        <f>+AA32</f>
        <v>0</v>
      </c>
      <c r="BA5" s="169">
        <f t="shared" ref="BA5" si="0">+AB32</f>
        <v>0</v>
      </c>
      <c r="BB5" s="169">
        <f>+AC32</f>
        <v>0</v>
      </c>
      <c r="BC5" s="169">
        <f t="shared" ref="BC5:BI5" si="1">+AD32</f>
        <v>0</v>
      </c>
      <c r="BD5" s="169">
        <f t="shared" si="1"/>
        <v>1</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0.02</v>
      </c>
      <c r="CD5" s="140">
        <f t="shared" si="4"/>
        <v>1.2E-2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30</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727</v>
      </c>
      <c r="S12" s="312"/>
      <c r="T12" s="312"/>
      <c r="U12" s="928" t="s">
        <v>723</v>
      </c>
      <c r="V12" s="930"/>
      <c r="W12" s="928" t="s">
        <v>723</v>
      </c>
      <c r="X12" s="929"/>
      <c r="Y12" s="286"/>
      <c r="Z12" s="286"/>
      <c r="AA12" s="286"/>
      <c r="AB12" s="286"/>
      <c r="AC12" s="186"/>
      <c r="AD12" s="186"/>
      <c r="AE12" s="186">
        <v>0.02</v>
      </c>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726</v>
      </c>
      <c r="O13" s="955"/>
      <c r="P13" s="928" t="s">
        <v>720</v>
      </c>
      <c r="Q13" s="930"/>
      <c r="R13" s="312" t="s">
        <v>721</v>
      </c>
      <c r="S13" s="312"/>
      <c r="T13" s="312"/>
      <c r="U13" s="928" t="s">
        <v>547</v>
      </c>
      <c r="V13" s="930"/>
      <c r="W13" s="928" t="s">
        <v>723</v>
      </c>
      <c r="X13" s="929"/>
      <c r="Y13" s="286"/>
      <c r="Z13" s="286"/>
      <c r="AA13" s="286"/>
      <c r="AB13" s="286"/>
      <c r="AC13" s="186"/>
      <c r="AD13" s="186"/>
      <c r="AE13" s="186"/>
      <c r="AF13" s="186">
        <v>1.2E-2</v>
      </c>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0.02</v>
      </c>
      <c r="AF31" s="187">
        <f t="shared" si="6"/>
        <v>1.2E-2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67" priority="3">
      <formula>$AQ11=2</formula>
    </cfRule>
  </conditionalFormatting>
  <conditionalFormatting sqref="Y11:AF30">
    <cfRule type="expression" dxfId="266" priority="2">
      <formula>$AQ11=3</formula>
    </cfRule>
  </conditionalFormatting>
  <conditionalFormatting sqref="AC11:AJ30">
    <cfRule type="expression" dxfId="265" priority="1">
      <formula>$AQ11=1</formula>
    </cfRule>
  </conditionalFormatting>
  <dataValidations count="2">
    <dataValidation type="list" allowBlank="1" showInputMessage="1" showErrorMessage="1" sqref="Y11:AB30" xr:uid="{3FF4796E-1BAD-46ED-A8EB-5A8A6FF8C564}">
      <formula1>"　,○"</formula1>
    </dataValidation>
    <dataValidation type="list" allowBlank="1" showInputMessage="1" showErrorMessage="1" sqref="N11:O30 R11:T30" xr:uid="{70716779-7A48-4BF5-99AE-4EF90C9F4872}">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B163371-DF97-4E5D-9A8D-54150C5FA527}">
          <x14:formula1>
            <xm:f>'(参考)リスト'!$F$16:$F$21</xm:f>
          </x14:formula1>
          <xm:sqref>W11:X30</xm:sqref>
        </x14:dataValidation>
        <x14:dataValidation type="list" allowBlank="1" showInputMessage="1" showErrorMessage="1" xr:uid="{4CD49F55-6732-4F67-A90C-2AD65452089D}">
          <x14:formula1>
            <xm:f>'(参考)リスト'!$B$16:$B$20</xm:f>
          </x14:formula1>
          <xm:sqref>L11:M30</xm:sqref>
        </x14:dataValidation>
        <x14:dataValidation type="list" allowBlank="1" showInputMessage="1" showErrorMessage="1" xr:uid="{AD8085B4-601F-4612-8702-36FC9A9784CF}">
          <x14:formula1>
            <xm:f>'(参考)リスト'!$G$16:$G$20</xm:f>
          </x14:formula1>
          <xm:sqref>U11:V30</xm:sqref>
        </x14:dataValidation>
        <x14:dataValidation type="list" allowBlank="1" showInputMessage="1" showErrorMessage="1" xr:uid="{699876A9-425C-4979-A758-5D6F337CD0CA}">
          <x14:formula1>
            <xm:f>'(参考)リスト'!$D$16:$D$18</xm:f>
          </x14:formula1>
          <xm:sqref>P11:Q30</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8B275-AFE0-4DD0-8339-3A651DC1AECF}">
  <sheetPr codeName="Sheet86"/>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31</v>
      </c>
      <c r="AW5" s="137">
        <f>R7</f>
        <v>10.5</v>
      </c>
      <c r="AX5" s="169">
        <f>+Y32</f>
        <v>0</v>
      </c>
      <c r="AY5" s="169">
        <f>+Z32</f>
        <v>0</v>
      </c>
      <c r="AZ5" s="169">
        <f>+AA32</f>
        <v>0</v>
      </c>
      <c r="BA5" s="169">
        <f t="shared" ref="BA5" si="0">+AB32</f>
        <v>0</v>
      </c>
      <c r="BB5" s="169">
        <f>+AC32</f>
        <v>0</v>
      </c>
      <c r="BC5" s="169">
        <f t="shared" ref="BC5:BI5" si="1">+AD32</f>
        <v>0</v>
      </c>
      <c r="BD5" s="169">
        <f t="shared" si="1"/>
        <v>0</v>
      </c>
      <c r="BE5" s="169">
        <f t="shared" si="1"/>
        <v>2</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3.2500000000000001E-2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31</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731</v>
      </c>
      <c r="S12" s="312"/>
      <c r="T12" s="312"/>
      <c r="U12" s="928" t="s">
        <v>547</v>
      </c>
      <c r="V12" s="930"/>
      <c r="W12" s="928" t="s">
        <v>723</v>
      </c>
      <c r="X12" s="929"/>
      <c r="Y12" s="286"/>
      <c r="Z12" s="286"/>
      <c r="AA12" s="286"/>
      <c r="AB12" s="286"/>
      <c r="AC12" s="186"/>
      <c r="AD12" s="186"/>
      <c r="AE12" s="186"/>
      <c r="AF12" s="186">
        <v>1.7500000000000002E-2</v>
      </c>
      <c r="AG12" s="186"/>
      <c r="AH12" s="186"/>
      <c r="AI12" s="186"/>
      <c r="AJ12" s="186"/>
      <c r="AK12" s="956" t="s">
        <v>1141</v>
      </c>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726</v>
      </c>
      <c r="O13" s="955"/>
      <c r="P13" s="928" t="s">
        <v>720</v>
      </c>
      <c r="Q13" s="930"/>
      <c r="R13" s="312" t="s">
        <v>731</v>
      </c>
      <c r="S13" s="312"/>
      <c r="T13" s="312"/>
      <c r="U13" s="928" t="s">
        <v>723</v>
      </c>
      <c r="V13" s="930"/>
      <c r="W13" s="928" t="s">
        <v>723</v>
      </c>
      <c r="X13" s="929"/>
      <c r="Y13" s="286"/>
      <c r="Z13" s="286"/>
      <c r="AA13" s="286"/>
      <c r="AB13" s="286"/>
      <c r="AC13" s="186"/>
      <c r="AD13" s="186"/>
      <c r="AE13" s="186"/>
      <c r="AF13" s="186">
        <v>1.4999999999999999E-2</v>
      </c>
      <c r="AG13" s="186"/>
      <c r="AH13" s="186"/>
      <c r="AI13" s="186"/>
      <c r="AJ13" s="186"/>
      <c r="AK13" s="956" t="s">
        <v>1142</v>
      </c>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3.2500000000000001E-2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2</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64" priority="3">
      <formula>$AQ11=2</formula>
    </cfRule>
  </conditionalFormatting>
  <conditionalFormatting sqref="Y11:AF30">
    <cfRule type="expression" dxfId="263" priority="2">
      <formula>$AQ11=3</formula>
    </cfRule>
  </conditionalFormatting>
  <conditionalFormatting sqref="AC11:AJ30">
    <cfRule type="expression" dxfId="262" priority="1">
      <formula>$AQ11=1</formula>
    </cfRule>
  </conditionalFormatting>
  <dataValidations count="2">
    <dataValidation type="list" allowBlank="1" showInputMessage="1" showErrorMessage="1" sqref="Y11:AB30" xr:uid="{9C9EABFE-7CD1-4C2A-9216-BFBBFC373660}">
      <formula1>"　,○"</formula1>
    </dataValidation>
    <dataValidation type="list" allowBlank="1" showInputMessage="1" showErrorMessage="1" sqref="N11:O30 R11:T30" xr:uid="{24DF9CC6-BDE5-4E0F-AB7F-F56E9F82E697}">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6DFE08A-0FB0-4686-B49C-4261979608E8}">
          <x14:formula1>
            <xm:f>'(参考)リスト'!$F$16:$F$21</xm:f>
          </x14:formula1>
          <xm:sqref>W11:X30</xm:sqref>
        </x14:dataValidation>
        <x14:dataValidation type="list" allowBlank="1" showInputMessage="1" showErrorMessage="1" xr:uid="{3E979657-8E60-4ED6-868B-1FBD4A8975C6}">
          <x14:formula1>
            <xm:f>'(参考)リスト'!$B$16:$B$20</xm:f>
          </x14:formula1>
          <xm:sqref>L11:M30</xm:sqref>
        </x14:dataValidation>
        <x14:dataValidation type="list" allowBlank="1" showInputMessage="1" showErrorMessage="1" xr:uid="{191C7868-32BF-4BFD-B023-CDCF6583B7C1}">
          <x14:formula1>
            <xm:f>'(参考)リスト'!$G$16:$G$20</xm:f>
          </x14:formula1>
          <xm:sqref>U11:V30</xm:sqref>
        </x14:dataValidation>
        <x14:dataValidation type="list" allowBlank="1" showInputMessage="1" showErrorMessage="1" xr:uid="{6F1F2E6B-AED5-4E86-8D46-69A0903A38A4}">
          <x14:formula1>
            <xm:f>'(参考)リスト'!$D$16:$D$18</xm:f>
          </x14:formula1>
          <xm:sqref>P11:Q30</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B04FF-81AA-465E-8864-AC40B9AFCDAD}">
  <sheetPr codeName="Sheet87"/>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32</v>
      </c>
      <c r="AW5" s="137">
        <f>R7</f>
        <v>10.600000381469727</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0.01</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32</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721</v>
      </c>
      <c r="S11" s="312"/>
      <c r="T11" s="312"/>
      <c r="U11" s="928" t="s">
        <v>547</v>
      </c>
      <c r="V11" s="930"/>
      <c r="W11" s="928" t="s">
        <v>723</v>
      </c>
      <c r="X11" s="929"/>
      <c r="Y11" s="286"/>
      <c r="Z11" s="286"/>
      <c r="AA11" s="286"/>
      <c r="AB11" s="286"/>
      <c r="AC11" s="186"/>
      <c r="AD11" s="186"/>
      <c r="AE11" s="186"/>
      <c r="AF11" s="186">
        <v>0.01</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734</v>
      </c>
      <c r="S12" s="312"/>
      <c r="T12" s="312"/>
      <c r="U12" s="928" t="s">
        <v>547</v>
      </c>
      <c r="V12" s="930"/>
      <c r="W12" s="928" t="s">
        <v>723</v>
      </c>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0.01</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61" priority="3">
      <formula>$AQ11=2</formula>
    </cfRule>
  </conditionalFormatting>
  <conditionalFormatting sqref="Y11:AF30">
    <cfRule type="expression" dxfId="260" priority="2">
      <formula>$AQ11=3</formula>
    </cfRule>
  </conditionalFormatting>
  <conditionalFormatting sqref="AC11:AJ30">
    <cfRule type="expression" dxfId="259" priority="1">
      <formula>$AQ11=1</formula>
    </cfRule>
  </conditionalFormatting>
  <dataValidations count="2">
    <dataValidation type="list" allowBlank="1" showInputMessage="1" showErrorMessage="1" sqref="Y11:AB30" xr:uid="{F2F7359E-1AC9-4350-A6DD-787308161159}">
      <formula1>"　,○"</formula1>
    </dataValidation>
    <dataValidation type="list" allowBlank="1" showInputMessage="1" showErrorMessage="1" sqref="N11:O30 R11:T30" xr:uid="{C24ABF5F-48EE-491A-BC48-FA142FBB7F32}">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1F1DC90-56E8-4A60-B0A4-3074C6ECD946}">
          <x14:formula1>
            <xm:f>'(参考)リスト'!$F$16:$F$21</xm:f>
          </x14:formula1>
          <xm:sqref>W11:X30</xm:sqref>
        </x14:dataValidation>
        <x14:dataValidation type="list" allowBlank="1" showInputMessage="1" showErrorMessage="1" xr:uid="{D10155B6-9329-47DD-8A19-43136995FA50}">
          <x14:formula1>
            <xm:f>'(参考)リスト'!$B$16:$B$20</xm:f>
          </x14:formula1>
          <xm:sqref>L11:M30</xm:sqref>
        </x14:dataValidation>
        <x14:dataValidation type="list" allowBlank="1" showInputMessage="1" showErrorMessage="1" xr:uid="{D231FB44-8CC1-44AB-BBD1-16FCEA1977FE}">
          <x14:formula1>
            <xm:f>'(参考)リスト'!$G$16:$G$20</xm:f>
          </x14:formula1>
          <xm:sqref>U11:V30</xm:sqref>
        </x14:dataValidation>
        <x14:dataValidation type="list" allowBlank="1" showInputMessage="1" showErrorMessage="1" xr:uid="{FD8B92B8-9DEE-4F31-978F-23404902229C}">
          <x14:formula1>
            <xm:f>'(参考)リスト'!$D$16:$D$18</xm:f>
          </x14:formula1>
          <xm:sqref>P11:Q30</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61706-D061-4394-8476-54BF1C3F651B}">
  <sheetPr codeName="Sheet88"/>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33</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33</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58" priority="3">
      <formula>$AQ11=2</formula>
    </cfRule>
  </conditionalFormatting>
  <conditionalFormatting sqref="Y11:AF30">
    <cfRule type="expression" dxfId="257" priority="2">
      <formula>$AQ11=3</formula>
    </cfRule>
  </conditionalFormatting>
  <conditionalFormatting sqref="AC11:AJ30">
    <cfRule type="expression" dxfId="256" priority="1">
      <formula>$AQ11=1</formula>
    </cfRule>
  </conditionalFormatting>
  <dataValidations count="2">
    <dataValidation type="list" allowBlank="1" showInputMessage="1" showErrorMessage="1" sqref="Y11:AB30" xr:uid="{25140C57-DB30-4618-AAD4-4D732917580E}">
      <formula1>"　,○"</formula1>
    </dataValidation>
    <dataValidation type="list" allowBlank="1" showInputMessage="1" showErrorMessage="1" sqref="N11:O30 R11:T30" xr:uid="{D059DA70-CED0-4FE1-9F19-67EE5C31FB63}">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B1F8B6-0BE0-4F95-89C3-E014AE50373D}">
          <x14:formula1>
            <xm:f>'(参考)リスト'!$F$16:$F$21</xm:f>
          </x14:formula1>
          <xm:sqref>W11:X30</xm:sqref>
        </x14:dataValidation>
        <x14:dataValidation type="list" allowBlank="1" showInputMessage="1" showErrorMessage="1" xr:uid="{6A80B3E9-8D2B-4D6A-A918-EFF24FE00832}">
          <x14:formula1>
            <xm:f>'(参考)リスト'!$B$16:$B$20</xm:f>
          </x14:formula1>
          <xm:sqref>L11:M30</xm:sqref>
        </x14:dataValidation>
        <x14:dataValidation type="list" allowBlank="1" showInputMessage="1" showErrorMessage="1" xr:uid="{19D258D2-E393-42A8-B99C-3AAD0CF30B7A}">
          <x14:formula1>
            <xm:f>'(参考)リスト'!$G$16:$G$20</xm:f>
          </x14:formula1>
          <xm:sqref>U11:V30</xm:sqref>
        </x14:dataValidation>
        <x14:dataValidation type="list" allowBlank="1" showInputMessage="1" showErrorMessage="1" xr:uid="{85545EEE-EC18-4789-9CB9-592C81437CD0}">
          <x14:formula1>
            <xm:f>'(参考)リスト'!$D$16:$D$18</xm:f>
          </x14:formula1>
          <xm:sqref>P11:Q30</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7F0E6-191F-4595-A7D4-0AF2258307A7}">
  <sheetPr codeName="Sheet89"/>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34</v>
      </c>
      <c r="AW5" s="137">
        <f>R7</f>
        <v>10.5</v>
      </c>
      <c r="AX5" s="169">
        <f>+Y32</f>
        <v>0</v>
      </c>
      <c r="AY5" s="169">
        <f>+Z32</f>
        <v>0</v>
      </c>
      <c r="AZ5" s="169">
        <f>+AA32</f>
        <v>0</v>
      </c>
      <c r="BA5" s="169">
        <f t="shared" ref="BA5" si="0">+AB32</f>
        <v>0</v>
      </c>
      <c r="BB5" s="169">
        <f>+AC32</f>
        <v>0</v>
      </c>
      <c r="BC5" s="169">
        <f t="shared" ref="BC5:BI5" si="1">+AD32</f>
        <v>0</v>
      </c>
      <c r="BD5" s="169">
        <f t="shared" si="1"/>
        <v>2</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9.0000000000000011E-2</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34</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544</v>
      </c>
      <c r="V11" s="930"/>
      <c r="W11" s="928" t="s">
        <v>54</v>
      </c>
      <c r="X11" s="929"/>
      <c r="Y11" s="286"/>
      <c r="Z11" s="286"/>
      <c r="AA11" s="286"/>
      <c r="AB11" s="286"/>
      <c r="AC11" s="186"/>
      <c r="AD11" s="186"/>
      <c r="AE11" s="186">
        <v>7.0000000000000007E-2</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734</v>
      </c>
      <c r="S12" s="312"/>
      <c r="T12" s="312"/>
      <c r="U12" s="928" t="s">
        <v>547</v>
      </c>
      <c r="V12" s="930"/>
      <c r="W12" s="928" t="s">
        <v>723</v>
      </c>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726</v>
      </c>
      <c r="O13" s="955"/>
      <c r="P13" s="928" t="s">
        <v>720</v>
      </c>
      <c r="Q13" s="930"/>
      <c r="R13" s="312" t="s">
        <v>727</v>
      </c>
      <c r="S13" s="312"/>
      <c r="T13" s="312"/>
      <c r="U13" s="928" t="s">
        <v>547</v>
      </c>
      <c r="V13" s="930"/>
      <c r="W13" s="928" t="s">
        <v>723</v>
      </c>
      <c r="X13" s="929"/>
      <c r="Y13" s="286"/>
      <c r="Z13" s="286"/>
      <c r="AA13" s="286"/>
      <c r="AB13" s="286"/>
      <c r="AC13" s="186"/>
      <c r="AD13" s="186"/>
      <c r="AE13" s="186">
        <v>0.02</v>
      </c>
      <c r="AF13" s="186"/>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9.0000000000000011E-2</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2</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55" priority="3">
      <formula>$AQ11=2</formula>
    </cfRule>
  </conditionalFormatting>
  <conditionalFormatting sqref="Y11:AF30">
    <cfRule type="expression" dxfId="254" priority="2">
      <formula>$AQ11=3</formula>
    </cfRule>
  </conditionalFormatting>
  <conditionalFormatting sqref="AC11:AJ30">
    <cfRule type="expression" dxfId="253" priority="1">
      <formula>$AQ11=1</formula>
    </cfRule>
  </conditionalFormatting>
  <dataValidations count="2">
    <dataValidation type="list" allowBlank="1" showInputMessage="1" showErrorMessage="1" sqref="Y11:AB30" xr:uid="{1E93A205-4D14-4290-8EBA-175EECB030A2}">
      <formula1>"　,○"</formula1>
    </dataValidation>
    <dataValidation type="list" allowBlank="1" showInputMessage="1" showErrorMessage="1" sqref="N11:O30 R11:T30" xr:uid="{FC9F1F91-6DD3-47AD-8E27-75A5907775B2}">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6A2F215-E72F-4A9B-A812-DCFA7EEA32AF}">
          <x14:formula1>
            <xm:f>'(参考)リスト'!$F$16:$F$21</xm:f>
          </x14:formula1>
          <xm:sqref>W11:X30</xm:sqref>
        </x14:dataValidation>
        <x14:dataValidation type="list" allowBlank="1" showInputMessage="1" showErrorMessage="1" xr:uid="{FCC62281-5D85-4033-9052-255C7F87A9AB}">
          <x14:formula1>
            <xm:f>'(参考)リスト'!$B$16:$B$20</xm:f>
          </x14:formula1>
          <xm:sqref>L11:M30</xm:sqref>
        </x14:dataValidation>
        <x14:dataValidation type="list" allowBlank="1" showInputMessage="1" showErrorMessage="1" xr:uid="{CA364E2E-D431-464B-9D67-D025AE90789E}">
          <x14:formula1>
            <xm:f>'(参考)リスト'!$G$16:$G$20</xm:f>
          </x14:formula1>
          <xm:sqref>U11:V30</xm:sqref>
        </x14:dataValidation>
        <x14:dataValidation type="list" allowBlank="1" showInputMessage="1" showErrorMessage="1" xr:uid="{C9D16747-84A7-427E-826D-7E927C1FC2A3}">
          <x14:formula1>
            <xm:f>'(参考)リスト'!$D$16:$D$18</xm:f>
          </x14:formula1>
          <xm:sqref>P11:Q30</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019BF-C34A-4E8B-B283-D2BE7EE65FBD}">
  <sheetPr codeName="Sheet90"/>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35</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35</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52" priority="3">
      <formula>$AQ11=2</formula>
    </cfRule>
  </conditionalFormatting>
  <conditionalFormatting sqref="Y11:AF30">
    <cfRule type="expression" dxfId="251" priority="2">
      <formula>$AQ11=3</formula>
    </cfRule>
  </conditionalFormatting>
  <conditionalFormatting sqref="AC11:AJ30">
    <cfRule type="expression" dxfId="250" priority="1">
      <formula>$AQ11=1</formula>
    </cfRule>
  </conditionalFormatting>
  <dataValidations count="2">
    <dataValidation type="list" allowBlank="1" showInputMessage="1" showErrorMessage="1" sqref="Y11:AB30" xr:uid="{CB76FFA0-D23B-4AE1-8E5F-599843F84680}">
      <formula1>"　,○"</formula1>
    </dataValidation>
    <dataValidation type="list" allowBlank="1" showInputMessage="1" showErrorMessage="1" sqref="N11:O30 R11:T30" xr:uid="{A5733B0B-E0E9-4B21-BBB2-ACBD7807A52A}">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5439E02-3DCD-4F7C-8A34-D1BDE3C53F0D}">
          <x14:formula1>
            <xm:f>'(参考)リスト'!$F$16:$F$21</xm:f>
          </x14:formula1>
          <xm:sqref>W11:X30</xm:sqref>
        </x14:dataValidation>
        <x14:dataValidation type="list" allowBlank="1" showInputMessage="1" showErrorMessage="1" xr:uid="{577421E7-2BB0-4C46-9421-1FBF5CEBCFA0}">
          <x14:formula1>
            <xm:f>'(参考)リスト'!$B$16:$B$20</xm:f>
          </x14:formula1>
          <xm:sqref>L11:M30</xm:sqref>
        </x14:dataValidation>
        <x14:dataValidation type="list" allowBlank="1" showInputMessage="1" showErrorMessage="1" xr:uid="{AA84DF77-3B1C-49E2-8243-08E3D183BF7D}">
          <x14:formula1>
            <xm:f>'(参考)リスト'!$G$16:$G$20</xm:f>
          </x14:formula1>
          <xm:sqref>U11:V30</xm:sqref>
        </x14:dataValidation>
        <x14:dataValidation type="list" allowBlank="1" showInputMessage="1" showErrorMessage="1" xr:uid="{1C9A2444-23FC-4909-B178-9C124695AD74}">
          <x14:formula1>
            <xm:f>'(参考)リスト'!$D$16:$D$18</xm:f>
          </x14:formula1>
          <xm:sqref>P11:Q30</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338CA-D8E8-4446-92E7-1D8F0A803DE9}">
  <sheetPr codeName="Sheet91"/>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36</v>
      </c>
      <c r="AW5" s="137">
        <f>R7</f>
        <v>10.600000381469727</v>
      </c>
      <c r="AX5" s="169">
        <f>+Y32</f>
        <v>0</v>
      </c>
      <c r="AY5" s="169">
        <f>+Z32</f>
        <v>0</v>
      </c>
      <c r="AZ5" s="169">
        <f>+AA32</f>
        <v>0</v>
      </c>
      <c r="BA5" s="169">
        <f t="shared" ref="BA5" si="0">+AB32</f>
        <v>0</v>
      </c>
      <c r="BB5" s="169">
        <f>+AC32</f>
        <v>0</v>
      </c>
      <c r="BC5" s="169">
        <f t="shared" ref="BC5:BI5" si="1">+AD32</f>
        <v>0</v>
      </c>
      <c r="BD5" s="169">
        <f t="shared" si="1"/>
        <v>3</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3</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6.7500000000000004E-2</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36</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547</v>
      </c>
      <c r="V11" s="930"/>
      <c r="W11" s="928" t="s">
        <v>723</v>
      </c>
      <c r="X11" s="929"/>
      <c r="Y11" s="286"/>
      <c r="Z11" s="286"/>
      <c r="AA11" s="286"/>
      <c r="AB11" s="286"/>
      <c r="AC11" s="186"/>
      <c r="AD11" s="186"/>
      <c r="AE11" s="186">
        <v>0.02</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727</v>
      </c>
      <c r="S12" s="312"/>
      <c r="T12" s="312"/>
      <c r="U12" s="928" t="s">
        <v>547</v>
      </c>
      <c r="V12" s="930"/>
      <c r="W12" s="928" t="s">
        <v>723</v>
      </c>
      <c r="X12" s="929"/>
      <c r="Y12" s="286"/>
      <c r="Z12" s="286"/>
      <c r="AA12" s="286"/>
      <c r="AB12" s="286"/>
      <c r="AC12" s="186"/>
      <c r="AD12" s="186"/>
      <c r="AE12" s="186">
        <v>2.2499999999999999E-2</v>
      </c>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775</v>
      </c>
      <c r="O13" s="955"/>
      <c r="P13" s="928" t="s">
        <v>720</v>
      </c>
      <c r="Q13" s="930"/>
      <c r="R13" s="312" t="s">
        <v>734</v>
      </c>
      <c r="S13" s="312"/>
      <c r="T13" s="312"/>
      <c r="U13" s="928" t="s">
        <v>547</v>
      </c>
      <c r="V13" s="930"/>
      <c r="W13" s="928" t="s">
        <v>723</v>
      </c>
      <c r="X13" s="929"/>
      <c r="Y13" s="286"/>
      <c r="Z13" s="286"/>
      <c r="AA13" s="286"/>
      <c r="AB13" s="286"/>
      <c r="AC13" s="186"/>
      <c r="AD13" s="186"/>
      <c r="AE13" s="186"/>
      <c r="AF13" s="186"/>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v>4</v>
      </c>
      <c r="L14" s="954" t="s">
        <v>718</v>
      </c>
      <c r="M14" s="955"/>
      <c r="N14" s="954" t="s">
        <v>732</v>
      </c>
      <c r="O14" s="955"/>
      <c r="P14" s="928" t="s">
        <v>720</v>
      </c>
      <c r="Q14" s="930"/>
      <c r="R14" s="312" t="s">
        <v>731</v>
      </c>
      <c r="S14" s="312"/>
      <c r="T14" s="312"/>
      <c r="U14" s="928" t="s">
        <v>547</v>
      </c>
      <c r="V14" s="930"/>
      <c r="W14" s="928" t="s">
        <v>723</v>
      </c>
      <c r="X14" s="929"/>
      <c r="Y14" s="286"/>
      <c r="Z14" s="286"/>
      <c r="AA14" s="286"/>
      <c r="AB14" s="286"/>
      <c r="AC14" s="186"/>
      <c r="AD14" s="186"/>
      <c r="AE14" s="186"/>
      <c r="AF14" s="186"/>
      <c r="AG14" s="186"/>
      <c r="AH14" s="186"/>
      <c r="AI14" s="186"/>
      <c r="AJ14" s="186"/>
      <c r="AK14" s="956"/>
      <c r="AL14" s="957"/>
      <c r="AM14" s="957"/>
      <c r="AN14" s="958"/>
      <c r="AO14" s="959"/>
      <c r="AP14" s="3"/>
      <c r="AQ14" s="185">
        <f t="shared" si="5"/>
        <v>2</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v>5</v>
      </c>
      <c r="L15" s="954" t="s">
        <v>718</v>
      </c>
      <c r="M15" s="955"/>
      <c r="N15" s="954" t="s">
        <v>726</v>
      </c>
      <c r="O15" s="955"/>
      <c r="P15" s="928" t="s">
        <v>720</v>
      </c>
      <c r="Q15" s="930"/>
      <c r="R15" s="312" t="s">
        <v>727</v>
      </c>
      <c r="S15" s="312"/>
      <c r="T15" s="312"/>
      <c r="U15" s="928" t="s">
        <v>547</v>
      </c>
      <c r="V15" s="930"/>
      <c r="W15" s="928" t="s">
        <v>723</v>
      </c>
      <c r="X15" s="929"/>
      <c r="Y15" s="286"/>
      <c r="Z15" s="286"/>
      <c r="AA15" s="286"/>
      <c r="AB15" s="286"/>
      <c r="AC15" s="186"/>
      <c r="AD15" s="186"/>
      <c r="AE15" s="186">
        <v>2.5000000000000001E-2</v>
      </c>
      <c r="AF15" s="186"/>
      <c r="AG15" s="186"/>
      <c r="AH15" s="186"/>
      <c r="AI15" s="186"/>
      <c r="AJ15" s="186"/>
      <c r="AK15" s="956"/>
      <c r="AL15" s="957"/>
      <c r="AM15" s="957"/>
      <c r="AN15" s="958"/>
      <c r="AO15" s="959"/>
      <c r="AP15" s="3"/>
      <c r="AQ15" s="185">
        <f t="shared" si="5"/>
        <v>2</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6.7500000000000004E-2</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3</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3</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3</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49" priority="3">
      <formula>$AQ11=2</formula>
    </cfRule>
  </conditionalFormatting>
  <conditionalFormatting sqref="Y11:AF30">
    <cfRule type="expression" dxfId="248" priority="2">
      <formula>$AQ11=3</formula>
    </cfRule>
  </conditionalFormatting>
  <conditionalFormatting sqref="AC11:AJ30">
    <cfRule type="expression" dxfId="247" priority="1">
      <formula>$AQ11=1</formula>
    </cfRule>
  </conditionalFormatting>
  <dataValidations count="2">
    <dataValidation type="list" allowBlank="1" showInputMessage="1" showErrorMessage="1" sqref="Y11:AB30" xr:uid="{8D74E059-0CB2-4914-8272-9A4752BFC50E}">
      <formula1>"　,○"</formula1>
    </dataValidation>
    <dataValidation type="list" allowBlank="1" showInputMessage="1" showErrorMessage="1" sqref="N11:O30 R11:T30" xr:uid="{77CD87E1-228D-4118-8379-803353785F44}">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68AF2FB-1419-44BA-992F-DAA73959AF92}">
          <x14:formula1>
            <xm:f>'(参考)リスト'!$F$16:$F$21</xm:f>
          </x14:formula1>
          <xm:sqref>W11:X30</xm:sqref>
        </x14:dataValidation>
        <x14:dataValidation type="list" allowBlank="1" showInputMessage="1" showErrorMessage="1" xr:uid="{46C2C522-1F31-409C-A9F0-74816F7BBDF2}">
          <x14:formula1>
            <xm:f>'(参考)リスト'!$B$16:$B$20</xm:f>
          </x14:formula1>
          <xm:sqref>L11:M30</xm:sqref>
        </x14:dataValidation>
        <x14:dataValidation type="list" allowBlank="1" showInputMessage="1" showErrorMessage="1" xr:uid="{833F1420-E7D3-434E-943D-2D9D4914DD74}">
          <x14:formula1>
            <xm:f>'(参考)リスト'!$G$16:$G$20</xm:f>
          </x14:formula1>
          <xm:sqref>U11:V30</xm:sqref>
        </x14:dataValidation>
        <x14:dataValidation type="list" allowBlank="1" showInputMessage="1" showErrorMessage="1" xr:uid="{F70B0790-E43F-49AA-B023-889D4526533B}">
          <x14:formula1>
            <xm:f>'(参考)リスト'!$D$16:$D$18</xm:f>
          </x14:formula1>
          <xm:sqref>P11:Q30</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02594-8046-49A2-AD75-78A3BE7E0C1F}">
  <sheetPr codeName="Sheet92"/>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37</v>
      </c>
      <c r="AW5" s="137">
        <f>R7</f>
        <v>10.5</v>
      </c>
      <c r="AX5" s="169">
        <f>+Y32</f>
        <v>0</v>
      </c>
      <c r="AY5" s="169">
        <f>+Z32</f>
        <v>0</v>
      </c>
      <c r="AZ5" s="169">
        <f>+AA32</f>
        <v>0</v>
      </c>
      <c r="BA5" s="169">
        <f t="shared" ref="BA5" si="0">+AB32</f>
        <v>0</v>
      </c>
      <c r="BB5" s="169">
        <f>+AC32</f>
        <v>0</v>
      </c>
      <c r="BC5" s="169">
        <f t="shared" ref="BC5:BI5" si="1">+AD32</f>
        <v>0</v>
      </c>
      <c r="BD5" s="169">
        <f t="shared" si="1"/>
        <v>1</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0.01</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37</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547</v>
      </c>
      <c r="V11" s="930"/>
      <c r="W11" s="928" t="s">
        <v>723</v>
      </c>
      <c r="X11" s="929"/>
      <c r="Y11" s="286"/>
      <c r="Z11" s="286"/>
      <c r="AA11" s="286"/>
      <c r="AB11" s="286"/>
      <c r="AC11" s="186"/>
      <c r="AD11" s="186"/>
      <c r="AE11" s="186">
        <v>0.01</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0.01</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46" priority="3">
      <formula>$AQ11=2</formula>
    </cfRule>
  </conditionalFormatting>
  <conditionalFormatting sqref="Y11:AF30">
    <cfRule type="expression" dxfId="245" priority="2">
      <formula>$AQ11=3</formula>
    </cfRule>
  </conditionalFormatting>
  <conditionalFormatting sqref="AC11:AJ30">
    <cfRule type="expression" dxfId="244" priority="1">
      <formula>$AQ11=1</formula>
    </cfRule>
  </conditionalFormatting>
  <dataValidations count="2">
    <dataValidation type="list" allowBlank="1" showInputMessage="1" showErrorMessage="1" sqref="Y11:AB30" xr:uid="{16003B82-C870-4C34-BFEB-9FB488C33CBF}">
      <formula1>"　,○"</formula1>
    </dataValidation>
    <dataValidation type="list" allowBlank="1" showInputMessage="1" showErrorMessage="1" sqref="N11:O30 R11:T30" xr:uid="{90E71AA4-C408-4CB0-9009-F7985575A8AF}">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DD25C49-C7DA-4A13-A780-B63942E6F9E0}">
          <x14:formula1>
            <xm:f>'(参考)リスト'!$F$16:$F$21</xm:f>
          </x14:formula1>
          <xm:sqref>W11:X30</xm:sqref>
        </x14:dataValidation>
        <x14:dataValidation type="list" allowBlank="1" showInputMessage="1" showErrorMessage="1" xr:uid="{FC3F19EA-76A4-40FB-94AB-4E978B5C0235}">
          <x14:formula1>
            <xm:f>'(参考)リスト'!$B$16:$B$20</xm:f>
          </x14:formula1>
          <xm:sqref>L11:M30</xm:sqref>
        </x14:dataValidation>
        <x14:dataValidation type="list" allowBlank="1" showInputMessage="1" showErrorMessage="1" xr:uid="{65840CF1-C7E4-4834-9C75-D149CFF2E567}">
          <x14:formula1>
            <xm:f>'(参考)リスト'!$G$16:$G$20</xm:f>
          </x14:formula1>
          <xm:sqref>U11:V30</xm:sqref>
        </x14:dataValidation>
        <x14:dataValidation type="list" allowBlank="1" showInputMessage="1" showErrorMessage="1" xr:uid="{AA7A5CF0-BA14-4055-9CC6-3C7697630D13}">
          <x14:formula1>
            <xm:f>'(参考)リスト'!$D$16:$D$18</xm:f>
          </x14:formula1>
          <xm:sqref>P11:Q30</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CA67C-2A36-4597-8C96-711386E974D0}">
  <sheetPr codeName="Sheet93"/>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38</v>
      </c>
      <c r="AW5" s="137">
        <f>R7</f>
        <v>10.600000381469727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38</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43" priority="3">
      <formula>$AQ11=2</formula>
    </cfRule>
  </conditionalFormatting>
  <conditionalFormatting sqref="Y11:AF30">
    <cfRule type="expression" dxfId="242" priority="2">
      <formula>$AQ11=3</formula>
    </cfRule>
  </conditionalFormatting>
  <conditionalFormatting sqref="AC11:AJ30">
    <cfRule type="expression" dxfId="241" priority="1">
      <formula>$AQ11=1</formula>
    </cfRule>
  </conditionalFormatting>
  <dataValidations count="2">
    <dataValidation type="list" allowBlank="1" showInputMessage="1" showErrorMessage="1" sqref="Y11:AB30" xr:uid="{DA16F1A7-870C-4241-BD29-9F885A03DFF5}">
      <formula1>"　,○"</formula1>
    </dataValidation>
    <dataValidation type="list" allowBlank="1" showInputMessage="1" showErrorMessage="1" sqref="N11:O30 R11:T30" xr:uid="{1AAF3EB9-DDE9-4E8C-8F86-C2DB37E5EA2A}">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E834A69-3D0B-4D4F-BC22-0A74A23424E1}">
          <x14:formula1>
            <xm:f>'(参考)リスト'!$F$16:$F$21</xm:f>
          </x14:formula1>
          <xm:sqref>W11:X30</xm:sqref>
        </x14:dataValidation>
        <x14:dataValidation type="list" allowBlank="1" showInputMessage="1" showErrorMessage="1" xr:uid="{92DB0713-CE82-4AC8-8ED7-0A6578AE4BAD}">
          <x14:formula1>
            <xm:f>'(参考)リスト'!$B$16:$B$20</xm:f>
          </x14:formula1>
          <xm:sqref>L11:M30</xm:sqref>
        </x14:dataValidation>
        <x14:dataValidation type="list" allowBlank="1" showInputMessage="1" showErrorMessage="1" xr:uid="{FC630589-CA5A-4E23-B1BB-A733AC988C8A}">
          <x14:formula1>
            <xm:f>'(参考)リスト'!$G$16:$G$20</xm:f>
          </x14:formula1>
          <xm:sqref>U11:V30</xm:sqref>
        </x14:dataValidation>
        <x14:dataValidation type="list" allowBlank="1" showInputMessage="1" showErrorMessage="1" xr:uid="{C5E8E4C8-D3B7-4284-AA83-1554B97B9060}">
          <x14:formula1>
            <xm:f>'(参考)リスト'!$D$16:$D$18</xm:f>
          </x14:formula1>
          <xm:sqref>P11:Q30</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439FC-2EE5-4416-8387-1E8C658BF156}">
  <sheetPr codeName="Sheet94"/>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39</v>
      </c>
      <c r="AW5" s="137">
        <f>R7</f>
        <v>10.600000381469727</v>
      </c>
      <c r="AX5" s="169">
        <f>+Y32</f>
        <v>0</v>
      </c>
      <c r="AY5" s="169">
        <f>+Z32</f>
        <v>0</v>
      </c>
      <c r="AZ5" s="169">
        <f>+AA32</f>
        <v>0</v>
      </c>
      <c r="BA5" s="169">
        <f t="shared" ref="BA5" si="0">+AB32</f>
        <v>0</v>
      </c>
      <c r="BB5" s="169">
        <f>+AC32</f>
        <v>0</v>
      </c>
      <c r="BC5" s="169">
        <f t="shared" ref="BC5:BI5" si="1">+AD32</f>
        <v>0</v>
      </c>
      <c r="BD5" s="169">
        <f t="shared" si="1"/>
        <v>1</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0.01</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39</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723</v>
      </c>
      <c r="V11" s="930"/>
      <c r="W11" s="928" t="s">
        <v>723</v>
      </c>
      <c r="X11" s="929"/>
      <c r="Y11" s="286"/>
      <c r="Z11" s="286"/>
      <c r="AA11" s="286"/>
      <c r="AB11" s="286"/>
      <c r="AC11" s="186"/>
      <c r="AD11" s="186"/>
      <c r="AE11" s="186">
        <v>0.01</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734</v>
      </c>
      <c r="S12" s="312"/>
      <c r="T12" s="312"/>
      <c r="U12" s="928" t="s">
        <v>547</v>
      </c>
      <c r="V12" s="930"/>
      <c r="W12" s="928" t="s">
        <v>723</v>
      </c>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0.01</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40" priority="3">
      <formula>$AQ11=2</formula>
    </cfRule>
  </conditionalFormatting>
  <conditionalFormatting sqref="Y11:AF30">
    <cfRule type="expression" dxfId="239" priority="2">
      <formula>$AQ11=3</formula>
    </cfRule>
  </conditionalFormatting>
  <conditionalFormatting sqref="AC11:AJ30">
    <cfRule type="expression" dxfId="238" priority="1">
      <formula>$AQ11=1</formula>
    </cfRule>
  </conditionalFormatting>
  <dataValidations count="2">
    <dataValidation type="list" allowBlank="1" showInputMessage="1" showErrorMessage="1" sqref="Y11:AB30" xr:uid="{DC0C4D5B-76DC-434A-9BEA-EDB2B430632D}">
      <formula1>"　,○"</formula1>
    </dataValidation>
    <dataValidation type="list" allowBlank="1" showInputMessage="1" showErrorMessage="1" sqref="N11:O30 R11:T30" xr:uid="{22C7F8C1-3AA8-487C-97DE-6D4E9DF5E569}">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A27F7BF-7F6A-4F6F-9F9A-3E6BFF41553B}">
          <x14:formula1>
            <xm:f>'(参考)リスト'!$F$16:$F$21</xm:f>
          </x14:formula1>
          <xm:sqref>W11:X30</xm:sqref>
        </x14:dataValidation>
        <x14:dataValidation type="list" allowBlank="1" showInputMessage="1" showErrorMessage="1" xr:uid="{3287D6AD-262A-4AE4-9C94-BEF212F9781D}">
          <x14:formula1>
            <xm:f>'(参考)リスト'!$B$16:$B$20</xm:f>
          </x14:formula1>
          <xm:sqref>L11:M30</xm:sqref>
        </x14:dataValidation>
        <x14:dataValidation type="list" allowBlank="1" showInputMessage="1" showErrorMessage="1" xr:uid="{3F7FE2F7-9ACA-4CAC-B027-B15B2F123CC7}">
          <x14:formula1>
            <xm:f>'(参考)リスト'!$G$16:$G$20</xm:f>
          </x14:formula1>
          <xm:sqref>U11:V30</xm:sqref>
        </x14:dataValidation>
        <x14:dataValidation type="list" allowBlank="1" showInputMessage="1" showErrorMessage="1" xr:uid="{DABA0AEB-872D-4B63-8B0F-FF23C8BD2137}">
          <x14:formula1>
            <xm:f>'(参考)リスト'!$D$16:$D$18</xm:f>
          </x14:formula1>
          <xm:sqref>P11:Q30</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D3B85-D761-4053-A6A3-3CE2C85A0B84}">
  <sheetPr codeName="Sheet95"/>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40</v>
      </c>
      <c r="AW5" s="137">
        <f>R7</f>
        <v>10.100000381469727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40</v>
      </c>
      <c r="O7" s="929"/>
      <c r="P7" s="936" t="s">
        <v>451</v>
      </c>
      <c r="Q7" s="938"/>
      <c r="R7" s="976">
        <v>10.100000381469727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37" priority="3">
      <formula>$AQ11=2</formula>
    </cfRule>
  </conditionalFormatting>
  <conditionalFormatting sqref="Y11:AF30">
    <cfRule type="expression" dxfId="236" priority="2">
      <formula>$AQ11=3</formula>
    </cfRule>
  </conditionalFormatting>
  <conditionalFormatting sqref="AC11:AJ30">
    <cfRule type="expression" dxfId="235" priority="1">
      <formula>$AQ11=1</formula>
    </cfRule>
  </conditionalFormatting>
  <dataValidations count="2">
    <dataValidation type="list" allowBlank="1" showInputMessage="1" showErrorMessage="1" sqref="Y11:AB30" xr:uid="{A4BA527E-C3A5-4250-84BC-C8DB31FD9AEF}">
      <formula1>"　,○"</formula1>
    </dataValidation>
    <dataValidation type="list" allowBlank="1" showInputMessage="1" showErrorMessage="1" sqref="N11:O30 R11:T30" xr:uid="{4D365CAB-59B7-437B-9DD5-DC80BC444D13}">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AF0B7EB-0A28-45E4-913A-F62B228584E4}">
          <x14:formula1>
            <xm:f>'(参考)リスト'!$F$16:$F$21</xm:f>
          </x14:formula1>
          <xm:sqref>W11:X30</xm:sqref>
        </x14:dataValidation>
        <x14:dataValidation type="list" allowBlank="1" showInputMessage="1" showErrorMessage="1" xr:uid="{4F53D33B-4033-4F7F-9B24-61BA199CD476}">
          <x14:formula1>
            <xm:f>'(参考)リスト'!$B$16:$B$20</xm:f>
          </x14:formula1>
          <xm:sqref>L11:M30</xm:sqref>
        </x14:dataValidation>
        <x14:dataValidation type="list" allowBlank="1" showInputMessage="1" showErrorMessage="1" xr:uid="{170D3943-7922-4F51-AE28-04D262E9EA07}">
          <x14:formula1>
            <xm:f>'(参考)リスト'!$G$16:$G$20</xm:f>
          </x14:formula1>
          <xm:sqref>U11:V30</xm:sqref>
        </x14:dataValidation>
        <x14:dataValidation type="list" allowBlank="1" showInputMessage="1" showErrorMessage="1" xr:uid="{C874096F-5DEC-4FCD-966A-30997E1D225A}">
          <x14:formula1>
            <xm:f>'(参考)リスト'!$D$16:$D$18</xm:f>
          </x14:formula1>
          <xm:sqref>P11:Q30</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4FFD0-FABB-4126-9C52-B776DAA31691}">
  <sheetPr codeName="Sheet96"/>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41</v>
      </c>
      <c r="AW5" s="137">
        <f>R7</f>
        <v>10.199999809265137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41</v>
      </c>
      <c r="O7" s="929"/>
      <c r="P7" s="936" t="s">
        <v>451</v>
      </c>
      <c r="Q7" s="938"/>
      <c r="R7" s="976">
        <v>10.199999809265137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34" priority="3">
      <formula>$AQ11=2</formula>
    </cfRule>
  </conditionalFormatting>
  <conditionalFormatting sqref="Y11:AF30">
    <cfRule type="expression" dxfId="233" priority="2">
      <formula>$AQ11=3</formula>
    </cfRule>
  </conditionalFormatting>
  <conditionalFormatting sqref="AC11:AJ30">
    <cfRule type="expression" dxfId="232" priority="1">
      <formula>$AQ11=1</formula>
    </cfRule>
  </conditionalFormatting>
  <dataValidations count="2">
    <dataValidation type="list" allowBlank="1" showInputMessage="1" showErrorMessage="1" sqref="Y11:AB30" xr:uid="{85175F97-98E4-484E-8A48-12882AEC74C1}">
      <formula1>"　,○"</formula1>
    </dataValidation>
    <dataValidation type="list" allowBlank="1" showInputMessage="1" showErrorMessage="1" sqref="N11:O30 R11:T30" xr:uid="{F81C1264-98A2-4483-BD2F-403DF051D107}">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433A2FF-F45D-4CE2-B2A0-85FBA3710F08}">
          <x14:formula1>
            <xm:f>'(参考)リスト'!$F$16:$F$21</xm:f>
          </x14:formula1>
          <xm:sqref>W11:X30</xm:sqref>
        </x14:dataValidation>
        <x14:dataValidation type="list" allowBlank="1" showInputMessage="1" showErrorMessage="1" xr:uid="{DC4B97F9-C1BC-4DB1-8C42-C9BD3A477267}">
          <x14:formula1>
            <xm:f>'(参考)リスト'!$B$16:$B$20</xm:f>
          </x14:formula1>
          <xm:sqref>L11:M30</xm:sqref>
        </x14:dataValidation>
        <x14:dataValidation type="list" allowBlank="1" showInputMessage="1" showErrorMessage="1" xr:uid="{514E71E9-737D-4AF2-A402-616A77758A3E}">
          <x14:formula1>
            <xm:f>'(参考)リスト'!$G$16:$G$20</xm:f>
          </x14:formula1>
          <xm:sqref>U11:V30</xm:sqref>
        </x14:dataValidation>
        <x14:dataValidation type="list" allowBlank="1" showInputMessage="1" showErrorMessage="1" xr:uid="{1EE2AFAD-4EC8-414D-BCEF-229C1D834BD6}">
          <x14:formula1>
            <xm:f>'(参考)リスト'!$D$16:$D$18</xm:f>
          </x14:formula1>
          <xm:sqref>P11:Q30</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20717-2234-4E68-B4FA-B6A3EEA738A3}">
  <sheetPr codeName="Sheet97"/>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42</v>
      </c>
      <c r="AW5" s="137">
        <f>R7</f>
        <v>10.199999809265137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42</v>
      </c>
      <c r="O7" s="929"/>
      <c r="P7" s="936" t="s">
        <v>451</v>
      </c>
      <c r="Q7" s="938"/>
      <c r="R7" s="976">
        <v>10.199999809265137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775</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31" priority="3">
      <formula>$AQ11=2</formula>
    </cfRule>
  </conditionalFormatting>
  <conditionalFormatting sqref="Y11:AF30">
    <cfRule type="expression" dxfId="230" priority="2">
      <formula>$AQ11=3</formula>
    </cfRule>
  </conditionalFormatting>
  <conditionalFormatting sqref="AC11:AJ30">
    <cfRule type="expression" dxfId="229" priority="1">
      <formula>$AQ11=1</formula>
    </cfRule>
  </conditionalFormatting>
  <dataValidations count="2">
    <dataValidation type="list" allowBlank="1" showInputMessage="1" showErrorMessage="1" sqref="Y11:AB30" xr:uid="{19D2847E-96D4-45F3-BAC7-056B04585BC7}">
      <formula1>"　,○"</formula1>
    </dataValidation>
    <dataValidation type="list" allowBlank="1" showInputMessage="1" showErrorMessage="1" sqref="N11:O30 R11:T30" xr:uid="{93238762-C276-4E36-B1DB-03BBCC63C287}">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D5E0FC4-9531-4227-9618-D3072CC05834}">
          <x14:formula1>
            <xm:f>'(参考)リスト'!$F$16:$F$21</xm:f>
          </x14:formula1>
          <xm:sqref>W11:X30</xm:sqref>
        </x14:dataValidation>
        <x14:dataValidation type="list" allowBlank="1" showInputMessage="1" showErrorMessage="1" xr:uid="{4FB1F91A-7D9E-4C50-AEDA-DE6440A96139}">
          <x14:formula1>
            <xm:f>'(参考)リスト'!$B$16:$B$20</xm:f>
          </x14:formula1>
          <xm:sqref>L11:M30</xm:sqref>
        </x14:dataValidation>
        <x14:dataValidation type="list" allowBlank="1" showInputMessage="1" showErrorMessage="1" xr:uid="{91DBCEFB-DE2A-44A1-BAA4-ED26F96FD557}">
          <x14:formula1>
            <xm:f>'(参考)リスト'!$G$16:$G$20</xm:f>
          </x14:formula1>
          <xm:sqref>U11:V30</xm:sqref>
        </x14:dataValidation>
        <x14:dataValidation type="list" allowBlank="1" showInputMessage="1" showErrorMessage="1" xr:uid="{3C8D3DC9-CA43-4600-91AB-3FD08BEA0EE8}">
          <x14:formula1>
            <xm:f>'(参考)リスト'!$D$16:$D$18</xm:f>
          </x14:formula1>
          <xm:sqref>P11:Q30</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422A0-479D-4773-BA73-A72ED8B40168}">
  <sheetPr codeName="Sheet98"/>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43</v>
      </c>
      <c r="AW5" s="137">
        <f>R7</f>
        <v>10.100000381469727</v>
      </c>
      <c r="AX5" s="169">
        <f>+Y32</f>
        <v>0</v>
      </c>
      <c r="AY5" s="169">
        <f>+Z32</f>
        <v>0</v>
      </c>
      <c r="AZ5" s="169">
        <f>+AA32</f>
        <v>0</v>
      </c>
      <c r="BA5" s="169">
        <f t="shared" ref="BA5" si="0">+AB32</f>
        <v>0</v>
      </c>
      <c r="BB5" s="169">
        <f>+AC32</f>
        <v>0</v>
      </c>
      <c r="BC5" s="169">
        <f t="shared" ref="BC5:BI5" si="1">+AD32</f>
        <v>0</v>
      </c>
      <c r="BD5" s="169">
        <f t="shared" si="1"/>
        <v>0</v>
      </c>
      <c r="BE5" s="169">
        <f t="shared" si="1"/>
        <v>2</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4.7500000000000001E-2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43</v>
      </c>
      <c r="O7" s="929"/>
      <c r="P7" s="936" t="s">
        <v>451</v>
      </c>
      <c r="Q7" s="938"/>
      <c r="R7" s="976">
        <v>10.100000381469727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721</v>
      </c>
      <c r="S11" s="312"/>
      <c r="T11" s="312"/>
      <c r="U11" s="928" t="s">
        <v>547</v>
      </c>
      <c r="V11" s="930"/>
      <c r="W11" s="928" t="s">
        <v>723</v>
      </c>
      <c r="X11" s="929"/>
      <c r="Y11" s="286"/>
      <c r="Z11" s="286"/>
      <c r="AA11" s="286"/>
      <c r="AB11" s="286"/>
      <c r="AC11" s="186"/>
      <c r="AD11" s="186"/>
      <c r="AE11" s="186"/>
      <c r="AF11" s="186">
        <v>7.4999999999999997E-3</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720</v>
      </c>
      <c r="Q12" s="930"/>
      <c r="R12" s="312" t="s">
        <v>734</v>
      </c>
      <c r="S12" s="312"/>
      <c r="T12" s="312"/>
      <c r="U12" s="928" t="s">
        <v>547</v>
      </c>
      <c r="V12" s="930"/>
      <c r="W12" s="928" t="s">
        <v>723</v>
      </c>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719</v>
      </c>
      <c r="O13" s="955"/>
      <c r="P13" s="928" t="s">
        <v>720</v>
      </c>
      <c r="Q13" s="930"/>
      <c r="R13" s="312" t="s">
        <v>727</v>
      </c>
      <c r="S13" s="312"/>
      <c r="T13" s="312"/>
      <c r="U13" s="928" t="s">
        <v>547</v>
      </c>
      <c r="V13" s="930"/>
      <c r="W13" s="928" t="s">
        <v>723</v>
      </c>
      <c r="X13" s="929"/>
      <c r="Y13" s="286"/>
      <c r="Z13" s="286"/>
      <c r="AA13" s="286"/>
      <c r="AB13" s="286"/>
      <c r="AC13" s="186"/>
      <c r="AD13" s="186"/>
      <c r="AE13" s="186"/>
      <c r="AF13" s="186">
        <v>0.04</v>
      </c>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4.7500000000000001E-2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2</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28" priority="3">
      <formula>$AQ11=2</formula>
    </cfRule>
  </conditionalFormatting>
  <conditionalFormatting sqref="Y11:AF30">
    <cfRule type="expression" dxfId="227" priority="2">
      <formula>$AQ11=3</formula>
    </cfRule>
  </conditionalFormatting>
  <conditionalFormatting sqref="AC11:AJ30">
    <cfRule type="expression" dxfId="226" priority="1">
      <formula>$AQ11=1</formula>
    </cfRule>
  </conditionalFormatting>
  <dataValidations count="2">
    <dataValidation type="list" allowBlank="1" showInputMessage="1" showErrorMessage="1" sqref="Y11:AB30" xr:uid="{36091C21-7FE4-4469-AE08-5D805E16E7B0}">
      <formula1>"　,○"</formula1>
    </dataValidation>
    <dataValidation type="list" allowBlank="1" showInputMessage="1" showErrorMessage="1" sqref="N11:O30 R11:T30" xr:uid="{849F5611-771D-4F73-91C4-3B67EE1CEA3F}">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ACFD7D-0026-4292-BFD8-B7F1B769C1E1}">
          <x14:formula1>
            <xm:f>'(参考)リスト'!$F$16:$F$21</xm:f>
          </x14:formula1>
          <xm:sqref>W11:X30</xm:sqref>
        </x14:dataValidation>
        <x14:dataValidation type="list" allowBlank="1" showInputMessage="1" showErrorMessage="1" xr:uid="{84685B4D-98A4-42C1-92FA-88C314FE8D1C}">
          <x14:formula1>
            <xm:f>'(参考)リスト'!$B$16:$B$20</xm:f>
          </x14:formula1>
          <xm:sqref>L11:M30</xm:sqref>
        </x14:dataValidation>
        <x14:dataValidation type="list" allowBlank="1" showInputMessage="1" showErrorMessage="1" xr:uid="{EF14D97E-B2A2-4D63-BDB2-0AB498A08E1E}">
          <x14:formula1>
            <xm:f>'(参考)リスト'!$G$16:$G$20</xm:f>
          </x14:formula1>
          <xm:sqref>U11:V30</xm:sqref>
        </x14:dataValidation>
        <x14:dataValidation type="list" allowBlank="1" showInputMessage="1" showErrorMessage="1" xr:uid="{E8F789A8-8E10-4F8A-913C-6540AA9DA620}">
          <x14:formula1>
            <xm:f>'(参考)リスト'!$D$16:$D$18</xm:f>
          </x14:formula1>
          <xm:sqref>P11:Q30</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75244-1E76-4B91-87DB-AFB96395DE8F}">
  <sheetPr codeName="Sheet99"/>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44</v>
      </c>
      <c r="AW5" s="137">
        <f>R7</f>
        <v>6.5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44</v>
      </c>
      <c r="O7" s="929"/>
      <c r="P7" s="936" t="s">
        <v>451</v>
      </c>
      <c r="Q7" s="938"/>
      <c r="R7" s="976">
        <v>6.5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25" priority="3">
      <formula>$AQ11=2</formula>
    </cfRule>
  </conditionalFormatting>
  <conditionalFormatting sqref="Y11:AF30">
    <cfRule type="expression" dxfId="224" priority="2">
      <formula>$AQ11=3</formula>
    </cfRule>
  </conditionalFormatting>
  <conditionalFormatting sqref="AC11:AJ30">
    <cfRule type="expression" dxfId="223" priority="1">
      <formula>$AQ11=1</formula>
    </cfRule>
  </conditionalFormatting>
  <dataValidations count="2">
    <dataValidation type="list" allowBlank="1" showInputMessage="1" showErrorMessage="1" sqref="Y11:AB30" xr:uid="{E8D27DCB-4454-460C-82E7-C140B57B849B}">
      <formula1>"　,○"</formula1>
    </dataValidation>
    <dataValidation type="list" allowBlank="1" showInputMessage="1" showErrorMessage="1" sqref="N11:O30 R11:T30" xr:uid="{B527FACA-3FEF-469F-848A-11A8111FD7E3}">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3B98E5-73FA-4149-B5D4-581D587B4392}">
          <x14:formula1>
            <xm:f>'(参考)リスト'!$F$16:$F$21</xm:f>
          </x14:formula1>
          <xm:sqref>W11:X30</xm:sqref>
        </x14:dataValidation>
        <x14:dataValidation type="list" allowBlank="1" showInputMessage="1" showErrorMessage="1" xr:uid="{E18CCB08-5655-4D0C-B659-F343ACC11306}">
          <x14:formula1>
            <xm:f>'(参考)リスト'!$B$16:$B$20</xm:f>
          </x14:formula1>
          <xm:sqref>L11:M30</xm:sqref>
        </x14:dataValidation>
        <x14:dataValidation type="list" allowBlank="1" showInputMessage="1" showErrorMessage="1" xr:uid="{53873B3D-9DB3-49D7-847A-5BB32A29D55F}">
          <x14:formula1>
            <xm:f>'(参考)リスト'!$G$16:$G$20</xm:f>
          </x14:formula1>
          <xm:sqref>U11:V30</xm:sqref>
        </x14:dataValidation>
        <x14:dataValidation type="list" allowBlank="1" showInputMessage="1" showErrorMessage="1" xr:uid="{CF38FE65-9C17-4168-A86D-63ABE7EB5773}">
          <x14:formula1>
            <xm:f>'(参考)リスト'!$D$16:$D$18</xm:f>
          </x14:formula1>
          <xm:sqref>P11:Q30</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39CDF-CC5A-41E1-8D13-83D51B313791}">
  <sheetPr codeName="Sheet100"/>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45</v>
      </c>
      <c r="AW5" s="137">
        <f>R7</f>
        <v>6.4000000953674316</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45</v>
      </c>
      <c r="O7" s="929"/>
      <c r="P7" s="936" t="s">
        <v>451</v>
      </c>
      <c r="Q7" s="938"/>
      <c r="R7" s="976">
        <v>6.4000000953674316</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22" priority="3">
      <formula>$AQ11=2</formula>
    </cfRule>
  </conditionalFormatting>
  <conditionalFormatting sqref="Y11:AF30">
    <cfRule type="expression" dxfId="221" priority="2">
      <formula>$AQ11=3</formula>
    </cfRule>
  </conditionalFormatting>
  <conditionalFormatting sqref="AC11:AJ30">
    <cfRule type="expression" dxfId="220" priority="1">
      <formula>$AQ11=1</formula>
    </cfRule>
  </conditionalFormatting>
  <dataValidations count="2">
    <dataValidation type="list" allowBlank="1" showInputMessage="1" showErrorMessage="1" sqref="Y11:AB30" xr:uid="{694392AD-8D0A-4E6F-95D9-74027B777843}">
      <formula1>"　,○"</formula1>
    </dataValidation>
    <dataValidation type="list" allowBlank="1" showInputMessage="1" showErrorMessage="1" sqref="N11:O30 R11:T30" xr:uid="{26492297-D4F5-40A1-8E31-CED264D9B12C}">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B56FDC-CDD1-457F-9AA5-AAEE35A47B0C}">
          <x14:formula1>
            <xm:f>'(参考)リスト'!$F$16:$F$21</xm:f>
          </x14:formula1>
          <xm:sqref>W11:X30</xm:sqref>
        </x14:dataValidation>
        <x14:dataValidation type="list" allowBlank="1" showInputMessage="1" showErrorMessage="1" xr:uid="{46400BAC-BC9E-4991-A9D3-AA03EA6743A9}">
          <x14:formula1>
            <xm:f>'(参考)リスト'!$B$16:$B$20</xm:f>
          </x14:formula1>
          <xm:sqref>L11:M30</xm:sqref>
        </x14:dataValidation>
        <x14:dataValidation type="list" allowBlank="1" showInputMessage="1" showErrorMessage="1" xr:uid="{A9E8A162-C026-4ADA-9E7E-0167803B1C59}">
          <x14:formula1>
            <xm:f>'(参考)リスト'!$G$16:$G$20</xm:f>
          </x14:formula1>
          <xm:sqref>U11:V30</xm:sqref>
        </x14:dataValidation>
        <x14:dataValidation type="list" allowBlank="1" showInputMessage="1" showErrorMessage="1" xr:uid="{140D9D21-238B-4ED9-B482-99B9C09F1E6A}">
          <x14:formula1>
            <xm:f>'(参考)リスト'!$D$16:$D$18</xm:f>
          </x14:formula1>
          <xm:sqref>P11:Q30</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398E5-D06B-4036-AB42-3C9DC0AD96CB}">
  <sheetPr codeName="Sheet101"/>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46</v>
      </c>
      <c r="AW5" s="137">
        <f>R7</f>
        <v>6.4000000953674316</v>
      </c>
      <c r="AX5" s="169">
        <f>+Y32</f>
        <v>0</v>
      </c>
      <c r="AY5" s="169">
        <f>+Z32</f>
        <v>0</v>
      </c>
      <c r="AZ5" s="169">
        <f>+AA32</f>
        <v>0</v>
      </c>
      <c r="BA5" s="169">
        <f t="shared" ref="BA5" si="0">+AB32</f>
        <v>0</v>
      </c>
      <c r="BB5" s="169">
        <f>+AC32</f>
        <v>0</v>
      </c>
      <c r="BC5" s="169">
        <f t="shared" ref="BC5:BI5" si="1">+AD32</f>
        <v>0</v>
      </c>
      <c r="BD5" s="169">
        <f t="shared" si="1"/>
        <v>3</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4</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0.11699999999999999</v>
      </c>
      <c r="CD5" s="140">
        <f t="shared" si="4"/>
        <v>1.7500000000000002E-2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46</v>
      </c>
      <c r="O7" s="929"/>
      <c r="P7" s="936" t="s">
        <v>451</v>
      </c>
      <c r="Q7" s="938"/>
      <c r="R7" s="976">
        <v>6.4000000953674316</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547</v>
      </c>
      <c r="V11" s="930"/>
      <c r="W11" s="928" t="s">
        <v>723</v>
      </c>
      <c r="X11" s="929"/>
      <c r="Y11" s="286"/>
      <c r="Z11" s="286"/>
      <c r="AA11" s="286"/>
      <c r="AB11" s="286"/>
      <c r="AC11" s="186"/>
      <c r="AD11" s="186"/>
      <c r="AE11" s="186">
        <v>7.4999999999999997E-2</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734</v>
      </c>
      <c r="S12" s="312"/>
      <c r="T12" s="312"/>
      <c r="U12" s="928" t="s">
        <v>547</v>
      </c>
      <c r="V12" s="930"/>
      <c r="W12" s="928" t="s">
        <v>723</v>
      </c>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732</v>
      </c>
      <c r="O13" s="955"/>
      <c r="P13" s="928" t="s">
        <v>720</v>
      </c>
      <c r="Q13" s="930"/>
      <c r="R13" s="312" t="s">
        <v>727</v>
      </c>
      <c r="S13" s="312"/>
      <c r="T13" s="312"/>
      <c r="U13" s="928" t="s">
        <v>547</v>
      </c>
      <c r="V13" s="930"/>
      <c r="W13" s="928" t="s">
        <v>723</v>
      </c>
      <c r="X13" s="929"/>
      <c r="Y13" s="286"/>
      <c r="Z13" s="286"/>
      <c r="AA13" s="286"/>
      <c r="AB13" s="286"/>
      <c r="AC13" s="186"/>
      <c r="AD13" s="186"/>
      <c r="AE13" s="186">
        <v>1.2E-2</v>
      </c>
      <c r="AF13" s="186"/>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v>4</v>
      </c>
      <c r="L14" s="954" t="s">
        <v>718</v>
      </c>
      <c r="M14" s="955"/>
      <c r="N14" s="954" t="s">
        <v>726</v>
      </c>
      <c r="O14" s="955"/>
      <c r="P14" s="928" t="s">
        <v>720</v>
      </c>
      <c r="Q14" s="930"/>
      <c r="R14" s="312" t="s">
        <v>731</v>
      </c>
      <c r="S14" s="312"/>
      <c r="T14" s="312"/>
      <c r="U14" s="928" t="s">
        <v>547</v>
      </c>
      <c r="V14" s="930"/>
      <c r="W14" s="928" t="s">
        <v>723</v>
      </c>
      <c r="X14" s="929"/>
      <c r="Y14" s="286"/>
      <c r="Z14" s="286"/>
      <c r="AA14" s="286"/>
      <c r="AB14" s="286"/>
      <c r="AC14" s="186"/>
      <c r="AD14" s="186"/>
      <c r="AE14" s="186"/>
      <c r="AF14" s="186">
        <v>1.7500000000000002E-2</v>
      </c>
      <c r="AG14" s="186"/>
      <c r="AH14" s="186"/>
      <c r="AI14" s="186"/>
      <c r="AJ14" s="186"/>
      <c r="AK14" s="956" t="s">
        <v>1073</v>
      </c>
      <c r="AL14" s="957"/>
      <c r="AM14" s="957"/>
      <c r="AN14" s="958"/>
      <c r="AO14" s="959"/>
      <c r="AP14" s="3"/>
      <c r="AQ14" s="185">
        <f t="shared" si="5"/>
        <v>2</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v>5</v>
      </c>
      <c r="L15" s="954" t="s">
        <v>718</v>
      </c>
      <c r="M15" s="955"/>
      <c r="N15" s="954" t="s">
        <v>726</v>
      </c>
      <c r="O15" s="955"/>
      <c r="P15" s="928" t="s">
        <v>720</v>
      </c>
      <c r="Q15" s="930"/>
      <c r="R15" s="312" t="s">
        <v>727</v>
      </c>
      <c r="S15" s="312"/>
      <c r="T15" s="312"/>
      <c r="U15" s="928" t="s">
        <v>547</v>
      </c>
      <c r="V15" s="930"/>
      <c r="W15" s="928" t="s">
        <v>723</v>
      </c>
      <c r="X15" s="929"/>
      <c r="Y15" s="286"/>
      <c r="Z15" s="286"/>
      <c r="AA15" s="286"/>
      <c r="AB15" s="286"/>
      <c r="AC15" s="186"/>
      <c r="AD15" s="186"/>
      <c r="AE15" s="186">
        <v>0.03</v>
      </c>
      <c r="AF15" s="186"/>
      <c r="AG15" s="186"/>
      <c r="AH15" s="186"/>
      <c r="AI15" s="186"/>
      <c r="AJ15" s="186"/>
      <c r="AK15" s="956"/>
      <c r="AL15" s="957"/>
      <c r="AM15" s="957"/>
      <c r="AN15" s="958"/>
      <c r="AO15" s="959"/>
      <c r="AP15" s="3"/>
      <c r="AQ15" s="185">
        <f t="shared" si="5"/>
        <v>2</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0.11699999999999999</v>
      </c>
      <c r="AF31" s="187">
        <f t="shared" si="6"/>
        <v>1.7500000000000002E-2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3</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4</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4</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19" priority="3">
      <formula>$AQ11=2</formula>
    </cfRule>
  </conditionalFormatting>
  <conditionalFormatting sqref="Y11:AF30">
    <cfRule type="expression" dxfId="218" priority="2">
      <formula>$AQ11=3</formula>
    </cfRule>
  </conditionalFormatting>
  <conditionalFormatting sqref="AC11:AJ30">
    <cfRule type="expression" dxfId="217" priority="1">
      <formula>$AQ11=1</formula>
    </cfRule>
  </conditionalFormatting>
  <dataValidations count="2">
    <dataValidation type="list" allowBlank="1" showInputMessage="1" showErrorMessage="1" sqref="Y11:AB30" xr:uid="{9C3028E8-06EF-470D-92F4-3F53EDDCB873}">
      <formula1>"　,○"</formula1>
    </dataValidation>
    <dataValidation type="list" allowBlank="1" showInputMessage="1" showErrorMessage="1" sqref="N11:O30 R11:T30" xr:uid="{FFB40241-0C40-4B6D-BBC2-7D677A63DFE8}">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230371D-7BA5-43EA-87AD-CA4D5EC36D8C}">
          <x14:formula1>
            <xm:f>'(参考)リスト'!$F$16:$F$21</xm:f>
          </x14:formula1>
          <xm:sqref>W11:X30</xm:sqref>
        </x14:dataValidation>
        <x14:dataValidation type="list" allowBlank="1" showInputMessage="1" showErrorMessage="1" xr:uid="{A4CCE6C2-9B45-4AD4-A38A-7C0DACA99103}">
          <x14:formula1>
            <xm:f>'(参考)リスト'!$B$16:$B$20</xm:f>
          </x14:formula1>
          <xm:sqref>L11:M30</xm:sqref>
        </x14:dataValidation>
        <x14:dataValidation type="list" allowBlank="1" showInputMessage="1" showErrorMessage="1" xr:uid="{727A8D84-B7F6-43B2-BFAB-18CA91F51600}">
          <x14:formula1>
            <xm:f>'(参考)リスト'!$G$16:$G$20</xm:f>
          </x14:formula1>
          <xm:sqref>U11:V30</xm:sqref>
        </x14:dataValidation>
        <x14:dataValidation type="list" allowBlank="1" showInputMessage="1" showErrorMessage="1" xr:uid="{45011C08-64DC-4B38-8E3D-7E811913514F}">
          <x14:formula1>
            <xm:f>'(参考)リスト'!$D$16:$D$18</xm:f>
          </x14:formula1>
          <xm:sqref>P11:Q30</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C912D-EECE-4A94-A6B1-AA05AE9277D7}">
  <sheetPr codeName="Sheet102"/>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47</v>
      </c>
      <c r="AW5" s="137">
        <f>R7</f>
        <v>6.4000000953674316</v>
      </c>
      <c r="AX5" s="169">
        <f>+Y32</f>
        <v>0</v>
      </c>
      <c r="AY5" s="169">
        <f>+Z32</f>
        <v>0</v>
      </c>
      <c r="AZ5" s="169">
        <f>+AA32</f>
        <v>0</v>
      </c>
      <c r="BA5" s="169">
        <f t="shared" ref="BA5" si="0">+AB32</f>
        <v>0</v>
      </c>
      <c r="BB5" s="169">
        <f>+AC32</f>
        <v>0</v>
      </c>
      <c r="BC5" s="169">
        <f t="shared" ref="BC5:BI5" si="1">+AD32</f>
        <v>0</v>
      </c>
      <c r="BD5" s="169">
        <f t="shared" si="1"/>
        <v>0</v>
      </c>
      <c r="BE5" s="169">
        <f t="shared" si="1"/>
        <v>2</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0.22999999999999998</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47</v>
      </c>
      <c r="O7" s="929"/>
      <c r="P7" s="936" t="s">
        <v>451</v>
      </c>
      <c r="Q7" s="938"/>
      <c r="R7" s="976">
        <v>6.4000000953674316</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755</v>
      </c>
      <c r="O11" s="955"/>
      <c r="P11" s="928" t="s">
        <v>720</v>
      </c>
      <c r="Q11" s="930"/>
      <c r="R11" s="312" t="s">
        <v>727</v>
      </c>
      <c r="S11" s="312"/>
      <c r="T11" s="312"/>
      <c r="U11" s="928" t="s">
        <v>547</v>
      </c>
      <c r="V11" s="930"/>
      <c r="W11" s="928" t="s">
        <v>723</v>
      </c>
      <c r="X11" s="929"/>
      <c r="Y11" s="286"/>
      <c r="Z11" s="286"/>
      <c r="AA11" s="286"/>
      <c r="AB11" s="286"/>
      <c r="AC11" s="186"/>
      <c r="AD11" s="186"/>
      <c r="AE11" s="186"/>
      <c r="AF11" s="186">
        <v>0.02</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755</v>
      </c>
      <c r="O12" s="955"/>
      <c r="P12" s="928" t="s">
        <v>720</v>
      </c>
      <c r="Q12" s="930"/>
      <c r="R12" s="312" t="s">
        <v>727</v>
      </c>
      <c r="S12" s="312"/>
      <c r="T12" s="312"/>
      <c r="U12" s="928" t="s">
        <v>547</v>
      </c>
      <c r="V12" s="930"/>
      <c r="W12" s="928" t="s">
        <v>723</v>
      </c>
      <c r="X12" s="929"/>
      <c r="Y12" s="286"/>
      <c r="Z12" s="286"/>
      <c r="AA12" s="286"/>
      <c r="AB12" s="286"/>
      <c r="AC12" s="186"/>
      <c r="AD12" s="186"/>
      <c r="AE12" s="186"/>
      <c r="AF12" s="186">
        <v>0.21</v>
      </c>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0.22999999999999998</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2</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16" priority="3">
      <formula>$AQ11=2</formula>
    </cfRule>
  </conditionalFormatting>
  <conditionalFormatting sqref="Y11:AF30">
    <cfRule type="expression" dxfId="215" priority="2">
      <formula>$AQ11=3</formula>
    </cfRule>
  </conditionalFormatting>
  <conditionalFormatting sqref="AC11:AJ30">
    <cfRule type="expression" dxfId="214" priority="1">
      <formula>$AQ11=1</formula>
    </cfRule>
  </conditionalFormatting>
  <dataValidations count="2">
    <dataValidation type="list" allowBlank="1" showInputMessage="1" showErrorMessage="1" sqref="Y11:AB30" xr:uid="{BEFA3FD1-C98E-451D-AC8A-B9D7D82B6D22}">
      <formula1>"　,○"</formula1>
    </dataValidation>
    <dataValidation type="list" allowBlank="1" showInputMessage="1" showErrorMessage="1" sqref="N11:O30 R11:T30" xr:uid="{1A2F61EA-1067-48A0-987E-04168A6C682D}">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840755A-E6EE-49FD-A4B6-8FA50E4120A5}">
          <x14:formula1>
            <xm:f>'(参考)リスト'!$F$16:$F$21</xm:f>
          </x14:formula1>
          <xm:sqref>W11:X30</xm:sqref>
        </x14:dataValidation>
        <x14:dataValidation type="list" allowBlank="1" showInputMessage="1" showErrorMessage="1" xr:uid="{9582441D-054A-4209-8188-DD4A3FEBFC94}">
          <x14:formula1>
            <xm:f>'(参考)リスト'!$B$16:$B$20</xm:f>
          </x14:formula1>
          <xm:sqref>L11:M30</xm:sqref>
        </x14:dataValidation>
        <x14:dataValidation type="list" allowBlank="1" showInputMessage="1" showErrorMessage="1" xr:uid="{4AB19D4C-55D6-40DB-9752-B16B42D1337E}">
          <x14:formula1>
            <xm:f>'(参考)リスト'!$G$16:$G$20</xm:f>
          </x14:formula1>
          <xm:sqref>U11:V30</xm:sqref>
        </x14:dataValidation>
        <x14:dataValidation type="list" allowBlank="1" showInputMessage="1" showErrorMessage="1" xr:uid="{236FA8C3-D0C5-4E38-8466-1C9C85F2CE59}">
          <x14:formula1>
            <xm:f>'(参考)リスト'!$D$16:$D$18</xm:f>
          </x14:formula1>
          <xm:sqref>P11:Q30</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7CBBE-BDF1-4F62-AB41-BCCAE76F31FA}">
  <sheetPr codeName="Sheet103"/>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48</v>
      </c>
      <c r="AW5" s="137">
        <f>R7</f>
        <v>10.5</v>
      </c>
      <c r="AX5" s="169">
        <f>+Y32</f>
        <v>0</v>
      </c>
      <c r="AY5" s="169">
        <f>+Z32</f>
        <v>0</v>
      </c>
      <c r="AZ5" s="169">
        <f>+AA32</f>
        <v>0</v>
      </c>
      <c r="BA5" s="169">
        <f t="shared" ref="BA5" si="0">+AB32</f>
        <v>0</v>
      </c>
      <c r="BB5" s="169">
        <f>+AC32</f>
        <v>0</v>
      </c>
      <c r="BC5" s="169">
        <f t="shared" ref="BC5:BI5" si="1">+AD32</f>
        <v>0</v>
      </c>
      <c r="BD5" s="169">
        <f t="shared" si="1"/>
        <v>0</v>
      </c>
      <c r="BE5" s="169">
        <f t="shared" si="1"/>
        <v>2</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0.04</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48</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720</v>
      </c>
      <c r="Q12" s="930"/>
      <c r="R12" s="312" t="s">
        <v>721</v>
      </c>
      <c r="S12" s="312"/>
      <c r="T12" s="312"/>
      <c r="U12" s="928" t="s">
        <v>547</v>
      </c>
      <c r="V12" s="930"/>
      <c r="W12" s="928" t="s">
        <v>723</v>
      </c>
      <c r="X12" s="929"/>
      <c r="Y12" s="286"/>
      <c r="Z12" s="286"/>
      <c r="AA12" s="286"/>
      <c r="AB12" s="286"/>
      <c r="AC12" s="186"/>
      <c r="AD12" s="186"/>
      <c r="AE12" s="186"/>
      <c r="AF12" s="186">
        <v>1.4999999999999999E-2</v>
      </c>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719</v>
      </c>
      <c r="O13" s="955"/>
      <c r="P13" s="928" t="s">
        <v>720</v>
      </c>
      <c r="Q13" s="930"/>
      <c r="R13" s="312" t="s">
        <v>727</v>
      </c>
      <c r="S13" s="312"/>
      <c r="T13" s="312"/>
      <c r="U13" s="928" t="s">
        <v>547</v>
      </c>
      <c r="V13" s="930"/>
      <c r="W13" s="928" t="s">
        <v>723</v>
      </c>
      <c r="X13" s="929"/>
      <c r="Y13" s="286"/>
      <c r="Z13" s="286"/>
      <c r="AA13" s="286"/>
      <c r="AB13" s="286"/>
      <c r="AC13" s="186"/>
      <c r="AD13" s="186"/>
      <c r="AE13" s="186"/>
      <c r="AF13" s="186">
        <v>2.5000000000000001E-2</v>
      </c>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0.04</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2</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13" priority="3">
      <formula>$AQ11=2</formula>
    </cfRule>
  </conditionalFormatting>
  <conditionalFormatting sqref="Y11:AF30">
    <cfRule type="expression" dxfId="212" priority="2">
      <formula>$AQ11=3</formula>
    </cfRule>
  </conditionalFormatting>
  <conditionalFormatting sqref="AC11:AJ30">
    <cfRule type="expression" dxfId="211" priority="1">
      <formula>$AQ11=1</formula>
    </cfRule>
  </conditionalFormatting>
  <dataValidations count="2">
    <dataValidation type="list" allowBlank="1" showInputMessage="1" showErrorMessage="1" sqref="Y11:AB30" xr:uid="{B3D636B1-50DD-40BC-8AB6-F60E92697544}">
      <formula1>"　,○"</formula1>
    </dataValidation>
    <dataValidation type="list" allowBlank="1" showInputMessage="1" showErrorMessage="1" sqref="N11:O30 R11:T30" xr:uid="{156455F3-2D6C-4D47-85D3-626D1CC2419A}">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E5AC14-3F54-4BAD-89E0-8F5AAB754FFE}">
          <x14:formula1>
            <xm:f>'(参考)リスト'!$F$16:$F$21</xm:f>
          </x14:formula1>
          <xm:sqref>W11:X30</xm:sqref>
        </x14:dataValidation>
        <x14:dataValidation type="list" allowBlank="1" showInputMessage="1" showErrorMessage="1" xr:uid="{51520E4E-F250-48AE-9A40-D02CE5952134}">
          <x14:formula1>
            <xm:f>'(参考)リスト'!$B$16:$B$20</xm:f>
          </x14:formula1>
          <xm:sqref>L11:M30</xm:sqref>
        </x14:dataValidation>
        <x14:dataValidation type="list" allowBlank="1" showInputMessage="1" showErrorMessage="1" xr:uid="{DC082FB6-A01B-4160-85DC-B445448A59A9}">
          <x14:formula1>
            <xm:f>'(参考)リスト'!$G$16:$G$20</xm:f>
          </x14:formula1>
          <xm:sqref>U11:V30</xm:sqref>
        </x14:dataValidation>
        <x14:dataValidation type="list" allowBlank="1" showInputMessage="1" showErrorMessage="1" xr:uid="{FB44586B-FEE1-4A9D-AD5C-E132BA797416}">
          <x14:formula1>
            <xm:f>'(参考)リスト'!$D$16:$D$18</xm:f>
          </x14:formula1>
          <xm:sqref>P11:Q30</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BF0BA-2AFB-4CC7-8064-8D0CD455CFB2}">
  <sheetPr codeName="Sheet104"/>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49</v>
      </c>
      <c r="AW5" s="137">
        <f>R7</f>
        <v>10.600000381469727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49</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10" priority="3">
      <formula>$AQ11=2</formula>
    </cfRule>
  </conditionalFormatting>
  <conditionalFormatting sqref="Y11:AF30">
    <cfRule type="expression" dxfId="209" priority="2">
      <formula>$AQ11=3</formula>
    </cfRule>
  </conditionalFormatting>
  <conditionalFormatting sqref="AC11:AJ30">
    <cfRule type="expression" dxfId="208" priority="1">
      <formula>$AQ11=1</formula>
    </cfRule>
  </conditionalFormatting>
  <dataValidations count="2">
    <dataValidation type="list" allowBlank="1" showInputMessage="1" showErrorMessage="1" sqref="Y11:AB30" xr:uid="{3C4FCC27-07D7-48BB-A614-BB76C9B9E0B9}">
      <formula1>"　,○"</formula1>
    </dataValidation>
    <dataValidation type="list" allowBlank="1" showInputMessage="1" showErrorMessage="1" sqref="N11:O30 R11:T30" xr:uid="{5F313535-212F-4EEF-A5F8-E865C8FFD13F}">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A19BA4F-63C8-4932-8E01-AAD25550A310}">
          <x14:formula1>
            <xm:f>'(参考)リスト'!$F$16:$F$21</xm:f>
          </x14:formula1>
          <xm:sqref>W11:X30</xm:sqref>
        </x14:dataValidation>
        <x14:dataValidation type="list" allowBlank="1" showInputMessage="1" showErrorMessage="1" xr:uid="{F0EA1C6F-EA16-48E3-9E01-602FA3CF2DD0}">
          <x14:formula1>
            <xm:f>'(参考)リスト'!$B$16:$B$20</xm:f>
          </x14:formula1>
          <xm:sqref>L11:M30</xm:sqref>
        </x14:dataValidation>
        <x14:dataValidation type="list" allowBlank="1" showInputMessage="1" showErrorMessage="1" xr:uid="{16AAAA90-7583-44CF-9281-BF3A69531A43}">
          <x14:formula1>
            <xm:f>'(参考)リスト'!$G$16:$G$20</xm:f>
          </x14:formula1>
          <xm:sqref>U11:V30</xm:sqref>
        </x14:dataValidation>
        <x14:dataValidation type="list" allowBlank="1" showInputMessage="1" showErrorMessage="1" xr:uid="{8777D521-258F-476A-99D8-D1D6165BE243}">
          <x14:formula1>
            <xm:f>'(参考)リスト'!$D$16:$D$18</xm:f>
          </x14:formula1>
          <xm:sqref>P11:Q30</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A7C57-4774-4B26-BF7A-DBC7659B874A}">
  <sheetPr codeName="Sheet105"/>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50</v>
      </c>
      <c r="AW5" s="137">
        <f>R7</f>
        <v>10.600000381469727</v>
      </c>
      <c r="AX5" s="169">
        <f>+Y32</f>
        <v>0</v>
      </c>
      <c r="AY5" s="169">
        <f>+Z32</f>
        <v>0</v>
      </c>
      <c r="AZ5" s="169">
        <f>+AA32</f>
        <v>0</v>
      </c>
      <c r="BA5" s="169">
        <f t="shared" ref="BA5" si="0">+AB32</f>
        <v>0</v>
      </c>
      <c r="BB5" s="169">
        <f>+AC32</f>
        <v>0</v>
      </c>
      <c r="BC5" s="169">
        <f t="shared" ref="BC5:BI5" si="1">+AD32</f>
        <v>0</v>
      </c>
      <c r="BD5" s="169">
        <f t="shared" si="1"/>
        <v>1</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0.03</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50</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723</v>
      </c>
      <c r="V11" s="930"/>
      <c r="W11" s="928" t="s">
        <v>723</v>
      </c>
      <c r="X11" s="929"/>
      <c r="Y11" s="286"/>
      <c r="Z11" s="286"/>
      <c r="AA11" s="286"/>
      <c r="AB11" s="286"/>
      <c r="AC11" s="186"/>
      <c r="AD11" s="186"/>
      <c r="AE11" s="186">
        <v>0.03</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720</v>
      </c>
      <c r="Q12" s="930"/>
      <c r="R12" s="312" t="s">
        <v>734</v>
      </c>
      <c r="S12" s="312"/>
      <c r="T12" s="312"/>
      <c r="U12" s="928" t="s">
        <v>547</v>
      </c>
      <c r="V12" s="930"/>
      <c r="W12" s="928" t="s">
        <v>723</v>
      </c>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0.03</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07" priority="3">
      <formula>$AQ11=2</formula>
    </cfRule>
  </conditionalFormatting>
  <conditionalFormatting sqref="Y11:AF30">
    <cfRule type="expression" dxfId="206" priority="2">
      <formula>$AQ11=3</formula>
    </cfRule>
  </conditionalFormatting>
  <conditionalFormatting sqref="AC11:AJ30">
    <cfRule type="expression" dxfId="205" priority="1">
      <formula>$AQ11=1</formula>
    </cfRule>
  </conditionalFormatting>
  <dataValidations count="2">
    <dataValidation type="list" allowBlank="1" showInputMessage="1" showErrorMessage="1" sqref="Y11:AB30" xr:uid="{05D1B95E-E0AF-480D-A18E-053856EDB012}">
      <formula1>"　,○"</formula1>
    </dataValidation>
    <dataValidation type="list" allowBlank="1" showInputMessage="1" showErrorMessage="1" sqref="N11:O30 R11:T30" xr:uid="{52A48CB0-6EDC-424A-A7A1-2D112693DFB6}">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A61675E-C5DD-4F0D-AC3B-EC498BFB712E}">
          <x14:formula1>
            <xm:f>'(参考)リスト'!$F$16:$F$21</xm:f>
          </x14:formula1>
          <xm:sqref>W11:X30</xm:sqref>
        </x14:dataValidation>
        <x14:dataValidation type="list" allowBlank="1" showInputMessage="1" showErrorMessage="1" xr:uid="{BE3B7F13-94D7-4F3E-AAEB-36D8701938A1}">
          <x14:formula1>
            <xm:f>'(参考)リスト'!$B$16:$B$20</xm:f>
          </x14:formula1>
          <xm:sqref>L11:M30</xm:sqref>
        </x14:dataValidation>
        <x14:dataValidation type="list" allowBlank="1" showInputMessage="1" showErrorMessage="1" xr:uid="{F38DA56A-B121-4CF0-BDED-20790CA08050}">
          <x14:formula1>
            <xm:f>'(参考)リスト'!$G$16:$G$20</xm:f>
          </x14:formula1>
          <xm:sqref>U11:V30</xm:sqref>
        </x14:dataValidation>
        <x14:dataValidation type="list" allowBlank="1" showInputMessage="1" showErrorMessage="1" xr:uid="{DBB76477-7BAE-49A5-8060-B017267C7D1C}">
          <x14:formula1>
            <xm:f>'(参考)リスト'!$D$16:$D$18</xm:f>
          </x14:formula1>
          <xm:sqref>P11:Q30</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E4886-A2E3-40BE-9907-00DCCBC39610}">
  <sheetPr codeName="Sheet106"/>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51</v>
      </c>
      <c r="AW5" s="137">
        <f>R7</f>
        <v>10.5</v>
      </c>
      <c r="AX5" s="169">
        <f>+Y32</f>
        <v>0</v>
      </c>
      <c r="AY5" s="169">
        <f>+Z32</f>
        <v>0</v>
      </c>
      <c r="AZ5" s="169">
        <f>+AA32</f>
        <v>0</v>
      </c>
      <c r="BA5" s="169">
        <f t="shared" ref="BA5" si="0">+AB32</f>
        <v>2</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1</v>
      </c>
      <c r="BM5" s="169">
        <f>+AC35</f>
        <v>0</v>
      </c>
      <c r="BN5" s="169">
        <f t="shared" ref="BN5:BO5" si="3">+AD35</f>
        <v>0</v>
      </c>
      <c r="BO5" s="169">
        <f t="shared" si="3"/>
        <v>1</v>
      </c>
      <c r="BP5" s="169">
        <f>+AG35</f>
        <v>0</v>
      </c>
      <c r="BQ5" s="169">
        <f>+AH35</f>
        <v>0</v>
      </c>
      <c r="BR5" s="169">
        <f>+AI35</f>
        <v>0</v>
      </c>
      <c r="BS5" s="285" t="str">
        <f>+Y36</f>
        <v>Ⅱ</v>
      </c>
      <c r="BT5" s="285" t="str">
        <f>+AC36</f>
        <v>Ⅱ</v>
      </c>
      <c r="BU5" s="285" t="str">
        <f>+AG36</f>
        <v>Ⅰ</v>
      </c>
      <c r="BV5" s="285" t="str">
        <f>+Y37</f>
        <v>Ⅱ</v>
      </c>
      <c r="BW5" s="138" t="str">
        <f>IF(Y32&gt;0,$R$7,"")</f>
        <v/>
      </c>
      <c r="BX5" s="139" t="str">
        <f>IF(Z32&gt;0,"",IF(AA32&gt;0,$R$7,""))</f>
        <v/>
      </c>
      <c r="BY5" s="139" t="str">
        <f>IF(Y32+Z32&gt;0,"",IF(AA32&gt;0,$R$7,""))</f>
        <v/>
      </c>
      <c r="BZ5" s="139">
        <f>IF(Y32+Z32+AA32&gt;0,"",IF(AB32&gt;0,$R$7,""))</f>
        <v>10.5</v>
      </c>
      <c r="CA5" s="140">
        <f t="shared" ref="CA5:CH5" si="4">+AC31</f>
        <v>0</v>
      </c>
      <c r="CB5" s="140">
        <f t="shared" si="4"/>
        <v>0</v>
      </c>
      <c r="CC5" s="140">
        <f t="shared" si="4"/>
        <v>0</v>
      </c>
      <c r="CD5" s="140">
        <f t="shared" si="4"/>
        <v>0.18</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51</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v>0.18</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775</v>
      </c>
      <c r="O12" s="955"/>
      <c r="P12" s="928" t="s">
        <v>720</v>
      </c>
      <c r="Q12" s="930"/>
      <c r="R12" s="312" t="s">
        <v>734</v>
      </c>
      <c r="S12" s="312"/>
      <c r="T12" s="312"/>
      <c r="U12" s="928" t="s">
        <v>547</v>
      </c>
      <c r="V12" s="930"/>
      <c r="W12" s="928" t="s">
        <v>723</v>
      </c>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731</v>
      </c>
      <c r="O13" s="955"/>
      <c r="P13" s="928" t="s">
        <v>330</v>
      </c>
      <c r="Q13" s="930"/>
      <c r="R13" s="312" t="s">
        <v>731</v>
      </c>
      <c r="S13" s="312"/>
      <c r="T13" s="312"/>
      <c r="U13" s="928" t="s">
        <v>547</v>
      </c>
      <c r="V13" s="930"/>
      <c r="W13" s="928" t="s">
        <v>723</v>
      </c>
      <c r="X13" s="929"/>
      <c r="Y13" s="286"/>
      <c r="Z13" s="286"/>
      <c r="AA13" s="286"/>
      <c r="AB13" s="286" t="s">
        <v>1069</v>
      </c>
      <c r="AC13" s="186"/>
      <c r="AD13" s="186"/>
      <c r="AE13" s="186"/>
      <c r="AF13" s="186"/>
      <c r="AG13" s="186"/>
      <c r="AH13" s="186"/>
      <c r="AI13" s="186"/>
      <c r="AJ13" s="186"/>
      <c r="AK13" s="956" t="s">
        <v>1164</v>
      </c>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v>4</v>
      </c>
      <c r="L14" s="954" t="s">
        <v>718</v>
      </c>
      <c r="M14" s="955"/>
      <c r="N14" s="954" t="s">
        <v>731</v>
      </c>
      <c r="O14" s="955"/>
      <c r="P14" s="928" t="s">
        <v>330</v>
      </c>
      <c r="Q14" s="930"/>
      <c r="R14" s="312" t="s">
        <v>731</v>
      </c>
      <c r="S14" s="312"/>
      <c r="T14" s="312"/>
      <c r="U14" s="928" t="s">
        <v>547</v>
      </c>
      <c r="V14" s="930"/>
      <c r="W14" s="928" t="s">
        <v>723</v>
      </c>
      <c r="X14" s="929"/>
      <c r="Y14" s="286"/>
      <c r="Z14" s="286"/>
      <c r="AA14" s="286"/>
      <c r="AB14" s="286" t="s">
        <v>1069</v>
      </c>
      <c r="AC14" s="186"/>
      <c r="AD14" s="186"/>
      <c r="AE14" s="186"/>
      <c r="AF14" s="186"/>
      <c r="AG14" s="186"/>
      <c r="AH14" s="186"/>
      <c r="AI14" s="186"/>
      <c r="AJ14" s="186"/>
      <c r="AK14" s="956" t="s">
        <v>1164</v>
      </c>
      <c r="AL14" s="957"/>
      <c r="AM14" s="957"/>
      <c r="AN14" s="958"/>
      <c r="AO14" s="959"/>
      <c r="AP14" s="3"/>
      <c r="AQ14" s="185">
        <f t="shared" si="5"/>
        <v>2</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0.18</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2</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Ⅱb</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2</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1</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3</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Ⅱ</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04" priority="3">
      <formula>$AQ11=2</formula>
    </cfRule>
  </conditionalFormatting>
  <conditionalFormatting sqref="Y11:AF30">
    <cfRule type="expression" dxfId="203" priority="2">
      <formula>$AQ11=3</formula>
    </cfRule>
  </conditionalFormatting>
  <conditionalFormatting sqref="AC11:AJ30">
    <cfRule type="expression" dxfId="202" priority="1">
      <formula>$AQ11=1</formula>
    </cfRule>
  </conditionalFormatting>
  <dataValidations count="2">
    <dataValidation type="list" allowBlank="1" showInputMessage="1" showErrorMessage="1" sqref="Y11:AB30" xr:uid="{83F7B6AA-AA74-46F6-9F58-AE59CE7C774F}">
      <formula1>"　,○"</formula1>
    </dataValidation>
    <dataValidation type="list" allowBlank="1" showInputMessage="1" showErrorMessage="1" sqref="N11:O30 R11:T30" xr:uid="{58456BB3-D8B0-4C8B-86F0-07F9FA00FABD}">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7092464-AFEE-46F5-B5B5-E95763531772}">
          <x14:formula1>
            <xm:f>'(参考)リスト'!$F$16:$F$21</xm:f>
          </x14:formula1>
          <xm:sqref>W11:X30</xm:sqref>
        </x14:dataValidation>
        <x14:dataValidation type="list" allowBlank="1" showInputMessage="1" showErrorMessage="1" xr:uid="{6376B853-FBF5-44A4-996C-70943546A1DA}">
          <x14:formula1>
            <xm:f>'(参考)リスト'!$B$16:$B$20</xm:f>
          </x14:formula1>
          <xm:sqref>L11:M30</xm:sqref>
        </x14:dataValidation>
        <x14:dataValidation type="list" allowBlank="1" showInputMessage="1" showErrorMessage="1" xr:uid="{CFBFC7C8-10AB-4D9C-BF3F-0BE5181C826B}">
          <x14:formula1>
            <xm:f>'(参考)リスト'!$G$16:$G$20</xm:f>
          </x14:formula1>
          <xm:sqref>U11:V30</xm:sqref>
        </x14:dataValidation>
        <x14:dataValidation type="list" allowBlank="1" showInputMessage="1" showErrorMessage="1" xr:uid="{4B7F100C-1C86-4B02-9944-89FF40D0356A}">
          <x14:formula1>
            <xm:f>'(参考)リスト'!$D$16:$D$18</xm:f>
          </x14:formula1>
          <xm:sqref>P11:Q30</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C2724-7F70-4A50-B5C6-12877680EFCD}">
  <sheetPr codeName="Sheet107"/>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52</v>
      </c>
      <c r="AW5" s="137">
        <f>R7</f>
        <v>10.399999618530273</v>
      </c>
      <c r="AX5" s="169">
        <f>+Y32</f>
        <v>0</v>
      </c>
      <c r="AY5" s="169">
        <f>+Z32</f>
        <v>0</v>
      </c>
      <c r="AZ5" s="169">
        <f>+AA32</f>
        <v>0</v>
      </c>
      <c r="BA5" s="169">
        <f t="shared" ref="BA5" si="0">+AB32</f>
        <v>0</v>
      </c>
      <c r="BB5" s="169">
        <f>+AC32</f>
        <v>0</v>
      </c>
      <c r="BC5" s="169">
        <f t="shared" ref="BC5:BI5" si="1">+AD32</f>
        <v>0</v>
      </c>
      <c r="BD5" s="169">
        <f t="shared" si="1"/>
        <v>3</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3</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2.7499999999999997E-2</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52</v>
      </c>
      <c r="O7" s="929"/>
      <c r="P7" s="936" t="s">
        <v>451</v>
      </c>
      <c r="Q7" s="938"/>
      <c r="R7" s="976">
        <v>10.399999618530273</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721</v>
      </c>
      <c r="S11" s="312"/>
      <c r="T11" s="312"/>
      <c r="U11" s="928" t="s">
        <v>547</v>
      </c>
      <c r="V11" s="930"/>
      <c r="W11" s="928" t="s">
        <v>723</v>
      </c>
      <c r="X11" s="929"/>
      <c r="Y11" s="286"/>
      <c r="Z11" s="286"/>
      <c r="AA11" s="286"/>
      <c r="AB11" s="286"/>
      <c r="AC11" s="186"/>
      <c r="AD11" s="186"/>
      <c r="AE11" s="186">
        <v>2.5000000000000001E-3</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721</v>
      </c>
      <c r="S12" s="312"/>
      <c r="T12" s="312"/>
      <c r="U12" s="928" t="s">
        <v>547</v>
      </c>
      <c r="V12" s="930"/>
      <c r="W12" s="928" t="s">
        <v>723</v>
      </c>
      <c r="X12" s="929"/>
      <c r="Y12" s="286"/>
      <c r="Z12" s="286"/>
      <c r="AA12" s="286"/>
      <c r="AB12" s="286"/>
      <c r="AC12" s="186"/>
      <c r="AD12" s="186"/>
      <c r="AE12" s="186">
        <v>1.4999999999999999E-2</v>
      </c>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732</v>
      </c>
      <c r="O13" s="955"/>
      <c r="P13" s="928" t="s">
        <v>720</v>
      </c>
      <c r="Q13" s="930"/>
      <c r="R13" s="312" t="s">
        <v>727</v>
      </c>
      <c r="S13" s="312"/>
      <c r="T13" s="312"/>
      <c r="U13" s="928" t="s">
        <v>547</v>
      </c>
      <c r="V13" s="930"/>
      <c r="W13" s="928" t="s">
        <v>723</v>
      </c>
      <c r="X13" s="929"/>
      <c r="Y13" s="286"/>
      <c r="Z13" s="286"/>
      <c r="AA13" s="286"/>
      <c r="AB13" s="286"/>
      <c r="AC13" s="186"/>
      <c r="AD13" s="186"/>
      <c r="AE13" s="186">
        <v>0.01</v>
      </c>
      <c r="AF13" s="186"/>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v>4</v>
      </c>
      <c r="L14" s="954" t="s">
        <v>718</v>
      </c>
      <c r="M14" s="955"/>
      <c r="N14" s="954" t="s">
        <v>775</v>
      </c>
      <c r="O14" s="955"/>
      <c r="P14" s="928" t="s">
        <v>720</v>
      </c>
      <c r="Q14" s="930"/>
      <c r="R14" s="312" t="s">
        <v>734</v>
      </c>
      <c r="S14" s="312"/>
      <c r="T14" s="312"/>
      <c r="U14" s="928" t="s">
        <v>547</v>
      </c>
      <c r="V14" s="930"/>
      <c r="W14" s="928" t="s">
        <v>723</v>
      </c>
      <c r="X14" s="929"/>
      <c r="Y14" s="286"/>
      <c r="Z14" s="286"/>
      <c r="AA14" s="286"/>
      <c r="AB14" s="286"/>
      <c r="AC14" s="186"/>
      <c r="AD14" s="186"/>
      <c r="AE14" s="186"/>
      <c r="AF14" s="186"/>
      <c r="AG14" s="186"/>
      <c r="AH14" s="186"/>
      <c r="AI14" s="186"/>
      <c r="AJ14" s="186"/>
      <c r="AK14" s="956"/>
      <c r="AL14" s="957"/>
      <c r="AM14" s="957"/>
      <c r="AN14" s="958"/>
      <c r="AO14" s="959"/>
      <c r="AP14" s="3"/>
      <c r="AQ14" s="185">
        <f t="shared" si="5"/>
        <v>2</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2.7499999999999997E-2</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3</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3</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3</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201" priority="3">
      <formula>$AQ11=2</formula>
    </cfRule>
  </conditionalFormatting>
  <conditionalFormatting sqref="Y11:AF30">
    <cfRule type="expression" dxfId="200" priority="2">
      <formula>$AQ11=3</formula>
    </cfRule>
  </conditionalFormatting>
  <conditionalFormatting sqref="AC11:AJ30">
    <cfRule type="expression" dxfId="199" priority="1">
      <formula>$AQ11=1</formula>
    </cfRule>
  </conditionalFormatting>
  <dataValidations count="2">
    <dataValidation type="list" allowBlank="1" showInputMessage="1" showErrorMessage="1" sqref="Y11:AB30" xr:uid="{6E8A0601-67DC-41CB-A75E-1B096DF7042B}">
      <formula1>"　,○"</formula1>
    </dataValidation>
    <dataValidation type="list" allowBlank="1" showInputMessage="1" showErrorMessage="1" sqref="N11:O30 R11:T30" xr:uid="{D8D33149-7C6D-4EDE-A695-EBE2B056F69A}">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E237BAB-2B77-4C6D-8DAC-359588C6A39A}">
          <x14:formula1>
            <xm:f>'(参考)リスト'!$F$16:$F$21</xm:f>
          </x14:formula1>
          <xm:sqref>W11:X30</xm:sqref>
        </x14:dataValidation>
        <x14:dataValidation type="list" allowBlank="1" showInputMessage="1" showErrorMessage="1" xr:uid="{6E0E5E09-D49B-4633-AA05-6264D5D34926}">
          <x14:formula1>
            <xm:f>'(参考)リスト'!$B$16:$B$20</xm:f>
          </x14:formula1>
          <xm:sqref>L11:M30</xm:sqref>
        </x14:dataValidation>
        <x14:dataValidation type="list" allowBlank="1" showInputMessage="1" showErrorMessage="1" xr:uid="{E79E012E-2589-4E29-A17A-F5AC1AA029BD}">
          <x14:formula1>
            <xm:f>'(参考)リスト'!$G$16:$G$20</xm:f>
          </x14:formula1>
          <xm:sqref>U11:V30</xm:sqref>
        </x14:dataValidation>
        <x14:dataValidation type="list" allowBlank="1" showInputMessage="1" showErrorMessage="1" xr:uid="{C665D5F9-69F6-4001-9D65-982E1FDDB80E}">
          <x14:formula1>
            <xm:f>'(参考)リスト'!$D$16:$D$18</xm:f>
          </x14:formula1>
          <xm:sqref>P11:Q30</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CE1DE-2EFD-4046-BA31-6F7E736BA869}">
  <sheetPr codeName="Sheet108"/>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53</v>
      </c>
      <c r="AW5" s="137">
        <f>R7</f>
        <v>6.5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53</v>
      </c>
      <c r="O7" s="929"/>
      <c r="P7" s="936" t="s">
        <v>451</v>
      </c>
      <c r="Q7" s="938"/>
      <c r="R7" s="976">
        <v>6.5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98" priority="3">
      <formula>$AQ11=2</formula>
    </cfRule>
  </conditionalFormatting>
  <conditionalFormatting sqref="Y11:AF30">
    <cfRule type="expression" dxfId="197" priority="2">
      <formula>$AQ11=3</formula>
    </cfRule>
  </conditionalFormatting>
  <conditionalFormatting sqref="AC11:AJ30">
    <cfRule type="expression" dxfId="196" priority="1">
      <formula>$AQ11=1</formula>
    </cfRule>
  </conditionalFormatting>
  <dataValidations count="2">
    <dataValidation type="list" allowBlank="1" showInputMessage="1" showErrorMessage="1" sqref="Y11:AB30" xr:uid="{7934F939-B647-4893-899C-550B47321866}">
      <formula1>"　,○"</formula1>
    </dataValidation>
    <dataValidation type="list" allowBlank="1" showInputMessage="1" showErrorMessage="1" sqref="N11:O30 R11:T30" xr:uid="{2E081BD4-D83B-4789-A978-A8568FD667B9}">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C3DDB04-2B24-41D4-9CC5-9B556AFE7348}">
          <x14:formula1>
            <xm:f>'(参考)リスト'!$F$16:$F$21</xm:f>
          </x14:formula1>
          <xm:sqref>W11:X30</xm:sqref>
        </x14:dataValidation>
        <x14:dataValidation type="list" allowBlank="1" showInputMessage="1" showErrorMessage="1" xr:uid="{E1BCE5C8-B313-407B-AB65-A038E27701C3}">
          <x14:formula1>
            <xm:f>'(参考)リスト'!$B$16:$B$20</xm:f>
          </x14:formula1>
          <xm:sqref>L11:M30</xm:sqref>
        </x14:dataValidation>
        <x14:dataValidation type="list" allowBlank="1" showInputMessage="1" showErrorMessage="1" xr:uid="{D9B11C5E-9EB3-42B7-ADE8-E5C831E30D3A}">
          <x14:formula1>
            <xm:f>'(参考)リスト'!$G$16:$G$20</xm:f>
          </x14:formula1>
          <xm:sqref>U11:V30</xm:sqref>
        </x14:dataValidation>
        <x14:dataValidation type="list" allowBlank="1" showInputMessage="1" showErrorMessage="1" xr:uid="{6CC371B8-D2F4-4023-9E54-230B79405C67}">
          <x14:formula1>
            <xm:f>'(参考)リスト'!$D$16:$D$18</xm:f>
          </x14:formula1>
          <xm:sqref>P11:Q30</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A21F0-A04C-4B72-9747-E430E74BD1A7}">
  <sheetPr codeName="Sheet109"/>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54</v>
      </c>
      <c r="AW5" s="137">
        <f>R7</f>
        <v>6.4000000953674316</v>
      </c>
      <c r="AX5" s="169">
        <f>+Y32</f>
        <v>0</v>
      </c>
      <c r="AY5" s="169">
        <f>+Z32</f>
        <v>0</v>
      </c>
      <c r="AZ5" s="169">
        <f>+AA32</f>
        <v>0</v>
      </c>
      <c r="BA5" s="169">
        <f t="shared" ref="BA5" si="0">+AB32</f>
        <v>0</v>
      </c>
      <c r="BB5" s="169">
        <f>+AC32</f>
        <v>0</v>
      </c>
      <c r="BC5" s="169">
        <f t="shared" ref="BC5:BI5" si="1">+AD32</f>
        <v>0</v>
      </c>
      <c r="BD5" s="169">
        <f t="shared" si="1"/>
        <v>1</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0.05</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54</v>
      </c>
      <c r="O7" s="929"/>
      <c r="P7" s="936" t="s">
        <v>451</v>
      </c>
      <c r="Q7" s="938"/>
      <c r="R7" s="976">
        <v>6.4000000953674316</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547</v>
      </c>
      <c r="V11" s="930"/>
      <c r="W11" s="928" t="s">
        <v>723</v>
      </c>
      <c r="X11" s="929"/>
      <c r="Y11" s="286"/>
      <c r="Z11" s="286"/>
      <c r="AA11" s="286"/>
      <c r="AB11" s="286"/>
      <c r="AC11" s="186"/>
      <c r="AD11" s="186"/>
      <c r="AE11" s="186">
        <v>0.05</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720</v>
      </c>
      <c r="Q12" s="930"/>
      <c r="R12" s="312" t="s">
        <v>734</v>
      </c>
      <c r="S12" s="312"/>
      <c r="T12" s="312"/>
      <c r="U12" s="928" t="s">
        <v>547</v>
      </c>
      <c r="V12" s="930"/>
      <c r="W12" s="928" t="s">
        <v>723</v>
      </c>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0.05</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95" priority="3">
      <formula>$AQ11=2</formula>
    </cfRule>
  </conditionalFormatting>
  <conditionalFormatting sqref="Y11:AF30">
    <cfRule type="expression" dxfId="194" priority="2">
      <formula>$AQ11=3</formula>
    </cfRule>
  </conditionalFormatting>
  <conditionalFormatting sqref="AC11:AJ30">
    <cfRule type="expression" dxfId="193" priority="1">
      <formula>$AQ11=1</formula>
    </cfRule>
  </conditionalFormatting>
  <dataValidations count="2">
    <dataValidation type="list" allowBlank="1" showInputMessage="1" showErrorMessage="1" sqref="Y11:AB30" xr:uid="{C341A371-5852-4699-9F8D-63F70809D790}">
      <formula1>"　,○"</formula1>
    </dataValidation>
    <dataValidation type="list" allowBlank="1" showInputMessage="1" showErrorMessage="1" sqref="N11:O30 R11:T30" xr:uid="{3628E6EC-F499-4EEC-A2C7-9ED79FD11567}">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DAD9E4E-0733-440E-8238-C421862ED029}">
          <x14:formula1>
            <xm:f>'(参考)リスト'!$F$16:$F$21</xm:f>
          </x14:formula1>
          <xm:sqref>W11:X30</xm:sqref>
        </x14:dataValidation>
        <x14:dataValidation type="list" allowBlank="1" showInputMessage="1" showErrorMessage="1" xr:uid="{D6D61FDF-98E2-4289-BDEE-6BB8306E5CC8}">
          <x14:formula1>
            <xm:f>'(参考)リスト'!$B$16:$B$20</xm:f>
          </x14:formula1>
          <xm:sqref>L11:M30</xm:sqref>
        </x14:dataValidation>
        <x14:dataValidation type="list" allowBlank="1" showInputMessage="1" showErrorMessage="1" xr:uid="{8678342C-53A9-4AC3-9BA1-9ECCE5E7365E}">
          <x14:formula1>
            <xm:f>'(参考)リスト'!$G$16:$G$20</xm:f>
          </x14:formula1>
          <xm:sqref>U11:V30</xm:sqref>
        </x14:dataValidation>
        <x14:dataValidation type="list" allowBlank="1" showInputMessage="1" showErrorMessage="1" xr:uid="{D8D5AE13-0C94-4D3E-86BC-B358C537638E}">
          <x14:formula1>
            <xm:f>'(参考)リスト'!$D$16:$D$18</xm:f>
          </x14:formula1>
          <xm:sqref>P11:Q30</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22639-52D2-410B-B518-39592EB496AF}">
  <sheetPr codeName="Sheet110"/>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55</v>
      </c>
      <c r="AW5" s="137">
        <f>R7</f>
        <v>6.4000000953674316</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55</v>
      </c>
      <c r="O7" s="929"/>
      <c r="P7" s="936" t="s">
        <v>451</v>
      </c>
      <c r="Q7" s="938"/>
      <c r="R7" s="976">
        <v>6.4000000953674316</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775</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92" priority="3">
      <formula>$AQ11=2</formula>
    </cfRule>
  </conditionalFormatting>
  <conditionalFormatting sqref="Y11:AF30">
    <cfRule type="expression" dxfId="191" priority="2">
      <formula>$AQ11=3</formula>
    </cfRule>
  </conditionalFormatting>
  <conditionalFormatting sqref="AC11:AJ30">
    <cfRule type="expression" dxfId="190" priority="1">
      <formula>$AQ11=1</formula>
    </cfRule>
  </conditionalFormatting>
  <dataValidations count="2">
    <dataValidation type="list" allowBlank="1" showInputMessage="1" showErrorMessage="1" sqref="Y11:AB30" xr:uid="{2622786E-5014-4E3F-9D2F-E09A3EACCD42}">
      <formula1>"　,○"</formula1>
    </dataValidation>
    <dataValidation type="list" allowBlank="1" showInputMessage="1" showErrorMessage="1" sqref="N11:O30 R11:T30" xr:uid="{5F9F14FB-FA04-4EA0-B8A3-8C3CE62F0D83}">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D1460DD-9056-4ADC-891A-B714FCDC1D12}">
          <x14:formula1>
            <xm:f>'(参考)リスト'!$F$16:$F$21</xm:f>
          </x14:formula1>
          <xm:sqref>W11:X30</xm:sqref>
        </x14:dataValidation>
        <x14:dataValidation type="list" allowBlank="1" showInputMessage="1" showErrorMessage="1" xr:uid="{98F126B6-B973-415B-96C7-29BD08882F55}">
          <x14:formula1>
            <xm:f>'(参考)リスト'!$B$16:$B$20</xm:f>
          </x14:formula1>
          <xm:sqref>L11:M30</xm:sqref>
        </x14:dataValidation>
        <x14:dataValidation type="list" allowBlank="1" showInputMessage="1" showErrorMessage="1" xr:uid="{79562F3E-6508-4014-A064-7CEB38255CD1}">
          <x14:formula1>
            <xm:f>'(参考)リスト'!$G$16:$G$20</xm:f>
          </x14:formula1>
          <xm:sqref>U11:V30</xm:sqref>
        </x14:dataValidation>
        <x14:dataValidation type="list" allowBlank="1" showInputMessage="1" showErrorMessage="1" xr:uid="{BFFDAF2E-5EA1-45C2-B9D7-ED8F4906B016}">
          <x14:formula1>
            <xm:f>'(参考)リスト'!$D$16:$D$18</xm:f>
          </x14:formula1>
          <xm:sqref>P11:Q30</xm:sqref>
        </x14:dataValidation>
      </x14:dataValidations>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71D3C-3F3A-480E-A9B6-9AECD24EF716}">
  <sheetPr codeName="Sheet111"/>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56</v>
      </c>
      <c r="AW5" s="137">
        <f>R7</f>
        <v>6.4000000953674316</v>
      </c>
      <c r="AX5" s="169">
        <f>+Y32</f>
        <v>0</v>
      </c>
      <c r="AY5" s="169">
        <f>+Z32</f>
        <v>0</v>
      </c>
      <c r="AZ5" s="169">
        <f>+AA32</f>
        <v>0</v>
      </c>
      <c r="BA5" s="169">
        <f t="shared" ref="BA5" si="0">+AB32</f>
        <v>1</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1</v>
      </c>
      <c r="BM5" s="169">
        <f>+AC35</f>
        <v>0</v>
      </c>
      <c r="BN5" s="169">
        <f t="shared" ref="BN5:BO5" si="3">+AD35</f>
        <v>0</v>
      </c>
      <c r="BO5" s="169">
        <f t="shared" si="3"/>
        <v>0</v>
      </c>
      <c r="BP5" s="169">
        <f>+AG35</f>
        <v>0</v>
      </c>
      <c r="BQ5" s="169">
        <f>+AH35</f>
        <v>0</v>
      </c>
      <c r="BR5" s="169">
        <f>+AI35</f>
        <v>0</v>
      </c>
      <c r="BS5" s="285" t="str">
        <f>+Y36</f>
        <v>Ⅱ</v>
      </c>
      <c r="BT5" s="285" t="str">
        <f>+AC36</f>
        <v>Ⅰ</v>
      </c>
      <c r="BU5" s="285" t="str">
        <f>+AG36</f>
        <v>Ⅰ</v>
      </c>
      <c r="BV5" s="285" t="str">
        <f>+Y37</f>
        <v>Ⅱ</v>
      </c>
      <c r="BW5" s="138" t="str">
        <f>IF(Y32&gt;0,$R$7,"")</f>
        <v/>
      </c>
      <c r="BX5" s="139" t="str">
        <f>IF(Z32&gt;0,"",IF(AA32&gt;0,$R$7,""))</f>
        <v/>
      </c>
      <c r="BY5" s="139" t="str">
        <f>IF(Y32+Z32&gt;0,"",IF(AA32&gt;0,$R$7,""))</f>
        <v/>
      </c>
      <c r="BZ5" s="139">
        <f>IF(Y32+Z32+AA32&gt;0,"",IF(AB32&gt;0,$R$7,""))</f>
        <v>6.4000000953674316</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56</v>
      </c>
      <c r="O7" s="929"/>
      <c r="P7" s="936" t="s">
        <v>451</v>
      </c>
      <c r="Q7" s="938"/>
      <c r="R7" s="976">
        <v>6.4000000953674316</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340</v>
      </c>
      <c r="Q11" s="930"/>
      <c r="R11" s="312" t="s">
        <v>734</v>
      </c>
      <c r="S11" s="312"/>
      <c r="T11" s="312"/>
      <c r="U11" s="928" t="s">
        <v>547</v>
      </c>
      <c r="V11" s="930"/>
      <c r="W11" s="928" t="s">
        <v>723</v>
      </c>
      <c r="X11" s="929"/>
      <c r="Y11" s="286"/>
      <c r="Z11" s="286"/>
      <c r="AA11" s="286"/>
      <c r="AB11" s="286" t="s">
        <v>1069</v>
      </c>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720</v>
      </c>
      <c r="Q12" s="930"/>
      <c r="R12" s="312" t="s">
        <v>734</v>
      </c>
      <c r="S12" s="312"/>
      <c r="T12" s="312"/>
      <c r="U12" s="928" t="s">
        <v>547</v>
      </c>
      <c r="V12" s="930"/>
      <c r="W12" s="928" t="s">
        <v>723</v>
      </c>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1</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Ⅱb</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1</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1</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Ⅱ</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89" priority="3">
      <formula>$AQ11=2</formula>
    </cfRule>
  </conditionalFormatting>
  <conditionalFormatting sqref="Y11:AF30">
    <cfRule type="expression" dxfId="188" priority="2">
      <formula>$AQ11=3</formula>
    </cfRule>
  </conditionalFormatting>
  <conditionalFormatting sqref="AC11:AJ30">
    <cfRule type="expression" dxfId="187" priority="1">
      <formula>$AQ11=1</formula>
    </cfRule>
  </conditionalFormatting>
  <dataValidations count="2">
    <dataValidation type="list" allowBlank="1" showInputMessage="1" showErrorMessage="1" sqref="Y11:AB30" xr:uid="{C1FD0E54-5E5C-4A17-988B-02167C6E294A}">
      <formula1>"　,○"</formula1>
    </dataValidation>
    <dataValidation type="list" allowBlank="1" showInputMessage="1" showErrorMessage="1" sqref="N11:O30 R11:T30" xr:uid="{E0881A00-94E3-4D38-9C3F-2DADDAC4D08B}">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5B3167-E1AD-4860-8EF9-6E2D42561A78}">
          <x14:formula1>
            <xm:f>'(参考)リスト'!$F$16:$F$21</xm:f>
          </x14:formula1>
          <xm:sqref>W11:X30</xm:sqref>
        </x14:dataValidation>
        <x14:dataValidation type="list" allowBlank="1" showInputMessage="1" showErrorMessage="1" xr:uid="{FEE55F83-BB6E-4A18-A75E-95D0DCACA9AD}">
          <x14:formula1>
            <xm:f>'(参考)リスト'!$B$16:$B$20</xm:f>
          </x14:formula1>
          <xm:sqref>L11:M30</xm:sqref>
        </x14:dataValidation>
        <x14:dataValidation type="list" allowBlank="1" showInputMessage="1" showErrorMessage="1" xr:uid="{DFD8225A-ECE2-49FC-833F-55CC7AFB7EAD}">
          <x14:formula1>
            <xm:f>'(参考)リスト'!$G$16:$G$20</xm:f>
          </x14:formula1>
          <xm:sqref>U11:V30</xm:sqref>
        </x14:dataValidation>
        <x14:dataValidation type="list" allowBlank="1" showInputMessage="1" showErrorMessage="1" xr:uid="{1B2B4EAB-57B5-479F-9D54-F1E66C2263C7}">
          <x14:formula1>
            <xm:f>'(参考)リスト'!$D$16:$D$18</xm:f>
          </x14:formula1>
          <xm:sqref>P11:Q30</xm:sqref>
        </x14:dataValidation>
      </x14:dataValidations>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78F17-74D7-4AFF-A751-03EB6958AF5B}">
  <sheetPr codeName="Sheet112"/>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57</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57</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86" priority="3">
      <formula>$AQ11=2</formula>
    </cfRule>
  </conditionalFormatting>
  <conditionalFormatting sqref="Y11:AF30">
    <cfRule type="expression" dxfId="185" priority="2">
      <formula>$AQ11=3</formula>
    </cfRule>
  </conditionalFormatting>
  <conditionalFormatting sqref="AC11:AJ30">
    <cfRule type="expression" dxfId="184" priority="1">
      <formula>$AQ11=1</formula>
    </cfRule>
  </conditionalFormatting>
  <dataValidations count="2">
    <dataValidation type="list" allowBlank="1" showInputMessage="1" showErrorMessage="1" sqref="Y11:AB30" xr:uid="{412AD803-2C53-403A-BBF0-FD6373FBCAF2}">
      <formula1>"　,○"</formula1>
    </dataValidation>
    <dataValidation type="list" allowBlank="1" showInputMessage="1" showErrorMessage="1" sqref="N11:O30 R11:T30" xr:uid="{BEAD9742-8708-4345-9ABC-2FA5E3EB8567}">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CDBABA2-AA8B-46DC-AB79-26D9CD764FDC}">
          <x14:formula1>
            <xm:f>'(参考)リスト'!$F$16:$F$21</xm:f>
          </x14:formula1>
          <xm:sqref>W11:X30</xm:sqref>
        </x14:dataValidation>
        <x14:dataValidation type="list" allowBlank="1" showInputMessage="1" showErrorMessage="1" xr:uid="{DD9333CC-6E43-4C73-88E7-0F8A07C9E938}">
          <x14:formula1>
            <xm:f>'(参考)リスト'!$B$16:$B$20</xm:f>
          </x14:formula1>
          <xm:sqref>L11:M30</xm:sqref>
        </x14:dataValidation>
        <x14:dataValidation type="list" allowBlank="1" showInputMessage="1" showErrorMessage="1" xr:uid="{21D21B2A-076F-4AD5-8582-73B9A99383E1}">
          <x14:formula1>
            <xm:f>'(参考)リスト'!$G$16:$G$20</xm:f>
          </x14:formula1>
          <xm:sqref>U11:V30</xm:sqref>
        </x14:dataValidation>
        <x14:dataValidation type="list" allowBlank="1" showInputMessage="1" showErrorMessage="1" xr:uid="{8AD5F8F7-D439-4491-97B7-630039378A0C}">
          <x14:formula1>
            <xm:f>'(参考)リスト'!$D$16:$D$18</xm:f>
          </x14:formula1>
          <xm:sqref>P11:Q30</xm:sqref>
        </x14:dataValidation>
      </x14:dataValidations>
    </ext>
  </extLst>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A99A6-D323-4A1C-AA8B-88474CE01EA8}">
  <sheetPr codeName="Sheet113"/>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58</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58</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83" priority="3">
      <formula>$AQ11=2</formula>
    </cfRule>
  </conditionalFormatting>
  <conditionalFormatting sqref="Y11:AF30">
    <cfRule type="expression" dxfId="182" priority="2">
      <formula>$AQ11=3</formula>
    </cfRule>
  </conditionalFormatting>
  <conditionalFormatting sqref="AC11:AJ30">
    <cfRule type="expression" dxfId="181" priority="1">
      <formula>$AQ11=1</formula>
    </cfRule>
  </conditionalFormatting>
  <dataValidations count="2">
    <dataValidation type="list" allowBlank="1" showInputMessage="1" showErrorMessage="1" sqref="Y11:AB30" xr:uid="{BA2BCED1-BC9A-4899-9519-418B0690131E}">
      <formula1>"　,○"</formula1>
    </dataValidation>
    <dataValidation type="list" allowBlank="1" showInputMessage="1" showErrorMessage="1" sqref="N11:O30 R11:T30" xr:uid="{EA7FA330-5AA6-4B72-AA34-B075ED031DC8}">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FACFFD-7C4F-4986-BF48-6CA3617EE58E}">
          <x14:formula1>
            <xm:f>'(参考)リスト'!$F$16:$F$21</xm:f>
          </x14:formula1>
          <xm:sqref>W11:X30</xm:sqref>
        </x14:dataValidation>
        <x14:dataValidation type="list" allowBlank="1" showInputMessage="1" showErrorMessage="1" xr:uid="{BD254E92-EC68-4928-8396-D2BA6F13A672}">
          <x14:formula1>
            <xm:f>'(参考)リスト'!$B$16:$B$20</xm:f>
          </x14:formula1>
          <xm:sqref>L11:M30</xm:sqref>
        </x14:dataValidation>
        <x14:dataValidation type="list" allowBlank="1" showInputMessage="1" showErrorMessage="1" xr:uid="{AF345EEB-F195-4B39-9CC1-F3C1B4E61020}">
          <x14:formula1>
            <xm:f>'(参考)リスト'!$G$16:$G$20</xm:f>
          </x14:formula1>
          <xm:sqref>U11:V30</xm:sqref>
        </x14:dataValidation>
        <x14:dataValidation type="list" allowBlank="1" showInputMessage="1" showErrorMessage="1" xr:uid="{9279488F-D29E-465C-8C9D-CF4385B88BDB}">
          <x14:formula1>
            <xm:f>'(参考)リスト'!$D$16:$D$18</xm:f>
          </x14:formula1>
          <xm:sqref>P11:Q30</xm:sqref>
        </x14:dataValidation>
      </x14:dataValidations>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5B66A-C11D-4A57-8B10-484D81DD7383}">
  <sheetPr codeName="Sheet114"/>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59</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59</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80" priority="3">
      <formula>$AQ11=2</formula>
    </cfRule>
  </conditionalFormatting>
  <conditionalFormatting sqref="Y11:AF30">
    <cfRule type="expression" dxfId="179" priority="2">
      <formula>$AQ11=3</formula>
    </cfRule>
  </conditionalFormatting>
  <conditionalFormatting sqref="AC11:AJ30">
    <cfRule type="expression" dxfId="178" priority="1">
      <formula>$AQ11=1</formula>
    </cfRule>
  </conditionalFormatting>
  <dataValidations count="2">
    <dataValidation type="list" allowBlank="1" showInputMessage="1" showErrorMessage="1" sqref="Y11:AB30" xr:uid="{47E5ACB4-028C-4393-9EBC-89C16508A8A9}">
      <formula1>"　,○"</formula1>
    </dataValidation>
    <dataValidation type="list" allowBlank="1" showInputMessage="1" showErrorMessage="1" sqref="N11:O30 R11:T30" xr:uid="{B180C49C-3D19-4AC7-9753-41D35B1BD30E}">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124E5C2-B237-47D6-BE49-22D5F7B92495}">
          <x14:formula1>
            <xm:f>'(参考)リスト'!$F$16:$F$21</xm:f>
          </x14:formula1>
          <xm:sqref>W11:X30</xm:sqref>
        </x14:dataValidation>
        <x14:dataValidation type="list" allowBlank="1" showInputMessage="1" showErrorMessage="1" xr:uid="{27120F62-F225-453C-BC2C-BC120D84CCF8}">
          <x14:formula1>
            <xm:f>'(参考)リスト'!$B$16:$B$20</xm:f>
          </x14:formula1>
          <xm:sqref>L11:M30</xm:sqref>
        </x14:dataValidation>
        <x14:dataValidation type="list" allowBlank="1" showInputMessage="1" showErrorMessage="1" xr:uid="{150D1F32-3922-4A99-B431-107145B6CE07}">
          <x14:formula1>
            <xm:f>'(参考)リスト'!$G$16:$G$20</xm:f>
          </x14:formula1>
          <xm:sqref>U11:V30</xm:sqref>
        </x14:dataValidation>
        <x14:dataValidation type="list" allowBlank="1" showInputMessage="1" showErrorMessage="1" xr:uid="{EEFC464B-C969-4D63-A067-E969DEBCBBB2}">
          <x14:formula1>
            <xm:f>'(参考)リスト'!$D$16:$D$18</xm:f>
          </x14:formula1>
          <xm:sqref>P11:Q30</xm:sqref>
        </x14:dataValidation>
      </x14:dataValidations>
    </ext>
  </extLst>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E7CF5-2A69-4E07-9BF6-5F316CD431B8}">
  <sheetPr codeName="Sheet115"/>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60</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1</v>
      </c>
      <c r="BJ5" s="169">
        <f>+Y35</f>
        <v>0</v>
      </c>
      <c r="BK5" s="169">
        <f t="shared" ref="BK5" si="2">+Z35</f>
        <v>0</v>
      </c>
      <c r="BL5" s="169">
        <f>+AA35</f>
        <v>0</v>
      </c>
      <c r="BM5" s="169">
        <f>+AC35</f>
        <v>0</v>
      </c>
      <c r="BN5" s="169">
        <f t="shared" ref="BN5:BO5" si="3">+AD35</f>
        <v>0</v>
      </c>
      <c r="BO5" s="169">
        <f t="shared" si="3"/>
        <v>0</v>
      </c>
      <c r="BP5" s="169">
        <f>+AG35</f>
        <v>0</v>
      </c>
      <c r="BQ5" s="169">
        <f>+AH35</f>
        <v>0</v>
      </c>
      <c r="BR5" s="169">
        <f>+AI35</f>
        <v>1</v>
      </c>
      <c r="BS5" s="285" t="str">
        <f>+Y36</f>
        <v>Ⅰ</v>
      </c>
      <c r="BT5" s="285" t="str">
        <f>+AC36</f>
        <v>Ⅰ</v>
      </c>
      <c r="BU5" s="285" t="str">
        <f>+AG36</f>
        <v>Ⅱ</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10.5</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60</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761</v>
      </c>
      <c r="Q12" s="930"/>
      <c r="R12" s="312" t="s">
        <v>761</v>
      </c>
      <c r="S12" s="312"/>
      <c r="T12" s="312"/>
      <c r="U12" s="928" t="s">
        <v>547</v>
      </c>
      <c r="V12" s="930"/>
      <c r="W12" s="928" t="s">
        <v>723</v>
      </c>
      <c r="X12" s="929"/>
      <c r="Y12" s="286"/>
      <c r="Z12" s="286"/>
      <c r="AA12" s="286"/>
      <c r="AB12" s="286"/>
      <c r="AC12" s="186"/>
      <c r="AD12" s="186"/>
      <c r="AE12" s="186"/>
      <c r="AF12" s="186"/>
      <c r="AG12" s="186"/>
      <c r="AH12" s="186"/>
      <c r="AI12" s="186"/>
      <c r="AJ12" s="287">
        <v>10.5</v>
      </c>
      <c r="AK12" s="956"/>
      <c r="AL12" s="957"/>
      <c r="AM12" s="957"/>
      <c r="AN12" s="958"/>
      <c r="AO12" s="959"/>
      <c r="AP12" s="3"/>
      <c r="AQ12" s="185">
        <f t="shared" ref="AQ12:AQ30" si="5">IF(P12="材質劣化",2,IF(P12="漏水",3,1))</f>
        <v>3</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288">
        <f t="shared" si="6"/>
        <v>10.5</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1</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Ⅱb</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1</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Ⅱ</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77" priority="3">
      <formula>$AQ11=2</formula>
    </cfRule>
  </conditionalFormatting>
  <conditionalFormatting sqref="Y11:AF30">
    <cfRule type="expression" dxfId="176" priority="2">
      <formula>$AQ11=3</formula>
    </cfRule>
  </conditionalFormatting>
  <conditionalFormatting sqref="AC11:AJ30">
    <cfRule type="expression" dxfId="175" priority="1">
      <formula>$AQ11=1</formula>
    </cfRule>
  </conditionalFormatting>
  <dataValidations count="2">
    <dataValidation type="list" allowBlank="1" showInputMessage="1" showErrorMessage="1" sqref="Y11:AB30" xr:uid="{A680A796-AD5B-4490-A891-DFB127E0E5B6}">
      <formula1>"　,○"</formula1>
    </dataValidation>
    <dataValidation type="list" allowBlank="1" showInputMessage="1" showErrorMessage="1" sqref="N11:O30 R11:T30" xr:uid="{21996B1D-DE20-4FE2-A6F1-3CA8E48D11C9}">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7E85DD9-D749-423B-A411-1FAFEB9E9DC6}">
          <x14:formula1>
            <xm:f>'(参考)リスト'!$F$16:$F$21</xm:f>
          </x14:formula1>
          <xm:sqref>W11:X30</xm:sqref>
        </x14:dataValidation>
        <x14:dataValidation type="list" allowBlank="1" showInputMessage="1" showErrorMessage="1" xr:uid="{43E709D5-11FB-4D6C-AD30-69751BAC4707}">
          <x14:formula1>
            <xm:f>'(参考)リスト'!$B$16:$B$20</xm:f>
          </x14:formula1>
          <xm:sqref>L11:M30</xm:sqref>
        </x14:dataValidation>
        <x14:dataValidation type="list" allowBlank="1" showInputMessage="1" showErrorMessage="1" xr:uid="{FF9EFF68-9229-4BB5-B9BA-CF0284931983}">
          <x14:formula1>
            <xm:f>'(参考)リスト'!$G$16:$G$20</xm:f>
          </x14:formula1>
          <xm:sqref>U11:V30</xm:sqref>
        </x14:dataValidation>
        <x14:dataValidation type="list" allowBlank="1" showInputMessage="1" showErrorMessage="1" xr:uid="{3CE11FD9-9004-40D1-B87E-4E76BF6E8426}">
          <x14:formula1>
            <xm:f>'(参考)リスト'!$D$16:$D$18</xm:f>
          </x14:formula1>
          <xm:sqref>P11:Q30</xm:sqref>
        </x14:dataValidation>
      </x14:dataValidations>
    </ext>
  </extLst>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1AA9F-7CB8-49EC-BD70-0249F5768E64}">
  <sheetPr codeName="Sheet116"/>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61</v>
      </c>
      <c r="AW5" s="137">
        <f>R7</f>
        <v>10.600000381469727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61</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74" priority="3">
      <formula>$AQ11=2</formula>
    </cfRule>
  </conditionalFormatting>
  <conditionalFormatting sqref="Y11:AF30">
    <cfRule type="expression" dxfId="173" priority="2">
      <formula>$AQ11=3</formula>
    </cfRule>
  </conditionalFormatting>
  <conditionalFormatting sqref="AC11:AJ30">
    <cfRule type="expression" dxfId="172" priority="1">
      <formula>$AQ11=1</formula>
    </cfRule>
  </conditionalFormatting>
  <dataValidations count="2">
    <dataValidation type="list" allowBlank="1" showInputMessage="1" showErrorMessage="1" sqref="Y11:AB30" xr:uid="{678A732E-B1B6-4FFD-977D-FAC1CEF3A759}">
      <formula1>"　,○"</formula1>
    </dataValidation>
    <dataValidation type="list" allowBlank="1" showInputMessage="1" showErrorMessage="1" sqref="N11:O30 R11:T30" xr:uid="{69728065-F34A-49F5-ACE0-6A7D4C565DC2}">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101B3A5-7D84-4C76-B6CA-24517FAF40DC}">
          <x14:formula1>
            <xm:f>'(参考)リスト'!$F$16:$F$21</xm:f>
          </x14:formula1>
          <xm:sqref>W11:X30</xm:sqref>
        </x14:dataValidation>
        <x14:dataValidation type="list" allowBlank="1" showInputMessage="1" showErrorMessage="1" xr:uid="{FB9E566A-D7BD-4692-B05C-3188AFDD2CCC}">
          <x14:formula1>
            <xm:f>'(参考)リスト'!$B$16:$B$20</xm:f>
          </x14:formula1>
          <xm:sqref>L11:M30</xm:sqref>
        </x14:dataValidation>
        <x14:dataValidation type="list" allowBlank="1" showInputMessage="1" showErrorMessage="1" xr:uid="{90DD5255-D7A0-4D5A-9406-E7984122585A}">
          <x14:formula1>
            <xm:f>'(参考)リスト'!$G$16:$G$20</xm:f>
          </x14:formula1>
          <xm:sqref>U11:V30</xm:sqref>
        </x14:dataValidation>
        <x14:dataValidation type="list" allowBlank="1" showInputMessage="1" showErrorMessage="1" xr:uid="{CB1DE6C5-B451-4237-82AF-A648F5996660}">
          <x14:formula1>
            <xm:f>'(参考)リスト'!$D$16:$D$18</xm:f>
          </x14:formula1>
          <xm:sqref>P11:Q30</xm:sqref>
        </x14:dataValidation>
      </x14:dataValidations>
    </ext>
  </extLst>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0D64-99FC-4ECA-A3B5-FF7EE72488A1}">
  <sheetPr codeName="Sheet117"/>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62</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1</v>
      </c>
      <c r="BJ5" s="169">
        <f>+Y35</f>
        <v>0</v>
      </c>
      <c r="BK5" s="169">
        <f t="shared" ref="BK5" si="2">+Z35</f>
        <v>0</v>
      </c>
      <c r="BL5" s="169">
        <f>+AA35</f>
        <v>0</v>
      </c>
      <c r="BM5" s="169">
        <f>+AC35</f>
        <v>0</v>
      </c>
      <c r="BN5" s="169">
        <f t="shared" ref="BN5:BO5" si="3">+AD35</f>
        <v>0</v>
      </c>
      <c r="BO5" s="169">
        <f t="shared" si="3"/>
        <v>0</v>
      </c>
      <c r="BP5" s="169">
        <f>+AG35</f>
        <v>0</v>
      </c>
      <c r="BQ5" s="169">
        <f>+AH35</f>
        <v>0</v>
      </c>
      <c r="BR5" s="169">
        <f>+AI35</f>
        <v>1</v>
      </c>
      <c r="BS5" s="285" t="str">
        <f>+Y36</f>
        <v>Ⅰ</v>
      </c>
      <c r="BT5" s="285" t="str">
        <f>+AC36</f>
        <v>Ⅰ</v>
      </c>
      <c r="BU5" s="285" t="str">
        <f>+AG36</f>
        <v>Ⅱ</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14.76</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62</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761</v>
      </c>
      <c r="Q11" s="930"/>
      <c r="R11" s="312" t="s">
        <v>761</v>
      </c>
      <c r="S11" s="312"/>
      <c r="T11" s="312"/>
      <c r="U11" s="928" t="s">
        <v>547</v>
      </c>
      <c r="V11" s="930"/>
      <c r="W11" s="928" t="s">
        <v>723</v>
      </c>
      <c r="X11" s="929"/>
      <c r="Y11" s="286"/>
      <c r="Z11" s="286"/>
      <c r="AA11" s="286"/>
      <c r="AB11" s="286"/>
      <c r="AC11" s="186"/>
      <c r="AD11" s="186"/>
      <c r="AE11" s="186"/>
      <c r="AF11" s="186"/>
      <c r="AG11" s="186"/>
      <c r="AH11" s="186"/>
      <c r="AI11" s="186"/>
      <c r="AJ11" s="287">
        <v>14.76</v>
      </c>
      <c r="AK11" s="954"/>
      <c r="AL11" s="994"/>
      <c r="AM11" s="994"/>
      <c r="AN11" s="762"/>
      <c r="AO11" s="763"/>
      <c r="AP11" s="3"/>
      <c r="AQ11" s="185">
        <f>IF(P11="材質劣化",2,IF(P11="漏水",3,1))</f>
        <v>3</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294">
        <f t="shared" si="6"/>
        <v>14.76</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1</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Ⅱb</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1</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Ⅱ</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71" priority="3">
      <formula>$AQ11=2</formula>
    </cfRule>
  </conditionalFormatting>
  <conditionalFormatting sqref="Y11:AF30">
    <cfRule type="expression" dxfId="170" priority="2">
      <formula>$AQ11=3</formula>
    </cfRule>
  </conditionalFormatting>
  <conditionalFormatting sqref="AC11:AJ30">
    <cfRule type="expression" dxfId="169" priority="1">
      <formula>$AQ11=1</formula>
    </cfRule>
  </conditionalFormatting>
  <dataValidations count="2">
    <dataValidation type="list" allowBlank="1" showInputMessage="1" showErrorMessage="1" sqref="Y11:AB30" xr:uid="{26054FB7-E2E6-49D3-B315-AC9C454AAFDE}">
      <formula1>"　,○"</formula1>
    </dataValidation>
    <dataValidation type="list" allowBlank="1" showInputMessage="1" showErrorMessage="1" sqref="N11:O30 R11:T30" xr:uid="{4B6643B5-5566-41DE-999F-A7FB53D14762}">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CF1C2A0-9BCA-4343-A9EF-EB8D0AC9CBB6}">
          <x14:formula1>
            <xm:f>'(参考)リスト'!$F$16:$F$21</xm:f>
          </x14:formula1>
          <xm:sqref>W11:X30</xm:sqref>
        </x14:dataValidation>
        <x14:dataValidation type="list" allowBlank="1" showInputMessage="1" showErrorMessage="1" xr:uid="{50535E78-9CF8-4387-9FAF-D6F0439D74B6}">
          <x14:formula1>
            <xm:f>'(参考)リスト'!$B$16:$B$20</xm:f>
          </x14:formula1>
          <xm:sqref>L11:M30</xm:sqref>
        </x14:dataValidation>
        <x14:dataValidation type="list" allowBlank="1" showInputMessage="1" showErrorMessage="1" xr:uid="{E8908643-715C-4A20-9744-75A618AF3246}">
          <x14:formula1>
            <xm:f>'(参考)リスト'!$G$16:$G$20</xm:f>
          </x14:formula1>
          <xm:sqref>U11:V30</xm:sqref>
        </x14:dataValidation>
        <x14:dataValidation type="list" allowBlank="1" showInputMessage="1" showErrorMessage="1" xr:uid="{B6FBF128-08CC-4A62-BFE0-A2D240D4828B}">
          <x14:formula1>
            <xm:f>'(参考)リスト'!$D$16:$D$18</xm:f>
          </x14:formula1>
          <xm:sqref>P11:Q30</xm:sqref>
        </x14:dataValidation>
      </x14:dataValidations>
    </ext>
  </extLst>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E5AF8-A29C-408B-804E-08C5BE53AFCE}">
  <sheetPr codeName="Sheet118"/>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63</v>
      </c>
      <c r="AW5" s="137">
        <f>R7</f>
        <v>10.5</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0.95</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63</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731</v>
      </c>
      <c r="S11" s="312"/>
      <c r="T11" s="312"/>
      <c r="U11" s="928" t="s">
        <v>547</v>
      </c>
      <c r="V11" s="930"/>
      <c r="W11" s="928" t="s">
        <v>723</v>
      </c>
      <c r="X11" s="929"/>
      <c r="Y11" s="286"/>
      <c r="Z11" s="286"/>
      <c r="AA11" s="286"/>
      <c r="AB11" s="286"/>
      <c r="AC11" s="186"/>
      <c r="AD11" s="186"/>
      <c r="AE11" s="186"/>
      <c r="AF11" s="186">
        <v>0.95</v>
      </c>
      <c r="AG11" s="186"/>
      <c r="AH11" s="186"/>
      <c r="AI11" s="186"/>
      <c r="AJ11" s="186"/>
      <c r="AK11" s="1022" t="s">
        <v>1070</v>
      </c>
      <c r="AL11" s="1023"/>
      <c r="AM11" s="1023"/>
      <c r="AN11" s="765"/>
      <c r="AO11" s="766"/>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734</v>
      </c>
      <c r="S12" s="312"/>
      <c r="T12" s="312"/>
      <c r="U12" s="928" t="s">
        <v>547</v>
      </c>
      <c r="V12" s="930"/>
      <c r="W12" s="928" t="s">
        <v>723</v>
      </c>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0.95</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68" priority="3">
      <formula>$AQ11=2</formula>
    </cfRule>
  </conditionalFormatting>
  <conditionalFormatting sqref="Y11:AF30">
    <cfRule type="expression" dxfId="167" priority="2">
      <formula>$AQ11=3</formula>
    </cfRule>
  </conditionalFormatting>
  <conditionalFormatting sqref="AC11:AJ30">
    <cfRule type="expression" dxfId="166" priority="1">
      <formula>$AQ11=1</formula>
    </cfRule>
  </conditionalFormatting>
  <dataValidations count="2">
    <dataValidation type="list" allowBlank="1" showInputMessage="1" showErrorMessage="1" sqref="Y11:AB30" xr:uid="{79D30241-4078-4264-A94E-A407034F9F8C}">
      <formula1>"　,○"</formula1>
    </dataValidation>
    <dataValidation type="list" allowBlank="1" showInputMessage="1" showErrorMessage="1" sqref="N11:O30 R11:T30" xr:uid="{E7717413-A516-4ABE-B5A1-4CE674D13E20}">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B1E20D-44B9-4C32-B619-534F412BE135}">
          <x14:formula1>
            <xm:f>'(参考)リスト'!$F$16:$F$21</xm:f>
          </x14:formula1>
          <xm:sqref>W11:X30</xm:sqref>
        </x14:dataValidation>
        <x14:dataValidation type="list" allowBlank="1" showInputMessage="1" showErrorMessage="1" xr:uid="{CB3851CE-8E2B-4448-B05C-DE909D3DCB20}">
          <x14:formula1>
            <xm:f>'(参考)リスト'!$B$16:$B$20</xm:f>
          </x14:formula1>
          <xm:sqref>L11:M30</xm:sqref>
        </x14:dataValidation>
        <x14:dataValidation type="list" allowBlank="1" showInputMessage="1" showErrorMessage="1" xr:uid="{5E8A2D78-3561-413A-B3E5-C7AF4727636C}">
          <x14:formula1>
            <xm:f>'(参考)リスト'!$G$16:$G$20</xm:f>
          </x14:formula1>
          <xm:sqref>U11:V30</xm:sqref>
        </x14:dataValidation>
        <x14:dataValidation type="list" allowBlank="1" showInputMessage="1" showErrorMessage="1" xr:uid="{2AC67526-513A-4E20-BA25-2518BDE904A8}">
          <x14:formula1>
            <xm:f>'(参考)リスト'!$D$16:$D$18</xm:f>
          </x14:formula1>
          <xm:sqref>P11:Q30</xm:sqref>
        </x14:dataValidation>
      </x14:dataValidations>
    </ext>
  </extLs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5EF25-EB74-417B-8D0E-0D8D7E543665}">
  <sheetPr codeName="Sheet119"/>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64</v>
      </c>
      <c r="AW5" s="137">
        <f>R7</f>
        <v>10.5</v>
      </c>
      <c r="AX5" s="169">
        <f>+Y32</f>
        <v>0</v>
      </c>
      <c r="AY5" s="169">
        <f>+Z32</f>
        <v>0</v>
      </c>
      <c r="AZ5" s="169">
        <f>+AA32</f>
        <v>0</v>
      </c>
      <c r="BA5" s="169">
        <f t="shared" ref="BA5" si="0">+AB32</f>
        <v>0</v>
      </c>
      <c r="BB5" s="169">
        <f>+AC32</f>
        <v>0</v>
      </c>
      <c r="BC5" s="169">
        <f t="shared" ref="BC5:BI5" si="1">+AD32</f>
        <v>0</v>
      </c>
      <c r="BD5" s="169">
        <f t="shared" si="1"/>
        <v>1</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0.02</v>
      </c>
      <c r="CD5" s="140">
        <f t="shared" si="4"/>
        <v>2.6</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64</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723</v>
      </c>
      <c r="V11" s="930"/>
      <c r="W11" s="928" t="s">
        <v>723</v>
      </c>
      <c r="X11" s="929"/>
      <c r="Y11" s="286"/>
      <c r="Z11" s="286"/>
      <c r="AA11" s="286"/>
      <c r="AB11" s="286"/>
      <c r="AC11" s="186"/>
      <c r="AD11" s="186"/>
      <c r="AE11" s="186"/>
      <c r="AF11" s="186">
        <v>2.6</v>
      </c>
      <c r="AG11" s="186"/>
      <c r="AH11" s="186"/>
      <c r="AI11" s="186"/>
      <c r="AJ11" s="186"/>
      <c r="AK11" s="1022" t="s">
        <v>1143</v>
      </c>
      <c r="AL11" s="1023"/>
      <c r="AM11" s="1023"/>
      <c r="AN11" s="765"/>
      <c r="AO11" s="766"/>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727</v>
      </c>
      <c r="S12" s="312"/>
      <c r="T12" s="312"/>
      <c r="U12" s="928" t="s">
        <v>547</v>
      </c>
      <c r="V12" s="930"/>
      <c r="W12" s="928" t="s">
        <v>723</v>
      </c>
      <c r="X12" s="929"/>
      <c r="Y12" s="286"/>
      <c r="Z12" s="286"/>
      <c r="AA12" s="286"/>
      <c r="AB12" s="286"/>
      <c r="AC12" s="186"/>
      <c r="AD12" s="186"/>
      <c r="AE12" s="186">
        <v>0.02</v>
      </c>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732</v>
      </c>
      <c r="O13" s="955"/>
      <c r="P13" s="928" t="s">
        <v>720</v>
      </c>
      <c r="Q13" s="930"/>
      <c r="R13" s="312" t="s">
        <v>734</v>
      </c>
      <c r="S13" s="312"/>
      <c r="T13" s="312"/>
      <c r="U13" s="928" t="s">
        <v>547</v>
      </c>
      <c r="V13" s="930"/>
      <c r="W13" s="928" t="s">
        <v>723</v>
      </c>
      <c r="X13" s="929"/>
      <c r="Y13" s="286"/>
      <c r="Z13" s="286"/>
      <c r="AA13" s="286"/>
      <c r="AB13" s="286"/>
      <c r="AC13" s="186"/>
      <c r="AD13" s="186"/>
      <c r="AE13" s="186"/>
      <c r="AF13" s="186"/>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0.02</v>
      </c>
      <c r="AF31" s="187">
        <f t="shared" si="6"/>
        <v>2.6</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65" priority="3">
      <formula>$AQ11=2</formula>
    </cfRule>
  </conditionalFormatting>
  <conditionalFormatting sqref="Y11:AF30">
    <cfRule type="expression" dxfId="164" priority="2">
      <formula>$AQ11=3</formula>
    </cfRule>
  </conditionalFormatting>
  <conditionalFormatting sqref="AC11:AJ30">
    <cfRule type="expression" dxfId="163" priority="1">
      <formula>$AQ11=1</formula>
    </cfRule>
  </conditionalFormatting>
  <dataValidations count="2">
    <dataValidation type="list" allowBlank="1" showInputMessage="1" showErrorMessage="1" sqref="Y11:AB30" xr:uid="{F5D92116-FC20-4E55-A399-566C781FA106}">
      <formula1>"　,○"</formula1>
    </dataValidation>
    <dataValidation type="list" allowBlank="1" showInputMessage="1" showErrorMessage="1" sqref="N11:O30 R11:T30" xr:uid="{31C09356-E411-40A5-B649-E74536F9A8F9}">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E7CC3E-4E39-4AFC-B323-6535055F8865}">
          <x14:formula1>
            <xm:f>'(参考)リスト'!$F$16:$F$21</xm:f>
          </x14:formula1>
          <xm:sqref>W11:X30</xm:sqref>
        </x14:dataValidation>
        <x14:dataValidation type="list" allowBlank="1" showInputMessage="1" showErrorMessage="1" xr:uid="{90888625-D87F-4850-9360-B47383966BC8}">
          <x14:formula1>
            <xm:f>'(参考)リスト'!$B$16:$B$20</xm:f>
          </x14:formula1>
          <xm:sqref>L11:M30</xm:sqref>
        </x14:dataValidation>
        <x14:dataValidation type="list" allowBlank="1" showInputMessage="1" showErrorMessage="1" xr:uid="{3539990E-B064-4380-A6FD-FA45E761F006}">
          <x14:formula1>
            <xm:f>'(参考)リスト'!$G$16:$G$20</xm:f>
          </x14:formula1>
          <xm:sqref>U11:V30</xm:sqref>
        </x14:dataValidation>
        <x14:dataValidation type="list" allowBlank="1" showInputMessage="1" showErrorMessage="1" xr:uid="{F89EC61D-2048-4192-A6C3-6A4A43834617}">
          <x14:formula1>
            <xm:f>'(参考)リスト'!$D$16:$D$18</xm:f>
          </x14:formula1>
          <xm:sqref>P11:Q30</xm:sqref>
        </x14:dataValidation>
      </x14:dataValidations>
    </ext>
  </extLst>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3D1D7-B738-41A2-8B13-EF549302CD8B}">
  <sheetPr codeName="Sheet120"/>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65</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65</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62" priority="3">
      <formula>$AQ11=2</formula>
    </cfRule>
  </conditionalFormatting>
  <conditionalFormatting sqref="Y11:AF30">
    <cfRule type="expression" dxfId="161" priority="2">
      <formula>$AQ11=3</formula>
    </cfRule>
  </conditionalFormatting>
  <conditionalFormatting sqref="AC11:AJ30">
    <cfRule type="expression" dxfId="160" priority="1">
      <formula>$AQ11=1</formula>
    </cfRule>
  </conditionalFormatting>
  <dataValidations count="2">
    <dataValidation type="list" allowBlank="1" showInputMessage="1" showErrorMessage="1" sqref="Y11:AB30" xr:uid="{7036286F-580C-4226-AE05-5F1984E76454}">
      <formula1>"　,○"</formula1>
    </dataValidation>
    <dataValidation type="list" allowBlank="1" showInputMessage="1" showErrorMessage="1" sqref="N11:O30 R11:T30" xr:uid="{DA674830-9131-4018-B1B9-8C193CE33D66}">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CB82663-8912-4D14-9E12-7B6BC23B1636}">
          <x14:formula1>
            <xm:f>'(参考)リスト'!$F$16:$F$21</xm:f>
          </x14:formula1>
          <xm:sqref>W11:X30</xm:sqref>
        </x14:dataValidation>
        <x14:dataValidation type="list" allowBlank="1" showInputMessage="1" showErrorMessage="1" xr:uid="{F4B2103D-AB9B-41C4-9360-1E84F19DCE9B}">
          <x14:formula1>
            <xm:f>'(参考)リスト'!$B$16:$B$20</xm:f>
          </x14:formula1>
          <xm:sqref>L11:M30</xm:sqref>
        </x14:dataValidation>
        <x14:dataValidation type="list" allowBlank="1" showInputMessage="1" showErrorMessage="1" xr:uid="{D03C3B00-0564-4667-8CF3-09D187B2178D}">
          <x14:formula1>
            <xm:f>'(参考)リスト'!$G$16:$G$20</xm:f>
          </x14:formula1>
          <xm:sqref>U11:V30</xm:sqref>
        </x14:dataValidation>
        <x14:dataValidation type="list" allowBlank="1" showInputMessage="1" showErrorMessage="1" xr:uid="{1EF45DE6-E225-4AA4-A773-7A3EB87EC35D}">
          <x14:formula1>
            <xm:f>'(参考)リスト'!$D$16:$D$18</xm:f>
          </x14:formula1>
          <xm:sqref>P11:Q30</xm:sqref>
        </x14:dataValidation>
      </x14:dataValidations>
    </ext>
  </extLst>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0FB80-20FB-4328-821A-A3178B69E485}">
  <sheetPr codeName="Sheet121"/>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66</v>
      </c>
      <c r="AW5" s="137">
        <f>R7</f>
        <v>10.5</v>
      </c>
      <c r="AX5" s="169">
        <f>+Y32</f>
        <v>0</v>
      </c>
      <c r="AY5" s="169">
        <f>+Z32</f>
        <v>0</v>
      </c>
      <c r="AZ5" s="169">
        <f>+AA32</f>
        <v>0</v>
      </c>
      <c r="BA5" s="169">
        <f t="shared" ref="BA5" si="0">+AB32</f>
        <v>0</v>
      </c>
      <c r="BB5" s="169">
        <f>+AC32</f>
        <v>0</v>
      </c>
      <c r="BC5" s="169">
        <f t="shared" ref="BC5:BI5" si="1">+AD32</f>
        <v>0</v>
      </c>
      <c r="BD5" s="169">
        <f t="shared" si="1"/>
        <v>0</v>
      </c>
      <c r="BE5" s="169">
        <f t="shared" si="1"/>
        <v>2</v>
      </c>
      <c r="BF5" s="169">
        <f t="shared" si="1"/>
        <v>0</v>
      </c>
      <c r="BG5" s="169">
        <f t="shared" si="1"/>
        <v>0</v>
      </c>
      <c r="BH5" s="169">
        <f t="shared" si="1"/>
        <v>0</v>
      </c>
      <c r="BI5" s="169">
        <f t="shared" si="1"/>
        <v>2</v>
      </c>
      <c r="BJ5" s="169">
        <f>+Y35</f>
        <v>0</v>
      </c>
      <c r="BK5" s="169">
        <f t="shared" ref="BK5" si="2">+Z35</f>
        <v>0</v>
      </c>
      <c r="BL5" s="169">
        <f>+AA35</f>
        <v>0</v>
      </c>
      <c r="BM5" s="169">
        <f>+AC35</f>
        <v>0</v>
      </c>
      <c r="BN5" s="169">
        <f t="shared" ref="BN5:BO5" si="3">+AD35</f>
        <v>0</v>
      </c>
      <c r="BO5" s="169">
        <f t="shared" si="3"/>
        <v>2</v>
      </c>
      <c r="BP5" s="169">
        <f>+AG35</f>
        <v>0</v>
      </c>
      <c r="BQ5" s="169">
        <f>+AH35</f>
        <v>0</v>
      </c>
      <c r="BR5" s="169">
        <f>+AI35</f>
        <v>2</v>
      </c>
      <c r="BS5" s="285" t="str">
        <f>+Y36</f>
        <v>Ⅰ</v>
      </c>
      <c r="BT5" s="285" t="str">
        <f>+AC36</f>
        <v>Ⅱ</v>
      </c>
      <c r="BU5" s="285" t="str">
        <f>+AG36</f>
        <v>Ⅱ</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3.6425000000000001</v>
      </c>
      <c r="CE5" s="140">
        <f t="shared" si="4"/>
        <v>0</v>
      </c>
      <c r="CF5" s="140">
        <f t="shared" si="4"/>
        <v>0</v>
      </c>
      <c r="CG5" s="140">
        <f t="shared" si="4"/>
        <v>0</v>
      </c>
      <c r="CH5" s="140">
        <f t="shared" si="4"/>
        <v>3.21</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66</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721</v>
      </c>
      <c r="S11" s="312"/>
      <c r="T11" s="312"/>
      <c r="U11" s="928" t="s">
        <v>547</v>
      </c>
      <c r="V11" s="930"/>
      <c r="W11" s="928" t="s">
        <v>723</v>
      </c>
      <c r="X11" s="929"/>
      <c r="Y11" s="286"/>
      <c r="Z11" s="286"/>
      <c r="AA11" s="286"/>
      <c r="AB11" s="286"/>
      <c r="AC11" s="186"/>
      <c r="AD11" s="186"/>
      <c r="AE11" s="186"/>
      <c r="AF11" s="298">
        <v>2.5000000000000001E-3</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727</v>
      </c>
      <c r="S12" s="312"/>
      <c r="T12" s="312"/>
      <c r="U12" s="928" t="s">
        <v>723</v>
      </c>
      <c r="V12" s="930"/>
      <c r="W12" s="928" t="s">
        <v>723</v>
      </c>
      <c r="X12" s="929"/>
      <c r="Y12" s="286"/>
      <c r="Z12" s="286"/>
      <c r="AA12" s="286"/>
      <c r="AB12" s="286"/>
      <c r="AC12" s="186"/>
      <c r="AD12" s="186"/>
      <c r="AE12" s="186"/>
      <c r="AF12" s="298">
        <v>3.64</v>
      </c>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719</v>
      </c>
      <c r="O13" s="955"/>
      <c r="P13" s="928" t="s">
        <v>761</v>
      </c>
      <c r="Q13" s="930"/>
      <c r="R13" s="312" t="s">
        <v>761</v>
      </c>
      <c r="S13" s="312"/>
      <c r="T13" s="312"/>
      <c r="U13" s="928" t="s">
        <v>723</v>
      </c>
      <c r="V13" s="930"/>
      <c r="W13" s="928" t="s">
        <v>723</v>
      </c>
      <c r="X13" s="929"/>
      <c r="Y13" s="286"/>
      <c r="Z13" s="286"/>
      <c r="AA13" s="286"/>
      <c r="AB13" s="286"/>
      <c r="AC13" s="186"/>
      <c r="AD13" s="186"/>
      <c r="AE13" s="186"/>
      <c r="AF13" s="186"/>
      <c r="AG13" s="186"/>
      <c r="AH13" s="186"/>
      <c r="AI13" s="186"/>
      <c r="AJ13" s="186">
        <v>1.95</v>
      </c>
      <c r="AK13" s="956"/>
      <c r="AL13" s="957"/>
      <c r="AM13" s="957"/>
      <c r="AN13" s="958"/>
      <c r="AO13" s="959"/>
      <c r="AP13" s="3"/>
      <c r="AQ13" s="185">
        <f t="shared" si="5"/>
        <v>3</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v>4</v>
      </c>
      <c r="L14" s="954" t="s">
        <v>718</v>
      </c>
      <c r="M14" s="955"/>
      <c r="N14" s="954" t="s">
        <v>731</v>
      </c>
      <c r="O14" s="955"/>
      <c r="P14" s="928" t="s">
        <v>761</v>
      </c>
      <c r="Q14" s="930"/>
      <c r="R14" s="312" t="s">
        <v>769</v>
      </c>
      <c r="S14" s="312"/>
      <c r="T14" s="312"/>
      <c r="U14" s="928" t="s">
        <v>723</v>
      </c>
      <c r="V14" s="930"/>
      <c r="W14" s="928" t="s">
        <v>723</v>
      </c>
      <c r="X14" s="929"/>
      <c r="Y14" s="286"/>
      <c r="Z14" s="286"/>
      <c r="AA14" s="286"/>
      <c r="AB14" s="286"/>
      <c r="AC14" s="186"/>
      <c r="AD14" s="186"/>
      <c r="AE14" s="186"/>
      <c r="AF14" s="186"/>
      <c r="AG14" s="186"/>
      <c r="AH14" s="186"/>
      <c r="AI14" s="186"/>
      <c r="AJ14" s="186">
        <v>1.26</v>
      </c>
      <c r="AK14" s="956"/>
      <c r="AL14" s="957"/>
      <c r="AM14" s="957"/>
      <c r="AN14" s="958"/>
      <c r="AO14" s="959"/>
      <c r="AP14" s="3"/>
      <c r="AQ14" s="185">
        <f t="shared" si="5"/>
        <v>3</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3.6425000000000001</v>
      </c>
      <c r="AG31" s="187">
        <f t="shared" si="6"/>
        <v>0</v>
      </c>
      <c r="AH31" s="187">
        <f t="shared" si="6"/>
        <v>0</v>
      </c>
      <c r="AI31" s="187">
        <f t="shared" si="6"/>
        <v>0</v>
      </c>
      <c r="AJ31" s="187">
        <f t="shared" si="6"/>
        <v>3.21</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2</v>
      </c>
      <c r="AG32" s="165">
        <f t="shared" si="7"/>
        <v>0</v>
      </c>
      <c r="AH32" s="165">
        <f t="shared" si="7"/>
        <v>0</v>
      </c>
      <c r="AI32" s="165">
        <f t="shared" si="7"/>
        <v>0</v>
      </c>
      <c r="AJ32" s="165">
        <f t="shared" si="7"/>
        <v>2</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Ⅱb</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2</v>
      </c>
      <c r="AJ35" s="935"/>
      <c r="AK35" s="948"/>
      <c r="AL35" s="949"/>
      <c r="AM35" s="949"/>
      <c r="AN35" s="949"/>
      <c r="AO35" s="950"/>
      <c r="AP35" s="3"/>
      <c r="AQ35" s="169">
        <f>+Y32+AC35+AG35</f>
        <v>0</v>
      </c>
      <c r="AR35" s="169">
        <f>+Z32+AD35+AH35</f>
        <v>0</v>
      </c>
      <c r="AS35" s="939">
        <f>+AS34+AE35+AI35</f>
        <v>4</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Ⅱ</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59" priority="3">
      <formula>$AQ11=2</formula>
    </cfRule>
  </conditionalFormatting>
  <conditionalFormatting sqref="Y11:AF30">
    <cfRule type="expression" dxfId="158" priority="2">
      <formula>$AQ11=3</formula>
    </cfRule>
  </conditionalFormatting>
  <conditionalFormatting sqref="AC11:AJ30">
    <cfRule type="expression" dxfId="157" priority="1">
      <formula>$AQ11=1</formula>
    </cfRule>
  </conditionalFormatting>
  <dataValidations count="2">
    <dataValidation type="list" allowBlank="1" showInputMessage="1" showErrorMessage="1" sqref="Y11:AB30" xr:uid="{926E7492-3F1F-4C34-BC89-52FAD18182AB}">
      <formula1>"　,○"</formula1>
    </dataValidation>
    <dataValidation type="list" allowBlank="1" showInputMessage="1" showErrorMessage="1" sqref="N11:O30 R11:T30" xr:uid="{C93AC3A5-4FD7-4AEE-BD89-A77D094BE1F1}">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A5158D7-7D10-4CA9-BBF7-03368D8E524E}">
          <x14:formula1>
            <xm:f>'(参考)リスト'!$F$16:$F$21</xm:f>
          </x14:formula1>
          <xm:sqref>W11:X30</xm:sqref>
        </x14:dataValidation>
        <x14:dataValidation type="list" allowBlank="1" showInputMessage="1" showErrorMessage="1" xr:uid="{014E8A6D-37C3-4C33-834D-BAA5D62A34F1}">
          <x14:formula1>
            <xm:f>'(参考)リスト'!$B$16:$B$20</xm:f>
          </x14:formula1>
          <xm:sqref>L11:M30</xm:sqref>
        </x14:dataValidation>
        <x14:dataValidation type="list" allowBlank="1" showInputMessage="1" showErrorMessage="1" xr:uid="{113E59D3-4FE0-4240-A816-133A5951586B}">
          <x14:formula1>
            <xm:f>'(参考)リスト'!$G$16:$G$20</xm:f>
          </x14:formula1>
          <xm:sqref>U11:V30</xm:sqref>
        </x14:dataValidation>
        <x14:dataValidation type="list" allowBlank="1" showInputMessage="1" showErrorMessage="1" xr:uid="{59073B2A-0DE3-49D7-994F-8FAA1B849F9C}">
          <x14:formula1>
            <xm:f>'(参考)リスト'!$D$16:$D$18</xm:f>
          </x14:formula1>
          <xm:sqref>P11:Q30</xm:sqref>
        </x14:dataValidation>
      </x14:dataValidations>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32CEE-205B-498B-B436-2C741804DAFF}">
  <sheetPr codeName="Sheet122"/>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67</v>
      </c>
      <c r="AW5" s="137">
        <f>R7</f>
        <v>10.5</v>
      </c>
      <c r="AX5" s="169">
        <f>+Y32</f>
        <v>0</v>
      </c>
      <c r="AY5" s="169">
        <f>+Z32</f>
        <v>0</v>
      </c>
      <c r="AZ5" s="169">
        <f>+AA32</f>
        <v>0</v>
      </c>
      <c r="BA5" s="169">
        <f t="shared" ref="BA5" si="0">+AB32</f>
        <v>0</v>
      </c>
      <c r="BB5" s="169">
        <f>+AC32</f>
        <v>0</v>
      </c>
      <c r="BC5" s="169">
        <f t="shared" ref="BC5:BI5" si="1">+AD32</f>
        <v>0</v>
      </c>
      <c r="BD5" s="169">
        <f t="shared" si="1"/>
        <v>4</v>
      </c>
      <c r="BE5" s="169">
        <f t="shared" si="1"/>
        <v>2</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6</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3.6895000000000002</v>
      </c>
      <c r="CD5" s="140">
        <f t="shared" si="4"/>
        <v>0.10900000000000001</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67</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755</v>
      </c>
      <c r="O11" s="955"/>
      <c r="P11" s="928" t="s">
        <v>720</v>
      </c>
      <c r="Q11" s="930"/>
      <c r="R11" s="312" t="s">
        <v>727</v>
      </c>
      <c r="S11" s="312"/>
      <c r="T11" s="312"/>
      <c r="U11" s="928" t="s">
        <v>547</v>
      </c>
      <c r="V11" s="930"/>
      <c r="W11" s="928" t="s">
        <v>723</v>
      </c>
      <c r="X11" s="929"/>
      <c r="Y11" s="286"/>
      <c r="Z11" s="286"/>
      <c r="AA11" s="286"/>
      <c r="AB11" s="286"/>
      <c r="AC11" s="186"/>
      <c r="AD11" s="186"/>
      <c r="AE11" s="186"/>
      <c r="AF11" s="186">
        <v>2.5000000000000001E-2</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727</v>
      </c>
      <c r="S12" s="312"/>
      <c r="T12" s="312"/>
      <c r="U12" s="928" t="s">
        <v>547</v>
      </c>
      <c r="V12" s="930"/>
      <c r="W12" s="928" t="s">
        <v>723</v>
      </c>
      <c r="X12" s="929"/>
      <c r="Y12" s="286"/>
      <c r="Z12" s="286"/>
      <c r="AA12" s="286"/>
      <c r="AB12" s="286"/>
      <c r="AC12" s="186"/>
      <c r="AD12" s="186"/>
      <c r="AE12" s="186">
        <v>2.8500000000000001E-2</v>
      </c>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732</v>
      </c>
      <c r="O13" s="955"/>
      <c r="P13" s="928" t="s">
        <v>720</v>
      </c>
      <c r="Q13" s="930"/>
      <c r="R13" s="312" t="s">
        <v>734</v>
      </c>
      <c r="S13" s="312"/>
      <c r="T13" s="312"/>
      <c r="U13" s="928" t="s">
        <v>547</v>
      </c>
      <c r="V13" s="930"/>
      <c r="W13" s="928" t="s">
        <v>723</v>
      </c>
      <c r="X13" s="929"/>
      <c r="Y13" s="286"/>
      <c r="Z13" s="286"/>
      <c r="AA13" s="286"/>
      <c r="AB13" s="286"/>
      <c r="AC13" s="186"/>
      <c r="AD13" s="186"/>
      <c r="AE13" s="186"/>
      <c r="AF13" s="186"/>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v>4</v>
      </c>
      <c r="L14" s="954" t="s">
        <v>718</v>
      </c>
      <c r="M14" s="955"/>
      <c r="N14" s="954" t="s">
        <v>732</v>
      </c>
      <c r="O14" s="955"/>
      <c r="P14" s="928" t="s">
        <v>720</v>
      </c>
      <c r="Q14" s="930"/>
      <c r="R14" s="312" t="s">
        <v>727</v>
      </c>
      <c r="S14" s="312"/>
      <c r="T14" s="312"/>
      <c r="U14" s="928" t="s">
        <v>547</v>
      </c>
      <c r="V14" s="930"/>
      <c r="W14" s="928" t="s">
        <v>723</v>
      </c>
      <c r="X14" s="929"/>
      <c r="Y14" s="286"/>
      <c r="Z14" s="286"/>
      <c r="AA14" s="286"/>
      <c r="AB14" s="286"/>
      <c r="AC14" s="186"/>
      <c r="AD14" s="186"/>
      <c r="AE14" s="186">
        <v>3.64</v>
      </c>
      <c r="AF14" s="186"/>
      <c r="AG14" s="186"/>
      <c r="AH14" s="186"/>
      <c r="AI14" s="186"/>
      <c r="AJ14" s="186"/>
      <c r="AK14" s="956"/>
      <c r="AL14" s="957"/>
      <c r="AM14" s="957"/>
      <c r="AN14" s="958"/>
      <c r="AO14" s="959"/>
      <c r="AP14" s="3"/>
      <c r="AQ14" s="185">
        <f t="shared" si="5"/>
        <v>2</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v>5</v>
      </c>
      <c r="L15" s="954" t="s">
        <v>718</v>
      </c>
      <c r="M15" s="955"/>
      <c r="N15" s="954" t="s">
        <v>726</v>
      </c>
      <c r="O15" s="955"/>
      <c r="P15" s="928" t="s">
        <v>720</v>
      </c>
      <c r="Q15" s="930"/>
      <c r="R15" s="312" t="s">
        <v>727</v>
      </c>
      <c r="S15" s="312"/>
      <c r="T15" s="312"/>
      <c r="U15" s="928" t="s">
        <v>547</v>
      </c>
      <c r="V15" s="930"/>
      <c r="W15" s="928" t="s">
        <v>723</v>
      </c>
      <c r="X15" s="929"/>
      <c r="Y15" s="286"/>
      <c r="Z15" s="286"/>
      <c r="AA15" s="286"/>
      <c r="AB15" s="286"/>
      <c r="AC15" s="186"/>
      <c r="AD15" s="186"/>
      <c r="AE15" s="186">
        <v>1.2E-2</v>
      </c>
      <c r="AF15" s="186"/>
      <c r="AG15" s="186"/>
      <c r="AH15" s="186"/>
      <c r="AI15" s="186"/>
      <c r="AJ15" s="186"/>
      <c r="AK15" s="956"/>
      <c r="AL15" s="957"/>
      <c r="AM15" s="957"/>
      <c r="AN15" s="958"/>
      <c r="AO15" s="959"/>
      <c r="AP15" s="3"/>
      <c r="AQ15" s="185">
        <f t="shared" si="5"/>
        <v>2</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v>6</v>
      </c>
      <c r="L16" s="954" t="s">
        <v>718</v>
      </c>
      <c r="M16" s="955"/>
      <c r="N16" s="954" t="s">
        <v>726</v>
      </c>
      <c r="O16" s="955"/>
      <c r="P16" s="928" t="s">
        <v>720</v>
      </c>
      <c r="Q16" s="930"/>
      <c r="R16" s="312" t="s">
        <v>727</v>
      </c>
      <c r="S16" s="312"/>
      <c r="T16" s="312"/>
      <c r="U16" s="928" t="s">
        <v>547</v>
      </c>
      <c r="V16" s="930"/>
      <c r="W16" s="928" t="s">
        <v>723</v>
      </c>
      <c r="X16" s="929"/>
      <c r="Y16" s="286"/>
      <c r="Z16" s="286"/>
      <c r="AA16" s="286"/>
      <c r="AB16" s="286"/>
      <c r="AC16" s="186"/>
      <c r="AD16" s="186"/>
      <c r="AE16" s="186">
        <v>8.9999999999999993E-3</v>
      </c>
      <c r="AF16" s="186"/>
      <c r="AG16" s="186"/>
      <c r="AH16" s="186"/>
      <c r="AI16" s="186"/>
      <c r="AJ16" s="186"/>
      <c r="AK16" s="956"/>
      <c r="AL16" s="957"/>
      <c r="AM16" s="957"/>
      <c r="AN16" s="958"/>
      <c r="AO16" s="959"/>
      <c r="AP16" s="3"/>
      <c r="AQ16" s="185">
        <f t="shared" si="5"/>
        <v>2</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v>7</v>
      </c>
      <c r="L17" s="954" t="s">
        <v>718</v>
      </c>
      <c r="M17" s="955"/>
      <c r="N17" s="954" t="s">
        <v>719</v>
      </c>
      <c r="O17" s="955"/>
      <c r="P17" s="928" t="s">
        <v>720</v>
      </c>
      <c r="Q17" s="930"/>
      <c r="R17" s="312" t="s">
        <v>727</v>
      </c>
      <c r="S17" s="312"/>
      <c r="T17" s="312"/>
      <c r="U17" s="928" t="s">
        <v>547</v>
      </c>
      <c r="V17" s="930"/>
      <c r="W17" s="928" t="s">
        <v>723</v>
      </c>
      <c r="X17" s="929"/>
      <c r="Y17" s="286"/>
      <c r="Z17" s="286"/>
      <c r="AA17" s="286"/>
      <c r="AB17" s="286"/>
      <c r="AC17" s="186"/>
      <c r="AD17" s="186"/>
      <c r="AE17" s="186"/>
      <c r="AF17" s="186">
        <v>8.4000000000000005E-2</v>
      </c>
      <c r="AG17" s="186"/>
      <c r="AH17" s="186"/>
      <c r="AI17" s="186"/>
      <c r="AJ17" s="186"/>
      <c r="AK17" s="928"/>
      <c r="AL17" s="929"/>
      <c r="AM17" s="929"/>
      <c r="AN17" s="758"/>
      <c r="AO17" s="759"/>
      <c r="AP17" s="3"/>
      <c r="AQ17" s="185">
        <f t="shared" si="5"/>
        <v>2</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3.6895000000000002</v>
      </c>
      <c r="AF31" s="187">
        <f t="shared" si="6"/>
        <v>0.10900000000000001</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4</v>
      </c>
      <c r="AF32" s="165">
        <f t="shared" si="7"/>
        <v>2</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6</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6</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56" priority="3">
      <formula>$AQ11=2</formula>
    </cfRule>
  </conditionalFormatting>
  <conditionalFormatting sqref="Y11:AF30">
    <cfRule type="expression" dxfId="155" priority="2">
      <formula>$AQ11=3</formula>
    </cfRule>
  </conditionalFormatting>
  <conditionalFormatting sqref="AC11:AJ30">
    <cfRule type="expression" dxfId="154" priority="1">
      <formula>$AQ11=1</formula>
    </cfRule>
  </conditionalFormatting>
  <dataValidations count="2">
    <dataValidation type="list" allowBlank="1" showInputMessage="1" showErrorMessage="1" sqref="Y11:AB30" xr:uid="{CFD409D0-3EE9-4AE0-8E00-31F774434563}">
      <formula1>"　,○"</formula1>
    </dataValidation>
    <dataValidation type="list" allowBlank="1" showInputMessage="1" showErrorMessage="1" sqref="N11:O30 R11:T30" xr:uid="{55C2AC2E-92E6-4AE3-B059-73F04BC00CF1}">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B3E1150-A15B-43A8-9517-6AFF7CD310A1}">
          <x14:formula1>
            <xm:f>'(参考)リスト'!$F$16:$F$21</xm:f>
          </x14:formula1>
          <xm:sqref>W11:X30</xm:sqref>
        </x14:dataValidation>
        <x14:dataValidation type="list" allowBlank="1" showInputMessage="1" showErrorMessage="1" xr:uid="{33C89C3E-F62D-48CD-924C-127F1836C550}">
          <x14:formula1>
            <xm:f>'(参考)リスト'!$B$16:$B$20</xm:f>
          </x14:formula1>
          <xm:sqref>L11:M30</xm:sqref>
        </x14:dataValidation>
        <x14:dataValidation type="list" allowBlank="1" showInputMessage="1" showErrorMessage="1" xr:uid="{04A2D815-6C0A-4777-8F48-7598FC8F91C9}">
          <x14:formula1>
            <xm:f>'(参考)リスト'!$G$16:$G$20</xm:f>
          </x14:formula1>
          <xm:sqref>U11:V30</xm:sqref>
        </x14:dataValidation>
        <x14:dataValidation type="list" allowBlank="1" showInputMessage="1" showErrorMessage="1" xr:uid="{B9DD8F37-E04E-4182-B2A7-294CCE0B1063}">
          <x14:formula1>
            <xm:f>'(参考)リスト'!$D$16:$D$18</xm:f>
          </x14:formula1>
          <xm:sqref>P11:Q30</xm:sqref>
        </x14:dataValidation>
      </x14:dataValidations>
    </ext>
  </extLst>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BE048-2418-4506-B91F-850CBFE08D1B}">
  <sheetPr codeName="Sheet123"/>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68</v>
      </c>
      <c r="AW5" s="137">
        <f>R7</f>
        <v>10.5</v>
      </c>
      <c r="AX5" s="169">
        <f>+Y32</f>
        <v>0</v>
      </c>
      <c r="AY5" s="169">
        <f>+Z32</f>
        <v>0</v>
      </c>
      <c r="AZ5" s="169">
        <f>+AA32</f>
        <v>0</v>
      </c>
      <c r="BA5" s="169">
        <f t="shared" ref="BA5" si="0">+AB32</f>
        <v>0</v>
      </c>
      <c r="BB5" s="169">
        <f>+AC32</f>
        <v>0</v>
      </c>
      <c r="BC5" s="169">
        <f t="shared" ref="BC5:BI5" si="1">+AD32</f>
        <v>1</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1</v>
      </c>
      <c r="BO5" s="169">
        <f t="shared" si="3"/>
        <v>0</v>
      </c>
      <c r="BP5" s="169">
        <f>+AG35</f>
        <v>0</v>
      </c>
      <c r="BQ5" s="169">
        <f>+AH35</f>
        <v>0</v>
      </c>
      <c r="BR5" s="169">
        <f>+AI35</f>
        <v>0</v>
      </c>
      <c r="BS5" s="285" t="str">
        <f>+Y36</f>
        <v>Ⅰ</v>
      </c>
      <c r="BT5" s="285" t="str">
        <f>+AC36</f>
        <v>Ⅲ</v>
      </c>
      <c r="BU5" s="285" t="str">
        <f>+AG36</f>
        <v>Ⅰ</v>
      </c>
      <c r="BV5" s="285" t="str">
        <f>+Y37</f>
        <v>Ⅲ</v>
      </c>
      <c r="BW5" s="138" t="str">
        <f>IF(Y32&gt;0,$R$7,"")</f>
        <v/>
      </c>
      <c r="BX5" s="139" t="str">
        <f>IF(Z32&gt;0,"",IF(AA32&gt;0,$R$7,""))</f>
        <v/>
      </c>
      <c r="BY5" s="139" t="str">
        <f>IF(Y32+Z32&gt;0,"",IF(AA32&gt;0,$R$7,""))</f>
        <v/>
      </c>
      <c r="BZ5" s="139" t="str">
        <f>IF(Y32+Z32+AA32&gt;0,"",IF(AB32&gt;0,$R$7,""))</f>
        <v/>
      </c>
      <c r="CA5" s="140">
        <f t="shared" ref="CA5:CH5" si="4">+AC31</f>
        <v>0</v>
      </c>
      <c r="CB5" s="140">
        <f t="shared" si="4"/>
        <v>1.1000000000000001</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68</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775</v>
      </c>
      <c r="O12" s="955"/>
      <c r="P12" s="928" t="s">
        <v>720</v>
      </c>
      <c r="Q12" s="930"/>
      <c r="R12" s="312" t="s">
        <v>727</v>
      </c>
      <c r="S12" s="312"/>
      <c r="T12" s="312"/>
      <c r="U12" s="928" t="s">
        <v>53</v>
      </c>
      <c r="V12" s="930"/>
      <c r="W12" s="928" t="s">
        <v>723</v>
      </c>
      <c r="X12" s="929"/>
      <c r="Y12" s="286"/>
      <c r="Z12" s="286"/>
      <c r="AA12" s="286"/>
      <c r="AB12" s="286"/>
      <c r="AC12" s="186"/>
      <c r="AD12" s="186">
        <v>1.1000000000000001</v>
      </c>
      <c r="AE12" s="186"/>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1.1000000000000001</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1</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Ⅲ</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1</v>
      </c>
      <c r="AE35" s="934">
        <f>AE32+AF32</f>
        <v>0</v>
      </c>
      <c r="AF35" s="935"/>
      <c r="AG35" s="165">
        <f>AG32</f>
        <v>0</v>
      </c>
      <c r="AH35" s="165">
        <f>AH32</f>
        <v>0</v>
      </c>
      <c r="AI35" s="934">
        <f>AI32+AJ32</f>
        <v>0</v>
      </c>
      <c r="AJ35" s="935"/>
      <c r="AK35" s="948"/>
      <c r="AL35" s="949"/>
      <c r="AM35" s="949"/>
      <c r="AN35" s="949"/>
      <c r="AO35" s="950"/>
      <c r="AP35" s="3"/>
      <c r="AQ35" s="169">
        <f>+Y32+AC35+AG35</f>
        <v>0</v>
      </c>
      <c r="AR35" s="169">
        <f>+Z32+AD35+AH35</f>
        <v>1</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Ⅲ</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Ⅲ</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Ⅲ</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53" priority="3">
      <formula>$AQ11=2</formula>
    </cfRule>
  </conditionalFormatting>
  <conditionalFormatting sqref="Y11:AF30">
    <cfRule type="expression" dxfId="152" priority="2">
      <formula>$AQ11=3</formula>
    </cfRule>
  </conditionalFormatting>
  <conditionalFormatting sqref="AC11:AJ30">
    <cfRule type="expression" dxfId="151" priority="1">
      <formula>$AQ11=1</formula>
    </cfRule>
  </conditionalFormatting>
  <dataValidations count="2">
    <dataValidation type="list" allowBlank="1" showInputMessage="1" showErrorMessage="1" sqref="Y11:AB30" xr:uid="{9272FB84-724A-4E7A-856A-D3FD87CD5130}">
      <formula1>"　,○"</formula1>
    </dataValidation>
    <dataValidation type="list" allowBlank="1" showInputMessage="1" showErrorMessage="1" sqref="N11:O30 R11:T30" xr:uid="{2B64356F-CF4C-4FEF-8DB3-DE9F3A488465}">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C85C260-7174-427C-8AC1-9C7FC27DD63C}">
          <x14:formula1>
            <xm:f>'(参考)リスト'!$F$16:$F$21</xm:f>
          </x14:formula1>
          <xm:sqref>W11:X30</xm:sqref>
        </x14:dataValidation>
        <x14:dataValidation type="list" allowBlank="1" showInputMessage="1" showErrorMessage="1" xr:uid="{8F2F948D-BA2C-48DC-985B-A9EDACC763A4}">
          <x14:formula1>
            <xm:f>'(参考)リスト'!$B$16:$B$20</xm:f>
          </x14:formula1>
          <xm:sqref>L11:M30</xm:sqref>
        </x14:dataValidation>
        <x14:dataValidation type="list" allowBlank="1" showInputMessage="1" showErrorMessage="1" xr:uid="{BE011D48-91A6-40B6-9745-D39B4E0ACCA9}">
          <x14:formula1>
            <xm:f>'(参考)リスト'!$G$16:$G$20</xm:f>
          </x14:formula1>
          <xm:sqref>U11:V30</xm:sqref>
        </x14:dataValidation>
        <x14:dataValidation type="list" allowBlank="1" showInputMessage="1" showErrorMessage="1" xr:uid="{9B390B97-7D99-4123-BF9C-393568AD2A51}">
          <x14:formula1>
            <xm:f>'(参考)リスト'!$D$16:$D$18</xm:f>
          </x14:formula1>
          <xm:sqref>P11:Q30</xm:sqref>
        </x14:dataValidation>
      </x14:dataValidations>
    </ext>
  </extLst>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AB56F-E4B7-4352-B124-9F94997AE797}">
  <sheetPr codeName="Sheet124"/>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69</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69</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50" priority="3">
      <formula>$AQ11=2</formula>
    </cfRule>
  </conditionalFormatting>
  <conditionalFormatting sqref="Y11:AF30">
    <cfRule type="expression" dxfId="149" priority="2">
      <formula>$AQ11=3</formula>
    </cfRule>
  </conditionalFormatting>
  <conditionalFormatting sqref="AC11:AJ30">
    <cfRule type="expression" dxfId="148" priority="1">
      <formula>$AQ11=1</formula>
    </cfRule>
  </conditionalFormatting>
  <dataValidations count="2">
    <dataValidation type="list" allowBlank="1" showInputMessage="1" showErrorMessage="1" sqref="Y11:AB30" xr:uid="{CD578433-0F50-43CA-AD6C-5356F84B2290}">
      <formula1>"　,○"</formula1>
    </dataValidation>
    <dataValidation type="list" allowBlank="1" showInputMessage="1" showErrorMessage="1" sqref="N11:O30 R11:T30" xr:uid="{129DABFC-3577-4CE6-B26E-09862D57808A}">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ABF74C6-7CAE-452E-AAA8-039D123F7568}">
          <x14:formula1>
            <xm:f>'(参考)リスト'!$F$16:$F$21</xm:f>
          </x14:formula1>
          <xm:sqref>W11:X30</xm:sqref>
        </x14:dataValidation>
        <x14:dataValidation type="list" allowBlank="1" showInputMessage="1" showErrorMessage="1" xr:uid="{E6EA91BD-B355-4E79-A2DB-1C2E0835F9EB}">
          <x14:formula1>
            <xm:f>'(参考)リスト'!$B$16:$B$20</xm:f>
          </x14:formula1>
          <xm:sqref>L11:M30</xm:sqref>
        </x14:dataValidation>
        <x14:dataValidation type="list" allowBlank="1" showInputMessage="1" showErrorMessage="1" xr:uid="{6591D3A9-DEE7-4334-8A47-F9E749958911}">
          <x14:formula1>
            <xm:f>'(参考)リスト'!$G$16:$G$20</xm:f>
          </x14:formula1>
          <xm:sqref>U11:V30</xm:sqref>
        </x14:dataValidation>
        <x14:dataValidation type="list" allowBlank="1" showInputMessage="1" showErrorMessage="1" xr:uid="{0B0786D1-2A68-4FA9-B9A4-FA1BCF2F20F7}">
          <x14:formula1>
            <xm:f>'(参考)リスト'!$D$16:$D$18</xm:f>
          </x14:formula1>
          <xm:sqref>P11:Q30</xm:sqref>
        </x14:dataValidation>
      </x14:dataValidations>
    </ext>
  </extLst>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E0905-0E24-4205-BEB8-07537F05849C}">
  <sheetPr codeName="Sheet125"/>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70</v>
      </c>
      <c r="AW5" s="137">
        <f>R7</f>
        <v>10.5</v>
      </c>
      <c r="AX5" s="169">
        <f>+Y32</f>
        <v>0</v>
      </c>
      <c r="AY5" s="169">
        <f>+Z32</f>
        <v>0</v>
      </c>
      <c r="AZ5" s="169">
        <f>+AA32</f>
        <v>0</v>
      </c>
      <c r="BA5" s="169">
        <f t="shared" ref="BA5" si="0">+AB32</f>
        <v>0</v>
      </c>
      <c r="BB5" s="169">
        <f>+AC32</f>
        <v>0</v>
      </c>
      <c r="BC5" s="169">
        <f t="shared" ref="BC5:BI5" si="1">+AD32</f>
        <v>0</v>
      </c>
      <c r="BD5" s="169">
        <f t="shared" si="1"/>
        <v>1</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7.4999999999999997E-3</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70</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723</v>
      </c>
      <c r="V11" s="930"/>
      <c r="W11" s="928" t="s">
        <v>723</v>
      </c>
      <c r="X11" s="929"/>
      <c r="Y11" s="286"/>
      <c r="Z11" s="286"/>
      <c r="AA11" s="286"/>
      <c r="AB11" s="286"/>
      <c r="AC11" s="186"/>
      <c r="AD11" s="186"/>
      <c r="AE11" s="186">
        <v>7.4999999999999997E-3</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7.4999999999999997E-3</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47" priority="3">
      <formula>$AQ11=2</formula>
    </cfRule>
  </conditionalFormatting>
  <conditionalFormatting sqref="Y11:AF30">
    <cfRule type="expression" dxfId="146" priority="2">
      <formula>$AQ11=3</formula>
    </cfRule>
  </conditionalFormatting>
  <conditionalFormatting sqref="AC11:AJ30">
    <cfRule type="expression" dxfId="145" priority="1">
      <formula>$AQ11=1</formula>
    </cfRule>
  </conditionalFormatting>
  <dataValidations count="2">
    <dataValidation type="list" allowBlank="1" showInputMessage="1" showErrorMessage="1" sqref="Y11:AB30" xr:uid="{24FA1CB2-F120-42DA-89C3-CEACFFFA0D19}">
      <formula1>"　,○"</formula1>
    </dataValidation>
    <dataValidation type="list" allowBlank="1" showInputMessage="1" showErrorMessage="1" sqref="N11:O30 R11:T30" xr:uid="{58B34B1A-A275-41D0-8DDD-11D7D8A2BDAB}">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6C86A0D-0ED9-4242-BA7A-D67C67D0B59E}">
          <x14:formula1>
            <xm:f>'(参考)リスト'!$F$16:$F$21</xm:f>
          </x14:formula1>
          <xm:sqref>W11:X30</xm:sqref>
        </x14:dataValidation>
        <x14:dataValidation type="list" allowBlank="1" showInputMessage="1" showErrorMessage="1" xr:uid="{294AC3E4-EC22-42F9-914B-B454D2775788}">
          <x14:formula1>
            <xm:f>'(参考)リスト'!$B$16:$B$20</xm:f>
          </x14:formula1>
          <xm:sqref>L11:M30</xm:sqref>
        </x14:dataValidation>
        <x14:dataValidation type="list" allowBlank="1" showInputMessage="1" showErrorMessage="1" xr:uid="{3E180498-85DB-4768-BA2F-F4AD93D98770}">
          <x14:formula1>
            <xm:f>'(参考)リスト'!$G$16:$G$20</xm:f>
          </x14:formula1>
          <xm:sqref>U11:V30</xm:sqref>
        </x14:dataValidation>
        <x14:dataValidation type="list" allowBlank="1" showInputMessage="1" showErrorMessage="1" xr:uid="{28A68E59-3650-41E3-992A-8E0BF7DD7910}">
          <x14:formula1>
            <xm:f>'(参考)リスト'!$D$16:$D$18</xm:f>
          </x14:formula1>
          <xm:sqref>P11:Q30</xm:sqref>
        </x14:dataValidation>
      </x14:dataValidations>
    </ext>
  </extLst>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9A8B6-05CA-4764-917D-12024BE0E12F}">
  <sheetPr codeName="Sheet126"/>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71</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71</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44" priority="3">
      <formula>$AQ11=2</formula>
    </cfRule>
  </conditionalFormatting>
  <conditionalFormatting sqref="Y11:AF30">
    <cfRule type="expression" dxfId="143" priority="2">
      <formula>$AQ11=3</formula>
    </cfRule>
  </conditionalFormatting>
  <conditionalFormatting sqref="AC11:AJ30">
    <cfRule type="expression" dxfId="142" priority="1">
      <formula>$AQ11=1</formula>
    </cfRule>
  </conditionalFormatting>
  <dataValidations count="2">
    <dataValidation type="list" allowBlank="1" showInputMessage="1" showErrorMessage="1" sqref="Y11:AB30" xr:uid="{A07F0781-61DA-45ED-A17D-D310192C4561}">
      <formula1>"　,○"</formula1>
    </dataValidation>
    <dataValidation type="list" allowBlank="1" showInputMessage="1" showErrorMessage="1" sqref="N11:O30 R11:T30" xr:uid="{EE5239E4-9216-425A-9A6D-2EA2AE4A2506}">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98DF188-D085-4DC6-ACDF-4A23BD2FDA19}">
          <x14:formula1>
            <xm:f>'(参考)リスト'!$F$16:$F$21</xm:f>
          </x14:formula1>
          <xm:sqref>W11:X30</xm:sqref>
        </x14:dataValidation>
        <x14:dataValidation type="list" allowBlank="1" showInputMessage="1" showErrorMessage="1" xr:uid="{E41CC240-387E-4823-8FFD-A587F7D8A970}">
          <x14:formula1>
            <xm:f>'(参考)リスト'!$B$16:$B$20</xm:f>
          </x14:formula1>
          <xm:sqref>L11:M30</xm:sqref>
        </x14:dataValidation>
        <x14:dataValidation type="list" allowBlank="1" showInputMessage="1" showErrorMessage="1" xr:uid="{F30AA73D-DDBC-4E23-A411-4BE899454BE6}">
          <x14:formula1>
            <xm:f>'(参考)リスト'!$G$16:$G$20</xm:f>
          </x14:formula1>
          <xm:sqref>U11:V30</xm:sqref>
        </x14:dataValidation>
        <x14:dataValidation type="list" allowBlank="1" showInputMessage="1" showErrorMessage="1" xr:uid="{27E2FDDA-2554-4F33-871D-9159C71A419A}">
          <x14:formula1>
            <xm:f>'(参考)リスト'!$D$16:$D$18</xm:f>
          </x14:formula1>
          <xm:sqref>P11:Q30</xm:sqref>
        </x14:dataValidation>
      </x14:dataValidations>
    </ext>
  </extLst>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F1ECE-2BDD-4FCE-8B72-1AC5D9BF5647}">
  <sheetPr codeName="Sheet127"/>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72</v>
      </c>
      <c r="AW5" s="137">
        <f>R7</f>
        <v>10.600000381469727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72</v>
      </c>
      <c r="O7" s="929"/>
      <c r="P7" s="936" t="s">
        <v>451</v>
      </c>
      <c r="Q7" s="938"/>
      <c r="R7" s="976">
        <v>10.600000381469727</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41" priority="3">
      <formula>$AQ11=2</formula>
    </cfRule>
  </conditionalFormatting>
  <conditionalFormatting sqref="Y11:AF30">
    <cfRule type="expression" dxfId="140" priority="2">
      <formula>$AQ11=3</formula>
    </cfRule>
  </conditionalFormatting>
  <conditionalFormatting sqref="AC11:AJ30">
    <cfRule type="expression" dxfId="139" priority="1">
      <formula>$AQ11=1</formula>
    </cfRule>
  </conditionalFormatting>
  <dataValidations count="2">
    <dataValidation type="list" allowBlank="1" showInputMessage="1" showErrorMessage="1" sqref="Y11:AB30" xr:uid="{EE4ECB28-2B63-44A3-B5EC-42279A13BC2E}">
      <formula1>"　,○"</formula1>
    </dataValidation>
    <dataValidation type="list" allowBlank="1" showInputMessage="1" showErrorMessage="1" sqref="N11:O30 R11:T30" xr:uid="{58D6F1BB-862E-4851-B333-BABE83BDE8DE}">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F1EEF1D-4802-44A6-A641-85261F34AE18}">
          <x14:formula1>
            <xm:f>'(参考)リスト'!$F$16:$F$21</xm:f>
          </x14:formula1>
          <xm:sqref>W11:X30</xm:sqref>
        </x14:dataValidation>
        <x14:dataValidation type="list" allowBlank="1" showInputMessage="1" showErrorMessage="1" xr:uid="{F7F16423-6744-4EA7-ACCC-AB66CC976AFE}">
          <x14:formula1>
            <xm:f>'(参考)リスト'!$B$16:$B$20</xm:f>
          </x14:formula1>
          <xm:sqref>L11:M30</xm:sqref>
        </x14:dataValidation>
        <x14:dataValidation type="list" allowBlank="1" showInputMessage="1" showErrorMessage="1" xr:uid="{F83776E2-02DE-461D-A0CC-5B46D67B8252}">
          <x14:formula1>
            <xm:f>'(参考)リスト'!$G$16:$G$20</xm:f>
          </x14:formula1>
          <xm:sqref>U11:V30</xm:sqref>
        </x14:dataValidation>
        <x14:dataValidation type="list" allowBlank="1" showInputMessage="1" showErrorMessage="1" xr:uid="{1EE65C2C-C434-4AB2-9040-75F533721809}">
          <x14:formula1>
            <xm:f>'(参考)リスト'!$D$16:$D$18</xm:f>
          </x14:formula1>
          <xm:sqref>P11:Q30</xm:sqref>
        </x14:dataValidation>
      </x14:dataValidations>
    </ext>
  </extLst>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0097F-5231-478D-95F6-91061C6FDDFF}">
  <sheetPr codeName="Sheet128"/>
  <dimension ref="B1:CH52"/>
  <sheetViews>
    <sheetView showGridLines="0" view="pageBreakPreview" topLeftCell="C1"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73</v>
      </c>
      <c r="AW5" s="137">
        <f>R7</f>
        <v>10.5</v>
      </c>
      <c r="AX5" s="169">
        <f>+Y32</f>
        <v>0</v>
      </c>
      <c r="AY5" s="169">
        <f>+Z32</f>
        <v>0</v>
      </c>
      <c r="AZ5" s="169">
        <f>+AA32</f>
        <v>0</v>
      </c>
      <c r="BA5" s="169">
        <f t="shared" ref="BA5" si="0">+AB32</f>
        <v>0</v>
      </c>
      <c r="BB5" s="169">
        <f>+AC32</f>
        <v>0</v>
      </c>
      <c r="BC5" s="169">
        <f t="shared" ref="BC5:BI5" si="1">+AD32</f>
        <v>0</v>
      </c>
      <c r="BD5" s="169">
        <f t="shared" si="1"/>
        <v>1</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0.05</v>
      </c>
      <c r="CD5" s="140">
        <f t="shared" si="4"/>
        <v>0.04</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73</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731</v>
      </c>
      <c r="S11" s="312"/>
      <c r="T11" s="312"/>
      <c r="U11" s="928" t="s">
        <v>547</v>
      </c>
      <c r="V11" s="930"/>
      <c r="W11" s="928" t="s">
        <v>723</v>
      </c>
      <c r="X11" s="929"/>
      <c r="Y11" s="286"/>
      <c r="Z11" s="286"/>
      <c r="AA11" s="286"/>
      <c r="AB11" s="286"/>
      <c r="AC11" s="186"/>
      <c r="AD11" s="186"/>
      <c r="AE11" s="186">
        <v>0.05</v>
      </c>
      <c r="AF11" s="186"/>
      <c r="AG11" s="186"/>
      <c r="AH11" s="186"/>
      <c r="AI11" s="186"/>
      <c r="AJ11" s="186"/>
      <c r="AK11" s="1022" t="s">
        <v>1070</v>
      </c>
      <c r="AL11" s="1023"/>
      <c r="AM11" s="1023"/>
      <c r="AN11" s="765"/>
      <c r="AO11" s="766"/>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731</v>
      </c>
      <c r="S12" s="312"/>
      <c r="T12" s="312"/>
      <c r="U12" s="928" t="s">
        <v>547</v>
      </c>
      <c r="V12" s="930"/>
      <c r="W12" s="928" t="s">
        <v>723</v>
      </c>
      <c r="X12" s="929"/>
      <c r="Y12" s="286"/>
      <c r="Z12" s="286"/>
      <c r="AA12" s="286"/>
      <c r="AB12" s="286"/>
      <c r="AC12" s="186"/>
      <c r="AD12" s="186"/>
      <c r="AE12" s="186"/>
      <c r="AF12" s="186">
        <v>0.04</v>
      </c>
      <c r="AG12" s="186"/>
      <c r="AH12" s="186"/>
      <c r="AI12" s="186"/>
      <c r="AJ12" s="186"/>
      <c r="AK12" s="1022" t="s">
        <v>1070</v>
      </c>
      <c r="AL12" s="1023"/>
      <c r="AM12" s="1023"/>
      <c r="AN12" s="765"/>
      <c r="AO12" s="766"/>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0.05</v>
      </c>
      <c r="AF31" s="187">
        <f t="shared" si="6"/>
        <v>0.04</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38" priority="3">
      <formula>$AQ11=2</formula>
    </cfRule>
  </conditionalFormatting>
  <conditionalFormatting sqref="Y11:AF30">
    <cfRule type="expression" dxfId="137" priority="2">
      <formula>$AQ11=3</formula>
    </cfRule>
  </conditionalFormatting>
  <conditionalFormatting sqref="AC11:AJ30">
    <cfRule type="expression" dxfId="136" priority="1">
      <formula>$AQ11=1</formula>
    </cfRule>
  </conditionalFormatting>
  <dataValidations count="2">
    <dataValidation type="list" allowBlank="1" showInputMessage="1" showErrorMessage="1" sqref="Y11:AB30" xr:uid="{421A5D8E-6D97-4B2C-AEE6-DA8A14781D30}">
      <formula1>"　,○"</formula1>
    </dataValidation>
    <dataValidation type="list" allowBlank="1" showInputMessage="1" showErrorMessage="1" sqref="N11:O30 R11:T30" xr:uid="{DA70D59C-CAD4-4980-AD0F-332A78FFB4B0}">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4C881E5-6AD3-4B78-A8E2-DEEF5475C7C7}">
          <x14:formula1>
            <xm:f>'(参考)リスト'!$F$16:$F$21</xm:f>
          </x14:formula1>
          <xm:sqref>W11:X30</xm:sqref>
        </x14:dataValidation>
        <x14:dataValidation type="list" allowBlank="1" showInputMessage="1" showErrorMessage="1" xr:uid="{E944EA9F-E833-45D6-AB1D-89A6D4F506CC}">
          <x14:formula1>
            <xm:f>'(参考)リスト'!$B$16:$B$20</xm:f>
          </x14:formula1>
          <xm:sqref>L11:M30</xm:sqref>
        </x14:dataValidation>
        <x14:dataValidation type="list" allowBlank="1" showInputMessage="1" showErrorMessage="1" xr:uid="{006C4E82-EF96-45E3-9BD0-B9EC41877E03}">
          <x14:formula1>
            <xm:f>'(参考)リスト'!$G$16:$G$20</xm:f>
          </x14:formula1>
          <xm:sqref>U11:V30</xm:sqref>
        </x14:dataValidation>
        <x14:dataValidation type="list" allowBlank="1" showInputMessage="1" showErrorMessage="1" xr:uid="{A13DE903-51AB-4026-BAE9-FF49BC854E43}">
          <x14:formula1>
            <xm:f>'(参考)リスト'!$D$16:$D$18</xm:f>
          </x14:formula1>
          <xm:sqref>P11:Q30</xm:sqref>
        </x14:dataValidation>
      </x14:dataValidations>
    </ext>
  </extLst>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D9EF3-C16C-462B-A1AF-745E7C592538}">
  <sheetPr codeName="Sheet129"/>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74</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74</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35" priority="3">
      <formula>$AQ11=2</formula>
    </cfRule>
  </conditionalFormatting>
  <conditionalFormatting sqref="Y11:AF30">
    <cfRule type="expression" dxfId="134" priority="2">
      <formula>$AQ11=3</formula>
    </cfRule>
  </conditionalFormatting>
  <conditionalFormatting sqref="AC11:AJ30">
    <cfRule type="expression" dxfId="133" priority="1">
      <formula>$AQ11=1</formula>
    </cfRule>
  </conditionalFormatting>
  <dataValidations count="2">
    <dataValidation type="list" allowBlank="1" showInputMessage="1" showErrorMessage="1" sqref="Y11:AB30" xr:uid="{F893D071-CF75-4428-BB3D-AB4A9AEB238C}">
      <formula1>"　,○"</formula1>
    </dataValidation>
    <dataValidation type="list" allowBlank="1" showInputMessage="1" showErrorMessage="1" sqref="N11:O30 R11:T30" xr:uid="{C24675BF-CC52-4EE0-8884-7DE4AE6EAE17}">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02993F9-E1EC-4CD3-B8AC-C6B5EBD39072}">
          <x14:formula1>
            <xm:f>'(参考)リスト'!$F$16:$F$21</xm:f>
          </x14:formula1>
          <xm:sqref>W11:X30</xm:sqref>
        </x14:dataValidation>
        <x14:dataValidation type="list" allowBlank="1" showInputMessage="1" showErrorMessage="1" xr:uid="{67DA6649-B083-4BE2-83E4-2E14FB0FBDBC}">
          <x14:formula1>
            <xm:f>'(参考)リスト'!$B$16:$B$20</xm:f>
          </x14:formula1>
          <xm:sqref>L11:M30</xm:sqref>
        </x14:dataValidation>
        <x14:dataValidation type="list" allowBlank="1" showInputMessage="1" showErrorMessage="1" xr:uid="{417308CB-08BE-4179-B89D-7A5515D47F90}">
          <x14:formula1>
            <xm:f>'(参考)リスト'!$G$16:$G$20</xm:f>
          </x14:formula1>
          <xm:sqref>U11:V30</xm:sqref>
        </x14:dataValidation>
        <x14:dataValidation type="list" allowBlank="1" showInputMessage="1" showErrorMessage="1" xr:uid="{6CD333CA-46A2-44ED-8F9C-C4B2B4C8FA8B}">
          <x14:formula1>
            <xm:f>'(参考)リスト'!$D$16:$D$18</xm:f>
          </x14:formula1>
          <xm:sqref>P11:Q30</xm:sqref>
        </x14:dataValidation>
      </x14:dataValidations>
    </ext>
  </extLst>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2DF5-D36E-4486-9834-970614732276}">
  <sheetPr codeName="Sheet130"/>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75</v>
      </c>
      <c r="AW5" s="137">
        <f>R7</f>
        <v>10.5</v>
      </c>
      <c r="AX5" s="169">
        <f>+Y32</f>
        <v>0</v>
      </c>
      <c r="AY5" s="169">
        <f>+Z32</f>
        <v>0</v>
      </c>
      <c r="AZ5" s="169">
        <f>+AA32</f>
        <v>0</v>
      </c>
      <c r="BA5" s="169">
        <f t="shared" ref="BA5" si="0">+AB32</f>
        <v>0</v>
      </c>
      <c r="BB5" s="169">
        <f>+AC32</f>
        <v>0</v>
      </c>
      <c r="BC5" s="169">
        <f t="shared" ref="BC5:BI5" si="1">+AD32</f>
        <v>0</v>
      </c>
      <c r="BD5" s="169">
        <f t="shared" si="1"/>
        <v>1</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1.4999999999999999E-2</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75</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723</v>
      </c>
      <c r="V11" s="930"/>
      <c r="W11" s="928" t="s">
        <v>723</v>
      </c>
      <c r="X11" s="929"/>
      <c r="Y11" s="286"/>
      <c r="Z11" s="286"/>
      <c r="AA11" s="286"/>
      <c r="AB11" s="286"/>
      <c r="AC11" s="186"/>
      <c r="AD11" s="186"/>
      <c r="AE11" s="186">
        <v>1.4999999999999999E-2</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1.4999999999999999E-2</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32" priority="3">
      <formula>$AQ11=2</formula>
    </cfRule>
  </conditionalFormatting>
  <conditionalFormatting sqref="Y11:AF30">
    <cfRule type="expression" dxfId="131" priority="2">
      <formula>$AQ11=3</formula>
    </cfRule>
  </conditionalFormatting>
  <conditionalFormatting sqref="AC11:AJ30">
    <cfRule type="expression" dxfId="130" priority="1">
      <formula>$AQ11=1</formula>
    </cfRule>
  </conditionalFormatting>
  <dataValidations count="2">
    <dataValidation type="list" allowBlank="1" showInputMessage="1" showErrorMessage="1" sqref="Y11:AB30" xr:uid="{652F5F9F-E51E-4A86-9249-7E29FEC040B4}">
      <formula1>"　,○"</formula1>
    </dataValidation>
    <dataValidation type="list" allowBlank="1" showInputMessage="1" showErrorMessage="1" sqref="N11:O30 R11:T30" xr:uid="{41288EE2-8E0C-47C3-B2CA-D74F722F7C97}">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AE8BEDD-E50F-4898-BE72-E9BEDC64E2FD}">
          <x14:formula1>
            <xm:f>'(参考)リスト'!$F$16:$F$21</xm:f>
          </x14:formula1>
          <xm:sqref>W11:X30</xm:sqref>
        </x14:dataValidation>
        <x14:dataValidation type="list" allowBlank="1" showInputMessage="1" showErrorMessage="1" xr:uid="{BF35EFAD-D872-4E5F-A8BA-0CD063B6E041}">
          <x14:formula1>
            <xm:f>'(参考)リスト'!$B$16:$B$20</xm:f>
          </x14:formula1>
          <xm:sqref>L11:M30</xm:sqref>
        </x14:dataValidation>
        <x14:dataValidation type="list" allowBlank="1" showInputMessage="1" showErrorMessage="1" xr:uid="{60DE4B6D-C138-4ED4-BBD8-9F4561562ADA}">
          <x14:formula1>
            <xm:f>'(参考)リスト'!$G$16:$G$20</xm:f>
          </x14:formula1>
          <xm:sqref>U11:V30</xm:sqref>
        </x14:dataValidation>
        <x14:dataValidation type="list" allowBlank="1" showInputMessage="1" showErrorMessage="1" xr:uid="{D5AFE585-8E7D-4516-BDCF-77E39A635918}">
          <x14:formula1>
            <xm:f>'(参考)リスト'!$D$16:$D$18</xm:f>
          </x14:formula1>
          <xm:sqref>P11:Q30</xm:sqref>
        </x14:dataValidation>
      </x14:dataValidations>
    </ext>
  </extLst>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3F079-A5DD-498E-82C1-ED0010E5C35F}">
  <sheetPr codeName="Sheet131"/>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76</v>
      </c>
      <c r="AW5" s="137">
        <f>R7</f>
        <v>10.5</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0.04</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76</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731</v>
      </c>
      <c r="S11" s="312"/>
      <c r="T11" s="312"/>
      <c r="U11" s="928" t="s">
        <v>547</v>
      </c>
      <c r="V11" s="930"/>
      <c r="W11" s="928" t="s">
        <v>723</v>
      </c>
      <c r="X11" s="929"/>
      <c r="Y11" s="286"/>
      <c r="Z11" s="286"/>
      <c r="AA11" s="286"/>
      <c r="AB11" s="286"/>
      <c r="AC11" s="186"/>
      <c r="AD11" s="186"/>
      <c r="AE11" s="186"/>
      <c r="AF11" s="186">
        <v>0.04</v>
      </c>
      <c r="AG11" s="186"/>
      <c r="AH11" s="186"/>
      <c r="AI11" s="186"/>
      <c r="AJ11" s="186"/>
      <c r="AK11" s="1022" t="s">
        <v>1071</v>
      </c>
      <c r="AL11" s="1023"/>
      <c r="AM11" s="1023"/>
      <c r="AN11" s="765"/>
      <c r="AO11" s="766"/>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0.04</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29" priority="3">
      <formula>$AQ11=2</formula>
    </cfRule>
  </conditionalFormatting>
  <conditionalFormatting sqref="Y11:AF30">
    <cfRule type="expression" dxfId="128" priority="2">
      <formula>$AQ11=3</formula>
    </cfRule>
  </conditionalFormatting>
  <conditionalFormatting sqref="AC11:AJ30">
    <cfRule type="expression" dxfId="127" priority="1">
      <formula>$AQ11=1</formula>
    </cfRule>
  </conditionalFormatting>
  <dataValidations count="2">
    <dataValidation type="list" allowBlank="1" showInputMessage="1" showErrorMessage="1" sqref="Y11:AB30" xr:uid="{169961BB-094F-4B68-87CA-915A6903B45E}">
      <formula1>"　,○"</formula1>
    </dataValidation>
    <dataValidation type="list" allowBlank="1" showInputMessage="1" showErrorMessage="1" sqref="N11:O30 R11:T30" xr:uid="{94152E02-B10D-400F-B92D-6AD33BF49BFF}">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2E8DCC4-3911-4BF7-A2E8-CA8950C8C9CE}">
          <x14:formula1>
            <xm:f>'(参考)リスト'!$F$16:$F$21</xm:f>
          </x14:formula1>
          <xm:sqref>W11:X30</xm:sqref>
        </x14:dataValidation>
        <x14:dataValidation type="list" allowBlank="1" showInputMessage="1" showErrorMessage="1" xr:uid="{16C1BC3F-B838-4A87-8D0A-A0F3B2E583C1}">
          <x14:formula1>
            <xm:f>'(参考)リスト'!$B$16:$B$20</xm:f>
          </x14:formula1>
          <xm:sqref>L11:M30</xm:sqref>
        </x14:dataValidation>
        <x14:dataValidation type="list" allowBlank="1" showInputMessage="1" showErrorMessage="1" xr:uid="{9773E0AD-A669-446F-9574-DD8C69158E9B}">
          <x14:formula1>
            <xm:f>'(参考)リスト'!$G$16:$G$20</xm:f>
          </x14:formula1>
          <xm:sqref>U11:V30</xm:sqref>
        </x14:dataValidation>
        <x14:dataValidation type="list" allowBlank="1" showInputMessage="1" showErrorMessage="1" xr:uid="{62A6B1EF-723A-4C69-9CD7-D0E9B2401296}">
          <x14:formula1>
            <xm:f>'(参考)リスト'!$D$16:$D$18</xm:f>
          </x14:formula1>
          <xm:sqref>P11:Q30</xm:sqref>
        </x14:dataValidation>
      </x14:dataValidations>
    </ext>
  </extLst>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05C1B-251A-4340-ACC8-C226B4F6BFA0}">
  <sheetPr codeName="Sheet132"/>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77</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77</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26" priority="3">
      <formula>$AQ11=2</formula>
    </cfRule>
  </conditionalFormatting>
  <conditionalFormatting sqref="Y11:AF30">
    <cfRule type="expression" dxfId="125" priority="2">
      <formula>$AQ11=3</formula>
    </cfRule>
  </conditionalFormatting>
  <conditionalFormatting sqref="AC11:AJ30">
    <cfRule type="expression" dxfId="124" priority="1">
      <formula>$AQ11=1</formula>
    </cfRule>
  </conditionalFormatting>
  <dataValidations count="2">
    <dataValidation type="list" allowBlank="1" showInputMessage="1" showErrorMessage="1" sqref="Y11:AB30" xr:uid="{D928BE08-97C3-4017-BCE9-8D80A9DE76AE}">
      <formula1>"　,○"</formula1>
    </dataValidation>
    <dataValidation type="list" allowBlank="1" showInputMessage="1" showErrorMessage="1" sqref="N11:O30 R11:T30" xr:uid="{6D48E66B-2AB0-4011-BEED-50B5739DDE2B}">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54D4064-1F5E-4825-B714-269B883F08C2}">
          <x14:formula1>
            <xm:f>'(参考)リスト'!$F$16:$F$21</xm:f>
          </x14:formula1>
          <xm:sqref>W11:X30</xm:sqref>
        </x14:dataValidation>
        <x14:dataValidation type="list" allowBlank="1" showInputMessage="1" showErrorMessage="1" xr:uid="{0929B542-31AB-45FA-A85D-417767D43C8E}">
          <x14:formula1>
            <xm:f>'(参考)リスト'!$B$16:$B$20</xm:f>
          </x14:formula1>
          <xm:sqref>L11:M30</xm:sqref>
        </x14:dataValidation>
        <x14:dataValidation type="list" allowBlank="1" showInputMessage="1" showErrorMessage="1" xr:uid="{594A895E-1DF9-4FC3-8DDF-E7E166058F3A}">
          <x14:formula1>
            <xm:f>'(参考)リスト'!$G$16:$G$20</xm:f>
          </x14:formula1>
          <xm:sqref>U11:V30</xm:sqref>
        </x14:dataValidation>
        <x14:dataValidation type="list" allowBlank="1" showInputMessage="1" showErrorMessage="1" xr:uid="{C0C50C5A-AF25-4D72-8FE2-54D72B8400C9}">
          <x14:formula1>
            <xm:f>'(参考)リスト'!$D$16:$D$18</xm:f>
          </x14:formula1>
          <xm:sqref>P11:Q30</xm:sqref>
        </x14:dataValidation>
      </x14:dataValidations>
    </ext>
  </extLst>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26453-4ECF-450A-BBEC-D59792263023}">
  <sheetPr codeName="Sheet133"/>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78</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78</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23" priority="3">
      <formula>$AQ11=2</formula>
    </cfRule>
  </conditionalFormatting>
  <conditionalFormatting sqref="Y11:AF30">
    <cfRule type="expression" dxfId="122" priority="2">
      <formula>$AQ11=3</formula>
    </cfRule>
  </conditionalFormatting>
  <conditionalFormatting sqref="AC11:AJ30">
    <cfRule type="expression" dxfId="121" priority="1">
      <formula>$AQ11=1</formula>
    </cfRule>
  </conditionalFormatting>
  <dataValidations count="2">
    <dataValidation type="list" allowBlank="1" showInputMessage="1" showErrorMessage="1" sqref="Y11:AB30" xr:uid="{5360EC41-1CE6-4983-AEB4-D6D181C02E70}">
      <formula1>"　,○"</formula1>
    </dataValidation>
    <dataValidation type="list" allowBlank="1" showInputMessage="1" showErrorMessage="1" sqref="N11:O30 R11:T30" xr:uid="{419835B9-D9E2-4D5F-8793-AB9621C0CC20}">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D1B689-DCB8-4B62-AEBE-A5AB538AF271}">
          <x14:formula1>
            <xm:f>'(参考)リスト'!$F$16:$F$21</xm:f>
          </x14:formula1>
          <xm:sqref>W11:X30</xm:sqref>
        </x14:dataValidation>
        <x14:dataValidation type="list" allowBlank="1" showInputMessage="1" showErrorMessage="1" xr:uid="{F687007E-4A1F-4259-A8E8-426FAEC07F21}">
          <x14:formula1>
            <xm:f>'(参考)リスト'!$B$16:$B$20</xm:f>
          </x14:formula1>
          <xm:sqref>L11:M30</xm:sqref>
        </x14:dataValidation>
        <x14:dataValidation type="list" allowBlank="1" showInputMessage="1" showErrorMessage="1" xr:uid="{3E56B6D9-ECDB-44C8-A5EA-C6C09D9CBFDC}">
          <x14:formula1>
            <xm:f>'(参考)リスト'!$G$16:$G$20</xm:f>
          </x14:formula1>
          <xm:sqref>U11:V30</xm:sqref>
        </x14:dataValidation>
        <x14:dataValidation type="list" allowBlank="1" showInputMessage="1" showErrorMessage="1" xr:uid="{99BD7F44-63E4-4179-B60C-959DCFB83FE1}">
          <x14:formula1>
            <xm:f>'(参考)リスト'!$D$16:$D$18</xm:f>
          </x14:formula1>
          <xm:sqref>P11:Q30</xm:sqref>
        </x14:dataValidation>
      </x14:dataValidations>
    </ext>
  </extLst>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0B72C-E5A2-4619-A37D-21126CB0B852}">
  <sheetPr codeName="Sheet134"/>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79</v>
      </c>
      <c r="AW5" s="137">
        <f>R7</f>
        <v>10.5</v>
      </c>
      <c r="AX5" s="169">
        <f>+Y32</f>
        <v>0</v>
      </c>
      <c r="AY5" s="169">
        <f>+Z32</f>
        <v>0</v>
      </c>
      <c r="AZ5" s="169">
        <f>+AA32</f>
        <v>0</v>
      </c>
      <c r="BA5" s="169">
        <f t="shared" ref="BA5" si="0">+AB32</f>
        <v>0</v>
      </c>
      <c r="BB5" s="169">
        <f>+AC32</f>
        <v>0</v>
      </c>
      <c r="BC5" s="169">
        <f t="shared" ref="BC5:BI5" si="1">+AD32</f>
        <v>0</v>
      </c>
      <c r="BD5" s="169">
        <f t="shared" si="1"/>
        <v>2</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4.1000000000000002E-2</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79</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727</v>
      </c>
      <c r="S11" s="312"/>
      <c r="T11" s="312"/>
      <c r="U11" s="928" t="s">
        <v>723</v>
      </c>
      <c r="V11" s="930"/>
      <c r="W11" s="928" t="s">
        <v>723</v>
      </c>
      <c r="X11" s="929"/>
      <c r="Y11" s="286"/>
      <c r="Z11" s="286"/>
      <c r="AA11" s="286"/>
      <c r="AB11" s="286"/>
      <c r="AC11" s="186"/>
      <c r="AD11" s="186"/>
      <c r="AE11" s="186">
        <v>3.5000000000000003E-2</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727</v>
      </c>
      <c r="S12" s="312"/>
      <c r="T12" s="312"/>
      <c r="U12" s="928" t="s">
        <v>547</v>
      </c>
      <c r="V12" s="930"/>
      <c r="W12" s="928" t="s">
        <v>723</v>
      </c>
      <c r="X12" s="929"/>
      <c r="Y12" s="286"/>
      <c r="Z12" s="286"/>
      <c r="AA12" s="286"/>
      <c r="AB12" s="286"/>
      <c r="AC12" s="186"/>
      <c r="AD12" s="186"/>
      <c r="AE12" s="186">
        <v>6.0000000000000001E-3</v>
      </c>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4.1000000000000002E-2</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2</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20" priority="3">
      <formula>$AQ11=2</formula>
    </cfRule>
  </conditionalFormatting>
  <conditionalFormatting sqref="Y11:AF30">
    <cfRule type="expression" dxfId="119" priority="2">
      <formula>$AQ11=3</formula>
    </cfRule>
  </conditionalFormatting>
  <conditionalFormatting sqref="AC11:AJ30">
    <cfRule type="expression" dxfId="118" priority="1">
      <formula>$AQ11=1</formula>
    </cfRule>
  </conditionalFormatting>
  <dataValidations count="2">
    <dataValidation type="list" allowBlank="1" showInputMessage="1" showErrorMessage="1" sqref="Y11:AB30" xr:uid="{9C62C8FF-3DC9-4BCE-AE27-D0F18F5C9B0E}">
      <formula1>"　,○"</formula1>
    </dataValidation>
    <dataValidation type="list" allowBlank="1" showInputMessage="1" showErrorMessage="1" sqref="N11:O30 R11:T30" xr:uid="{7C906439-4DC2-4C45-856F-9F3EE5B0D442}">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39D6E79-A718-42B2-A9CC-D4DB6A185B03}">
          <x14:formula1>
            <xm:f>'(参考)リスト'!$F$16:$F$21</xm:f>
          </x14:formula1>
          <xm:sqref>W11:X30</xm:sqref>
        </x14:dataValidation>
        <x14:dataValidation type="list" allowBlank="1" showInputMessage="1" showErrorMessage="1" xr:uid="{5D15006E-EBA5-4565-8A4E-14E47B9926D1}">
          <x14:formula1>
            <xm:f>'(参考)リスト'!$B$16:$B$20</xm:f>
          </x14:formula1>
          <xm:sqref>L11:M30</xm:sqref>
        </x14:dataValidation>
        <x14:dataValidation type="list" allowBlank="1" showInputMessage="1" showErrorMessage="1" xr:uid="{8D636D98-68B0-43D3-87EF-8FB9A21BEC10}">
          <x14:formula1>
            <xm:f>'(参考)リスト'!$G$16:$G$20</xm:f>
          </x14:formula1>
          <xm:sqref>U11:V30</xm:sqref>
        </x14:dataValidation>
        <x14:dataValidation type="list" allowBlank="1" showInputMessage="1" showErrorMessage="1" xr:uid="{D15E4C6F-018E-42B6-BA5D-33C31753850A}">
          <x14:formula1>
            <xm:f>'(参考)リスト'!$D$16:$D$18</xm:f>
          </x14:formula1>
          <xm:sqref>P11:Q30</xm:sqref>
        </x14:dataValidation>
      </x14:dataValidations>
    </ext>
  </extLst>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F6143-BBE3-4002-B570-92BFD4B4CCE9}">
  <sheetPr codeName="Sheet135"/>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80</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80</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17" priority="3">
      <formula>$AQ11=2</formula>
    </cfRule>
  </conditionalFormatting>
  <conditionalFormatting sqref="Y11:AF30">
    <cfRule type="expression" dxfId="116" priority="2">
      <formula>$AQ11=3</formula>
    </cfRule>
  </conditionalFormatting>
  <conditionalFormatting sqref="AC11:AJ30">
    <cfRule type="expression" dxfId="115" priority="1">
      <formula>$AQ11=1</formula>
    </cfRule>
  </conditionalFormatting>
  <dataValidations count="2">
    <dataValidation type="list" allowBlank="1" showInputMessage="1" showErrorMessage="1" sqref="Y11:AB30" xr:uid="{1C78CF6A-2199-41D2-A94E-EE6B4AB286F5}">
      <formula1>"　,○"</formula1>
    </dataValidation>
    <dataValidation type="list" allowBlank="1" showInputMessage="1" showErrorMessage="1" sqref="N11:O30 R11:T30" xr:uid="{5D794B27-DC01-4C8D-99B5-54FECFEDF567}">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8C35797-46D9-4DF0-BFE9-5727FF87F3BC}">
          <x14:formula1>
            <xm:f>'(参考)リスト'!$F$16:$F$21</xm:f>
          </x14:formula1>
          <xm:sqref>W11:X30</xm:sqref>
        </x14:dataValidation>
        <x14:dataValidation type="list" allowBlank="1" showInputMessage="1" showErrorMessage="1" xr:uid="{9A19BA2D-2051-4F5A-9BDF-16883884C60F}">
          <x14:formula1>
            <xm:f>'(参考)リスト'!$B$16:$B$20</xm:f>
          </x14:formula1>
          <xm:sqref>L11:M30</xm:sqref>
        </x14:dataValidation>
        <x14:dataValidation type="list" allowBlank="1" showInputMessage="1" showErrorMessage="1" xr:uid="{6B3B43FC-B31A-442E-ACCB-43D1953854C0}">
          <x14:formula1>
            <xm:f>'(参考)リスト'!$G$16:$G$20</xm:f>
          </x14:formula1>
          <xm:sqref>U11:V30</xm:sqref>
        </x14:dataValidation>
        <x14:dataValidation type="list" allowBlank="1" showInputMessage="1" showErrorMessage="1" xr:uid="{57D8AD25-3B6D-4988-BFD4-8107E5391EF1}">
          <x14:formula1>
            <xm:f>'(参考)リスト'!$D$16:$D$18</xm:f>
          </x14:formula1>
          <xm:sqref>P11:Q30</xm:sqref>
        </x14:dataValidation>
      </x14:dataValidations>
    </ext>
  </extLst>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ED48B-5EA6-4CF0-849A-0C7C8F923BF3}">
  <sheetPr codeName="Sheet136"/>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81</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81</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14" priority="3">
      <formula>$AQ11=2</formula>
    </cfRule>
  </conditionalFormatting>
  <conditionalFormatting sqref="Y11:AF30">
    <cfRule type="expression" dxfId="113" priority="2">
      <formula>$AQ11=3</formula>
    </cfRule>
  </conditionalFormatting>
  <conditionalFormatting sqref="AC11:AJ30">
    <cfRule type="expression" dxfId="112" priority="1">
      <formula>$AQ11=1</formula>
    </cfRule>
  </conditionalFormatting>
  <dataValidations count="2">
    <dataValidation type="list" allowBlank="1" showInputMessage="1" showErrorMessage="1" sqref="Y11:AB30" xr:uid="{F1B5FC03-E3F2-4682-A135-D15AC14F39BC}">
      <formula1>"　,○"</formula1>
    </dataValidation>
    <dataValidation type="list" allowBlank="1" showInputMessage="1" showErrorMessage="1" sqref="N11:O30 R11:T30" xr:uid="{A1CF1313-53A5-41D4-93A8-6CB8D8100C09}">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0943578-C220-4630-A0BF-B8CCFBAC0B03}">
          <x14:formula1>
            <xm:f>'(参考)リスト'!$F$16:$F$21</xm:f>
          </x14:formula1>
          <xm:sqref>W11:X30</xm:sqref>
        </x14:dataValidation>
        <x14:dataValidation type="list" allowBlank="1" showInputMessage="1" showErrorMessage="1" xr:uid="{24D59D12-CC59-47BD-AE04-5D658B1DBABC}">
          <x14:formula1>
            <xm:f>'(参考)リスト'!$B$16:$B$20</xm:f>
          </x14:formula1>
          <xm:sqref>L11:M30</xm:sqref>
        </x14:dataValidation>
        <x14:dataValidation type="list" allowBlank="1" showInputMessage="1" showErrorMessage="1" xr:uid="{4C137B98-5636-4727-8B7C-7516C61FEF4A}">
          <x14:formula1>
            <xm:f>'(参考)リスト'!$G$16:$G$20</xm:f>
          </x14:formula1>
          <xm:sqref>U11:V30</xm:sqref>
        </x14:dataValidation>
        <x14:dataValidation type="list" allowBlank="1" showInputMessage="1" showErrorMessage="1" xr:uid="{D8C86943-2859-4AE7-9C93-924651525089}">
          <x14:formula1>
            <xm:f>'(参考)リスト'!$D$16:$D$18</xm:f>
          </x14:formula1>
          <xm:sqref>P11:Q30</xm:sqref>
        </x14:dataValidation>
      </x14:dataValidations>
    </ext>
  </extLst>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F2D4A-A78A-41C3-BC6A-961C18B983E7}">
  <sheetPr codeName="Sheet137"/>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82</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82</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11" priority="3">
      <formula>$AQ11=2</formula>
    </cfRule>
  </conditionalFormatting>
  <conditionalFormatting sqref="Y11:AF30">
    <cfRule type="expression" dxfId="110" priority="2">
      <formula>$AQ11=3</formula>
    </cfRule>
  </conditionalFormatting>
  <conditionalFormatting sqref="AC11:AJ30">
    <cfRule type="expression" dxfId="109" priority="1">
      <formula>$AQ11=1</formula>
    </cfRule>
  </conditionalFormatting>
  <dataValidations count="2">
    <dataValidation type="list" allowBlank="1" showInputMessage="1" showErrorMessage="1" sqref="Y11:AB30" xr:uid="{EB8FA82B-FF2C-4A9C-BB68-4556B5A89888}">
      <formula1>"　,○"</formula1>
    </dataValidation>
    <dataValidation type="list" allowBlank="1" showInputMessage="1" showErrorMessage="1" sqref="N11:O30 R11:T30" xr:uid="{413E073B-6DE7-449A-8112-BCEF151AA5BD}">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D120C9C-5E95-41B0-9314-0C6A6EEF7D95}">
          <x14:formula1>
            <xm:f>'(参考)リスト'!$F$16:$F$21</xm:f>
          </x14:formula1>
          <xm:sqref>W11:X30</xm:sqref>
        </x14:dataValidation>
        <x14:dataValidation type="list" allowBlank="1" showInputMessage="1" showErrorMessage="1" xr:uid="{551912AD-CB62-4E65-8141-572268AA6A04}">
          <x14:formula1>
            <xm:f>'(参考)リスト'!$B$16:$B$20</xm:f>
          </x14:formula1>
          <xm:sqref>L11:M30</xm:sqref>
        </x14:dataValidation>
        <x14:dataValidation type="list" allowBlank="1" showInputMessage="1" showErrorMessage="1" xr:uid="{DBC734A1-0DF7-4270-BB6F-D5F2D846396E}">
          <x14:formula1>
            <xm:f>'(参考)リスト'!$G$16:$G$20</xm:f>
          </x14:formula1>
          <xm:sqref>U11:V30</xm:sqref>
        </x14:dataValidation>
        <x14:dataValidation type="list" allowBlank="1" showInputMessage="1" showErrorMessage="1" xr:uid="{17C2CD25-D69F-4283-A3C4-45A3839E6FA2}">
          <x14:formula1>
            <xm:f>'(参考)リスト'!$D$16:$D$18</xm:f>
          </x14:formula1>
          <xm:sqref>P11:Q30</xm:sqref>
        </x14:dataValidation>
      </x14:dataValidations>
    </ext>
  </extLst>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C8573-524D-497A-8C04-A3012216FE7B}">
  <sheetPr codeName="Sheet138"/>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83</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83</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08" priority="3">
      <formula>$AQ11=2</formula>
    </cfRule>
  </conditionalFormatting>
  <conditionalFormatting sqref="Y11:AF30">
    <cfRule type="expression" dxfId="107" priority="2">
      <formula>$AQ11=3</formula>
    </cfRule>
  </conditionalFormatting>
  <conditionalFormatting sqref="AC11:AJ30">
    <cfRule type="expression" dxfId="106" priority="1">
      <formula>$AQ11=1</formula>
    </cfRule>
  </conditionalFormatting>
  <dataValidations count="2">
    <dataValidation type="list" allowBlank="1" showInputMessage="1" showErrorMessage="1" sqref="Y11:AB30" xr:uid="{C3F9F403-DAFC-4580-B386-C01F49B802D2}">
      <formula1>"　,○"</formula1>
    </dataValidation>
    <dataValidation type="list" allowBlank="1" showInputMessage="1" showErrorMessage="1" sqref="N11:O30 R11:T30" xr:uid="{303A960E-9141-4EF7-B025-4A6DBE77C3F6}">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1191E14-7C78-4EBD-84FC-A7A95A30DB70}">
          <x14:formula1>
            <xm:f>'(参考)リスト'!$F$16:$F$21</xm:f>
          </x14:formula1>
          <xm:sqref>W11:X30</xm:sqref>
        </x14:dataValidation>
        <x14:dataValidation type="list" allowBlank="1" showInputMessage="1" showErrorMessage="1" xr:uid="{C36EB9C4-8EEB-4B43-8C62-8E4B417BFA48}">
          <x14:formula1>
            <xm:f>'(参考)リスト'!$B$16:$B$20</xm:f>
          </x14:formula1>
          <xm:sqref>L11:M30</xm:sqref>
        </x14:dataValidation>
        <x14:dataValidation type="list" allowBlank="1" showInputMessage="1" showErrorMessage="1" xr:uid="{9168311E-B995-4FBA-8A5F-C64EFF4A515C}">
          <x14:formula1>
            <xm:f>'(参考)リスト'!$G$16:$G$20</xm:f>
          </x14:formula1>
          <xm:sqref>U11:V30</xm:sqref>
        </x14:dataValidation>
        <x14:dataValidation type="list" allowBlank="1" showInputMessage="1" showErrorMessage="1" xr:uid="{4DE13CBC-0F08-4643-82A6-91C7A03C464A}">
          <x14:formula1>
            <xm:f>'(参考)リスト'!$D$16:$D$18</xm:f>
          </x14:formula1>
          <xm:sqref>P11:Q30</xm:sqref>
        </x14:dataValidation>
      </x14:dataValidations>
    </ext>
  </extLst>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173FF-0FE6-4565-979E-BE7421BE386A}">
  <sheetPr codeName="Sheet139"/>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84</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84</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05" priority="3">
      <formula>$AQ11=2</formula>
    </cfRule>
  </conditionalFormatting>
  <conditionalFormatting sqref="Y11:AF30">
    <cfRule type="expression" dxfId="104" priority="2">
      <formula>$AQ11=3</formula>
    </cfRule>
  </conditionalFormatting>
  <conditionalFormatting sqref="AC11:AJ30">
    <cfRule type="expression" dxfId="103" priority="1">
      <formula>$AQ11=1</formula>
    </cfRule>
  </conditionalFormatting>
  <dataValidations count="2">
    <dataValidation type="list" allowBlank="1" showInputMessage="1" showErrorMessage="1" sqref="Y11:AB30" xr:uid="{85F8F42A-E993-45BA-8840-EC4BBA95CD3E}">
      <formula1>"　,○"</formula1>
    </dataValidation>
    <dataValidation type="list" allowBlank="1" showInputMessage="1" showErrorMessage="1" sqref="N11:O30 R11:T30" xr:uid="{F809CB2E-F2FE-4AD0-9A52-EF43C1D19310}">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B27DE3-7C2E-4EBD-8FF2-D503A3D7B314}">
          <x14:formula1>
            <xm:f>'(参考)リスト'!$F$16:$F$21</xm:f>
          </x14:formula1>
          <xm:sqref>W11:X30</xm:sqref>
        </x14:dataValidation>
        <x14:dataValidation type="list" allowBlank="1" showInputMessage="1" showErrorMessage="1" xr:uid="{6F79683B-8890-4988-B33A-ABBE457E6ECA}">
          <x14:formula1>
            <xm:f>'(参考)リスト'!$B$16:$B$20</xm:f>
          </x14:formula1>
          <xm:sqref>L11:M30</xm:sqref>
        </x14:dataValidation>
        <x14:dataValidation type="list" allowBlank="1" showInputMessage="1" showErrorMessage="1" xr:uid="{32E5C7DC-A668-4F2F-BB97-E33B1C4F575A}">
          <x14:formula1>
            <xm:f>'(参考)リスト'!$G$16:$G$20</xm:f>
          </x14:formula1>
          <xm:sqref>U11:V30</xm:sqref>
        </x14:dataValidation>
        <x14:dataValidation type="list" allowBlank="1" showInputMessage="1" showErrorMessage="1" xr:uid="{E4DAFE8C-2733-49BA-A3B8-AFEE28AA8C2E}">
          <x14:formula1>
            <xm:f>'(参考)リスト'!$D$16:$D$18</xm:f>
          </x14:formula1>
          <xm:sqref>P11:Q30</xm:sqref>
        </x14:dataValidation>
      </x14:dataValidations>
    </ext>
  </extLst>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9EB2E-723F-43EA-A8A0-E4543A7F110C}">
  <sheetPr codeName="Sheet140"/>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85</v>
      </c>
      <c r="AW5" s="137">
        <f>R7</f>
        <v>10.5</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1.35E-2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85</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719</v>
      </c>
      <c r="O11" s="955"/>
      <c r="P11" s="928" t="s">
        <v>720</v>
      </c>
      <c r="Q11" s="930"/>
      <c r="R11" s="312" t="s">
        <v>727</v>
      </c>
      <c r="S11" s="312"/>
      <c r="T11" s="312"/>
      <c r="U11" s="928" t="s">
        <v>547</v>
      </c>
      <c r="V11" s="930"/>
      <c r="W11" s="928" t="s">
        <v>723</v>
      </c>
      <c r="X11" s="929"/>
      <c r="Y11" s="286"/>
      <c r="Z11" s="286"/>
      <c r="AA11" s="286"/>
      <c r="AB11" s="286"/>
      <c r="AC11" s="186"/>
      <c r="AD11" s="186"/>
      <c r="AE11" s="186"/>
      <c r="AF11" s="186">
        <v>1.35E-2</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1.35E-2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102" priority="3">
      <formula>$AQ11=2</formula>
    </cfRule>
  </conditionalFormatting>
  <conditionalFormatting sqref="Y11:AF30">
    <cfRule type="expression" dxfId="101" priority="2">
      <formula>$AQ11=3</formula>
    </cfRule>
  </conditionalFormatting>
  <conditionalFormatting sqref="AC11:AJ30">
    <cfRule type="expression" dxfId="100" priority="1">
      <formula>$AQ11=1</formula>
    </cfRule>
  </conditionalFormatting>
  <dataValidations count="2">
    <dataValidation type="list" allowBlank="1" showInputMessage="1" showErrorMessage="1" sqref="Y11:AB30" xr:uid="{6CD03277-A2AC-4CA9-BD29-B74D3D2BEABB}">
      <formula1>"　,○"</formula1>
    </dataValidation>
    <dataValidation type="list" allowBlank="1" showInputMessage="1" showErrorMessage="1" sqref="N11:O30 R11:T30" xr:uid="{C7463442-A261-4D0E-8FF5-20316C827872}">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07E6335-AA1B-4C04-A8C7-76ACE8E1E556}">
          <x14:formula1>
            <xm:f>'(参考)リスト'!$F$16:$F$21</xm:f>
          </x14:formula1>
          <xm:sqref>W11:X30</xm:sqref>
        </x14:dataValidation>
        <x14:dataValidation type="list" allowBlank="1" showInputMessage="1" showErrorMessage="1" xr:uid="{4305783B-F5F5-4DD6-B202-9698BA7B1B34}">
          <x14:formula1>
            <xm:f>'(参考)リスト'!$B$16:$B$20</xm:f>
          </x14:formula1>
          <xm:sqref>L11:M30</xm:sqref>
        </x14:dataValidation>
        <x14:dataValidation type="list" allowBlank="1" showInputMessage="1" showErrorMessage="1" xr:uid="{912C4BA5-2D75-4CBD-AC7A-6C96E0539509}">
          <x14:formula1>
            <xm:f>'(参考)リスト'!$G$16:$G$20</xm:f>
          </x14:formula1>
          <xm:sqref>U11:V30</xm:sqref>
        </x14:dataValidation>
        <x14:dataValidation type="list" allowBlank="1" showInputMessage="1" showErrorMessage="1" xr:uid="{8768DFB8-EBF7-4F94-B501-C6E70C877979}">
          <x14:formula1>
            <xm:f>'(参考)リスト'!$D$16:$D$18</xm:f>
          </x14:formula1>
          <xm:sqref>P11:Q30</xm:sqref>
        </x14:dataValidation>
      </x14:dataValidations>
    </ext>
  </extLst>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C56A6-EE2C-44FA-A322-A3D47F72BD3C}">
  <sheetPr codeName="Sheet141"/>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86</v>
      </c>
      <c r="AW5" s="137">
        <f>R7</f>
        <v>10.399999618530273</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86</v>
      </c>
      <c r="O7" s="929"/>
      <c r="P7" s="936" t="s">
        <v>451</v>
      </c>
      <c r="Q7" s="938"/>
      <c r="R7" s="976">
        <v>10.399999618530273</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99" priority="3">
      <formula>$AQ11=2</formula>
    </cfRule>
  </conditionalFormatting>
  <conditionalFormatting sqref="Y11:AF30">
    <cfRule type="expression" dxfId="98" priority="2">
      <formula>$AQ11=3</formula>
    </cfRule>
  </conditionalFormatting>
  <conditionalFormatting sqref="AC11:AJ30">
    <cfRule type="expression" dxfId="97" priority="1">
      <formula>$AQ11=1</formula>
    </cfRule>
  </conditionalFormatting>
  <dataValidations count="2">
    <dataValidation type="list" allowBlank="1" showInputMessage="1" showErrorMessage="1" sqref="Y11:AB30" xr:uid="{43838C09-CDE1-47BA-AD5A-6C3403EAAC23}">
      <formula1>"　,○"</formula1>
    </dataValidation>
    <dataValidation type="list" allowBlank="1" showInputMessage="1" showErrorMessage="1" sqref="N11:O30 R11:T30" xr:uid="{52CC1556-4EBF-4566-9936-60DA7FDF12CF}">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1652BB0-D34D-4FD9-9186-E1935C8AF332}">
          <x14:formula1>
            <xm:f>'(参考)リスト'!$F$16:$F$21</xm:f>
          </x14:formula1>
          <xm:sqref>W11:X30</xm:sqref>
        </x14:dataValidation>
        <x14:dataValidation type="list" allowBlank="1" showInputMessage="1" showErrorMessage="1" xr:uid="{FAD04BA7-7AFC-4796-A8AE-A87ACAF053FB}">
          <x14:formula1>
            <xm:f>'(参考)リスト'!$B$16:$B$20</xm:f>
          </x14:formula1>
          <xm:sqref>L11:M30</xm:sqref>
        </x14:dataValidation>
        <x14:dataValidation type="list" allowBlank="1" showInputMessage="1" showErrorMessage="1" xr:uid="{701F143B-9CAF-462F-975F-AA0CCEA38508}">
          <x14:formula1>
            <xm:f>'(参考)リスト'!$G$16:$G$20</xm:f>
          </x14:formula1>
          <xm:sqref>U11:V30</xm:sqref>
        </x14:dataValidation>
        <x14:dataValidation type="list" allowBlank="1" showInputMessage="1" showErrorMessage="1" xr:uid="{1BB92943-189C-42A7-B871-7D178963BE2F}">
          <x14:formula1>
            <xm:f>'(参考)リスト'!$D$16:$D$18</xm:f>
          </x14:formula1>
          <xm:sqref>P11:Q30</xm:sqref>
        </x14:dataValidation>
      </x14:dataValidations>
    </ext>
  </extLst>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4349D-901F-4A7F-BCBB-38B58DA8B2E2}">
  <sheetPr codeName="Sheet142"/>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87</v>
      </c>
      <c r="AW5" s="137">
        <f>R7</f>
        <v>10.399999618530273</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1</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87</v>
      </c>
      <c r="O7" s="929"/>
      <c r="P7" s="936" t="s">
        <v>451</v>
      </c>
      <c r="Q7" s="938"/>
      <c r="R7" s="976">
        <v>10.399999618530273</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734</v>
      </c>
      <c r="S11" s="312"/>
      <c r="T11" s="312"/>
      <c r="U11" s="928" t="s">
        <v>547</v>
      </c>
      <c r="V11" s="930"/>
      <c r="W11" s="928" t="s">
        <v>723</v>
      </c>
      <c r="X11" s="929"/>
      <c r="Y11" s="286"/>
      <c r="Z11" s="286"/>
      <c r="AA11" s="286"/>
      <c r="AB11" s="286"/>
      <c r="AC11" s="186"/>
      <c r="AD11" s="186"/>
      <c r="AE11" s="186"/>
      <c r="AF11" s="186">
        <v>1</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1</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96" priority="3">
      <formula>$AQ11=2</formula>
    </cfRule>
  </conditionalFormatting>
  <conditionalFormatting sqref="Y11:AF30">
    <cfRule type="expression" dxfId="95" priority="2">
      <formula>$AQ11=3</formula>
    </cfRule>
  </conditionalFormatting>
  <conditionalFormatting sqref="AC11:AJ30">
    <cfRule type="expression" dxfId="94" priority="1">
      <formula>$AQ11=1</formula>
    </cfRule>
  </conditionalFormatting>
  <dataValidations count="2">
    <dataValidation type="list" allowBlank="1" showInputMessage="1" showErrorMessage="1" sqref="Y11:AB30" xr:uid="{BBAAAE8E-F64A-46E9-8BE7-B2BF38705D72}">
      <formula1>"　,○"</formula1>
    </dataValidation>
    <dataValidation type="list" allowBlank="1" showInputMessage="1" showErrorMessage="1" sqref="N11:O30 R11:T30" xr:uid="{0F6E0433-B0D4-482F-A37C-AE7319DDEE75}">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93FE82E-C1C6-4B89-9BB3-0BC24E821E60}">
          <x14:formula1>
            <xm:f>'(参考)リスト'!$F$16:$F$21</xm:f>
          </x14:formula1>
          <xm:sqref>W11:X30</xm:sqref>
        </x14:dataValidation>
        <x14:dataValidation type="list" allowBlank="1" showInputMessage="1" showErrorMessage="1" xr:uid="{0EB019A4-D680-4753-BF59-ADF1AC56EB89}">
          <x14:formula1>
            <xm:f>'(参考)リスト'!$B$16:$B$20</xm:f>
          </x14:formula1>
          <xm:sqref>L11:M30</xm:sqref>
        </x14:dataValidation>
        <x14:dataValidation type="list" allowBlank="1" showInputMessage="1" showErrorMessage="1" xr:uid="{99D44EFA-BD19-4343-8DB5-5FD5180A8BB2}">
          <x14:formula1>
            <xm:f>'(参考)リスト'!$G$16:$G$20</xm:f>
          </x14:formula1>
          <xm:sqref>U11:V30</xm:sqref>
        </x14:dataValidation>
        <x14:dataValidation type="list" allowBlank="1" showInputMessage="1" showErrorMessage="1" xr:uid="{E71062BC-87DE-4208-8049-350C4D70115E}">
          <x14:formula1>
            <xm:f>'(参考)リスト'!$D$16:$D$18</xm:f>
          </x14:formula1>
          <xm:sqref>P11:Q30</xm:sqref>
        </x14:dataValidation>
      </x14:dataValidations>
    </ext>
  </extLst>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4232A-4998-4D93-B1DF-E8D1A8B1904F}">
  <sheetPr codeName="Sheet143"/>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88</v>
      </c>
      <c r="AW5" s="137">
        <f>R7</f>
        <v>10.399999618530273</v>
      </c>
      <c r="AX5" s="169">
        <f>+Y32</f>
        <v>0</v>
      </c>
      <c r="AY5" s="169">
        <f>+Z32</f>
        <v>0</v>
      </c>
      <c r="AZ5" s="169">
        <f>+AA32</f>
        <v>0</v>
      </c>
      <c r="BA5" s="169">
        <f t="shared" ref="BA5" si="0">+AB32</f>
        <v>0</v>
      </c>
      <c r="BB5" s="169">
        <f>+AC32</f>
        <v>0</v>
      </c>
      <c r="BC5" s="169">
        <f t="shared" ref="BC5:BI5" si="1">+AD32</f>
        <v>0</v>
      </c>
      <c r="BD5" s="169">
        <f t="shared" si="1"/>
        <v>0</v>
      </c>
      <c r="BE5" s="169">
        <f t="shared" si="1"/>
        <v>2</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2.5000000000000001E-2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88</v>
      </c>
      <c r="O7" s="929"/>
      <c r="P7" s="936" t="s">
        <v>451</v>
      </c>
      <c r="Q7" s="938"/>
      <c r="R7" s="976">
        <v>10.399999618530273</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755</v>
      </c>
      <c r="O11" s="955"/>
      <c r="P11" s="928" t="s">
        <v>720</v>
      </c>
      <c r="Q11" s="930"/>
      <c r="R11" s="312" t="s">
        <v>721</v>
      </c>
      <c r="S11" s="312"/>
      <c r="T11" s="312"/>
      <c r="U11" s="928" t="s">
        <v>547</v>
      </c>
      <c r="V11" s="930"/>
      <c r="W11" s="928" t="s">
        <v>723</v>
      </c>
      <c r="X11" s="929"/>
      <c r="Y11" s="286"/>
      <c r="Z11" s="286"/>
      <c r="AA11" s="286"/>
      <c r="AB11" s="286"/>
      <c r="AC11" s="186"/>
      <c r="AD11" s="186"/>
      <c r="AE11" s="186"/>
      <c r="AF11" s="186">
        <v>1.4999999999999999E-2</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755</v>
      </c>
      <c r="O12" s="955"/>
      <c r="P12" s="928" t="s">
        <v>720</v>
      </c>
      <c r="Q12" s="930"/>
      <c r="R12" s="312" t="s">
        <v>721</v>
      </c>
      <c r="S12" s="312"/>
      <c r="T12" s="312"/>
      <c r="U12" s="928" t="s">
        <v>547</v>
      </c>
      <c r="V12" s="930"/>
      <c r="W12" s="928" t="s">
        <v>723</v>
      </c>
      <c r="X12" s="929"/>
      <c r="Y12" s="286"/>
      <c r="Z12" s="286"/>
      <c r="AA12" s="286"/>
      <c r="AB12" s="286"/>
      <c r="AC12" s="186"/>
      <c r="AD12" s="186"/>
      <c r="AE12" s="186"/>
      <c r="AF12" s="186">
        <v>0.01</v>
      </c>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2.5000000000000001E-2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2</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93" priority="3">
      <formula>$AQ11=2</formula>
    </cfRule>
  </conditionalFormatting>
  <conditionalFormatting sqref="Y11:AF30">
    <cfRule type="expression" dxfId="92" priority="2">
      <formula>$AQ11=3</formula>
    </cfRule>
  </conditionalFormatting>
  <conditionalFormatting sqref="AC11:AJ30">
    <cfRule type="expression" dxfId="91" priority="1">
      <formula>$AQ11=1</formula>
    </cfRule>
  </conditionalFormatting>
  <dataValidations count="2">
    <dataValidation type="list" allowBlank="1" showInputMessage="1" showErrorMessage="1" sqref="Y11:AB30" xr:uid="{5A6AC25F-EC37-4046-83BF-B20F7F44D6E7}">
      <formula1>"　,○"</formula1>
    </dataValidation>
    <dataValidation type="list" allowBlank="1" showInputMessage="1" showErrorMessage="1" sqref="N11:O30 R11:T30" xr:uid="{7F77DF63-7E9C-4162-9017-8CBCD0AFB2BD}">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B0822A4-AD18-4C63-93E1-D9186FB54216}">
          <x14:formula1>
            <xm:f>'(参考)リスト'!$F$16:$F$21</xm:f>
          </x14:formula1>
          <xm:sqref>W11:X30</xm:sqref>
        </x14:dataValidation>
        <x14:dataValidation type="list" allowBlank="1" showInputMessage="1" showErrorMessage="1" xr:uid="{E1B309BA-541B-4C44-990E-CFD3BE42E8AB}">
          <x14:formula1>
            <xm:f>'(参考)リスト'!$B$16:$B$20</xm:f>
          </x14:formula1>
          <xm:sqref>L11:M30</xm:sqref>
        </x14:dataValidation>
        <x14:dataValidation type="list" allowBlank="1" showInputMessage="1" showErrorMessage="1" xr:uid="{EEF80073-056A-4189-B458-FF39215F136A}">
          <x14:formula1>
            <xm:f>'(参考)リスト'!$G$16:$G$20</xm:f>
          </x14:formula1>
          <xm:sqref>U11:V30</xm:sqref>
        </x14:dataValidation>
        <x14:dataValidation type="list" allowBlank="1" showInputMessage="1" showErrorMessage="1" xr:uid="{C051DBE8-4C05-4493-9D3C-A10A990306E0}">
          <x14:formula1>
            <xm:f>'(参考)リスト'!$D$16:$D$18</xm:f>
          </x14:formula1>
          <xm:sqref>P11:Q30</xm:sqref>
        </x14:dataValidation>
      </x14:dataValidations>
    </ext>
  </extLst>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F1A4B-CB26-4286-BE8A-88E3FB001408}">
  <sheetPr codeName="Sheet144"/>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89</v>
      </c>
      <c r="AW5" s="137">
        <f>R7</f>
        <v>10.399999618530273</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89</v>
      </c>
      <c r="O7" s="929"/>
      <c r="P7" s="936" t="s">
        <v>451</v>
      </c>
      <c r="Q7" s="938"/>
      <c r="R7" s="976">
        <v>10.399999618530273</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90" priority="3">
      <formula>$AQ11=2</formula>
    </cfRule>
  </conditionalFormatting>
  <conditionalFormatting sqref="Y11:AF30">
    <cfRule type="expression" dxfId="89" priority="2">
      <formula>$AQ11=3</formula>
    </cfRule>
  </conditionalFormatting>
  <conditionalFormatting sqref="AC11:AJ30">
    <cfRule type="expression" dxfId="88" priority="1">
      <formula>$AQ11=1</formula>
    </cfRule>
  </conditionalFormatting>
  <dataValidations count="2">
    <dataValidation type="list" allowBlank="1" showInputMessage="1" showErrorMessage="1" sqref="Y11:AB30" xr:uid="{51C27CBD-C397-4471-8E78-315E7E5908F9}">
      <formula1>"　,○"</formula1>
    </dataValidation>
    <dataValidation type="list" allowBlank="1" showInputMessage="1" showErrorMessage="1" sqref="N11:O30 R11:T30" xr:uid="{3B7179E7-A7C5-4F52-8189-97E4292B6E5E}">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963BFC-9309-4D24-959C-328749FDD506}">
          <x14:formula1>
            <xm:f>'(参考)リスト'!$F$16:$F$21</xm:f>
          </x14:formula1>
          <xm:sqref>W11:X30</xm:sqref>
        </x14:dataValidation>
        <x14:dataValidation type="list" allowBlank="1" showInputMessage="1" showErrorMessage="1" xr:uid="{1EA13D15-EF50-4C1F-B64B-AB1CC660B0A0}">
          <x14:formula1>
            <xm:f>'(参考)リスト'!$B$16:$B$20</xm:f>
          </x14:formula1>
          <xm:sqref>L11:M30</xm:sqref>
        </x14:dataValidation>
        <x14:dataValidation type="list" allowBlank="1" showInputMessage="1" showErrorMessage="1" xr:uid="{EB88608F-10D9-4395-8E29-51D1E8A15970}">
          <x14:formula1>
            <xm:f>'(参考)リスト'!$G$16:$G$20</xm:f>
          </x14:formula1>
          <xm:sqref>U11:V30</xm:sqref>
        </x14:dataValidation>
        <x14:dataValidation type="list" allowBlank="1" showInputMessage="1" showErrorMessage="1" xr:uid="{6052A298-23E5-4B4C-AA04-CB10E94D6DC5}">
          <x14:formula1>
            <xm:f>'(参考)リスト'!$D$16:$D$18</xm:f>
          </x14:formula1>
          <xm:sqref>P11:Q30</xm:sqref>
        </x14:dataValidation>
      </x14:dataValidations>
    </ext>
  </extLst>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24990-8517-413E-84A4-A492DED32C25}">
  <sheetPr codeName="Sheet145"/>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90</v>
      </c>
      <c r="AW5" s="137">
        <f>R7</f>
        <v>10.399999618530273</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90</v>
      </c>
      <c r="O7" s="929"/>
      <c r="P7" s="936" t="s">
        <v>451</v>
      </c>
      <c r="Q7" s="938"/>
      <c r="R7" s="976">
        <v>10.399999618530273</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87" priority="3">
      <formula>$AQ11=2</formula>
    </cfRule>
  </conditionalFormatting>
  <conditionalFormatting sqref="Y11:AF30">
    <cfRule type="expression" dxfId="86" priority="2">
      <formula>$AQ11=3</formula>
    </cfRule>
  </conditionalFormatting>
  <conditionalFormatting sqref="AC11:AJ30">
    <cfRule type="expression" dxfId="85" priority="1">
      <formula>$AQ11=1</formula>
    </cfRule>
  </conditionalFormatting>
  <dataValidations count="2">
    <dataValidation type="list" allowBlank="1" showInputMessage="1" showErrorMessage="1" sqref="Y11:AB30" xr:uid="{8A3EDDF0-F993-4C24-A2E3-6EE24BBC501B}">
      <formula1>"　,○"</formula1>
    </dataValidation>
    <dataValidation type="list" allowBlank="1" showInputMessage="1" showErrorMessage="1" sqref="N11:O30 R11:T30" xr:uid="{D900A368-F9F1-4E02-A312-3AA2C3642E8C}">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9AEA227-09EF-4D85-AF51-6BF2B9F57536}">
          <x14:formula1>
            <xm:f>'(参考)リスト'!$F$16:$F$21</xm:f>
          </x14:formula1>
          <xm:sqref>W11:X30</xm:sqref>
        </x14:dataValidation>
        <x14:dataValidation type="list" allowBlank="1" showInputMessage="1" showErrorMessage="1" xr:uid="{5D3064F3-24FC-4987-AF19-D6A98AC09640}">
          <x14:formula1>
            <xm:f>'(参考)リスト'!$B$16:$B$20</xm:f>
          </x14:formula1>
          <xm:sqref>L11:M30</xm:sqref>
        </x14:dataValidation>
        <x14:dataValidation type="list" allowBlank="1" showInputMessage="1" showErrorMessage="1" xr:uid="{912DEC7B-71F7-498E-B18D-9063CBA1FAA7}">
          <x14:formula1>
            <xm:f>'(参考)リスト'!$G$16:$G$20</xm:f>
          </x14:formula1>
          <xm:sqref>U11:V30</xm:sqref>
        </x14:dataValidation>
        <x14:dataValidation type="list" allowBlank="1" showInputMessage="1" showErrorMessage="1" xr:uid="{B2EE78BB-3904-4E43-A8E1-5F50AFD132ED}">
          <x14:formula1>
            <xm:f>'(参考)リスト'!$D$16:$D$18</xm:f>
          </x14:formula1>
          <xm:sqref>P11:Q30</xm:sqref>
        </x14:dataValidation>
      </x14:dataValidations>
    </ext>
  </extLst>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8084C-65E9-448A-A0B1-C99092864BBA}">
  <sheetPr codeName="Sheet146"/>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91</v>
      </c>
      <c r="AW5" s="137">
        <f>R7</f>
        <v>10.399999618530273</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91</v>
      </c>
      <c r="O7" s="929"/>
      <c r="P7" s="936" t="s">
        <v>451</v>
      </c>
      <c r="Q7" s="938"/>
      <c r="R7" s="976">
        <v>10.399999618530273</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84" priority="3">
      <formula>$AQ11=2</formula>
    </cfRule>
  </conditionalFormatting>
  <conditionalFormatting sqref="Y11:AF30">
    <cfRule type="expression" dxfId="83" priority="2">
      <formula>$AQ11=3</formula>
    </cfRule>
  </conditionalFormatting>
  <conditionalFormatting sqref="AC11:AJ30">
    <cfRule type="expression" dxfId="82" priority="1">
      <formula>$AQ11=1</formula>
    </cfRule>
  </conditionalFormatting>
  <dataValidations count="2">
    <dataValidation type="list" allowBlank="1" showInputMessage="1" showErrorMessage="1" sqref="Y11:AB30" xr:uid="{82347EB5-71CD-4866-AFC7-4ED10ACF7B68}">
      <formula1>"　,○"</formula1>
    </dataValidation>
    <dataValidation type="list" allowBlank="1" showInputMessage="1" showErrorMessage="1" sqref="N11:O30 R11:T30" xr:uid="{B35F8CF6-3502-424D-9A66-65C186A43770}">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99E9E4D-A6DE-418F-AEEB-339EFFE3110A}">
          <x14:formula1>
            <xm:f>'(参考)リスト'!$F$16:$F$21</xm:f>
          </x14:formula1>
          <xm:sqref>W11:X30</xm:sqref>
        </x14:dataValidation>
        <x14:dataValidation type="list" allowBlank="1" showInputMessage="1" showErrorMessage="1" xr:uid="{EF002EC2-1B85-4800-9B28-4FF01AE063CB}">
          <x14:formula1>
            <xm:f>'(参考)リスト'!$B$16:$B$20</xm:f>
          </x14:formula1>
          <xm:sqref>L11:M30</xm:sqref>
        </x14:dataValidation>
        <x14:dataValidation type="list" allowBlank="1" showInputMessage="1" showErrorMessage="1" xr:uid="{6C220651-7DE3-47C5-9E96-39914653BEF0}">
          <x14:formula1>
            <xm:f>'(参考)リスト'!$G$16:$G$20</xm:f>
          </x14:formula1>
          <xm:sqref>U11:V30</xm:sqref>
        </x14:dataValidation>
        <x14:dataValidation type="list" allowBlank="1" showInputMessage="1" showErrorMessage="1" xr:uid="{031E67A1-3B23-48D3-B40A-EAA35C586FAC}">
          <x14:formula1>
            <xm:f>'(参考)リスト'!$D$16:$D$18</xm:f>
          </x14:formula1>
          <xm:sqref>P11:Q30</xm:sqref>
        </x14:dataValidation>
      </x14:dataValidations>
    </ext>
  </extLst>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F77D4-2CF4-4508-8426-07CA59554DDC}">
  <sheetPr codeName="Sheet147"/>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92</v>
      </c>
      <c r="AW5" s="137">
        <f>R7</f>
        <v>10.399999618530273</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92</v>
      </c>
      <c r="O7" s="929"/>
      <c r="P7" s="936" t="s">
        <v>451</v>
      </c>
      <c r="Q7" s="938"/>
      <c r="R7" s="976">
        <v>10.399999618530273</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81" priority="3">
      <formula>$AQ11=2</formula>
    </cfRule>
  </conditionalFormatting>
  <conditionalFormatting sqref="Y11:AF30">
    <cfRule type="expression" dxfId="80" priority="2">
      <formula>$AQ11=3</formula>
    </cfRule>
  </conditionalFormatting>
  <conditionalFormatting sqref="AC11:AJ30">
    <cfRule type="expression" dxfId="79" priority="1">
      <formula>$AQ11=1</formula>
    </cfRule>
  </conditionalFormatting>
  <dataValidations count="2">
    <dataValidation type="list" allowBlank="1" showInputMessage="1" showErrorMessage="1" sqref="Y11:AB30" xr:uid="{64E17E96-71BD-4CAD-9D39-9E9F1325ED7C}">
      <formula1>"　,○"</formula1>
    </dataValidation>
    <dataValidation type="list" allowBlank="1" showInputMessage="1" showErrorMessage="1" sqref="N11:O30 R11:T30" xr:uid="{886A5AC0-28C7-4C71-9599-D3686987C31A}">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DAE3607-B7CA-41F7-9421-6D1AB9CBA1FC}">
          <x14:formula1>
            <xm:f>'(参考)リスト'!$F$16:$F$21</xm:f>
          </x14:formula1>
          <xm:sqref>W11:X30</xm:sqref>
        </x14:dataValidation>
        <x14:dataValidation type="list" allowBlank="1" showInputMessage="1" showErrorMessage="1" xr:uid="{4ED9FC93-88C5-4DCA-BC1E-BA3D0EEAA425}">
          <x14:formula1>
            <xm:f>'(参考)リスト'!$B$16:$B$20</xm:f>
          </x14:formula1>
          <xm:sqref>L11:M30</xm:sqref>
        </x14:dataValidation>
        <x14:dataValidation type="list" allowBlank="1" showInputMessage="1" showErrorMessage="1" xr:uid="{2A76B920-2D63-49C7-AF57-545031B93125}">
          <x14:formula1>
            <xm:f>'(参考)リスト'!$G$16:$G$20</xm:f>
          </x14:formula1>
          <xm:sqref>U11:V30</xm:sqref>
        </x14:dataValidation>
        <x14:dataValidation type="list" allowBlank="1" showInputMessage="1" showErrorMessage="1" xr:uid="{BF62EE73-1097-46C4-9D13-1B447C82D6D4}">
          <x14:formula1>
            <xm:f>'(参考)リスト'!$D$16:$D$18</xm:f>
          </x14:formula1>
          <xm:sqref>P11:Q30</xm:sqref>
        </x14:dataValidation>
      </x14:dataValidations>
    </ext>
  </extLst>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3017F-DD84-4A04-9207-DBFA5534E224}">
  <sheetPr codeName="Sheet148"/>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93</v>
      </c>
      <c r="AW5" s="137">
        <f>R7</f>
        <v>10.399999618530273</v>
      </c>
      <c r="AX5" s="169">
        <f>+Y32</f>
        <v>0</v>
      </c>
      <c r="AY5" s="169">
        <f>+Z32</f>
        <v>0</v>
      </c>
      <c r="AZ5" s="169">
        <f>+AA32</f>
        <v>0</v>
      </c>
      <c r="BA5" s="169">
        <f t="shared" ref="BA5" si="0">+AB32</f>
        <v>0</v>
      </c>
      <c r="BB5" s="169">
        <f>+AC32</f>
        <v>0</v>
      </c>
      <c r="BC5" s="169">
        <f t="shared" ref="BC5:BI5" si="1">+AD32</f>
        <v>0</v>
      </c>
      <c r="BD5" s="169">
        <f t="shared" si="1"/>
        <v>0</v>
      </c>
      <c r="BE5" s="169">
        <f t="shared" si="1"/>
        <v>3</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3</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5.9000000000000007E-3</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93</v>
      </c>
      <c r="O7" s="929"/>
      <c r="P7" s="936" t="s">
        <v>451</v>
      </c>
      <c r="Q7" s="938"/>
      <c r="R7" s="976">
        <v>10.399999618530273</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721</v>
      </c>
      <c r="S11" s="312"/>
      <c r="T11" s="312"/>
      <c r="U11" s="928" t="s">
        <v>547</v>
      </c>
      <c r="V11" s="930"/>
      <c r="W11" s="928" t="s">
        <v>723</v>
      </c>
      <c r="X11" s="929"/>
      <c r="Y11" s="286"/>
      <c r="Z11" s="286"/>
      <c r="AA11" s="286"/>
      <c r="AB11" s="286"/>
      <c r="AC11" s="186"/>
      <c r="AD11" s="186"/>
      <c r="AE11" s="186"/>
      <c r="AF11" s="299">
        <v>8.9999999999999998E-4</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721</v>
      </c>
      <c r="S12" s="312"/>
      <c r="T12" s="312"/>
      <c r="U12" s="928" t="s">
        <v>547</v>
      </c>
      <c r="V12" s="930"/>
      <c r="W12" s="928" t="s">
        <v>723</v>
      </c>
      <c r="X12" s="929"/>
      <c r="Y12" s="286"/>
      <c r="Z12" s="286"/>
      <c r="AA12" s="286"/>
      <c r="AB12" s="286"/>
      <c r="AC12" s="186"/>
      <c r="AD12" s="186"/>
      <c r="AE12" s="186"/>
      <c r="AF12" s="298">
        <v>2.5000000000000001E-3</v>
      </c>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726</v>
      </c>
      <c r="O13" s="955"/>
      <c r="P13" s="928" t="s">
        <v>720</v>
      </c>
      <c r="Q13" s="930"/>
      <c r="R13" s="312" t="s">
        <v>721</v>
      </c>
      <c r="S13" s="312"/>
      <c r="T13" s="312"/>
      <c r="U13" s="928" t="s">
        <v>547</v>
      </c>
      <c r="V13" s="930"/>
      <c r="W13" s="928" t="s">
        <v>723</v>
      </c>
      <c r="X13" s="929"/>
      <c r="Y13" s="286"/>
      <c r="Z13" s="286"/>
      <c r="AA13" s="286"/>
      <c r="AB13" s="286"/>
      <c r="AC13" s="186"/>
      <c r="AD13" s="186"/>
      <c r="AE13" s="186"/>
      <c r="AF13" s="298">
        <v>2.5000000000000001E-3</v>
      </c>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5.9000000000000007E-3</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3</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3</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3</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78" priority="3">
      <formula>$AQ11=2</formula>
    </cfRule>
  </conditionalFormatting>
  <conditionalFormatting sqref="Y11:AF30">
    <cfRule type="expression" dxfId="77" priority="2">
      <formula>$AQ11=3</formula>
    </cfRule>
  </conditionalFormatting>
  <conditionalFormatting sqref="AC11:AJ30">
    <cfRule type="expression" dxfId="76" priority="1">
      <formula>$AQ11=1</formula>
    </cfRule>
  </conditionalFormatting>
  <dataValidations count="2">
    <dataValidation type="list" allowBlank="1" showInputMessage="1" showErrorMessage="1" sqref="Y11:AB30" xr:uid="{885FB902-76E2-494E-91A6-81DBB1302B30}">
      <formula1>"　,○"</formula1>
    </dataValidation>
    <dataValidation type="list" allowBlank="1" showInputMessage="1" showErrorMessage="1" sqref="N11:O30 R11:T30" xr:uid="{FF919F86-E834-474A-B3C7-D3D5DC474084}">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39F4D63-1D78-4527-97F1-F4CDBCEC24DE}">
          <x14:formula1>
            <xm:f>'(参考)リスト'!$F$16:$F$21</xm:f>
          </x14:formula1>
          <xm:sqref>W11:X30</xm:sqref>
        </x14:dataValidation>
        <x14:dataValidation type="list" allowBlank="1" showInputMessage="1" showErrorMessage="1" xr:uid="{67E140A8-10BA-4A1C-8BFC-1E13F90B7481}">
          <x14:formula1>
            <xm:f>'(参考)リスト'!$B$16:$B$20</xm:f>
          </x14:formula1>
          <xm:sqref>L11:M30</xm:sqref>
        </x14:dataValidation>
        <x14:dataValidation type="list" allowBlank="1" showInputMessage="1" showErrorMessage="1" xr:uid="{320C8074-FD8B-4906-BD6F-762908F70190}">
          <x14:formula1>
            <xm:f>'(参考)リスト'!$G$16:$G$20</xm:f>
          </x14:formula1>
          <xm:sqref>U11:V30</xm:sqref>
        </x14:dataValidation>
        <x14:dataValidation type="list" allowBlank="1" showInputMessage="1" showErrorMessage="1" xr:uid="{805BCD31-868E-4143-93F2-38974571E978}">
          <x14:formula1>
            <xm:f>'(参考)リスト'!$D$16:$D$18</xm:f>
          </x14:formula1>
          <xm:sqref>P11:Q30</xm:sqref>
        </x14:dataValidation>
      </x14:dataValidations>
    </ext>
  </extLst>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F1F00-1C84-4B13-9003-45564CF39091}">
  <sheetPr codeName="Sheet149"/>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94</v>
      </c>
      <c r="AW5" s="137">
        <f>R7</f>
        <v>10.300000190734863</v>
      </c>
      <c r="AX5" s="169">
        <f>+Y32</f>
        <v>0</v>
      </c>
      <c r="AY5" s="169">
        <f>+Z32</f>
        <v>0</v>
      </c>
      <c r="AZ5" s="169">
        <f>+AA32</f>
        <v>0</v>
      </c>
      <c r="BA5" s="169">
        <f t="shared" ref="BA5" si="0">+AB32</f>
        <v>0</v>
      </c>
      <c r="BB5" s="169">
        <f>+AC32</f>
        <v>0</v>
      </c>
      <c r="BC5" s="169">
        <f t="shared" ref="BC5:BI5" si="1">+AD32</f>
        <v>0</v>
      </c>
      <c r="BD5" s="169">
        <f t="shared" si="1"/>
        <v>1</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2</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0.01</v>
      </c>
      <c r="CD5" s="140">
        <f t="shared" si="4"/>
        <v>1.4999999999999999E-2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94</v>
      </c>
      <c r="O7" s="929"/>
      <c r="P7" s="936" t="s">
        <v>451</v>
      </c>
      <c r="Q7" s="938"/>
      <c r="R7" s="976">
        <v>10.300000190734863</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727</v>
      </c>
      <c r="S11" s="312"/>
      <c r="T11" s="312"/>
      <c r="U11" s="928" t="s">
        <v>547</v>
      </c>
      <c r="V11" s="930"/>
      <c r="W11" s="928" t="s">
        <v>723</v>
      </c>
      <c r="X11" s="929"/>
      <c r="Y11" s="286"/>
      <c r="Z11" s="286"/>
      <c r="AA11" s="286"/>
      <c r="AB11" s="286"/>
      <c r="AC11" s="186"/>
      <c r="AD11" s="186"/>
      <c r="AE11" s="186">
        <v>0.01</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719</v>
      </c>
      <c r="O12" s="955"/>
      <c r="P12" s="928" t="s">
        <v>720</v>
      </c>
      <c r="Q12" s="930"/>
      <c r="R12" s="312" t="s">
        <v>721</v>
      </c>
      <c r="S12" s="312"/>
      <c r="T12" s="312"/>
      <c r="U12" s="928" t="s">
        <v>547</v>
      </c>
      <c r="V12" s="930"/>
      <c r="W12" s="928" t="s">
        <v>723</v>
      </c>
      <c r="X12" s="929"/>
      <c r="Y12" s="286"/>
      <c r="Z12" s="286"/>
      <c r="AA12" s="286"/>
      <c r="AB12" s="286"/>
      <c r="AC12" s="186"/>
      <c r="AD12" s="186"/>
      <c r="AE12" s="186"/>
      <c r="AF12" s="186">
        <v>1.4999999999999999E-2</v>
      </c>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0.01</v>
      </c>
      <c r="AF31" s="187">
        <f t="shared" si="6"/>
        <v>1.4999999999999999E-2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1</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2</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2</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75" priority="3">
      <formula>$AQ11=2</formula>
    </cfRule>
  </conditionalFormatting>
  <conditionalFormatting sqref="Y11:AF30">
    <cfRule type="expression" dxfId="74" priority="2">
      <formula>$AQ11=3</formula>
    </cfRule>
  </conditionalFormatting>
  <conditionalFormatting sqref="AC11:AJ30">
    <cfRule type="expression" dxfId="73" priority="1">
      <formula>$AQ11=1</formula>
    </cfRule>
  </conditionalFormatting>
  <dataValidations count="2">
    <dataValidation type="list" allowBlank="1" showInputMessage="1" showErrorMessage="1" sqref="Y11:AB30" xr:uid="{ABAFBD16-BE19-4480-8FCD-1FD7EE5EEE5A}">
      <formula1>"　,○"</formula1>
    </dataValidation>
    <dataValidation type="list" allowBlank="1" showInputMessage="1" showErrorMessage="1" sqref="N11:O30 R11:T30" xr:uid="{B50F66D6-3F1A-4E15-B60F-4B62DF79CF6F}">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D496C63-DE8B-459E-B0BF-CD6E7DE93802}">
          <x14:formula1>
            <xm:f>'(参考)リスト'!$F$16:$F$21</xm:f>
          </x14:formula1>
          <xm:sqref>W11:X30</xm:sqref>
        </x14:dataValidation>
        <x14:dataValidation type="list" allowBlank="1" showInputMessage="1" showErrorMessage="1" xr:uid="{4B1EDC32-0799-447C-BA9B-06DABA861FB3}">
          <x14:formula1>
            <xm:f>'(参考)リスト'!$B$16:$B$20</xm:f>
          </x14:formula1>
          <xm:sqref>L11:M30</xm:sqref>
        </x14:dataValidation>
        <x14:dataValidation type="list" allowBlank="1" showInputMessage="1" showErrorMessage="1" xr:uid="{C0BCBF42-54F5-44BA-845B-ACA278A121AC}">
          <x14:formula1>
            <xm:f>'(参考)リスト'!$G$16:$G$20</xm:f>
          </x14:formula1>
          <xm:sqref>U11:V30</xm:sqref>
        </x14:dataValidation>
        <x14:dataValidation type="list" allowBlank="1" showInputMessage="1" showErrorMessage="1" xr:uid="{9529B17D-1114-4BF2-8339-DFCAD53DCCF0}">
          <x14:formula1>
            <xm:f>'(参考)リスト'!$D$16:$D$18</xm:f>
          </x14:formula1>
          <xm:sqref>P11:Q30</xm:sqref>
        </x14:dataValidation>
      </x14:dataValidations>
    </ext>
  </extLst>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C6E83-1E14-4626-9E6C-626A1CE31996}">
  <sheetPr codeName="Sheet150"/>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95</v>
      </c>
      <c r="AW5" s="137">
        <f>R7</f>
        <v>10.5</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4.4999999999999997E-3</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95</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755</v>
      </c>
      <c r="O11" s="955"/>
      <c r="P11" s="928" t="s">
        <v>720</v>
      </c>
      <c r="Q11" s="930"/>
      <c r="R11" s="312" t="s">
        <v>721</v>
      </c>
      <c r="S11" s="312"/>
      <c r="T11" s="312"/>
      <c r="U11" s="928" t="s">
        <v>547</v>
      </c>
      <c r="V11" s="930"/>
      <c r="W11" s="928" t="s">
        <v>723</v>
      </c>
      <c r="X11" s="929"/>
      <c r="Y11" s="286"/>
      <c r="Z11" s="286"/>
      <c r="AA11" s="286"/>
      <c r="AB11" s="286"/>
      <c r="AC11" s="186"/>
      <c r="AD11" s="186"/>
      <c r="AE11" s="186"/>
      <c r="AF11" s="298">
        <v>4.4999999999999997E-3</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4.4999999999999997E-3</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72" priority="3">
      <formula>$AQ11=2</formula>
    </cfRule>
  </conditionalFormatting>
  <conditionalFormatting sqref="Y11:AF30">
    <cfRule type="expression" dxfId="71" priority="2">
      <formula>$AQ11=3</formula>
    </cfRule>
  </conditionalFormatting>
  <conditionalFormatting sqref="AC11:AJ30">
    <cfRule type="expression" dxfId="70" priority="1">
      <formula>$AQ11=1</formula>
    </cfRule>
  </conditionalFormatting>
  <dataValidations count="2">
    <dataValidation type="list" allowBlank="1" showInputMessage="1" showErrorMessage="1" sqref="Y11:AB30" xr:uid="{F32A56F9-82A2-49A5-8383-2B540D417BC3}">
      <formula1>"　,○"</formula1>
    </dataValidation>
    <dataValidation type="list" allowBlank="1" showInputMessage="1" showErrorMessage="1" sqref="N11:O30 R11:T30" xr:uid="{E2D9C6E4-D06F-4F40-89B7-1126C58DD39D}">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91FEEA-EAAB-45BF-B68E-E0A0BD7C5661}">
          <x14:formula1>
            <xm:f>'(参考)リスト'!$F$16:$F$21</xm:f>
          </x14:formula1>
          <xm:sqref>W11:X30</xm:sqref>
        </x14:dataValidation>
        <x14:dataValidation type="list" allowBlank="1" showInputMessage="1" showErrorMessage="1" xr:uid="{E752C2C4-E0A1-48E3-A514-1FFC9602CF64}">
          <x14:formula1>
            <xm:f>'(参考)リスト'!$B$16:$B$20</xm:f>
          </x14:formula1>
          <xm:sqref>L11:M30</xm:sqref>
        </x14:dataValidation>
        <x14:dataValidation type="list" allowBlank="1" showInputMessage="1" showErrorMessage="1" xr:uid="{91A38819-F571-48A0-ACE1-CC10C2104664}">
          <x14:formula1>
            <xm:f>'(参考)リスト'!$G$16:$G$20</xm:f>
          </x14:formula1>
          <xm:sqref>U11:V30</xm:sqref>
        </x14:dataValidation>
        <x14:dataValidation type="list" allowBlank="1" showInputMessage="1" showErrorMessage="1" xr:uid="{FF0E99AD-7757-4388-A4E7-AB880D4C889A}">
          <x14:formula1>
            <xm:f>'(参考)リスト'!$D$16:$D$18</xm:f>
          </x14:formula1>
          <xm:sqref>P11:Q30</xm:sqref>
        </x14:dataValidation>
      </x14:dataValidations>
    </ext>
  </extLst>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1C805-16EE-48BE-BF33-DB0213D4CDF3}">
  <sheetPr codeName="Sheet151"/>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96</v>
      </c>
      <c r="AW5" s="137">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96</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719</v>
      </c>
      <c r="O11" s="955"/>
      <c r="P11" s="928" t="s">
        <v>720</v>
      </c>
      <c r="Q11" s="930"/>
      <c r="R11" s="312" t="s">
        <v>734</v>
      </c>
      <c r="S11" s="312"/>
      <c r="T11" s="312"/>
      <c r="U11" s="928" t="s">
        <v>547</v>
      </c>
      <c r="V11" s="930"/>
      <c r="W11" s="928" t="s">
        <v>723</v>
      </c>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69" priority="3">
      <formula>$AQ11=2</formula>
    </cfRule>
  </conditionalFormatting>
  <conditionalFormatting sqref="Y11:AF30">
    <cfRule type="expression" dxfId="68" priority="2">
      <formula>$AQ11=3</formula>
    </cfRule>
  </conditionalFormatting>
  <conditionalFormatting sqref="AC11:AJ30">
    <cfRule type="expression" dxfId="67" priority="1">
      <formula>$AQ11=1</formula>
    </cfRule>
  </conditionalFormatting>
  <dataValidations count="2">
    <dataValidation type="list" allowBlank="1" showInputMessage="1" showErrorMessage="1" sqref="Y11:AB30" xr:uid="{982BF740-FF98-41A6-A498-F6BB5075970A}">
      <formula1>"　,○"</formula1>
    </dataValidation>
    <dataValidation type="list" allowBlank="1" showInputMessage="1" showErrorMessage="1" sqref="N11:O30 R11:T30" xr:uid="{5669DE2F-5ADD-4754-AF38-65AA6CD88FD8}">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ECD745A-E1C7-4248-BEBF-FA47522FC30F}">
          <x14:formula1>
            <xm:f>'(参考)リスト'!$F$16:$F$21</xm:f>
          </x14:formula1>
          <xm:sqref>W11:X30</xm:sqref>
        </x14:dataValidation>
        <x14:dataValidation type="list" allowBlank="1" showInputMessage="1" showErrorMessage="1" xr:uid="{E5210BA2-BAD0-430F-8E9B-8273EB6356DF}">
          <x14:formula1>
            <xm:f>'(参考)リスト'!$B$16:$B$20</xm:f>
          </x14:formula1>
          <xm:sqref>L11:M30</xm:sqref>
        </x14:dataValidation>
        <x14:dataValidation type="list" allowBlank="1" showInputMessage="1" showErrorMessage="1" xr:uid="{2633A607-9550-4260-B026-9B7237A2758E}">
          <x14:formula1>
            <xm:f>'(参考)リスト'!$G$16:$G$20</xm:f>
          </x14:formula1>
          <xm:sqref>U11:V30</xm:sqref>
        </x14:dataValidation>
        <x14:dataValidation type="list" allowBlank="1" showInputMessage="1" showErrorMessage="1" xr:uid="{0FF67068-C4F2-42D4-BACF-6728B6F2A49C}">
          <x14:formula1>
            <xm:f>'(参考)リスト'!$D$16:$D$18</xm:f>
          </x14:formula1>
          <xm:sqref>P11:Q30</xm:sqref>
        </x14:dataValidation>
      </x14:dataValidations>
    </ext>
  </extLst>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7695C-5E7E-491E-8AE3-F9D0AC6C59E6}">
  <sheetPr codeName="Sheet152"/>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97</v>
      </c>
      <c r="AW5" s="137">
        <f>R7</f>
        <v>10.5</v>
      </c>
      <c r="AX5" s="169">
        <f>+Y32</f>
        <v>0</v>
      </c>
      <c r="AY5" s="169">
        <f>+Z32</f>
        <v>0</v>
      </c>
      <c r="AZ5" s="169">
        <f>+AA32</f>
        <v>0</v>
      </c>
      <c r="BA5" s="169">
        <f t="shared" ref="BA5" si="0">+AB32</f>
        <v>0</v>
      </c>
      <c r="BB5" s="169">
        <f>+AC32</f>
        <v>0</v>
      </c>
      <c r="BC5" s="169">
        <f t="shared" ref="BC5:BI5" si="1">+AD32</f>
        <v>0</v>
      </c>
      <c r="BD5" s="169">
        <f t="shared" si="1"/>
        <v>0</v>
      </c>
      <c r="BE5" s="169">
        <f t="shared" si="1"/>
        <v>5</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5</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0.15410000000000001</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97</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721</v>
      </c>
      <c r="S11" s="312"/>
      <c r="T11" s="312"/>
      <c r="U11" s="928" t="s">
        <v>547</v>
      </c>
      <c r="V11" s="930"/>
      <c r="W11" s="928" t="s">
        <v>723</v>
      </c>
      <c r="X11" s="929"/>
      <c r="Y11" s="286"/>
      <c r="Z11" s="286"/>
      <c r="AA11" s="286"/>
      <c r="AB11" s="286"/>
      <c r="AC11" s="186"/>
      <c r="AD11" s="186"/>
      <c r="AE11" s="186"/>
      <c r="AF11" s="298">
        <v>1.6000000000000001E-3</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732</v>
      </c>
      <c r="O12" s="955"/>
      <c r="P12" s="928" t="s">
        <v>720</v>
      </c>
      <c r="Q12" s="930"/>
      <c r="R12" s="312" t="s">
        <v>731</v>
      </c>
      <c r="S12" s="312"/>
      <c r="T12" s="312"/>
      <c r="U12" s="928" t="s">
        <v>547</v>
      </c>
      <c r="V12" s="930"/>
      <c r="W12" s="928" t="s">
        <v>723</v>
      </c>
      <c r="X12" s="929"/>
      <c r="Y12" s="286"/>
      <c r="Z12" s="286"/>
      <c r="AA12" s="286"/>
      <c r="AB12" s="286"/>
      <c r="AC12" s="186"/>
      <c r="AD12" s="186"/>
      <c r="AE12" s="186"/>
      <c r="AF12" s="298">
        <v>0.12</v>
      </c>
      <c r="AG12" s="186"/>
      <c r="AH12" s="186"/>
      <c r="AI12" s="186"/>
      <c r="AJ12" s="186"/>
      <c r="AK12" s="956" t="s">
        <v>1070</v>
      </c>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719</v>
      </c>
      <c r="O13" s="955"/>
      <c r="P13" s="928" t="s">
        <v>720</v>
      </c>
      <c r="Q13" s="930"/>
      <c r="R13" s="312" t="s">
        <v>721</v>
      </c>
      <c r="S13" s="312"/>
      <c r="T13" s="312"/>
      <c r="U13" s="928" t="s">
        <v>547</v>
      </c>
      <c r="V13" s="930"/>
      <c r="W13" s="928" t="s">
        <v>723</v>
      </c>
      <c r="X13" s="929"/>
      <c r="Y13" s="286"/>
      <c r="Z13" s="286"/>
      <c r="AA13" s="286"/>
      <c r="AB13" s="286"/>
      <c r="AC13" s="186"/>
      <c r="AD13" s="186"/>
      <c r="AE13" s="186"/>
      <c r="AF13" s="298">
        <v>2.5000000000000001E-3</v>
      </c>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v>4</v>
      </c>
      <c r="L14" s="954" t="s">
        <v>718</v>
      </c>
      <c r="M14" s="955"/>
      <c r="N14" s="954" t="s">
        <v>719</v>
      </c>
      <c r="O14" s="955"/>
      <c r="P14" s="928" t="s">
        <v>720</v>
      </c>
      <c r="Q14" s="930"/>
      <c r="R14" s="312" t="s">
        <v>721</v>
      </c>
      <c r="S14" s="312"/>
      <c r="T14" s="312"/>
      <c r="U14" s="928" t="s">
        <v>547</v>
      </c>
      <c r="V14" s="930"/>
      <c r="W14" s="928" t="s">
        <v>723</v>
      </c>
      <c r="X14" s="929"/>
      <c r="Y14" s="286"/>
      <c r="Z14" s="286"/>
      <c r="AA14" s="286"/>
      <c r="AB14" s="286"/>
      <c r="AC14" s="186"/>
      <c r="AD14" s="186"/>
      <c r="AE14" s="186"/>
      <c r="AF14" s="298">
        <v>1.4999999999999999E-2</v>
      </c>
      <c r="AG14" s="186"/>
      <c r="AH14" s="186"/>
      <c r="AI14" s="186"/>
      <c r="AJ14" s="186"/>
      <c r="AK14" s="956"/>
      <c r="AL14" s="957"/>
      <c r="AM14" s="957"/>
      <c r="AN14" s="958"/>
      <c r="AO14" s="959"/>
      <c r="AP14" s="3"/>
      <c r="AQ14" s="185">
        <f t="shared" si="5"/>
        <v>2</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v>5</v>
      </c>
      <c r="L15" s="954" t="s">
        <v>718</v>
      </c>
      <c r="M15" s="955"/>
      <c r="N15" s="954" t="s">
        <v>726</v>
      </c>
      <c r="O15" s="955"/>
      <c r="P15" s="928" t="s">
        <v>720</v>
      </c>
      <c r="Q15" s="930"/>
      <c r="R15" s="312" t="s">
        <v>721</v>
      </c>
      <c r="S15" s="312"/>
      <c r="T15" s="312"/>
      <c r="U15" s="928" t="s">
        <v>547</v>
      </c>
      <c r="V15" s="930"/>
      <c r="W15" s="928" t="s">
        <v>723</v>
      </c>
      <c r="X15" s="929"/>
      <c r="Y15" s="286"/>
      <c r="Z15" s="286"/>
      <c r="AA15" s="286"/>
      <c r="AB15" s="286"/>
      <c r="AC15" s="186"/>
      <c r="AD15" s="186"/>
      <c r="AE15" s="186"/>
      <c r="AF15" s="298">
        <v>1.4999999999999999E-2</v>
      </c>
      <c r="AG15" s="186"/>
      <c r="AH15" s="186"/>
      <c r="AI15" s="186"/>
      <c r="AJ15" s="186"/>
      <c r="AK15" s="956"/>
      <c r="AL15" s="957"/>
      <c r="AM15" s="957"/>
      <c r="AN15" s="958"/>
      <c r="AO15" s="959"/>
      <c r="AP15" s="3"/>
      <c r="AQ15" s="185">
        <f t="shared" si="5"/>
        <v>2</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0.15410000000000001</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5</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5</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5</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66" priority="3">
      <formula>$AQ11=2</formula>
    </cfRule>
  </conditionalFormatting>
  <conditionalFormatting sqref="Y11:AF30">
    <cfRule type="expression" dxfId="65" priority="2">
      <formula>$AQ11=3</formula>
    </cfRule>
  </conditionalFormatting>
  <conditionalFormatting sqref="AC11:AJ30">
    <cfRule type="expression" dxfId="64" priority="1">
      <formula>$AQ11=1</formula>
    </cfRule>
  </conditionalFormatting>
  <dataValidations count="2">
    <dataValidation type="list" allowBlank="1" showInputMessage="1" showErrorMessage="1" sqref="Y11:AB30" xr:uid="{0A90D515-C003-4E50-B4EF-6E8EE2AB2635}">
      <formula1>"　,○"</formula1>
    </dataValidation>
    <dataValidation type="list" allowBlank="1" showInputMessage="1" showErrorMessage="1" sqref="N11:O30 R11:T30" xr:uid="{99BD6045-2025-4E7F-8DE9-60547F8C4744}">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1FA9903-DF23-4D7E-8CC7-24AB36734F0E}">
          <x14:formula1>
            <xm:f>'(参考)リスト'!$F$16:$F$21</xm:f>
          </x14:formula1>
          <xm:sqref>W11:X30</xm:sqref>
        </x14:dataValidation>
        <x14:dataValidation type="list" allowBlank="1" showInputMessage="1" showErrorMessage="1" xr:uid="{2858D943-19E4-443B-9F9D-6B8AC268F954}">
          <x14:formula1>
            <xm:f>'(参考)リスト'!$B$16:$B$20</xm:f>
          </x14:formula1>
          <xm:sqref>L11:M30</xm:sqref>
        </x14:dataValidation>
        <x14:dataValidation type="list" allowBlank="1" showInputMessage="1" showErrorMessage="1" xr:uid="{328EF002-FCD9-403C-9CD7-03ED3DB63D44}">
          <x14:formula1>
            <xm:f>'(参考)リスト'!$G$16:$G$20</xm:f>
          </x14:formula1>
          <xm:sqref>U11:V30</xm:sqref>
        </x14:dataValidation>
        <x14:dataValidation type="list" allowBlank="1" showInputMessage="1" showErrorMessage="1" xr:uid="{3DE6D9A8-CE17-43CB-826B-99DA7766D9A0}">
          <x14:formula1>
            <xm:f>'(参考)リスト'!$D$16:$D$18</xm:f>
          </x14:formula1>
          <xm:sqref>P11:Q30</xm:sqref>
        </x14:dataValidation>
      </x14:dataValidations>
    </ext>
  </extLst>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8A79D-AC2D-49A3-ACC1-15467FE7CADC}">
  <sheetPr codeName="Sheet153"/>
  <dimension ref="B1:CH52"/>
  <sheetViews>
    <sheetView showGridLines="0" view="pageBreakPreview" topLeftCell="A7"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98</v>
      </c>
      <c r="AW5" s="137">
        <f>R7</f>
        <v>10.5</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5.2499999999999998E-2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98</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719</v>
      </c>
      <c r="O11" s="955"/>
      <c r="P11" s="928" t="s">
        <v>720</v>
      </c>
      <c r="Q11" s="930"/>
      <c r="R11" s="312" t="s">
        <v>721</v>
      </c>
      <c r="S11" s="312"/>
      <c r="T11" s="312"/>
      <c r="U11" s="928" t="s">
        <v>547</v>
      </c>
      <c r="V11" s="930"/>
      <c r="W11" s="928" t="s">
        <v>723</v>
      </c>
      <c r="X11" s="929"/>
      <c r="Y11" s="286"/>
      <c r="Z11" s="286"/>
      <c r="AA11" s="286"/>
      <c r="AB11" s="286"/>
      <c r="AC11" s="186"/>
      <c r="AD11" s="186"/>
      <c r="AE11" s="186"/>
      <c r="AF11" s="186">
        <v>5.2499999999999998E-2</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5.2499999999999998E-2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63" priority="3">
      <formula>$AQ11=2</formula>
    </cfRule>
  </conditionalFormatting>
  <conditionalFormatting sqref="Y11:AF30">
    <cfRule type="expression" dxfId="62" priority="2">
      <formula>$AQ11=3</formula>
    </cfRule>
  </conditionalFormatting>
  <conditionalFormatting sqref="AC11:AJ30">
    <cfRule type="expression" dxfId="61" priority="1">
      <formula>$AQ11=1</formula>
    </cfRule>
  </conditionalFormatting>
  <dataValidations count="2">
    <dataValidation type="list" allowBlank="1" showInputMessage="1" showErrorMessage="1" sqref="Y11:AB30" xr:uid="{0C552747-AD51-47C6-BB02-1499154E5EE1}">
      <formula1>"　,○"</formula1>
    </dataValidation>
    <dataValidation type="list" allowBlank="1" showInputMessage="1" showErrorMessage="1" sqref="N11:O30 R11:T30" xr:uid="{8D8F8B0C-DBC7-4DB0-94F8-D15C1323FE02}">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20E7E4A-5B37-48CE-A5B8-BC6F7ADC897D}">
          <x14:formula1>
            <xm:f>'(参考)リスト'!$F$16:$F$21</xm:f>
          </x14:formula1>
          <xm:sqref>W11:X30</xm:sqref>
        </x14:dataValidation>
        <x14:dataValidation type="list" allowBlank="1" showInputMessage="1" showErrorMessage="1" xr:uid="{5CFE4CF8-F23D-46E9-8AE3-D224D1D2A982}">
          <x14:formula1>
            <xm:f>'(参考)リスト'!$B$16:$B$20</xm:f>
          </x14:formula1>
          <xm:sqref>L11:M30</xm:sqref>
        </x14:dataValidation>
        <x14:dataValidation type="list" allowBlank="1" showInputMessage="1" showErrorMessage="1" xr:uid="{70F5171F-6EAB-4796-B048-E3576255D4E8}">
          <x14:formula1>
            <xm:f>'(参考)リスト'!$G$16:$G$20</xm:f>
          </x14:formula1>
          <xm:sqref>U11:V30</xm:sqref>
        </x14:dataValidation>
        <x14:dataValidation type="list" allowBlank="1" showInputMessage="1" showErrorMessage="1" xr:uid="{4ECE2A15-3C60-4D02-8F5B-483F915B0A16}">
          <x14:formula1>
            <xm:f>'(参考)リスト'!$D$16:$D$18</xm:f>
          </x14:formula1>
          <xm:sqref>P11:Q30</xm:sqref>
        </x14:dataValidation>
      </x14:dataValidations>
    </ext>
  </extLst>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9987B-EE29-43CC-AA89-0A666F79A018}">
  <sheetPr codeName="Sheet154"/>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99</v>
      </c>
      <c r="AW5" s="137">
        <f>R7</f>
        <v>10.5</v>
      </c>
      <c r="AX5" s="169">
        <f>+Y32</f>
        <v>0</v>
      </c>
      <c r="AY5" s="169">
        <f>+Z32</f>
        <v>0</v>
      </c>
      <c r="AZ5" s="169">
        <f>+AA32</f>
        <v>0</v>
      </c>
      <c r="BA5" s="169">
        <f t="shared" ref="BA5" si="0">+AB32</f>
        <v>0</v>
      </c>
      <c r="BB5" s="169">
        <f>+AC32</f>
        <v>0</v>
      </c>
      <c r="BC5" s="169">
        <f t="shared" ref="BC5:BI5" si="1">+AD32</f>
        <v>0</v>
      </c>
      <c r="BD5" s="169">
        <f t="shared" si="1"/>
        <v>2</v>
      </c>
      <c r="BE5" s="169">
        <f t="shared" si="1"/>
        <v>2</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4</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5.7500000000000002E-2</v>
      </c>
      <c r="CD5" s="140">
        <f t="shared" si="4"/>
        <v>0.2</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99</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732</v>
      </c>
      <c r="O11" s="955"/>
      <c r="P11" s="928" t="s">
        <v>720</v>
      </c>
      <c r="Q11" s="930"/>
      <c r="R11" s="312" t="s">
        <v>721</v>
      </c>
      <c r="S11" s="312"/>
      <c r="T11" s="312"/>
      <c r="U11" s="928" t="s">
        <v>547</v>
      </c>
      <c r="V11" s="930"/>
      <c r="W11" s="928" t="s">
        <v>723</v>
      </c>
      <c r="X11" s="929"/>
      <c r="Y11" s="286"/>
      <c r="Z11" s="286"/>
      <c r="AA11" s="286"/>
      <c r="AB11" s="286"/>
      <c r="AC11" s="186"/>
      <c r="AD11" s="186"/>
      <c r="AE11" s="186"/>
      <c r="AF11" s="186">
        <v>0.08</v>
      </c>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720</v>
      </c>
      <c r="Q12" s="930"/>
      <c r="R12" s="312" t="s">
        <v>727</v>
      </c>
      <c r="S12" s="312"/>
      <c r="T12" s="312"/>
      <c r="U12" s="928" t="s">
        <v>547</v>
      </c>
      <c r="V12" s="930"/>
      <c r="W12" s="928" t="s">
        <v>723</v>
      </c>
      <c r="X12" s="929"/>
      <c r="Y12" s="286"/>
      <c r="Z12" s="286"/>
      <c r="AA12" s="286"/>
      <c r="AB12" s="286"/>
      <c r="AC12" s="186"/>
      <c r="AD12" s="186"/>
      <c r="AE12" s="186">
        <v>1.7500000000000002E-2</v>
      </c>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726</v>
      </c>
      <c r="O13" s="955"/>
      <c r="P13" s="928" t="s">
        <v>720</v>
      </c>
      <c r="Q13" s="930"/>
      <c r="R13" s="312" t="s">
        <v>727</v>
      </c>
      <c r="S13" s="312"/>
      <c r="T13" s="312"/>
      <c r="U13" s="928" t="s">
        <v>547</v>
      </c>
      <c r="V13" s="930"/>
      <c r="W13" s="928" t="s">
        <v>723</v>
      </c>
      <c r="X13" s="929"/>
      <c r="Y13" s="286"/>
      <c r="Z13" s="286"/>
      <c r="AA13" s="286"/>
      <c r="AB13" s="286"/>
      <c r="AC13" s="186"/>
      <c r="AD13" s="186"/>
      <c r="AE13" s="186">
        <v>0.04</v>
      </c>
      <c r="AF13" s="186"/>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v>4</v>
      </c>
      <c r="L14" s="954" t="s">
        <v>718</v>
      </c>
      <c r="M14" s="955"/>
      <c r="N14" s="954" t="s">
        <v>726</v>
      </c>
      <c r="O14" s="955"/>
      <c r="P14" s="928" t="s">
        <v>720</v>
      </c>
      <c r="Q14" s="930"/>
      <c r="R14" s="312" t="s">
        <v>721</v>
      </c>
      <c r="S14" s="312"/>
      <c r="T14" s="312"/>
      <c r="U14" s="928" t="s">
        <v>547</v>
      </c>
      <c r="V14" s="930"/>
      <c r="W14" s="928" t="s">
        <v>723</v>
      </c>
      <c r="X14" s="929"/>
      <c r="Y14" s="286"/>
      <c r="Z14" s="286"/>
      <c r="AA14" s="286"/>
      <c r="AB14" s="286"/>
      <c r="AC14" s="186"/>
      <c r="AD14" s="186"/>
      <c r="AE14" s="186"/>
      <c r="AF14" s="186">
        <v>0.12</v>
      </c>
      <c r="AG14" s="186"/>
      <c r="AH14" s="186"/>
      <c r="AI14" s="186"/>
      <c r="AJ14" s="186"/>
      <c r="AK14" s="956"/>
      <c r="AL14" s="957"/>
      <c r="AM14" s="957"/>
      <c r="AN14" s="958"/>
      <c r="AO14" s="959"/>
      <c r="AP14" s="3"/>
      <c r="AQ14" s="185">
        <f t="shared" si="5"/>
        <v>2</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5.7500000000000002E-2</v>
      </c>
      <c r="AF31" s="187">
        <f t="shared" si="6"/>
        <v>0.2</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2</v>
      </c>
      <c r="AF32" s="165">
        <f t="shared" si="7"/>
        <v>2</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4</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4</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60" priority="3">
      <formula>$AQ11=2</formula>
    </cfRule>
  </conditionalFormatting>
  <conditionalFormatting sqref="Y11:AF30">
    <cfRule type="expression" dxfId="59" priority="2">
      <formula>$AQ11=3</formula>
    </cfRule>
  </conditionalFormatting>
  <conditionalFormatting sqref="AC11:AJ30">
    <cfRule type="expression" dxfId="58" priority="1">
      <formula>$AQ11=1</formula>
    </cfRule>
  </conditionalFormatting>
  <dataValidations count="2">
    <dataValidation type="list" allowBlank="1" showInputMessage="1" showErrorMessage="1" sqref="Y11:AB30" xr:uid="{31DB1ABB-52A0-44C2-B14A-3B62A5B316C4}">
      <formula1>"　,○"</formula1>
    </dataValidation>
    <dataValidation type="list" allowBlank="1" showInputMessage="1" showErrorMessage="1" sqref="N11:O30 R11:T30" xr:uid="{0069324B-7128-4D68-A8B7-2808EE76E6C1}">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FDC195-B6A0-4EC2-B87C-C424971D0482}">
          <x14:formula1>
            <xm:f>'(参考)リスト'!$F$16:$F$21</xm:f>
          </x14:formula1>
          <xm:sqref>W11:X30</xm:sqref>
        </x14:dataValidation>
        <x14:dataValidation type="list" allowBlank="1" showInputMessage="1" showErrorMessage="1" xr:uid="{938932C8-F5B4-48DA-985D-07867BC26048}">
          <x14:formula1>
            <xm:f>'(参考)リスト'!$B$16:$B$20</xm:f>
          </x14:formula1>
          <xm:sqref>L11:M30</xm:sqref>
        </x14:dataValidation>
        <x14:dataValidation type="list" allowBlank="1" showInputMessage="1" showErrorMessage="1" xr:uid="{F30EBB6C-DD28-4268-ACFA-DDBBA1163F5D}">
          <x14:formula1>
            <xm:f>'(参考)リスト'!$G$16:$G$20</xm:f>
          </x14:formula1>
          <xm:sqref>U11:V30</xm:sqref>
        </x14:dataValidation>
        <x14:dataValidation type="list" allowBlank="1" showInputMessage="1" showErrorMessage="1" xr:uid="{D39D3C95-104F-441E-B94D-433CB39FA83C}">
          <x14:formula1>
            <xm:f>'(参考)リスト'!$D$16:$D$18</xm:f>
          </x14:formula1>
          <xm:sqref>P11:Q30</xm:sqref>
        </x14:dataValidation>
      </x14:dataValidations>
    </ext>
  </extLst>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7C79A-899E-4CFE-9306-290E115A19C4}">
  <sheetPr codeName="Sheet155"/>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100</v>
      </c>
      <c r="AW5" s="137">
        <f>R7</f>
        <v>10.5</v>
      </c>
      <c r="AX5" s="169">
        <f>+Y32</f>
        <v>0</v>
      </c>
      <c r="AY5" s="169">
        <f>+Z32</f>
        <v>0</v>
      </c>
      <c r="AZ5" s="169">
        <f>+AA32</f>
        <v>0</v>
      </c>
      <c r="BA5" s="169">
        <f t="shared" ref="BA5" si="0">+AB32</f>
        <v>0</v>
      </c>
      <c r="BB5" s="169">
        <f>+AC32</f>
        <v>0</v>
      </c>
      <c r="BC5" s="169">
        <f t="shared" ref="BC5:BI5" si="1">+AD32</f>
        <v>0</v>
      </c>
      <c r="BD5" s="169">
        <f t="shared" si="1"/>
        <v>2</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3</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0.04</v>
      </c>
      <c r="CD5" s="140">
        <f t="shared" si="4"/>
        <v>7.4999999999999997E-3</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100</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718</v>
      </c>
      <c r="M11" s="955"/>
      <c r="N11" s="954" t="s">
        <v>726</v>
      </c>
      <c r="O11" s="955"/>
      <c r="P11" s="928" t="s">
        <v>720</v>
      </c>
      <c r="Q11" s="930"/>
      <c r="R11" s="312" t="s">
        <v>727</v>
      </c>
      <c r="S11" s="312"/>
      <c r="T11" s="312"/>
      <c r="U11" s="928" t="s">
        <v>547</v>
      </c>
      <c r="V11" s="930"/>
      <c r="W11" s="928" t="s">
        <v>723</v>
      </c>
      <c r="X11" s="929"/>
      <c r="Y11" s="286"/>
      <c r="Z11" s="286"/>
      <c r="AA11" s="286"/>
      <c r="AB11" s="286"/>
      <c r="AC11" s="186"/>
      <c r="AD11" s="186"/>
      <c r="AE11" s="186">
        <v>1.4999999999999999E-2</v>
      </c>
      <c r="AF11" s="186"/>
      <c r="AG11" s="186"/>
      <c r="AH11" s="186"/>
      <c r="AI11" s="186"/>
      <c r="AJ11" s="186"/>
      <c r="AK11" s="954"/>
      <c r="AL11" s="994"/>
      <c r="AM11" s="994"/>
      <c r="AN11" s="762"/>
      <c r="AO11" s="763"/>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v>2</v>
      </c>
      <c r="L12" s="954" t="s">
        <v>718</v>
      </c>
      <c r="M12" s="955"/>
      <c r="N12" s="954" t="s">
        <v>726</v>
      </c>
      <c r="O12" s="955"/>
      <c r="P12" s="928" t="s">
        <v>720</v>
      </c>
      <c r="Q12" s="930"/>
      <c r="R12" s="312" t="s">
        <v>727</v>
      </c>
      <c r="S12" s="312"/>
      <c r="T12" s="312"/>
      <c r="U12" s="928" t="s">
        <v>547</v>
      </c>
      <c r="V12" s="930"/>
      <c r="W12" s="928" t="s">
        <v>723</v>
      </c>
      <c r="X12" s="929"/>
      <c r="Y12" s="286"/>
      <c r="Z12" s="286"/>
      <c r="AA12" s="286"/>
      <c r="AB12" s="286"/>
      <c r="AC12" s="186"/>
      <c r="AD12" s="186"/>
      <c r="AE12" s="186">
        <v>2.5000000000000001E-2</v>
      </c>
      <c r="AF12" s="186"/>
      <c r="AG12" s="186"/>
      <c r="AH12" s="186"/>
      <c r="AI12" s="186"/>
      <c r="AJ12" s="186"/>
      <c r="AK12" s="956"/>
      <c r="AL12" s="957"/>
      <c r="AM12" s="957"/>
      <c r="AN12" s="958"/>
      <c r="AO12" s="959"/>
      <c r="AP12" s="3"/>
      <c r="AQ12" s="185">
        <f t="shared" ref="AQ12:AQ30" si="5">IF(P12="材質劣化",2,IF(P12="漏水",3,1))</f>
        <v>2</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v>3</v>
      </c>
      <c r="L13" s="954" t="s">
        <v>718</v>
      </c>
      <c r="M13" s="955"/>
      <c r="N13" s="954" t="s">
        <v>726</v>
      </c>
      <c r="O13" s="955"/>
      <c r="P13" s="928" t="s">
        <v>720</v>
      </c>
      <c r="Q13" s="930"/>
      <c r="R13" s="312" t="s">
        <v>721</v>
      </c>
      <c r="S13" s="312"/>
      <c r="T13" s="312"/>
      <c r="U13" s="928" t="s">
        <v>547</v>
      </c>
      <c r="V13" s="930"/>
      <c r="W13" s="928" t="s">
        <v>723</v>
      </c>
      <c r="X13" s="929"/>
      <c r="Y13" s="286"/>
      <c r="Z13" s="286"/>
      <c r="AA13" s="286"/>
      <c r="AB13" s="286"/>
      <c r="AC13" s="186"/>
      <c r="AD13" s="186"/>
      <c r="AE13" s="186"/>
      <c r="AF13" s="186">
        <v>7.4999999999999997E-3</v>
      </c>
      <c r="AG13" s="186"/>
      <c r="AH13" s="186"/>
      <c r="AI13" s="186"/>
      <c r="AJ13" s="186"/>
      <c r="AK13" s="956"/>
      <c r="AL13" s="957"/>
      <c r="AM13" s="957"/>
      <c r="AN13" s="958"/>
      <c r="AO13" s="959"/>
      <c r="AP13" s="3"/>
      <c r="AQ13" s="185">
        <f t="shared" si="5"/>
        <v>2</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0.04</v>
      </c>
      <c r="AF31" s="187">
        <f t="shared" si="6"/>
        <v>7.4999999999999997E-3</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2</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Ⅱa</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3</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3</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57" priority="3">
      <formula>$AQ11=2</formula>
    </cfRule>
  </conditionalFormatting>
  <conditionalFormatting sqref="Y11:AF30">
    <cfRule type="expression" dxfId="56" priority="2">
      <formula>$AQ11=3</formula>
    </cfRule>
  </conditionalFormatting>
  <conditionalFormatting sqref="AC11:AJ30">
    <cfRule type="expression" dxfId="55" priority="1">
      <formula>$AQ11=1</formula>
    </cfRule>
  </conditionalFormatting>
  <dataValidations count="2">
    <dataValidation type="list" allowBlank="1" showInputMessage="1" showErrorMessage="1" sqref="Y11:AB30" xr:uid="{FFB8A5A0-1444-4385-ADCD-2BB39532A978}">
      <formula1>"　,○"</formula1>
    </dataValidation>
    <dataValidation type="list" allowBlank="1" showInputMessage="1" showErrorMessage="1" sqref="N11:O30 R11:T30" xr:uid="{73ED9886-1E35-4593-98ED-01A7A8B58C1E}">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F8280E6-23E9-42BB-943E-99B6B4E48DF3}">
          <x14:formula1>
            <xm:f>'(参考)リスト'!$F$16:$F$21</xm:f>
          </x14:formula1>
          <xm:sqref>W11:X30</xm:sqref>
        </x14:dataValidation>
        <x14:dataValidation type="list" allowBlank="1" showInputMessage="1" showErrorMessage="1" xr:uid="{D5E0495A-F286-4376-B9A6-115A5CAF14F5}">
          <x14:formula1>
            <xm:f>'(参考)リスト'!$B$16:$B$20</xm:f>
          </x14:formula1>
          <xm:sqref>L11:M30</xm:sqref>
        </x14:dataValidation>
        <x14:dataValidation type="list" allowBlank="1" showInputMessage="1" showErrorMessage="1" xr:uid="{EFD3EB88-73BE-4B36-9974-66F11E04DAC8}">
          <x14:formula1>
            <xm:f>'(参考)リスト'!$G$16:$G$20</xm:f>
          </x14:formula1>
          <xm:sqref>U11:V30</xm:sqref>
        </x14:dataValidation>
        <x14:dataValidation type="list" allowBlank="1" showInputMessage="1" showErrorMessage="1" xr:uid="{38A10C22-CC99-40A0-B128-A1675E5D725A}">
          <x14:formula1>
            <xm:f>'(参考)リスト'!$D$16:$D$18</xm:f>
          </x14:formula1>
          <xm:sqref>P11:Q30</xm:sqref>
        </x14:dataValidation>
      </x14:dataValidations>
    </ext>
  </extLst>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064BB-C915-4216-B9EF-64DED55D9193}">
  <sheetPr codeName="Sheet156"/>
  <dimension ref="B1:CH52"/>
  <sheetViews>
    <sheetView showGridLines="0" view="pageBreakPreview" zoomScale="85" zoomScaleNormal="100" zoomScaleSheetLayoutView="85"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101</v>
      </c>
      <c r="AW5" s="137">
        <f>R7</f>
        <v>10.5</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1</v>
      </c>
      <c r="BP5" s="169">
        <f>+AG35</f>
        <v>0</v>
      </c>
      <c r="BQ5" s="169">
        <f>+AH35</f>
        <v>0</v>
      </c>
      <c r="BR5" s="169">
        <f>+AI35</f>
        <v>0</v>
      </c>
      <c r="BS5" s="285" t="str">
        <f>+Y36</f>
        <v>Ⅰ</v>
      </c>
      <c r="BT5" s="285" t="str">
        <f>+AC36</f>
        <v>Ⅱ</v>
      </c>
      <c r="BU5" s="285" t="str">
        <f>+AG36</f>
        <v>Ⅰ</v>
      </c>
      <c r="BV5" s="285" t="str">
        <f>+Y37</f>
        <v>Ⅱ</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0.01</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101</v>
      </c>
      <c r="O7" s="929"/>
      <c r="P7" s="936" t="s">
        <v>451</v>
      </c>
      <c r="Q7" s="938"/>
      <c r="R7" s="976">
        <v>10.5</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v>1</v>
      </c>
      <c r="L11" s="954" t="s">
        <v>731</v>
      </c>
      <c r="M11" s="955"/>
      <c r="N11" s="954" t="s">
        <v>731</v>
      </c>
      <c r="O11" s="955"/>
      <c r="P11" s="928" t="s">
        <v>720</v>
      </c>
      <c r="Q11" s="930"/>
      <c r="R11" s="312" t="s">
        <v>731</v>
      </c>
      <c r="S11" s="312"/>
      <c r="T11" s="312"/>
      <c r="U11" s="928" t="s">
        <v>547</v>
      </c>
      <c r="V11" s="930"/>
      <c r="W11" s="928" t="s">
        <v>723</v>
      </c>
      <c r="X11" s="929"/>
      <c r="Y11" s="286"/>
      <c r="Z11" s="286"/>
      <c r="AA11" s="286"/>
      <c r="AB11" s="286"/>
      <c r="AC11" s="186"/>
      <c r="AD11" s="186"/>
      <c r="AE11" s="186"/>
      <c r="AF11" s="186">
        <v>0.01</v>
      </c>
      <c r="AG11" s="186"/>
      <c r="AH11" s="186"/>
      <c r="AI11" s="186"/>
      <c r="AJ11" s="186"/>
      <c r="AK11" s="1022" t="s">
        <v>1072</v>
      </c>
      <c r="AL11" s="1023"/>
      <c r="AM11" s="1023"/>
      <c r="AN11" s="765"/>
      <c r="AO11" s="766"/>
      <c r="AP11" s="3"/>
      <c r="AQ11" s="185">
        <f>IF(P11="材質劣化",2,IF(P11="漏水",3,1))</f>
        <v>2</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0.01</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1</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Ⅱb</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1</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1</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Ⅱ</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Ⅱ</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Ⅱ</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54" priority="3">
      <formula>$AQ11=2</formula>
    </cfRule>
  </conditionalFormatting>
  <conditionalFormatting sqref="Y11:AF30">
    <cfRule type="expression" dxfId="53" priority="2">
      <formula>$AQ11=3</formula>
    </cfRule>
  </conditionalFormatting>
  <conditionalFormatting sqref="AC11:AJ30">
    <cfRule type="expression" dxfId="52" priority="1">
      <formula>$AQ11=1</formula>
    </cfRule>
  </conditionalFormatting>
  <dataValidations count="2">
    <dataValidation type="list" allowBlank="1" showInputMessage="1" showErrorMessage="1" sqref="Y11:AB30" xr:uid="{C7159CCD-D1E6-4EBA-AB86-A7F8D765368A}">
      <formula1>"　,○"</formula1>
    </dataValidation>
    <dataValidation type="list" allowBlank="1" showInputMessage="1" showErrorMessage="1" sqref="N11:O30 R11:T30" xr:uid="{6999CA7B-6964-4FD7-B110-E505881445F4}">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1EC09F5-CC13-4826-8601-8FCEABF8D6E8}">
          <x14:formula1>
            <xm:f>'(参考)リスト'!$F$16:$F$21</xm:f>
          </x14:formula1>
          <xm:sqref>W11:X30</xm:sqref>
        </x14:dataValidation>
        <x14:dataValidation type="list" allowBlank="1" showInputMessage="1" showErrorMessage="1" xr:uid="{9CF4ACB4-8A61-4107-98BA-6FC08F89295F}">
          <x14:formula1>
            <xm:f>'(参考)リスト'!$B$16:$B$20</xm:f>
          </x14:formula1>
          <xm:sqref>L11:M30</xm:sqref>
        </x14:dataValidation>
        <x14:dataValidation type="list" allowBlank="1" showInputMessage="1" showErrorMessage="1" xr:uid="{8D0F7915-D031-4790-9BFD-1231841AFC70}">
          <x14:formula1>
            <xm:f>'(参考)リスト'!$G$16:$G$20</xm:f>
          </x14:formula1>
          <xm:sqref>U11:V30</xm:sqref>
        </x14:dataValidation>
        <x14:dataValidation type="list" allowBlank="1" showInputMessage="1" showErrorMessage="1" xr:uid="{1741FA8D-00CB-433A-8CE9-F9588F216AC2}">
          <x14:formula1>
            <xm:f>'(参考)リスト'!$D$16:$D$18</xm:f>
          </x14:formula1>
          <xm:sqref>P11:Q30</xm:sqref>
        </x14:dataValidation>
      </x14:dataValidations>
    </ext>
  </extLst>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221F9-47CF-4608-B9D8-9AF524723D62}">
  <sheetPr codeName="Sheet157"/>
  <dimension ref="B1:CH52"/>
  <sheetViews>
    <sheetView showGridLines="0" view="pageBreakPreview" zoomScaleNormal="100" zoomScaleSheetLayoutView="100" workbookViewId="0">
      <selection activeCell="L11" sqref="L11:O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66" t="s">
        <v>28</v>
      </c>
      <c r="L4" s="535"/>
      <c r="M4" s="535"/>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908">
        <f>'様式D-2-1´'!AF4</f>
        <v>44413</v>
      </c>
      <c r="AL4" s="1011"/>
      <c r="AM4" s="1011"/>
      <c r="AN4" s="1011"/>
      <c r="AO4" s="1012"/>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692" t="s">
        <v>1</v>
      </c>
      <c r="L5" s="558"/>
      <c r="M5" s="558"/>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13"/>
      <c r="AL5" s="1014"/>
      <c r="AM5" s="1014"/>
      <c r="AN5" s="1014"/>
      <c r="AO5" s="1015"/>
      <c r="AU5" s="995"/>
      <c r="AV5" s="160">
        <f>N7</f>
        <v>102</v>
      </c>
      <c r="AW5" s="137">
        <f>R7</f>
        <v>6.3000001907348633</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v>102</v>
      </c>
      <c r="O7" s="929"/>
      <c r="P7" s="936" t="s">
        <v>451</v>
      </c>
      <c r="Q7" s="938"/>
      <c r="R7" s="976">
        <v>6.3000001907348633</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51" priority="3">
      <formula>$AQ11=2</formula>
    </cfRule>
  </conditionalFormatting>
  <conditionalFormatting sqref="Y11:AF30">
    <cfRule type="expression" dxfId="50" priority="2">
      <formula>$AQ11=3</formula>
    </cfRule>
  </conditionalFormatting>
  <conditionalFormatting sqref="AC11:AJ30">
    <cfRule type="expression" dxfId="49" priority="1">
      <formula>$AQ11=1</formula>
    </cfRule>
  </conditionalFormatting>
  <dataValidations count="2">
    <dataValidation type="list" allowBlank="1" showInputMessage="1" showErrorMessage="1" sqref="Y11:AB30" xr:uid="{D4E7BC8C-3285-49B6-8FCA-FD970AA39200}">
      <formula1>"　,○"</formula1>
    </dataValidation>
    <dataValidation type="list" allowBlank="1" showInputMessage="1" showErrorMessage="1" sqref="N11:O30 R11:T30" xr:uid="{31DC8172-560A-4655-A809-0D11ECE5A726}">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2FB8743-61CE-4C10-B6B6-44897AC2006B}">
          <x14:formula1>
            <xm:f>'(参考)リスト'!$F$16:$F$21</xm:f>
          </x14:formula1>
          <xm:sqref>W11:X30</xm:sqref>
        </x14:dataValidation>
        <x14:dataValidation type="list" allowBlank="1" showInputMessage="1" showErrorMessage="1" xr:uid="{8AA6A7EB-FBD4-45D9-9E5A-C4F54E59E19B}">
          <x14:formula1>
            <xm:f>'(参考)リスト'!$B$16:$B$20</xm:f>
          </x14:formula1>
          <xm:sqref>L11:M30</xm:sqref>
        </x14:dataValidation>
        <x14:dataValidation type="list" allowBlank="1" showInputMessage="1" showErrorMessage="1" xr:uid="{63C0709F-DDD9-4D44-B357-14BB05995E90}">
          <x14:formula1>
            <xm:f>'(参考)リスト'!$G$16:$G$20</xm:f>
          </x14:formula1>
          <xm:sqref>U11:V30</xm:sqref>
        </x14:dataValidation>
        <x14:dataValidation type="list" allowBlank="1" showInputMessage="1" showErrorMessage="1" xr:uid="{22FD0B5A-7C58-4408-8708-E0FA41811614}">
          <x14:formula1>
            <xm:f>'(参考)リスト'!$D$16:$D$18</xm:f>
          </x14:formula1>
          <xm:sqref>P11:Q30</xm:sqref>
        </x14:dataValidation>
      </x14:dataValidations>
    </ext>
  </extLst>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DC32C-460F-47F0-9C7E-CF511F3CAC1C}">
  <sheetPr codeName="Sheet158"/>
  <dimension ref="B1:CH52"/>
  <sheetViews>
    <sheetView showGridLines="0" view="pageBreakPreview" zoomScaleNormal="100" zoomScaleSheetLayoutView="100" workbookViewId="0">
      <selection activeCell="N5" sqref="N5:S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62" customWidth="1"/>
    <col min="43" max="86" width="4.125" style="136" customWidth="1"/>
    <col min="87" max="99" width="8" style="3" customWidth="1"/>
    <col min="100" max="110" width="9" style="3"/>
    <col min="111" max="111" width="14" style="3" bestFit="1" customWidth="1"/>
    <col min="112" max="16384" width="9" style="3"/>
  </cols>
  <sheetData>
    <row r="1" spans="2:86" x14ac:dyDescent="0.15">
      <c r="AU1" s="995" t="s">
        <v>303</v>
      </c>
      <c r="AV1" s="996" t="s">
        <v>296</v>
      </c>
      <c r="AW1" s="998" t="s">
        <v>297</v>
      </c>
      <c r="AX1" s="1000" t="s">
        <v>304</v>
      </c>
      <c r="AY1" s="1001"/>
      <c r="AZ1" s="1001"/>
      <c r="BA1" s="1001"/>
      <c r="BB1" s="1001"/>
      <c r="BC1" s="1001"/>
      <c r="BD1" s="1001"/>
      <c r="BE1" s="1001"/>
      <c r="BF1" s="1001"/>
      <c r="BG1" s="1001"/>
      <c r="BH1" s="1001"/>
      <c r="BI1" s="1001"/>
      <c r="BJ1" s="1001"/>
      <c r="BK1" s="1001"/>
      <c r="BL1" s="1001"/>
      <c r="BM1" s="1001"/>
      <c r="BN1" s="1001"/>
      <c r="BO1" s="1001"/>
      <c r="BP1" s="1001"/>
      <c r="BQ1" s="1001"/>
      <c r="BR1" s="1002"/>
      <c r="BS1" s="724" t="s">
        <v>298</v>
      </c>
      <c r="BT1" s="1003"/>
      <c r="BU1" s="1003"/>
      <c r="BV1" s="1003"/>
      <c r="BW1" s="1017" t="s">
        <v>305</v>
      </c>
      <c r="BX1" s="1018"/>
      <c r="BY1" s="1018"/>
      <c r="BZ1" s="1018"/>
      <c r="CA1" s="1018"/>
      <c r="CB1" s="1018"/>
      <c r="CC1" s="1018"/>
      <c r="CD1" s="1018"/>
      <c r="CE1" s="1018"/>
      <c r="CF1" s="1018"/>
      <c r="CG1" s="1018"/>
      <c r="CH1" s="1019"/>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95"/>
      <c r="AV2" s="997"/>
      <c r="AW2" s="999"/>
      <c r="AX2" s="962" t="s">
        <v>306</v>
      </c>
      <c r="AY2" s="623"/>
      <c r="AZ2" s="623"/>
      <c r="BA2" s="623"/>
      <c r="BB2" s="623"/>
      <c r="BC2" s="623"/>
      <c r="BD2" s="623"/>
      <c r="BE2" s="623"/>
      <c r="BF2" s="623"/>
      <c r="BG2" s="623"/>
      <c r="BH2" s="623"/>
      <c r="BI2" s="623"/>
      <c r="BJ2" s="623" t="s">
        <v>307</v>
      </c>
      <c r="BK2" s="623"/>
      <c r="BL2" s="623"/>
      <c r="BM2" s="623"/>
      <c r="BN2" s="623"/>
      <c r="BO2" s="623"/>
      <c r="BP2" s="623"/>
      <c r="BQ2" s="623"/>
      <c r="BR2" s="1020"/>
      <c r="BS2" s="1003"/>
      <c r="BT2" s="1003"/>
      <c r="BU2" s="1003"/>
      <c r="BV2" s="1003"/>
      <c r="BW2" s="1021" t="s">
        <v>300</v>
      </c>
      <c r="BX2" s="636"/>
      <c r="BY2" s="636"/>
      <c r="BZ2" s="636"/>
      <c r="CA2" s="623" t="s">
        <v>308</v>
      </c>
      <c r="CB2" s="623"/>
      <c r="CC2" s="623"/>
      <c r="CD2" s="623"/>
      <c r="CE2" s="623"/>
      <c r="CF2" s="623"/>
      <c r="CG2" s="623"/>
      <c r="CH2" s="1020"/>
    </row>
    <row r="3" spans="2:86" ht="24.95" customHeight="1" x14ac:dyDescent="0.15">
      <c r="B3" s="687" t="s">
        <v>449</v>
      </c>
      <c r="C3" s="960"/>
      <c r="D3" s="960"/>
      <c r="E3" s="961"/>
      <c r="F3" s="961"/>
      <c r="G3" s="961"/>
      <c r="H3" s="961"/>
      <c r="I3" s="961"/>
      <c r="J3" s="961"/>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960"/>
      <c r="AJ3" s="960"/>
      <c r="AK3" s="960"/>
      <c r="AL3" s="960"/>
      <c r="AM3" s="960"/>
      <c r="AN3" s="960"/>
      <c r="AO3" s="960"/>
      <c r="AU3" s="995"/>
      <c r="AV3" s="997"/>
      <c r="AW3" s="999"/>
      <c r="AX3" s="962" t="s">
        <v>26</v>
      </c>
      <c r="AY3" s="623"/>
      <c r="AZ3" s="623"/>
      <c r="BA3" s="623"/>
      <c r="BB3" s="623" t="s">
        <v>22</v>
      </c>
      <c r="BC3" s="623"/>
      <c r="BD3" s="623"/>
      <c r="BE3" s="623"/>
      <c r="BF3" s="623" t="s">
        <v>24</v>
      </c>
      <c r="BG3" s="623"/>
      <c r="BH3" s="623"/>
      <c r="BI3" s="623"/>
      <c r="BJ3" s="636" t="s">
        <v>26</v>
      </c>
      <c r="BK3" s="636"/>
      <c r="BL3" s="636"/>
      <c r="BM3" s="636" t="s">
        <v>22</v>
      </c>
      <c r="BN3" s="636"/>
      <c r="BO3" s="636"/>
      <c r="BP3" s="636" t="s">
        <v>24</v>
      </c>
      <c r="BQ3" s="636"/>
      <c r="BR3" s="1016"/>
      <c r="BS3" s="724" t="s">
        <v>26</v>
      </c>
      <c r="BT3" s="724" t="s">
        <v>22</v>
      </c>
      <c r="BU3" s="724" t="s">
        <v>24</v>
      </c>
      <c r="BV3" s="724" t="s">
        <v>301</v>
      </c>
      <c r="BW3" s="962" t="s">
        <v>309</v>
      </c>
      <c r="BX3" s="623"/>
      <c r="BY3" s="623"/>
      <c r="BZ3" s="623"/>
      <c r="CA3" s="623" t="s">
        <v>22</v>
      </c>
      <c r="CB3" s="623"/>
      <c r="CC3" s="623"/>
      <c r="CD3" s="623"/>
      <c r="CE3" s="623" t="s">
        <v>24</v>
      </c>
      <c r="CF3" s="623"/>
      <c r="CG3" s="623"/>
      <c r="CH3" s="1020"/>
    </row>
    <row r="4" spans="2:86" ht="18" customHeight="1" x14ac:dyDescent="0.15">
      <c r="B4" s="513" t="s">
        <v>27</v>
      </c>
      <c r="C4" s="513"/>
      <c r="D4" s="900"/>
      <c r="E4" s="1008" t="str">
        <f>'様式D-2-1´'!E4:I4</f>
        <v>ホウベンザントンネル</v>
      </c>
      <c r="F4" s="1009"/>
      <c r="G4" s="1009"/>
      <c r="H4" s="1009"/>
      <c r="I4" s="1009"/>
      <c r="J4" s="1010"/>
      <c r="K4" s="311" t="s">
        <v>28</v>
      </c>
      <c r="L4" s="340"/>
      <c r="M4" s="340"/>
      <c r="N4" s="1007" t="str">
        <f>'様式D-2-1´'!M4</f>
        <v>国道435号</v>
      </c>
      <c r="O4" s="1007"/>
      <c r="P4" s="1007"/>
      <c r="Q4" s="1007"/>
      <c r="R4" s="1007"/>
      <c r="S4" s="1007"/>
      <c r="T4" s="340" t="s">
        <v>257</v>
      </c>
      <c r="U4" s="340"/>
      <c r="V4" s="340"/>
      <c r="W4" s="340"/>
      <c r="X4" s="340"/>
      <c r="Y4" s="1007" t="str">
        <f>'様式D-2-1´'!W4</f>
        <v>株式会社エイト日本技術開発</v>
      </c>
      <c r="Z4" s="1007"/>
      <c r="AA4" s="1007"/>
      <c r="AB4" s="1007"/>
      <c r="AC4" s="1007"/>
      <c r="AD4" s="1007"/>
      <c r="AE4" s="1007"/>
      <c r="AF4" s="1007"/>
      <c r="AG4" s="327" t="s">
        <v>219</v>
      </c>
      <c r="AH4" s="328"/>
      <c r="AI4" s="328"/>
      <c r="AJ4" s="329"/>
      <c r="AK4" s="1024">
        <f>'様式D-2-1´'!AF4</f>
        <v>44413</v>
      </c>
      <c r="AL4" s="1025"/>
      <c r="AM4" s="1025"/>
      <c r="AN4" s="1025"/>
      <c r="AO4" s="1026"/>
      <c r="AU4" s="995"/>
      <c r="AV4" s="997"/>
      <c r="AW4" s="999"/>
      <c r="AX4" s="130" t="s">
        <v>310</v>
      </c>
      <c r="AY4" s="131" t="s">
        <v>311</v>
      </c>
      <c r="AZ4" s="131" t="s">
        <v>312</v>
      </c>
      <c r="BA4" s="132" t="s">
        <v>313</v>
      </c>
      <c r="BB4" s="133" t="s">
        <v>310</v>
      </c>
      <c r="BC4" s="131" t="s">
        <v>311</v>
      </c>
      <c r="BD4" s="131" t="s">
        <v>312</v>
      </c>
      <c r="BE4" s="132" t="s">
        <v>313</v>
      </c>
      <c r="BF4" s="133" t="s">
        <v>310</v>
      </c>
      <c r="BG4" s="131" t="s">
        <v>311</v>
      </c>
      <c r="BH4" s="131" t="s">
        <v>312</v>
      </c>
      <c r="BI4" s="132" t="s">
        <v>313</v>
      </c>
      <c r="BJ4" s="133" t="s">
        <v>310</v>
      </c>
      <c r="BK4" s="131" t="s">
        <v>311</v>
      </c>
      <c r="BL4" s="132" t="s">
        <v>314</v>
      </c>
      <c r="BM4" s="133" t="s">
        <v>310</v>
      </c>
      <c r="BN4" s="131" t="s">
        <v>311</v>
      </c>
      <c r="BO4" s="132" t="s">
        <v>314</v>
      </c>
      <c r="BP4" s="133" t="s">
        <v>310</v>
      </c>
      <c r="BQ4" s="131" t="s">
        <v>311</v>
      </c>
      <c r="BR4" s="134" t="s">
        <v>314</v>
      </c>
      <c r="BS4" s="1003"/>
      <c r="BT4" s="1003"/>
      <c r="BU4" s="1003"/>
      <c r="BV4" s="1003"/>
      <c r="BW4" s="130" t="s">
        <v>310</v>
      </c>
      <c r="BX4" s="131" t="s">
        <v>311</v>
      </c>
      <c r="BY4" s="131" t="s">
        <v>312</v>
      </c>
      <c r="BZ4" s="132" t="s">
        <v>313</v>
      </c>
      <c r="CA4" s="133" t="s">
        <v>310</v>
      </c>
      <c r="CB4" s="131" t="s">
        <v>311</v>
      </c>
      <c r="CC4" s="131" t="s">
        <v>312</v>
      </c>
      <c r="CD4" s="132" t="s">
        <v>313</v>
      </c>
      <c r="CE4" s="133" t="s">
        <v>310</v>
      </c>
      <c r="CF4" s="131" t="s">
        <v>311</v>
      </c>
      <c r="CG4" s="131" t="s">
        <v>312</v>
      </c>
      <c r="CH4" s="134" t="s">
        <v>313</v>
      </c>
    </row>
    <row r="5" spans="2:86" ht="18" customHeight="1" x14ac:dyDescent="0.15">
      <c r="B5" s="521" t="s">
        <v>0</v>
      </c>
      <c r="C5" s="521"/>
      <c r="D5" s="914"/>
      <c r="E5" s="1004" t="str">
        <f>'様式D-2-1´'!E5:I5</f>
        <v>鳳翩山トンネル</v>
      </c>
      <c r="F5" s="1005"/>
      <c r="G5" s="1005"/>
      <c r="H5" s="1005"/>
      <c r="I5" s="1005"/>
      <c r="J5" s="1006"/>
      <c r="K5" s="311" t="s">
        <v>1</v>
      </c>
      <c r="L5" s="340"/>
      <c r="M5" s="340"/>
      <c r="N5" s="1007" t="str">
        <f>'様式D-2-1´'!M5</f>
        <v>防府土木建設事務所山口支所</v>
      </c>
      <c r="O5" s="1007"/>
      <c r="P5" s="1007"/>
      <c r="Q5" s="1007"/>
      <c r="R5" s="1007"/>
      <c r="S5" s="1007"/>
      <c r="T5" s="340" t="s">
        <v>258</v>
      </c>
      <c r="U5" s="340"/>
      <c r="V5" s="340"/>
      <c r="W5" s="340"/>
      <c r="X5" s="340"/>
      <c r="Y5" s="1007" t="str">
        <f>'様式D-2-1´'!W5</f>
        <v>榎田　敦之</v>
      </c>
      <c r="Z5" s="1007"/>
      <c r="AA5" s="1007"/>
      <c r="AB5" s="1007"/>
      <c r="AC5" s="1007"/>
      <c r="AD5" s="1007"/>
      <c r="AE5" s="1007"/>
      <c r="AF5" s="1007"/>
      <c r="AG5" s="633"/>
      <c r="AH5" s="907"/>
      <c r="AI5" s="907"/>
      <c r="AJ5" s="755"/>
      <c r="AK5" s="1027"/>
      <c r="AL5" s="1028"/>
      <c r="AM5" s="1028"/>
      <c r="AN5" s="1028"/>
      <c r="AO5" s="1029"/>
      <c r="AU5" s="995"/>
      <c r="AV5" s="160" t="str">
        <f>N7</f>
        <v>PE</v>
      </c>
      <c r="AW5" s="137">
        <f>R7</f>
        <v>0</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f>+Y35</f>
        <v>0</v>
      </c>
      <c r="BK5" s="169">
        <f t="shared" ref="BK5" si="2">+Z35</f>
        <v>0</v>
      </c>
      <c r="BL5" s="169">
        <f>+AA35</f>
        <v>0</v>
      </c>
      <c r="BM5" s="169">
        <f>+AC35</f>
        <v>0</v>
      </c>
      <c r="BN5" s="169">
        <f t="shared" ref="BN5:BO5" si="3">+AD35</f>
        <v>0</v>
      </c>
      <c r="BO5" s="169">
        <f t="shared" si="3"/>
        <v>0</v>
      </c>
      <c r="BP5" s="169">
        <f>+AG35</f>
        <v>0</v>
      </c>
      <c r="BQ5" s="169">
        <f>+AH35</f>
        <v>0</v>
      </c>
      <c r="BR5" s="169">
        <f>+AI35</f>
        <v>0</v>
      </c>
      <c r="BS5" s="285" t="str">
        <f>+Y36</f>
        <v>Ⅰ</v>
      </c>
      <c r="BT5" s="285" t="str">
        <f>+AC36</f>
        <v>Ⅰ</v>
      </c>
      <c r="BU5" s="285" t="str">
        <f>+AG36</f>
        <v>Ⅰ</v>
      </c>
      <c r="BV5" s="285" t="str">
        <f>+Y37</f>
        <v>Ⅰ</v>
      </c>
      <c r="BW5" s="138" t="str">
        <f>IF(Y32&gt;0,$R$7,"")</f>
        <v/>
      </c>
      <c r="BX5" s="139" t="str">
        <f>IF(Z32&gt;0,"",IF(AA32&gt;0,$R$7,""))</f>
        <v/>
      </c>
      <c r="BY5" s="139" t="str">
        <f>IF(Y32+Z32&gt;0,"",IF(AA32&gt;0,$R$7,""))</f>
        <v/>
      </c>
      <c r="BZ5" s="139" t="str">
        <f>IF(Y32+Z32+AA32&gt;0,"",IF(AB32&gt;0,$R$7,""))</f>
        <v/>
      </c>
      <c r="CA5" s="140">
        <f t="shared" ref="CA5:CH5" si="4">+AC31</f>
        <v>0</v>
      </c>
      <c r="CB5" s="140">
        <f t="shared" si="4"/>
        <v>0</v>
      </c>
      <c r="CC5" s="140">
        <f t="shared" si="4"/>
        <v>0</v>
      </c>
      <c r="CD5" s="140">
        <f t="shared" si="4"/>
        <v>0</v>
      </c>
      <c r="CE5" s="140">
        <f t="shared" si="4"/>
        <v>0</v>
      </c>
      <c r="CF5" s="140">
        <f t="shared" si="4"/>
        <v>0</v>
      </c>
      <c r="CG5" s="140">
        <f t="shared" si="4"/>
        <v>0</v>
      </c>
      <c r="CH5" s="140">
        <f t="shared" si="4"/>
        <v>0</v>
      </c>
    </row>
    <row r="6" spans="2:86" ht="12" customHeight="1" x14ac:dyDescent="0.15">
      <c r="B6" s="963" t="s">
        <v>218</v>
      </c>
      <c r="C6" s="965"/>
      <c r="D6" s="966"/>
      <c r="E6" s="967"/>
      <c r="F6" s="967"/>
      <c r="G6" s="967"/>
      <c r="H6" s="967"/>
      <c r="I6" s="967"/>
      <c r="J6" s="968"/>
      <c r="K6" s="973" t="s">
        <v>450</v>
      </c>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5"/>
      <c r="AP6" s="3"/>
    </row>
    <row r="7" spans="2:86" ht="12" customHeight="1" x14ac:dyDescent="0.15">
      <c r="B7" s="964"/>
      <c r="C7" s="969"/>
      <c r="D7" s="967"/>
      <c r="E7" s="967"/>
      <c r="F7" s="967"/>
      <c r="G7" s="967"/>
      <c r="H7" s="967"/>
      <c r="I7" s="967"/>
      <c r="J7" s="968"/>
      <c r="K7" s="936" t="s">
        <v>217</v>
      </c>
      <c r="L7" s="937"/>
      <c r="M7" s="938"/>
      <c r="N7" s="928" t="s">
        <v>891</v>
      </c>
      <c r="O7" s="929"/>
      <c r="P7" s="936" t="s">
        <v>451</v>
      </c>
      <c r="Q7" s="938"/>
      <c r="R7" s="976">
        <v>0</v>
      </c>
      <c r="S7" s="977"/>
      <c r="T7" s="978"/>
      <c r="U7" s="979" t="s">
        <v>452</v>
      </c>
      <c r="V7" s="980"/>
      <c r="W7" s="979" t="s">
        <v>453</v>
      </c>
      <c r="X7" s="980"/>
      <c r="Y7" s="938" t="s">
        <v>216</v>
      </c>
      <c r="Z7" s="927"/>
      <c r="AA7" s="927"/>
      <c r="AB7" s="927"/>
      <c r="AC7" s="979" t="s">
        <v>454</v>
      </c>
      <c r="AD7" s="985"/>
      <c r="AE7" s="985"/>
      <c r="AF7" s="985"/>
      <c r="AG7" s="985"/>
      <c r="AH7" s="985"/>
      <c r="AI7" s="985"/>
      <c r="AJ7" s="980"/>
      <c r="AK7" s="979" t="s">
        <v>455</v>
      </c>
      <c r="AL7" s="985"/>
      <c r="AM7" s="985"/>
      <c r="AN7" s="987"/>
      <c r="AO7" s="988"/>
      <c r="AP7" s="3"/>
      <c r="AV7" s="141"/>
      <c r="AW7" s="184"/>
      <c r="AX7" s="141"/>
      <c r="AY7" s="141"/>
      <c r="AZ7" s="141"/>
      <c r="BA7" s="141"/>
      <c r="BB7" s="141"/>
      <c r="BC7" s="141"/>
      <c r="BD7" s="141"/>
    </row>
    <row r="8" spans="2:86" ht="12" customHeight="1" x14ac:dyDescent="0.15">
      <c r="B8" s="964"/>
      <c r="C8" s="969"/>
      <c r="D8" s="967"/>
      <c r="E8" s="967"/>
      <c r="F8" s="967"/>
      <c r="G8" s="967"/>
      <c r="H8" s="967"/>
      <c r="I8" s="967"/>
      <c r="J8" s="968"/>
      <c r="K8" s="927" t="s">
        <v>456</v>
      </c>
      <c r="L8" s="927" t="s">
        <v>199</v>
      </c>
      <c r="M8" s="927"/>
      <c r="N8" s="927" t="s">
        <v>198</v>
      </c>
      <c r="O8" s="927"/>
      <c r="P8" s="927" t="s">
        <v>457</v>
      </c>
      <c r="Q8" s="927"/>
      <c r="R8" s="927" t="s">
        <v>6</v>
      </c>
      <c r="S8" s="927"/>
      <c r="T8" s="927"/>
      <c r="U8" s="981"/>
      <c r="V8" s="982"/>
      <c r="W8" s="981"/>
      <c r="X8" s="982"/>
      <c r="Y8" s="938"/>
      <c r="Z8" s="927"/>
      <c r="AA8" s="927"/>
      <c r="AB8" s="927"/>
      <c r="AC8" s="983"/>
      <c r="AD8" s="986"/>
      <c r="AE8" s="986"/>
      <c r="AF8" s="986"/>
      <c r="AG8" s="986"/>
      <c r="AH8" s="986"/>
      <c r="AI8" s="986"/>
      <c r="AJ8" s="984"/>
      <c r="AK8" s="981"/>
      <c r="AL8" s="989"/>
      <c r="AM8" s="989"/>
      <c r="AN8" s="990"/>
      <c r="AO8" s="991"/>
      <c r="AP8" s="3"/>
      <c r="AV8" s="141"/>
      <c r="AW8" s="141"/>
      <c r="AX8" s="141"/>
      <c r="AY8" s="141"/>
      <c r="AZ8" s="141"/>
      <c r="BA8" s="141"/>
      <c r="BB8" s="141"/>
      <c r="BC8" s="141"/>
      <c r="BD8" s="141"/>
    </row>
    <row r="9" spans="2:86" ht="12" customHeight="1" x14ac:dyDescent="0.15">
      <c r="B9" s="964"/>
      <c r="C9" s="969"/>
      <c r="D9" s="967"/>
      <c r="E9" s="967"/>
      <c r="F9" s="967"/>
      <c r="G9" s="967"/>
      <c r="H9" s="967"/>
      <c r="I9" s="967"/>
      <c r="J9" s="968"/>
      <c r="K9" s="927"/>
      <c r="L9" s="927"/>
      <c r="M9" s="927"/>
      <c r="N9" s="927"/>
      <c r="O9" s="927"/>
      <c r="P9" s="927"/>
      <c r="Q9" s="927"/>
      <c r="R9" s="927"/>
      <c r="S9" s="927"/>
      <c r="T9" s="927"/>
      <c r="U9" s="981"/>
      <c r="V9" s="982"/>
      <c r="W9" s="981"/>
      <c r="X9" s="982"/>
      <c r="Y9" s="938" t="s">
        <v>458</v>
      </c>
      <c r="Z9" s="927"/>
      <c r="AA9" s="927"/>
      <c r="AB9" s="927"/>
      <c r="AC9" s="927" t="s">
        <v>459</v>
      </c>
      <c r="AD9" s="927"/>
      <c r="AE9" s="927"/>
      <c r="AF9" s="927"/>
      <c r="AG9" s="927" t="s">
        <v>460</v>
      </c>
      <c r="AH9" s="927"/>
      <c r="AI9" s="927"/>
      <c r="AJ9" s="927"/>
      <c r="AK9" s="981"/>
      <c r="AL9" s="989"/>
      <c r="AM9" s="989"/>
      <c r="AN9" s="990"/>
      <c r="AO9" s="991"/>
      <c r="AP9" s="3"/>
      <c r="AV9" s="141"/>
      <c r="AW9" s="141"/>
      <c r="AX9" s="141"/>
      <c r="AY9" s="141"/>
      <c r="AZ9" s="141"/>
      <c r="BA9" s="141"/>
      <c r="BB9" s="141"/>
      <c r="BC9" s="141"/>
      <c r="BD9" s="141"/>
    </row>
    <row r="10" spans="2:86" ht="12" customHeight="1" x14ac:dyDescent="0.15">
      <c r="B10" s="964"/>
      <c r="C10" s="969"/>
      <c r="D10" s="967"/>
      <c r="E10" s="967"/>
      <c r="F10" s="967"/>
      <c r="G10" s="967"/>
      <c r="H10" s="967"/>
      <c r="I10" s="967"/>
      <c r="J10" s="968"/>
      <c r="K10" s="927"/>
      <c r="L10" s="927"/>
      <c r="M10" s="927"/>
      <c r="N10" s="927"/>
      <c r="O10" s="927"/>
      <c r="P10" s="927"/>
      <c r="Q10" s="927"/>
      <c r="R10" s="927"/>
      <c r="S10" s="927"/>
      <c r="T10" s="927"/>
      <c r="U10" s="983"/>
      <c r="V10" s="984"/>
      <c r="W10" s="983"/>
      <c r="X10" s="984"/>
      <c r="Y10" s="163" t="s">
        <v>32</v>
      </c>
      <c r="Z10" s="159" t="s">
        <v>33</v>
      </c>
      <c r="AA10" s="159" t="s">
        <v>461</v>
      </c>
      <c r="AB10" s="159" t="s">
        <v>462</v>
      </c>
      <c r="AC10" s="159" t="s">
        <v>32</v>
      </c>
      <c r="AD10" s="159" t="s">
        <v>33</v>
      </c>
      <c r="AE10" s="159" t="s">
        <v>461</v>
      </c>
      <c r="AF10" s="159" t="s">
        <v>462</v>
      </c>
      <c r="AG10" s="159" t="s">
        <v>32</v>
      </c>
      <c r="AH10" s="159" t="s">
        <v>33</v>
      </c>
      <c r="AI10" s="159" t="s">
        <v>461</v>
      </c>
      <c r="AJ10" s="159" t="s">
        <v>462</v>
      </c>
      <c r="AK10" s="983"/>
      <c r="AL10" s="986"/>
      <c r="AM10" s="986"/>
      <c r="AN10" s="992"/>
      <c r="AO10" s="993"/>
      <c r="AP10" s="3"/>
      <c r="AV10" s="141"/>
      <c r="AW10" s="141"/>
      <c r="AX10" s="141"/>
      <c r="AY10" s="141"/>
      <c r="AZ10" s="141"/>
      <c r="BA10" s="141"/>
      <c r="BB10" s="141"/>
      <c r="BC10" s="141"/>
      <c r="BD10" s="141"/>
    </row>
    <row r="11" spans="2:86" ht="12" customHeight="1" x14ac:dyDescent="0.15">
      <c r="B11" s="964"/>
      <c r="C11" s="969"/>
      <c r="D11" s="967"/>
      <c r="E11" s="967"/>
      <c r="F11" s="967"/>
      <c r="G11" s="967"/>
      <c r="H11" s="967"/>
      <c r="I11" s="967"/>
      <c r="J11" s="968"/>
      <c r="K11" s="164"/>
      <c r="L11" s="954"/>
      <c r="M11" s="955"/>
      <c r="N11" s="954"/>
      <c r="O11" s="955"/>
      <c r="P11" s="928"/>
      <c r="Q11" s="930"/>
      <c r="R11" s="312"/>
      <c r="S11" s="312"/>
      <c r="T11" s="312"/>
      <c r="U11" s="928"/>
      <c r="V11" s="930"/>
      <c r="W11" s="928"/>
      <c r="X11" s="929"/>
      <c r="Y11" s="286"/>
      <c r="Z11" s="286"/>
      <c r="AA11" s="286"/>
      <c r="AB11" s="286"/>
      <c r="AC11" s="186"/>
      <c r="AD11" s="186"/>
      <c r="AE11" s="186"/>
      <c r="AF11" s="186"/>
      <c r="AG11" s="186"/>
      <c r="AH11" s="186"/>
      <c r="AI11" s="186"/>
      <c r="AJ11" s="186"/>
      <c r="AK11" s="954"/>
      <c r="AL11" s="994"/>
      <c r="AM11" s="994"/>
      <c r="AN11" s="762"/>
      <c r="AO11" s="763"/>
      <c r="AP11" s="3"/>
      <c r="AQ11" s="185">
        <f>IF(P11="材質劣化",2,IF(P11="漏水",3,1))</f>
        <v>1</v>
      </c>
      <c r="AV11" s="141"/>
      <c r="AW11" s="141"/>
      <c r="AX11" s="141"/>
      <c r="AY11" s="141"/>
      <c r="AZ11" s="141"/>
      <c r="BA11" s="141"/>
      <c r="BB11" s="141"/>
      <c r="BC11" s="141"/>
      <c r="BD11" s="141"/>
    </row>
    <row r="12" spans="2:86" ht="12" customHeight="1" x14ac:dyDescent="0.15">
      <c r="B12" s="964"/>
      <c r="C12" s="969"/>
      <c r="D12" s="967"/>
      <c r="E12" s="967"/>
      <c r="F12" s="967"/>
      <c r="G12" s="967"/>
      <c r="H12" s="967"/>
      <c r="I12" s="967"/>
      <c r="J12" s="968"/>
      <c r="K12" s="164"/>
      <c r="L12" s="954"/>
      <c r="M12" s="955"/>
      <c r="N12" s="954"/>
      <c r="O12" s="955"/>
      <c r="P12" s="928"/>
      <c r="Q12" s="930"/>
      <c r="R12" s="312"/>
      <c r="S12" s="312"/>
      <c r="T12" s="312"/>
      <c r="U12" s="928"/>
      <c r="V12" s="930"/>
      <c r="W12" s="928"/>
      <c r="X12" s="929"/>
      <c r="Y12" s="286"/>
      <c r="Z12" s="286"/>
      <c r="AA12" s="286"/>
      <c r="AB12" s="286"/>
      <c r="AC12" s="186"/>
      <c r="AD12" s="186"/>
      <c r="AE12" s="186"/>
      <c r="AF12" s="186"/>
      <c r="AG12" s="186"/>
      <c r="AH12" s="186"/>
      <c r="AI12" s="186"/>
      <c r="AJ12" s="186"/>
      <c r="AK12" s="956"/>
      <c r="AL12" s="957"/>
      <c r="AM12" s="957"/>
      <c r="AN12" s="958"/>
      <c r="AO12" s="959"/>
      <c r="AP12" s="3"/>
      <c r="AQ12" s="185">
        <f t="shared" ref="AQ12:AQ30" si="5">IF(P12="材質劣化",2,IF(P12="漏水",3,1))</f>
        <v>1</v>
      </c>
      <c r="AV12" s="141"/>
      <c r="AW12" s="141"/>
      <c r="AX12" s="141"/>
      <c r="AY12" s="141"/>
      <c r="AZ12" s="141"/>
      <c r="BA12" s="141"/>
      <c r="BB12" s="141"/>
      <c r="BC12" s="141"/>
      <c r="BD12" s="141"/>
    </row>
    <row r="13" spans="2:86" ht="12" customHeight="1" x14ac:dyDescent="0.15">
      <c r="B13" s="964"/>
      <c r="C13" s="969"/>
      <c r="D13" s="967"/>
      <c r="E13" s="967"/>
      <c r="F13" s="967"/>
      <c r="G13" s="967"/>
      <c r="H13" s="967"/>
      <c r="I13" s="967"/>
      <c r="J13" s="968"/>
      <c r="K13" s="164"/>
      <c r="L13" s="954"/>
      <c r="M13" s="955"/>
      <c r="N13" s="954"/>
      <c r="O13" s="955"/>
      <c r="P13" s="928"/>
      <c r="Q13" s="930"/>
      <c r="R13" s="312"/>
      <c r="S13" s="312"/>
      <c r="T13" s="312"/>
      <c r="U13" s="928"/>
      <c r="V13" s="930"/>
      <c r="W13" s="928"/>
      <c r="X13" s="929"/>
      <c r="Y13" s="286"/>
      <c r="Z13" s="286"/>
      <c r="AA13" s="286"/>
      <c r="AB13" s="286"/>
      <c r="AC13" s="186"/>
      <c r="AD13" s="186"/>
      <c r="AE13" s="186"/>
      <c r="AF13" s="186"/>
      <c r="AG13" s="186"/>
      <c r="AH13" s="186"/>
      <c r="AI13" s="186"/>
      <c r="AJ13" s="186"/>
      <c r="AK13" s="956"/>
      <c r="AL13" s="957"/>
      <c r="AM13" s="957"/>
      <c r="AN13" s="958"/>
      <c r="AO13" s="959"/>
      <c r="AP13" s="3"/>
      <c r="AQ13" s="185">
        <f t="shared" si="5"/>
        <v>1</v>
      </c>
      <c r="AV13" s="141"/>
      <c r="AW13" s="141"/>
      <c r="AX13" s="141"/>
      <c r="AY13" s="141"/>
      <c r="AZ13" s="141"/>
      <c r="BA13" s="141"/>
      <c r="BB13" s="141"/>
      <c r="BC13" s="141"/>
      <c r="BD13" s="141"/>
    </row>
    <row r="14" spans="2:86" ht="12" customHeight="1" x14ac:dyDescent="0.15">
      <c r="B14" s="964"/>
      <c r="C14" s="969"/>
      <c r="D14" s="967"/>
      <c r="E14" s="967"/>
      <c r="F14" s="967"/>
      <c r="G14" s="967"/>
      <c r="H14" s="967"/>
      <c r="I14" s="967"/>
      <c r="J14" s="968"/>
      <c r="K14" s="164"/>
      <c r="L14" s="954"/>
      <c r="M14" s="955"/>
      <c r="N14" s="954"/>
      <c r="O14" s="955"/>
      <c r="P14" s="928"/>
      <c r="Q14" s="930"/>
      <c r="R14" s="312"/>
      <c r="S14" s="312"/>
      <c r="T14" s="312"/>
      <c r="U14" s="928"/>
      <c r="V14" s="930"/>
      <c r="W14" s="928"/>
      <c r="X14" s="929"/>
      <c r="Y14" s="286"/>
      <c r="Z14" s="286"/>
      <c r="AA14" s="286"/>
      <c r="AB14" s="286"/>
      <c r="AC14" s="186"/>
      <c r="AD14" s="186"/>
      <c r="AE14" s="186"/>
      <c r="AF14" s="186"/>
      <c r="AG14" s="186"/>
      <c r="AH14" s="186"/>
      <c r="AI14" s="186"/>
      <c r="AJ14" s="186"/>
      <c r="AK14" s="956"/>
      <c r="AL14" s="957"/>
      <c r="AM14" s="957"/>
      <c r="AN14" s="958"/>
      <c r="AO14" s="959"/>
      <c r="AP14" s="3"/>
      <c r="AQ14" s="185">
        <f t="shared" si="5"/>
        <v>1</v>
      </c>
      <c r="AV14" s="141"/>
      <c r="AW14" s="141"/>
      <c r="AX14" s="141"/>
      <c r="AY14" s="141"/>
      <c r="AZ14" s="141"/>
      <c r="BA14" s="141"/>
      <c r="BB14" s="141"/>
      <c r="BC14" s="141"/>
      <c r="BD14" s="141"/>
    </row>
    <row r="15" spans="2:86" ht="12" customHeight="1" x14ac:dyDescent="0.15">
      <c r="B15" s="964"/>
      <c r="C15" s="969"/>
      <c r="D15" s="967"/>
      <c r="E15" s="967"/>
      <c r="F15" s="967"/>
      <c r="G15" s="967"/>
      <c r="H15" s="967"/>
      <c r="I15" s="967"/>
      <c r="J15" s="968"/>
      <c r="K15" s="164"/>
      <c r="L15" s="954"/>
      <c r="M15" s="955"/>
      <c r="N15" s="954"/>
      <c r="O15" s="955"/>
      <c r="P15" s="928"/>
      <c r="Q15" s="930"/>
      <c r="R15" s="312"/>
      <c r="S15" s="312"/>
      <c r="T15" s="312"/>
      <c r="U15" s="928"/>
      <c r="V15" s="930"/>
      <c r="W15" s="928"/>
      <c r="X15" s="929"/>
      <c r="Y15" s="286"/>
      <c r="Z15" s="286"/>
      <c r="AA15" s="286"/>
      <c r="AB15" s="286"/>
      <c r="AC15" s="186"/>
      <c r="AD15" s="186"/>
      <c r="AE15" s="186"/>
      <c r="AF15" s="186"/>
      <c r="AG15" s="186"/>
      <c r="AH15" s="186"/>
      <c r="AI15" s="186"/>
      <c r="AJ15" s="186"/>
      <c r="AK15" s="956"/>
      <c r="AL15" s="957"/>
      <c r="AM15" s="957"/>
      <c r="AN15" s="958"/>
      <c r="AO15" s="959"/>
      <c r="AP15" s="3"/>
      <c r="AQ15" s="185">
        <f t="shared" si="5"/>
        <v>1</v>
      </c>
      <c r="AV15" s="141"/>
      <c r="AW15" s="141"/>
      <c r="AX15" s="141"/>
      <c r="AY15" s="141"/>
      <c r="AZ15" s="141"/>
      <c r="BA15" s="141"/>
      <c r="BB15" s="141"/>
      <c r="BC15" s="141"/>
      <c r="BD15" s="141"/>
    </row>
    <row r="16" spans="2:86" ht="12" customHeight="1" x14ac:dyDescent="0.15">
      <c r="B16" s="964"/>
      <c r="C16" s="969"/>
      <c r="D16" s="967"/>
      <c r="E16" s="967"/>
      <c r="F16" s="967"/>
      <c r="G16" s="967"/>
      <c r="H16" s="967"/>
      <c r="I16" s="967"/>
      <c r="J16" s="968"/>
      <c r="K16" s="164"/>
      <c r="L16" s="954"/>
      <c r="M16" s="955"/>
      <c r="N16" s="954"/>
      <c r="O16" s="955"/>
      <c r="P16" s="928"/>
      <c r="Q16" s="930"/>
      <c r="R16" s="312"/>
      <c r="S16" s="312"/>
      <c r="T16" s="312"/>
      <c r="U16" s="928"/>
      <c r="V16" s="930"/>
      <c r="W16" s="928"/>
      <c r="X16" s="929"/>
      <c r="Y16" s="286"/>
      <c r="Z16" s="286"/>
      <c r="AA16" s="286"/>
      <c r="AB16" s="286"/>
      <c r="AC16" s="186"/>
      <c r="AD16" s="186"/>
      <c r="AE16" s="186"/>
      <c r="AF16" s="186"/>
      <c r="AG16" s="186"/>
      <c r="AH16" s="186"/>
      <c r="AI16" s="186"/>
      <c r="AJ16" s="186"/>
      <c r="AK16" s="956"/>
      <c r="AL16" s="957"/>
      <c r="AM16" s="957"/>
      <c r="AN16" s="958"/>
      <c r="AO16" s="959"/>
      <c r="AP16" s="3"/>
      <c r="AQ16" s="185">
        <f t="shared" si="5"/>
        <v>1</v>
      </c>
      <c r="AV16" s="141"/>
      <c r="AW16" s="141"/>
      <c r="AX16" s="141"/>
      <c r="AY16" s="141"/>
      <c r="AZ16" s="141"/>
      <c r="BA16" s="141"/>
      <c r="BB16" s="141"/>
      <c r="BC16" s="141"/>
      <c r="BD16" s="141"/>
    </row>
    <row r="17" spans="2:43" ht="12" customHeight="1" x14ac:dyDescent="0.15">
      <c r="B17" s="964"/>
      <c r="C17" s="969"/>
      <c r="D17" s="967"/>
      <c r="E17" s="967"/>
      <c r="F17" s="967"/>
      <c r="G17" s="967"/>
      <c r="H17" s="967"/>
      <c r="I17" s="967"/>
      <c r="J17" s="968"/>
      <c r="K17" s="164"/>
      <c r="L17" s="954"/>
      <c r="M17" s="955"/>
      <c r="N17" s="954"/>
      <c r="O17" s="955"/>
      <c r="P17" s="928"/>
      <c r="Q17" s="930"/>
      <c r="R17" s="312"/>
      <c r="S17" s="312"/>
      <c r="T17" s="312"/>
      <c r="U17" s="928"/>
      <c r="V17" s="930"/>
      <c r="W17" s="928"/>
      <c r="X17" s="929"/>
      <c r="Y17" s="286"/>
      <c r="Z17" s="286"/>
      <c r="AA17" s="286"/>
      <c r="AB17" s="286"/>
      <c r="AC17" s="186"/>
      <c r="AD17" s="186"/>
      <c r="AE17" s="186"/>
      <c r="AF17" s="186"/>
      <c r="AG17" s="186"/>
      <c r="AH17" s="186"/>
      <c r="AI17" s="186"/>
      <c r="AJ17" s="186"/>
      <c r="AK17" s="928"/>
      <c r="AL17" s="929"/>
      <c r="AM17" s="929"/>
      <c r="AN17" s="758"/>
      <c r="AO17" s="759"/>
      <c r="AP17" s="3"/>
      <c r="AQ17" s="185">
        <f t="shared" si="5"/>
        <v>1</v>
      </c>
    </row>
    <row r="18" spans="2:43" ht="12" customHeight="1" x14ac:dyDescent="0.15">
      <c r="B18" s="964"/>
      <c r="C18" s="969"/>
      <c r="D18" s="967"/>
      <c r="E18" s="967"/>
      <c r="F18" s="967"/>
      <c r="G18" s="967"/>
      <c r="H18" s="967"/>
      <c r="I18" s="967"/>
      <c r="J18" s="968"/>
      <c r="K18" s="164"/>
      <c r="L18" s="954"/>
      <c r="M18" s="955"/>
      <c r="N18" s="954"/>
      <c r="O18" s="955"/>
      <c r="P18" s="928"/>
      <c r="Q18" s="930"/>
      <c r="R18" s="312"/>
      <c r="S18" s="312"/>
      <c r="T18" s="312"/>
      <c r="U18" s="928"/>
      <c r="V18" s="930"/>
      <c r="W18" s="928"/>
      <c r="X18" s="929"/>
      <c r="Y18" s="286"/>
      <c r="Z18" s="286"/>
      <c r="AA18" s="286"/>
      <c r="AB18" s="286"/>
      <c r="AC18" s="186"/>
      <c r="AD18" s="186"/>
      <c r="AE18" s="186"/>
      <c r="AF18" s="186"/>
      <c r="AG18" s="186"/>
      <c r="AH18" s="186"/>
      <c r="AI18" s="186"/>
      <c r="AJ18" s="186"/>
      <c r="AK18" s="928"/>
      <c r="AL18" s="929"/>
      <c r="AM18" s="929"/>
      <c r="AN18" s="758"/>
      <c r="AO18" s="759"/>
      <c r="AP18" s="3"/>
      <c r="AQ18" s="185">
        <f t="shared" si="5"/>
        <v>1</v>
      </c>
    </row>
    <row r="19" spans="2:43" ht="12" customHeight="1" x14ac:dyDescent="0.15">
      <c r="B19" s="964"/>
      <c r="C19" s="969"/>
      <c r="D19" s="967"/>
      <c r="E19" s="967"/>
      <c r="F19" s="967"/>
      <c r="G19" s="967"/>
      <c r="H19" s="967"/>
      <c r="I19" s="967"/>
      <c r="J19" s="968"/>
      <c r="K19" s="164"/>
      <c r="L19" s="954"/>
      <c r="M19" s="955"/>
      <c r="N19" s="954"/>
      <c r="O19" s="955"/>
      <c r="P19" s="928"/>
      <c r="Q19" s="930"/>
      <c r="R19" s="312"/>
      <c r="S19" s="312"/>
      <c r="T19" s="312"/>
      <c r="U19" s="928"/>
      <c r="V19" s="930"/>
      <c r="W19" s="928"/>
      <c r="X19" s="929"/>
      <c r="Y19" s="286"/>
      <c r="Z19" s="286"/>
      <c r="AA19" s="286"/>
      <c r="AB19" s="286"/>
      <c r="AC19" s="186"/>
      <c r="AD19" s="186"/>
      <c r="AE19" s="186"/>
      <c r="AF19" s="186"/>
      <c r="AG19" s="186"/>
      <c r="AH19" s="186"/>
      <c r="AI19" s="186"/>
      <c r="AJ19" s="186"/>
      <c r="AK19" s="928"/>
      <c r="AL19" s="929"/>
      <c r="AM19" s="929"/>
      <c r="AN19" s="758"/>
      <c r="AO19" s="759"/>
      <c r="AP19" s="3"/>
      <c r="AQ19" s="185">
        <f t="shared" si="5"/>
        <v>1</v>
      </c>
    </row>
    <row r="20" spans="2:43" ht="12" customHeight="1" x14ac:dyDescent="0.15">
      <c r="B20" s="964"/>
      <c r="C20" s="969"/>
      <c r="D20" s="967"/>
      <c r="E20" s="967"/>
      <c r="F20" s="967"/>
      <c r="G20" s="967"/>
      <c r="H20" s="967"/>
      <c r="I20" s="967"/>
      <c r="J20" s="968"/>
      <c r="K20" s="164"/>
      <c r="L20" s="954"/>
      <c r="M20" s="955"/>
      <c r="N20" s="954"/>
      <c r="O20" s="955"/>
      <c r="P20" s="928"/>
      <c r="Q20" s="930"/>
      <c r="R20" s="312"/>
      <c r="S20" s="312"/>
      <c r="T20" s="312"/>
      <c r="U20" s="928"/>
      <c r="V20" s="930"/>
      <c r="W20" s="928"/>
      <c r="X20" s="929"/>
      <c r="Y20" s="286"/>
      <c r="Z20" s="286"/>
      <c r="AA20" s="286"/>
      <c r="AB20" s="286"/>
      <c r="AC20" s="186"/>
      <c r="AD20" s="186"/>
      <c r="AE20" s="186"/>
      <c r="AF20" s="186"/>
      <c r="AG20" s="186"/>
      <c r="AH20" s="186"/>
      <c r="AI20" s="186"/>
      <c r="AJ20" s="186"/>
      <c r="AK20" s="928"/>
      <c r="AL20" s="929"/>
      <c r="AM20" s="929"/>
      <c r="AN20" s="758"/>
      <c r="AO20" s="759"/>
      <c r="AP20" s="3"/>
      <c r="AQ20" s="185">
        <f t="shared" si="5"/>
        <v>1</v>
      </c>
    </row>
    <row r="21" spans="2:43" ht="12" customHeight="1" x14ac:dyDescent="0.15">
      <c r="B21" s="964"/>
      <c r="C21" s="969"/>
      <c r="D21" s="967"/>
      <c r="E21" s="967"/>
      <c r="F21" s="967"/>
      <c r="G21" s="967"/>
      <c r="H21" s="967"/>
      <c r="I21" s="967"/>
      <c r="J21" s="968"/>
      <c r="K21" s="164"/>
      <c r="L21" s="954"/>
      <c r="M21" s="955"/>
      <c r="N21" s="954"/>
      <c r="O21" s="955"/>
      <c r="P21" s="928"/>
      <c r="Q21" s="930"/>
      <c r="R21" s="312"/>
      <c r="S21" s="312"/>
      <c r="T21" s="312"/>
      <c r="U21" s="928"/>
      <c r="V21" s="930"/>
      <c r="W21" s="928"/>
      <c r="X21" s="929"/>
      <c r="Y21" s="286"/>
      <c r="Z21" s="286"/>
      <c r="AA21" s="286"/>
      <c r="AB21" s="286"/>
      <c r="AC21" s="186"/>
      <c r="AD21" s="186"/>
      <c r="AE21" s="186"/>
      <c r="AF21" s="186"/>
      <c r="AG21" s="186"/>
      <c r="AH21" s="186"/>
      <c r="AI21" s="186"/>
      <c r="AJ21" s="186"/>
      <c r="AK21" s="928"/>
      <c r="AL21" s="929"/>
      <c r="AM21" s="929"/>
      <c r="AN21" s="758"/>
      <c r="AO21" s="759"/>
      <c r="AP21" s="3"/>
      <c r="AQ21" s="185">
        <f t="shared" si="5"/>
        <v>1</v>
      </c>
    </row>
    <row r="22" spans="2:43" ht="12" customHeight="1" x14ac:dyDescent="0.15">
      <c r="B22" s="964"/>
      <c r="C22" s="969"/>
      <c r="D22" s="967"/>
      <c r="E22" s="967"/>
      <c r="F22" s="967"/>
      <c r="G22" s="967"/>
      <c r="H22" s="967"/>
      <c r="I22" s="967"/>
      <c r="J22" s="968"/>
      <c r="K22" s="164"/>
      <c r="L22" s="954"/>
      <c r="M22" s="955"/>
      <c r="N22" s="954"/>
      <c r="O22" s="955"/>
      <c r="P22" s="928"/>
      <c r="Q22" s="930"/>
      <c r="R22" s="312"/>
      <c r="S22" s="312"/>
      <c r="T22" s="312"/>
      <c r="U22" s="928"/>
      <c r="V22" s="930"/>
      <c r="W22" s="928"/>
      <c r="X22" s="929"/>
      <c r="Y22" s="286"/>
      <c r="Z22" s="286"/>
      <c r="AA22" s="286"/>
      <c r="AB22" s="286"/>
      <c r="AC22" s="186"/>
      <c r="AD22" s="186"/>
      <c r="AE22" s="186"/>
      <c r="AF22" s="186"/>
      <c r="AG22" s="186"/>
      <c r="AH22" s="186"/>
      <c r="AI22" s="186"/>
      <c r="AJ22" s="186"/>
      <c r="AK22" s="928"/>
      <c r="AL22" s="929"/>
      <c r="AM22" s="929"/>
      <c r="AN22" s="758"/>
      <c r="AO22" s="759"/>
      <c r="AP22" s="3"/>
      <c r="AQ22" s="185">
        <f t="shared" si="5"/>
        <v>1</v>
      </c>
    </row>
    <row r="23" spans="2:43" ht="12" customHeight="1" x14ac:dyDescent="0.15">
      <c r="B23" s="964"/>
      <c r="C23" s="969"/>
      <c r="D23" s="967"/>
      <c r="E23" s="967"/>
      <c r="F23" s="967"/>
      <c r="G23" s="967"/>
      <c r="H23" s="967"/>
      <c r="I23" s="967"/>
      <c r="J23" s="968"/>
      <c r="K23" s="164"/>
      <c r="L23" s="954"/>
      <c r="M23" s="955"/>
      <c r="N23" s="954"/>
      <c r="O23" s="955"/>
      <c r="P23" s="928"/>
      <c r="Q23" s="930"/>
      <c r="R23" s="312"/>
      <c r="S23" s="312"/>
      <c r="T23" s="312"/>
      <c r="U23" s="928"/>
      <c r="V23" s="930"/>
      <c r="W23" s="928"/>
      <c r="X23" s="929"/>
      <c r="Y23" s="286"/>
      <c r="Z23" s="286"/>
      <c r="AA23" s="286"/>
      <c r="AB23" s="286"/>
      <c r="AC23" s="186"/>
      <c r="AD23" s="186"/>
      <c r="AE23" s="186"/>
      <c r="AF23" s="186"/>
      <c r="AG23" s="186"/>
      <c r="AH23" s="186"/>
      <c r="AI23" s="186"/>
      <c r="AJ23" s="186"/>
      <c r="AK23" s="928"/>
      <c r="AL23" s="929"/>
      <c r="AM23" s="929"/>
      <c r="AN23" s="758"/>
      <c r="AO23" s="759"/>
      <c r="AP23" s="3"/>
      <c r="AQ23" s="185">
        <f t="shared" si="5"/>
        <v>1</v>
      </c>
    </row>
    <row r="24" spans="2:43" ht="12" customHeight="1" x14ac:dyDescent="0.15">
      <c r="B24" s="964"/>
      <c r="C24" s="969"/>
      <c r="D24" s="967"/>
      <c r="E24" s="967"/>
      <c r="F24" s="967"/>
      <c r="G24" s="967"/>
      <c r="H24" s="967"/>
      <c r="I24" s="967"/>
      <c r="J24" s="968"/>
      <c r="K24" s="164"/>
      <c r="L24" s="954"/>
      <c r="M24" s="955"/>
      <c r="N24" s="954"/>
      <c r="O24" s="955"/>
      <c r="P24" s="928"/>
      <c r="Q24" s="930"/>
      <c r="R24" s="312"/>
      <c r="S24" s="312"/>
      <c r="T24" s="312"/>
      <c r="U24" s="928"/>
      <c r="V24" s="930"/>
      <c r="W24" s="928"/>
      <c r="X24" s="929"/>
      <c r="Y24" s="286"/>
      <c r="Z24" s="286"/>
      <c r="AA24" s="286"/>
      <c r="AB24" s="286"/>
      <c r="AC24" s="186"/>
      <c r="AD24" s="186"/>
      <c r="AE24" s="186"/>
      <c r="AF24" s="186"/>
      <c r="AG24" s="186"/>
      <c r="AH24" s="186"/>
      <c r="AI24" s="186"/>
      <c r="AJ24" s="186"/>
      <c r="AK24" s="928"/>
      <c r="AL24" s="929"/>
      <c r="AM24" s="929"/>
      <c r="AN24" s="758"/>
      <c r="AO24" s="759"/>
      <c r="AP24" s="3"/>
      <c r="AQ24" s="185">
        <f t="shared" si="5"/>
        <v>1</v>
      </c>
    </row>
    <row r="25" spans="2:43" ht="12" customHeight="1" x14ac:dyDescent="0.15">
      <c r="B25" s="964"/>
      <c r="C25" s="969"/>
      <c r="D25" s="967"/>
      <c r="E25" s="967"/>
      <c r="F25" s="967"/>
      <c r="G25" s="967"/>
      <c r="H25" s="967"/>
      <c r="I25" s="967"/>
      <c r="J25" s="968"/>
      <c r="K25" s="164"/>
      <c r="L25" s="954"/>
      <c r="M25" s="955"/>
      <c r="N25" s="954"/>
      <c r="O25" s="955"/>
      <c r="P25" s="928"/>
      <c r="Q25" s="930"/>
      <c r="R25" s="312"/>
      <c r="S25" s="312"/>
      <c r="T25" s="312"/>
      <c r="U25" s="928"/>
      <c r="V25" s="930"/>
      <c r="W25" s="928"/>
      <c r="X25" s="929"/>
      <c r="Y25" s="286"/>
      <c r="Z25" s="286"/>
      <c r="AA25" s="286"/>
      <c r="AB25" s="286"/>
      <c r="AC25" s="186"/>
      <c r="AD25" s="186"/>
      <c r="AE25" s="186"/>
      <c r="AF25" s="186"/>
      <c r="AG25" s="186"/>
      <c r="AH25" s="186"/>
      <c r="AI25" s="186"/>
      <c r="AJ25" s="186"/>
      <c r="AK25" s="928"/>
      <c r="AL25" s="929"/>
      <c r="AM25" s="929"/>
      <c r="AN25" s="758"/>
      <c r="AO25" s="759"/>
      <c r="AP25" s="3"/>
      <c r="AQ25" s="185">
        <f t="shared" si="5"/>
        <v>1</v>
      </c>
    </row>
    <row r="26" spans="2:43" ht="12" customHeight="1" x14ac:dyDescent="0.15">
      <c r="B26" s="964"/>
      <c r="C26" s="969"/>
      <c r="D26" s="967"/>
      <c r="E26" s="967"/>
      <c r="F26" s="967"/>
      <c r="G26" s="967"/>
      <c r="H26" s="967"/>
      <c r="I26" s="967"/>
      <c r="J26" s="968"/>
      <c r="K26" s="164"/>
      <c r="L26" s="954"/>
      <c r="M26" s="955"/>
      <c r="N26" s="954"/>
      <c r="O26" s="955"/>
      <c r="P26" s="928"/>
      <c r="Q26" s="930"/>
      <c r="R26" s="312"/>
      <c r="S26" s="312"/>
      <c r="T26" s="312"/>
      <c r="U26" s="928"/>
      <c r="V26" s="930"/>
      <c r="W26" s="928"/>
      <c r="X26" s="929"/>
      <c r="Y26" s="286"/>
      <c r="Z26" s="286"/>
      <c r="AA26" s="286"/>
      <c r="AB26" s="286"/>
      <c r="AC26" s="186"/>
      <c r="AD26" s="186"/>
      <c r="AE26" s="186"/>
      <c r="AF26" s="186"/>
      <c r="AG26" s="186"/>
      <c r="AH26" s="186"/>
      <c r="AI26" s="186"/>
      <c r="AJ26" s="186"/>
      <c r="AK26" s="928"/>
      <c r="AL26" s="929"/>
      <c r="AM26" s="929"/>
      <c r="AN26" s="758"/>
      <c r="AO26" s="759"/>
      <c r="AP26" s="3"/>
      <c r="AQ26" s="185">
        <f t="shared" si="5"/>
        <v>1</v>
      </c>
    </row>
    <row r="27" spans="2:43" ht="12" customHeight="1" x14ac:dyDescent="0.15">
      <c r="B27" s="964"/>
      <c r="C27" s="969"/>
      <c r="D27" s="967"/>
      <c r="E27" s="967"/>
      <c r="F27" s="967"/>
      <c r="G27" s="967"/>
      <c r="H27" s="967"/>
      <c r="I27" s="967"/>
      <c r="J27" s="968"/>
      <c r="K27" s="164"/>
      <c r="L27" s="954"/>
      <c r="M27" s="955"/>
      <c r="N27" s="954"/>
      <c r="O27" s="955"/>
      <c r="P27" s="928"/>
      <c r="Q27" s="930"/>
      <c r="R27" s="312"/>
      <c r="S27" s="312"/>
      <c r="T27" s="312"/>
      <c r="U27" s="928"/>
      <c r="V27" s="930"/>
      <c r="W27" s="928"/>
      <c r="X27" s="929"/>
      <c r="Y27" s="286"/>
      <c r="Z27" s="286"/>
      <c r="AA27" s="286"/>
      <c r="AB27" s="286"/>
      <c r="AC27" s="186"/>
      <c r="AD27" s="186"/>
      <c r="AE27" s="186"/>
      <c r="AF27" s="186"/>
      <c r="AG27" s="186"/>
      <c r="AH27" s="186"/>
      <c r="AI27" s="186"/>
      <c r="AJ27" s="186"/>
      <c r="AK27" s="928"/>
      <c r="AL27" s="929"/>
      <c r="AM27" s="929"/>
      <c r="AN27" s="758"/>
      <c r="AO27" s="759"/>
      <c r="AP27" s="3"/>
      <c r="AQ27" s="185">
        <f t="shared" si="5"/>
        <v>1</v>
      </c>
    </row>
    <row r="28" spans="2:43" ht="12" customHeight="1" x14ac:dyDescent="0.15">
      <c r="B28" s="964"/>
      <c r="C28" s="969"/>
      <c r="D28" s="967"/>
      <c r="E28" s="967"/>
      <c r="F28" s="967"/>
      <c r="G28" s="967"/>
      <c r="H28" s="967"/>
      <c r="I28" s="967"/>
      <c r="J28" s="968"/>
      <c r="K28" s="164"/>
      <c r="L28" s="954"/>
      <c r="M28" s="955"/>
      <c r="N28" s="954"/>
      <c r="O28" s="955"/>
      <c r="P28" s="928"/>
      <c r="Q28" s="930"/>
      <c r="R28" s="312"/>
      <c r="S28" s="312"/>
      <c r="T28" s="312"/>
      <c r="U28" s="928"/>
      <c r="V28" s="930"/>
      <c r="W28" s="928"/>
      <c r="X28" s="929"/>
      <c r="Y28" s="286"/>
      <c r="Z28" s="286"/>
      <c r="AA28" s="286"/>
      <c r="AB28" s="286"/>
      <c r="AC28" s="186"/>
      <c r="AD28" s="186"/>
      <c r="AE28" s="186"/>
      <c r="AF28" s="186"/>
      <c r="AG28" s="186"/>
      <c r="AH28" s="186"/>
      <c r="AI28" s="186"/>
      <c r="AJ28" s="186"/>
      <c r="AK28" s="928"/>
      <c r="AL28" s="929"/>
      <c r="AM28" s="929"/>
      <c r="AN28" s="758"/>
      <c r="AO28" s="759"/>
      <c r="AP28" s="3"/>
      <c r="AQ28" s="185">
        <f t="shared" si="5"/>
        <v>1</v>
      </c>
    </row>
    <row r="29" spans="2:43" ht="12" customHeight="1" x14ac:dyDescent="0.15">
      <c r="B29" s="964"/>
      <c r="C29" s="969"/>
      <c r="D29" s="967"/>
      <c r="E29" s="967"/>
      <c r="F29" s="967"/>
      <c r="G29" s="967"/>
      <c r="H29" s="967"/>
      <c r="I29" s="967"/>
      <c r="J29" s="968"/>
      <c r="K29" s="164"/>
      <c r="L29" s="954"/>
      <c r="M29" s="955"/>
      <c r="N29" s="954"/>
      <c r="O29" s="955"/>
      <c r="P29" s="928"/>
      <c r="Q29" s="930"/>
      <c r="R29" s="312"/>
      <c r="S29" s="312"/>
      <c r="T29" s="312"/>
      <c r="U29" s="928"/>
      <c r="V29" s="930"/>
      <c r="W29" s="928"/>
      <c r="X29" s="929"/>
      <c r="Y29" s="286"/>
      <c r="Z29" s="286"/>
      <c r="AA29" s="286"/>
      <c r="AB29" s="286"/>
      <c r="AC29" s="186"/>
      <c r="AD29" s="186"/>
      <c r="AE29" s="186"/>
      <c r="AF29" s="186"/>
      <c r="AG29" s="186"/>
      <c r="AH29" s="186"/>
      <c r="AI29" s="186"/>
      <c r="AJ29" s="186"/>
      <c r="AK29" s="928"/>
      <c r="AL29" s="929"/>
      <c r="AM29" s="929"/>
      <c r="AN29" s="758"/>
      <c r="AO29" s="759"/>
      <c r="AP29" s="3"/>
      <c r="AQ29" s="185">
        <f t="shared" si="5"/>
        <v>1</v>
      </c>
    </row>
    <row r="30" spans="2:43" ht="12" customHeight="1" x14ac:dyDescent="0.15">
      <c r="B30" s="964"/>
      <c r="C30" s="969"/>
      <c r="D30" s="967"/>
      <c r="E30" s="967"/>
      <c r="F30" s="967"/>
      <c r="G30" s="967"/>
      <c r="H30" s="967"/>
      <c r="I30" s="967"/>
      <c r="J30" s="968"/>
      <c r="K30" s="164"/>
      <c r="L30" s="954"/>
      <c r="M30" s="955"/>
      <c r="N30" s="954"/>
      <c r="O30" s="955"/>
      <c r="P30" s="928"/>
      <c r="Q30" s="930"/>
      <c r="R30" s="312"/>
      <c r="S30" s="312"/>
      <c r="T30" s="312"/>
      <c r="U30" s="928"/>
      <c r="V30" s="930"/>
      <c r="W30" s="928"/>
      <c r="X30" s="929"/>
      <c r="Y30" s="286"/>
      <c r="Z30" s="286"/>
      <c r="AA30" s="286"/>
      <c r="AB30" s="286"/>
      <c r="AC30" s="186"/>
      <c r="AD30" s="186"/>
      <c r="AE30" s="186"/>
      <c r="AF30" s="186"/>
      <c r="AG30" s="186"/>
      <c r="AH30" s="186"/>
      <c r="AI30" s="186"/>
      <c r="AJ30" s="186"/>
      <c r="AK30" s="928"/>
      <c r="AL30" s="929"/>
      <c r="AM30" s="929"/>
      <c r="AN30" s="758"/>
      <c r="AO30" s="759"/>
      <c r="AP30" s="3"/>
      <c r="AQ30" s="185">
        <f t="shared" si="5"/>
        <v>1</v>
      </c>
    </row>
    <row r="31" spans="2:43" ht="12" customHeight="1" x14ac:dyDescent="0.15">
      <c r="B31" s="964"/>
      <c r="C31" s="969"/>
      <c r="D31" s="967"/>
      <c r="E31" s="967"/>
      <c r="F31" s="967"/>
      <c r="G31" s="967"/>
      <c r="H31" s="967"/>
      <c r="I31" s="967"/>
      <c r="J31" s="968"/>
      <c r="K31" s="927" t="s">
        <v>215</v>
      </c>
      <c r="L31" s="927" t="s">
        <v>214</v>
      </c>
      <c r="M31" s="927"/>
      <c r="N31" s="927"/>
      <c r="O31" s="927"/>
      <c r="P31" s="927"/>
      <c r="Q31" s="927"/>
      <c r="R31" s="927"/>
      <c r="S31" s="927"/>
      <c r="T31" s="927"/>
      <c r="U31" s="927"/>
      <c r="V31" s="927"/>
      <c r="W31" s="927"/>
      <c r="X31" s="927"/>
      <c r="Y31" s="936" t="s">
        <v>463</v>
      </c>
      <c r="Z31" s="937"/>
      <c r="AA31" s="937"/>
      <c r="AB31" s="938"/>
      <c r="AC31" s="187">
        <f t="shared" ref="AC31:AJ31" si="6">SUM(AC11:AC30)</f>
        <v>0</v>
      </c>
      <c r="AD31" s="187">
        <f t="shared" si="6"/>
        <v>0</v>
      </c>
      <c r="AE31" s="187">
        <f t="shared" si="6"/>
        <v>0</v>
      </c>
      <c r="AF31" s="187">
        <f t="shared" si="6"/>
        <v>0</v>
      </c>
      <c r="AG31" s="187">
        <f t="shared" si="6"/>
        <v>0</v>
      </c>
      <c r="AH31" s="187">
        <f t="shared" si="6"/>
        <v>0</v>
      </c>
      <c r="AI31" s="187">
        <f t="shared" si="6"/>
        <v>0</v>
      </c>
      <c r="AJ31" s="187">
        <f t="shared" si="6"/>
        <v>0</v>
      </c>
      <c r="AK31" s="936" t="s">
        <v>213</v>
      </c>
      <c r="AL31" s="937"/>
      <c r="AM31" s="937"/>
      <c r="AN31" s="758"/>
      <c r="AO31" s="759"/>
      <c r="AP31" s="3"/>
    </row>
    <row r="32" spans="2:43" ht="12" customHeight="1" x14ac:dyDescent="0.15">
      <c r="B32" s="964"/>
      <c r="C32" s="969"/>
      <c r="D32" s="967"/>
      <c r="E32" s="967"/>
      <c r="F32" s="967"/>
      <c r="G32" s="967"/>
      <c r="H32" s="967"/>
      <c r="I32" s="967"/>
      <c r="J32" s="968"/>
      <c r="K32" s="927"/>
      <c r="L32" s="927" t="s">
        <v>464</v>
      </c>
      <c r="M32" s="927"/>
      <c r="N32" s="927"/>
      <c r="O32" s="927" t="s">
        <v>212</v>
      </c>
      <c r="P32" s="927"/>
      <c r="Q32" s="927"/>
      <c r="R32" s="927"/>
      <c r="S32" s="927"/>
      <c r="T32" s="927"/>
      <c r="U32" s="927"/>
      <c r="V32" s="927"/>
      <c r="W32" s="927"/>
      <c r="X32" s="927"/>
      <c r="Y32" s="165">
        <f>COUNTIF(Y11:Y30,"○")</f>
        <v>0</v>
      </c>
      <c r="Z32" s="165">
        <f>COUNTIF(Z11:Z30,"○")</f>
        <v>0</v>
      </c>
      <c r="AA32" s="165">
        <f>COUNTIF(AA11:AA30,"○")</f>
        <v>0</v>
      </c>
      <c r="AB32" s="165">
        <f>COUNTIF(AB11:AB30,"○")</f>
        <v>0</v>
      </c>
      <c r="AC32" s="165">
        <f t="shared" ref="AC32:AJ32" si="7">COUNT(AC11:AC30)</f>
        <v>0</v>
      </c>
      <c r="AD32" s="165">
        <f t="shared" si="7"/>
        <v>0</v>
      </c>
      <c r="AE32" s="165">
        <f t="shared" si="7"/>
        <v>0</v>
      </c>
      <c r="AF32" s="165">
        <f t="shared" si="7"/>
        <v>0</v>
      </c>
      <c r="AG32" s="165">
        <f t="shared" si="7"/>
        <v>0</v>
      </c>
      <c r="AH32" s="165">
        <f t="shared" si="7"/>
        <v>0</v>
      </c>
      <c r="AI32" s="165">
        <f t="shared" si="7"/>
        <v>0</v>
      </c>
      <c r="AJ32" s="165">
        <f t="shared" si="7"/>
        <v>0</v>
      </c>
      <c r="AK32" s="945"/>
      <c r="AL32" s="946"/>
      <c r="AM32" s="946"/>
      <c r="AN32" s="946"/>
      <c r="AO32" s="947"/>
      <c r="AP32" s="3"/>
    </row>
    <row r="33" spans="2:86" ht="12" customHeight="1" x14ac:dyDescent="0.15">
      <c r="B33" s="964"/>
      <c r="C33" s="969"/>
      <c r="D33" s="967"/>
      <c r="E33" s="967"/>
      <c r="F33" s="967"/>
      <c r="G33" s="967"/>
      <c r="H33" s="967"/>
      <c r="I33" s="967"/>
      <c r="J33" s="968"/>
      <c r="K33" s="927"/>
      <c r="L33" s="927"/>
      <c r="M33" s="927"/>
      <c r="N33" s="927"/>
      <c r="O33" s="927" t="s">
        <v>465</v>
      </c>
      <c r="P33" s="927"/>
      <c r="Q33" s="927"/>
      <c r="R33" s="927"/>
      <c r="S33" s="927"/>
      <c r="T33" s="927"/>
      <c r="U33" s="927"/>
      <c r="V33" s="927"/>
      <c r="W33" s="927"/>
      <c r="X33" s="927"/>
      <c r="Y33" s="928" t="str">
        <f>IF(Y32&gt;0,"Ⅳ",IF(Z32&gt;0,"Ⅲ",IF(AA32&gt;0,"Ⅱa",IF(AB32&gt;0,"Ⅱb","Ⅰ"))))</f>
        <v>Ⅰ</v>
      </c>
      <c r="Z33" s="929"/>
      <c r="AA33" s="929"/>
      <c r="AB33" s="930"/>
      <c r="AC33" s="928" t="str">
        <f>IF(AC32&gt;0,"Ⅳ",IF(AD32&gt;0,"Ⅲ",IF(AE32&gt;0,"Ⅱa",IF(AF32&gt;0,"Ⅱb","Ⅰ"))))</f>
        <v>Ⅰ</v>
      </c>
      <c r="AD33" s="929"/>
      <c r="AE33" s="929"/>
      <c r="AF33" s="930"/>
      <c r="AG33" s="928" t="str">
        <f>IF(AG32&gt;0,"Ⅳ",IF(AH32&gt;0,"Ⅲ",IF(AI32&gt;0,"Ⅱa",IF(AJ32&gt;0,"Ⅱb","Ⅰ"))))</f>
        <v>Ⅰ</v>
      </c>
      <c r="AH33" s="929"/>
      <c r="AI33" s="929"/>
      <c r="AJ33" s="930"/>
      <c r="AK33" s="948"/>
      <c r="AL33" s="949"/>
      <c r="AM33" s="949"/>
      <c r="AN33" s="949"/>
      <c r="AO33" s="950"/>
      <c r="AP33" s="3"/>
      <c r="AQ33" s="284" t="s">
        <v>310</v>
      </c>
      <c r="AR33" s="284" t="s">
        <v>311</v>
      </c>
      <c r="AS33" s="636" t="s">
        <v>314</v>
      </c>
      <c r="AT33" s="941"/>
    </row>
    <row r="34" spans="2:86" ht="12" customHeight="1" x14ac:dyDescent="0.15">
      <c r="B34" s="964"/>
      <c r="C34" s="969"/>
      <c r="D34" s="967"/>
      <c r="E34" s="967"/>
      <c r="F34" s="967"/>
      <c r="G34" s="967"/>
      <c r="H34" s="967"/>
      <c r="I34" s="967"/>
      <c r="J34" s="968"/>
      <c r="K34" s="927"/>
      <c r="L34" s="927" t="s">
        <v>466</v>
      </c>
      <c r="M34" s="927"/>
      <c r="N34" s="927"/>
      <c r="O34" s="927" t="s">
        <v>211</v>
      </c>
      <c r="P34" s="927"/>
      <c r="Q34" s="927"/>
      <c r="R34" s="927"/>
      <c r="S34" s="927"/>
      <c r="T34" s="927"/>
      <c r="U34" s="927"/>
      <c r="V34" s="927"/>
      <c r="W34" s="927"/>
      <c r="X34" s="927"/>
      <c r="Y34" s="159" t="s">
        <v>32</v>
      </c>
      <c r="Z34" s="159" t="s">
        <v>33</v>
      </c>
      <c r="AA34" s="942" t="s">
        <v>34</v>
      </c>
      <c r="AB34" s="942"/>
      <c r="AC34" s="159" t="s">
        <v>32</v>
      </c>
      <c r="AD34" s="159" t="s">
        <v>33</v>
      </c>
      <c r="AE34" s="942" t="s">
        <v>34</v>
      </c>
      <c r="AF34" s="942"/>
      <c r="AG34" s="159" t="s">
        <v>32</v>
      </c>
      <c r="AH34" s="159" t="s">
        <v>33</v>
      </c>
      <c r="AI34" s="942" t="s">
        <v>34</v>
      </c>
      <c r="AJ34" s="942"/>
      <c r="AK34" s="948"/>
      <c r="AL34" s="949"/>
      <c r="AM34" s="949"/>
      <c r="AN34" s="949"/>
      <c r="AO34" s="950"/>
      <c r="AP34" s="3"/>
      <c r="AQ34" s="943">
        <f>+Y32+Z32</f>
        <v>0</v>
      </c>
      <c r="AR34" s="944"/>
      <c r="AS34" s="943">
        <f>+AA32+AB32</f>
        <v>0</v>
      </c>
      <c r="AT34" s="944"/>
    </row>
    <row r="35" spans="2:86" ht="12" customHeight="1" x14ac:dyDescent="0.15">
      <c r="B35" s="964"/>
      <c r="C35" s="969"/>
      <c r="D35" s="967"/>
      <c r="E35" s="967"/>
      <c r="F35" s="967"/>
      <c r="G35" s="967"/>
      <c r="H35" s="967"/>
      <c r="I35" s="967"/>
      <c r="J35" s="968"/>
      <c r="K35" s="927"/>
      <c r="L35" s="927"/>
      <c r="M35" s="927"/>
      <c r="N35" s="927"/>
      <c r="O35" s="927" t="s">
        <v>467</v>
      </c>
      <c r="P35" s="927"/>
      <c r="Q35" s="927"/>
      <c r="R35" s="927"/>
      <c r="S35" s="927"/>
      <c r="T35" s="927"/>
      <c r="U35" s="927"/>
      <c r="V35" s="927"/>
      <c r="W35" s="927"/>
      <c r="X35" s="927"/>
      <c r="Y35" s="165">
        <f>IF(Y32=0,0,1)</f>
        <v>0</v>
      </c>
      <c r="Z35" s="165">
        <f>IF(Z32=0,0,1)</f>
        <v>0</v>
      </c>
      <c r="AA35" s="934">
        <f>IF(AQ34=1,0,IF(AS34&gt;0,1,0))</f>
        <v>0</v>
      </c>
      <c r="AB35" s="935"/>
      <c r="AC35" s="165">
        <f>+AC32</f>
        <v>0</v>
      </c>
      <c r="AD35" s="165">
        <f>AD32</f>
        <v>0</v>
      </c>
      <c r="AE35" s="934">
        <f>AE32+AF32</f>
        <v>0</v>
      </c>
      <c r="AF35" s="935"/>
      <c r="AG35" s="165">
        <f>AG32</f>
        <v>0</v>
      </c>
      <c r="AH35" s="165">
        <f>AH32</f>
        <v>0</v>
      </c>
      <c r="AI35" s="934">
        <f>AI32+AJ32</f>
        <v>0</v>
      </c>
      <c r="AJ35" s="935"/>
      <c r="AK35" s="948"/>
      <c r="AL35" s="949"/>
      <c r="AM35" s="949"/>
      <c r="AN35" s="949"/>
      <c r="AO35" s="950"/>
      <c r="AP35" s="3"/>
      <c r="AQ35" s="169">
        <f>+Y32+AC35+AG35</f>
        <v>0</v>
      </c>
      <c r="AR35" s="169">
        <f>+Z32+AD35+AH35</f>
        <v>0</v>
      </c>
      <c r="AS35" s="939">
        <f>+AS34+AE35+AI35</f>
        <v>0</v>
      </c>
      <c r="AT35" s="940"/>
    </row>
    <row r="36" spans="2:86" ht="12" customHeight="1" x14ac:dyDescent="0.15">
      <c r="B36" s="964"/>
      <c r="C36" s="969"/>
      <c r="D36" s="967"/>
      <c r="E36" s="967"/>
      <c r="F36" s="967"/>
      <c r="G36" s="967"/>
      <c r="H36" s="967"/>
      <c r="I36" s="967"/>
      <c r="J36" s="968"/>
      <c r="K36" s="927"/>
      <c r="L36" s="927"/>
      <c r="M36" s="927"/>
      <c r="N36" s="927"/>
      <c r="O36" s="927" t="s">
        <v>468</v>
      </c>
      <c r="P36" s="927"/>
      <c r="Q36" s="927"/>
      <c r="R36" s="927"/>
      <c r="S36" s="927"/>
      <c r="T36" s="927"/>
      <c r="U36" s="927"/>
      <c r="V36" s="927"/>
      <c r="W36" s="927"/>
      <c r="X36" s="927"/>
      <c r="Y36" s="928" t="str">
        <f>IF(Y32&gt;0,"Ⅳ",IF(Z32&gt;0,"Ⅲ",IF(AA32+AB32&gt;0,"Ⅱ","Ⅰ")))</f>
        <v>Ⅰ</v>
      </c>
      <c r="Z36" s="929"/>
      <c r="AA36" s="929"/>
      <c r="AB36" s="930"/>
      <c r="AC36" s="928" t="str">
        <f>IF(AC32&gt;0,"Ⅳ",IF(AD32&gt;0,"Ⅲ",IF((AE32+AF32)&gt;0,"Ⅱ","Ⅰ")))</f>
        <v>Ⅰ</v>
      </c>
      <c r="AD36" s="929"/>
      <c r="AE36" s="929"/>
      <c r="AF36" s="930"/>
      <c r="AG36" s="928" t="str">
        <f>IF(AG32&gt;0,"Ⅳ",IF(AH32&gt;0,"Ⅲ",IF((AI32+AJ32)&gt;0,"Ⅱ","Ⅰ")))</f>
        <v>Ⅰ</v>
      </c>
      <c r="AH36" s="929"/>
      <c r="AI36" s="929"/>
      <c r="AJ36" s="930"/>
      <c r="AK36" s="948"/>
      <c r="AL36" s="949"/>
      <c r="AM36" s="949"/>
      <c r="AN36" s="949"/>
      <c r="AO36" s="950"/>
      <c r="AP36" s="3"/>
      <c r="AQ36" s="440" t="str">
        <f>IF(AQ35&gt;0,"Ⅳ",IF(AR35&gt;0,"Ⅲ",IF(AS35&gt;0,"Ⅱ","Ⅰ")))</f>
        <v>Ⅰ</v>
      </c>
      <c r="AR36" s="440"/>
      <c r="AS36" s="440"/>
      <c r="AT36" s="440"/>
    </row>
    <row r="37" spans="2:86" ht="12" customHeight="1" x14ac:dyDescent="0.15">
      <c r="B37" s="964"/>
      <c r="C37" s="969"/>
      <c r="D37" s="967"/>
      <c r="E37" s="967"/>
      <c r="F37" s="967"/>
      <c r="G37" s="967"/>
      <c r="H37" s="967"/>
      <c r="I37" s="967"/>
      <c r="J37" s="968"/>
      <c r="K37" s="927"/>
      <c r="L37" s="927"/>
      <c r="M37" s="927"/>
      <c r="N37" s="927"/>
      <c r="O37" s="927" t="s">
        <v>469</v>
      </c>
      <c r="P37" s="927"/>
      <c r="Q37" s="927"/>
      <c r="R37" s="927"/>
      <c r="S37" s="927"/>
      <c r="T37" s="927"/>
      <c r="U37" s="927"/>
      <c r="V37" s="927"/>
      <c r="W37" s="927"/>
      <c r="X37" s="927"/>
      <c r="Y37" s="928" t="str">
        <f>IF((Y35+AC35+AG35)&gt;0,"Ⅳ",IF((Z35+AD35+AH35)&gt;0,"Ⅲ",IF((AA35+AE35+AI35)&gt;0,"Ⅱ","Ⅰ")))</f>
        <v>Ⅰ</v>
      </c>
      <c r="Z37" s="929"/>
      <c r="AA37" s="929"/>
      <c r="AB37" s="929"/>
      <c r="AC37" s="929"/>
      <c r="AD37" s="929"/>
      <c r="AE37" s="929"/>
      <c r="AF37" s="929"/>
      <c r="AG37" s="929"/>
      <c r="AH37" s="929"/>
      <c r="AI37" s="929"/>
      <c r="AJ37" s="930"/>
      <c r="AK37" s="951"/>
      <c r="AL37" s="952"/>
      <c r="AM37" s="952"/>
      <c r="AN37" s="952"/>
      <c r="AO37" s="953"/>
      <c r="AP37" s="3"/>
    </row>
    <row r="38" spans="2:86" ht="14.25" customHeight="1" x14ac:dyDescent="0.15">
      <c r="B38" s="964"/>
      <c r="C38" s="969"/>
      <c r="D38" s="967"/>
      <c r="E38" s="967"/>
      <c r="F38" s="967"/>
      <c r="G38" s="967"/>
      <c r="H38" s="967"/>
      <c r="I38" s="967"/>
      <c r="J38" s="968"/>
      <c r="K38" s="927" t="s">
        <v>169</v>
      </c>
      <c r="L38" s="931"/>
      <c r="M38" s="931"/>
      <c r="N38" s="931"/>
      <c r="O38" s="931"/>
      <c r="P38" s="931"/>
      <c r="Q38" s="931"/>
      <c r="R38" s="931"/>
      <c r="S38" s="931"/>
      <c r="T38" s="931"/>
      <c r="U38" s="931"/>
      <c r="V38" s="931"/>
      <c r="W38" s="931"/>
      <c r="X38" s="931"/>
      <c r="Y38" s="931"/>
      <c r="Z38" s="931"/>
      <c r="AA38" s="931"/>
      <c r="AB38" s="931"/>
      <c r="AC38" s="931"/>
      <c r="AD38" s="931"/>
      <c r="AE38" s="931"/>
      <c r="AF38" s="931"/>
      <c r="AG38" s="931"/>
      <c r="AH38" s="931"/>
      <c r="AI38" s="931"/>
      <c r="AJ38" s="931"/>
      <c r="AK38" s="931"/>
      <c r="AL38" s="931"/>
      <c r="AM38" s="931"/>
      <c r="AN38" s="931"/>
      <c r="AO38" s="931"/>
      <c r="AP38" s="3"/>
    </row>
    <row r="39" spans="2:86" ht="14.25" customHeight="1" x14ac:dyDescent="0.15">
      <c r="B39" s="964"/>
      <c r="C39" s="969"/>
      <c r="D39" s="967"/>
      <c r="E39" s="967"/>
      <c r="F39" s="967"/>
      <c r="G39" s="967"/>
      <c r="H39" s="967"/>
      <c r="I39" s="967"/>
      <c r="J39" s="968"/>
      <c r="K39" s="927"/>
      <c r="L39" s="931"/>
      <c r="M39" s="931"/>
      <c r="N39" s="931"/>
      <c r="O39" s="931"/>
      <c r="P39" s="931"/>
      <c r="Q39" s="931"/>
      <c r="R39" s="931"/>
      <c r="S39" s="931"/>
      <c r="T39" s="931"/>
      <c r="U39" s="931"/>
      <c r="V39" s="931"/>
      <c r="W39" s="931"/>
      <c r="X39" s="931"/>
      <c r="Y39" s="931"/>
      <c r="Z39" s="931"/>
      <c r="AA39" s="931"/>
      <c r="AB39" s="931"/>
      <c r="AC39" s="931"/>
      <c r="AD39" s="931"/>
      <c r="AE39" s="931"/>
      <c r="AF39" s="931"/>
      <c r="AG39" s="931"/>
      <c r="AH39" s="931"/>
      <c r="AI39" s="931"/>
      <c r="AJ39" s="931"/>
      <c r="AK39" s="931"/>
      <c r="AL39" s="931"/>
      <c r="AM39" s="931"/>
      <c r="AN39" s="931"/>
      <c r="AO39" s="931"/>
      <c r="AP39" s="3"/>
    </row>
    <row r="40" spans="2:86" ht="12" customHeight="1" x14ac:dyDescent="0.15">
      <c r="B40" s="964"/>
      <c r="C40" s="969"/>
      <c r="D40" s="967"/>
      <c r="E40" s="967"/>
      <c r="F40" s="967"/>
      <c r="G40" s="967"/>
      <c r="H40" s="967"/>
      <c r="I40" s="967"/>
      <c r="J40" s="968"/>
      <c r="K40" s="932" t="s">
        <v>470</v>
      </c>
      <c r="L40" s="932"/>
      <c r="M40" s="932"/>
      <c r="N40" s="932"/>
      <c r="O40" s="932"/>
      <c r="P40" s="932"/>
      <c r="Q40" s="932"/>
      <c r="R40" s="932"/>
      <c r="S40" s="932"/>
      <c r="T40" s="932"/>
      <c r="U40" s="932"/>
      <c r="V40" s="932"/>
      <c r="W40" s="932"/>
      <c r="X40" s="932"/>
      <c r="Y40" s="932"/>
      <c r="Z40" s="932"/>
      <c r="AA40" s="932"/>
      <c r="AB40" s="932"/>
      <c r="AC40" s="932"/>
      <c r="AD40" s="932"/>
      <c r="AE40" s="932"/>
      <c r="AF40" s="932"/>
      <c r="AG40" s="932"/>
      <c r="AH40" s="932"/>
      <c r="AI40" s="932"/>
      <c r="AJ40" s="932"/>
      <c r="AK40" s="932"/>
      <c r="AL40" s="932"/>
      <c r="AM40" s="932"/>
      <c r="AN40" s="932"/>
      <c r="AO40" s="932"/>
      <c r="AP40" s="3"/>
    </row>
    <row r="41" spans="2:86" ht="12" customHeight="1" x14ac:dyDescent="0.15">
      <c r="B41" s="964"/>
      <c r="C41" s="969"/>
      <c r="D41" s="967"/>
      <c r="E41" s="967"/>
      <c r="F41" s="967"/>
      <c r="G41" s="967"/>
      <c r="H41" s="967"/>
      <c r="I41" s="967"/>
      <c r="J41" s="968"/>
      <c r="K41" s="933" t="s">
        <v>520</v>
      </c>
      <c r="L41" s="933"/>
      <c r="M41" s="933"/>
      <c r="N41" s="933"/>
      <c r="O41" s="933"/>
      <c r="P41" s="933"/>
      <c r="Q41" s="933"/>
      <c r="R41" s="933"/>
      <c r="S41" s="933"/>
      <c r="T41" s="933"/>
      <c r="U41" s="933"/>
      <c r="V41" s="933"/>
      <c r="W41" s="933"/>
      <c r="X41" s="933"/>
      <c r="Y41" s="933"/>
      <c r="Z41" s="933"/>
      <c r="AA41" s="933"/>
      <c r="AB41" s="933"/>
      <c r="AC41" s="933"/>
      <c r="AD41" s="933"/>
      <c r="AE41" s="933"/>
      <c r="AF41" s="933"/>
      <c r="AG41" s="933"/>
      <c r="AH41" s="933"/>
      <c r="AI41" s="933"/>
      <c r="AJ41" s="933"/>
      <c r="AK41" s="933"/>
      <c r="AL41" s="933"/>
      <c r="AM41" s="933"/>
      <c r="AN41" s="933"/>
      <c r="AO41" s="933"/>
      <c r="AP41" s="3"/>
    </row>
    <row r="42" spans="2:86" ht="12" customHeight="1" x14ac:dyDescent="0.15">
      <c r="B42" s="964"/>
      <c r="C42" s="969"/>
      <c r="D42" s="967"/>
      <c r="E42" s="967"/>
      <c r="F42" s="967"/>
      <c r="G42" s="967"/>
      <c r="H42" s="967"/>
      <c r="I42" s="967"/>
      <c r="J42" s="968"/>
      <c r="K42" s="166" t="s">
        <v>471</v>
      </c>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8"/>
      <c r="AP42" s="3"/>
    </row>
    <row r="43" spans="2:86" ht="12" customHeight="1" x14ac:dyDescent="0.15">
      <c r="B43" s="964"/>
      <c r="C43" s="969"/>
      <c r="D43" s="967"/>
      <c r="E43" s="967"/>
      <c r="F43" s="967"/>
      <c r="G43" s="967"/>
      <c r="H43" s="967"/>
      <c r="I43" s="967"/>
      <c r="J43" s="968"/>
      <c r="K43" s="166" t="s">
        <v>472</v>
      </c>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8"/>
      <c r="AP43" s="3"/>
    </row>
    <row r="44" spans="2:86" ht="12" customHeight="1" x14ac:dyDescent="0.15">
      <c r="B44" s="964"/>
      <c r="C44" s="969"/>
      <c r="D44" s="967"/>
      <c r="E44" s="967"/>
      <c r="F44" s="967"/>
      <c r="G44" s="967"/>
      <c r="H44" s="967"/>
      <c r="I44" s="967"/>
      <c r="J44" s="968"/>
      <c r="K44" s="921" t="s">
        <v>473</v>
      </c>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3"/>
      <c r="AP44" s="3"/>
    </row>
    <row r="45" spans="2:86" ht="12" customHeight="1" x14ac:dyDescent="0.15">
      <c r="B45" s="527"/>
      <c r="C45" s="970"/>
      <c r="D45" s="971"/>
      <c r="E45" s="971"/>
      <c r="F45" s="971"/>
      <c r="G45" s="971"/>
      <c r="H45" s="971"/>
      <c r="I45" s="971"/>
      <c r="J45" s="972"/>
      <c r="K45" s="924"/>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925"/>
      <c r="AJ45" s="925"/>
      <c r="AK45" s="925"/>
      <c r="AL45" s="925"/>
      <c r="AM45" s="925"/>
      <c r="AN45" s="925"/>
      <c r="AO45" s="926"/>
      <c r="AP45" s="3"/>
    </row>
    <row r="46" spans="2:86" s="9" customFormat="1" ht="12" customHeight="1" x14ac:dyDescent="0.15">
      <c r="B46" s="3" t="s">
        <v>524</v>
      </c>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row>
    <row r="47" spans="2:86" ht="12" customHeight="1" x14ac:dyDescent="0.15">
      <c r="B47" s="3" t="s">
        <v>521</v>
      </c>
    </row>
    <row r="48" spans="2:86" ht="12" customHeight="1" x14ac:dyDescent="0.15">
      <c r="B48" s="3" t="s">
        <v>522</v>
      </c>
    </row>
    <row r="49" spans="2:2" ht="12" customHeight="1" x14ac:dyDescent="0.15">
      <c r="B49" s="3" t="s">
        <v>474</v>
      </c>
    </row>
    <row r="50" spans="2:2" ht="12" customHeight="1" x14ac:dyDescent="0.15">
      <c r="B50" s="3" t="s">
        <v>523</v>
      </c>
    </row>
    <row r="51" spans="2:2" ht="12" customHeight="1" x14ac:dyDescent="0.15">
      <c r="B51" s="3" t="s">
        <v>475</v>
      </c>
    </row>
    <row r="52" spans="2:2" x14ac:dyDescent="0.15">
      <c r="B52" s="3" t="s">
        <v>532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9"/>
  <conditionalFormatting sqref="AG11:AJ30 Y11:AB30">
    <cfRule type="expression" dxfId="48" priority="3">
      <formula>$AQ11=2</formula>
    </cfRule>
  </conditionalFormatting>
  <conditionalFormatting sqref="Y11:AF30">
    <cfRule type="expression" dxfId="47" priority="2">
      <formula>$AQ11=3</formula>
    </cfRule>
  </conditionalFormatting>
  <conditionalFormatting sqref="AC11:AJ30">
    <cfRule type="expression" dxfId="46" priority="1">
      <formula>$AQ11=1</formula>
    </cfRule>
  </conditionalFormatting>
  <dataValidations count="2">
    <dataValidation type="list" allowBlank="1" showInputMessage="1" showErrorMessage="1" sqref="Y11:AB30" xr:uid="{43A0E698-2126-48A5-8A92-4B14CEFA086E}">
      <formula1>"　,○"</formula1>
    </dataValidation>
    <dataValidation type="list" allowBlank="1" showInputMessage="1" showErrorMessage="1" sqref="N11:O30 R11:T30" xr:uid="{760A593A-5E66-4F17-BF8C-D31B61B6FC70}">
      <formula1>INDIRECT(L11)</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8732C8B-04E6-47EF-9EDF-55AD665AC2B1}">
          <x14:formula1>
            <xm:f>'(参考)リスト'!$F$16:$F$21</xm:f>
          </x14:formula1>
          <xm:sqref>W11:X30</xm:sqref>
        </x14:dataValidation>
        <x14:dataValidation type="list" allowBlank="1" showInputMessage="1" showErrorMessage="1" xr:uid="{43C6D381-D60C-4AD8-9FB5-CA87085CBC52}">
          <x14:formula1>
            <xm:f>'(参考)リスト'!$B$16:$B$20</xm:f>
          </x14:formula1>
          <xm:sqref>L11:M30</xm:sqref>
        </x14:dataValidation>
        <x14:dataValidation type="list" allowBlank="1" showInputMessage="1" showErrorMessage="1" xr:uid="{F8B8ED4D-1522-49FF-9C49-BE63011D8187}">
          <x14:formula1>
            <xm:f>'(参考)リスト'!$G$16:$G$20</xm:f>
          </x14:formula1>
          <xm:sqref>U11:V30</xm:sqref>
        </x14:dataValidation>
        <x14:dataValidation type="list" allowBlank="1" showInputMessage="1" showErrorMessage="1" xr:uid="{8D5E7280-8EA7-4B31-BB80-278579280A88}">
          <x14:formula1>
            <xm:f>'(参考)リスト'!$D$16:$D$18</xm:f>
          </x14:formula1>
          <xm:sqref>P11:Q30</xm:sqref>
        </x14:dataValidation>
      </x14:dataValidations>
    </ext>
  </extLst>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5"/>
  <dimension ref="A1:BM21"/>
  <sheetViews>
    <sheetView showGridLines="0" view="pageBreakPreview" zoomScaleNormal="100" zoomScaleSheetLayoutView="100" workbookViewId="0">
      <selection activeCell="AN8" sqref="AN8:BK8"/>
    </sheetView>
  </sheetViews>
  <sheetFormatPr defaultRowHeight="13.5" x14ac:dyDescent="0.15"/>
  <cols>
    <col min="1" max="1" width="1.875" customWidth="1"/>
    <col min="2" max="60" width="2.125" style="48" customWidth="1"/>
    <col min="61" max="61" width="0.625" style="48" customWidth="1"/>
    <col min="62" max="62" width="2.125" style="48" customWidth="1"/>
    <col min="63" max="63" width="1" style="48" customWidth="1"/>
    <col min="64" max="65" width="2.125" style="48" customWidth="1"/>
  </cols>
  <sheetData>
    <row r="1" spans="1:65" x14ac:dyDescent="0.15">
      <c r="A1" s="52"/>
    </row>
    <row r="2" spans="1:65" s="50" customFormat="1" ht="14.25" customHeight="1" x14ac:dyDescent="0.15">
      <c r="B2" s="108" t="s">
        <v>316</v>
      </c>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5"/>
      <c r="BD2" s="105"/>
      <c r="BE2" s="105"/>
      <c r="BF2" s="105"/>
      <c r="BG2" s="105"/>
      <c r="BH2" s="105"/>
      <c r="BI2" s="105"/>
      <c r="BJ2" s="105"/>
      <c r="BK2" s="105"/>
      <c r="BL2" s="51"/>
      <c r="BM2" s="51"/>
    </row>
    <row r="3" spans="1:65" s="49" customFormat="1" ht="17.25" customHeight="1" x14ac:dyDescent="0.15">
      <c r="B3" s="1036" t="s">
        <v>27</v>
      </c>
      <c r="C3" s="1037"/>
      <c r="D3" s="1037"/>
      <c r="E3" s="1038"/>
      <c r="F3" s="1076" t="s">
        <v>1136</v>
      </c>
      <c r="G3" s="1077"/>
      <c r="H3" s="1077"/>
      <c r="I3" s="1077"/>
      <c r="J3" s="1077"/>
      <c r="K3" s="1077"/>
      <c r="L3" s="1077"/>
      <c r="M3" s="1077"/>
      <c r="N3" s="1077"/>
      <c r="O3" s="1077"/>
      <c r="P3" s="1077"/>
      <c r="Q3" s="1077"/>
      <c r="R3" s="1077"/>
      <c r="S3" s="1077"/>
      <c r="T3" s="1078"/>
      <c r="U3" s="1063" t="s">
        <v>227</v>
      </c>
      <c r="V3" s="1064"/>
      <c r="W3" s="1064"/>
      <c r="X3" s="1065"/>
      <c r="Y3" s="1065"/>
      <c r="Z3" s="1050" t="s">
        <v>1138</v>
      </c>
      <c r="AA3" s="1051"/>
      <c r="AB3" s="1051"/>
      <c r="AC3" s="1051"/>
      <c r="AD3" s="1051"/>
      <c r="AE3" s="1051"/>
      <c r="AF3" s="1051"/>
      <c r="AG3" s="1051"/>
      <c r="AH3" s="1052"/>
      <c r="AI3" s="1063" t="s">
        <v>293</v>
      </c>
      <c r="AJ3" s="1065"/>
      <c r="AK3" s="1065"/>
      <c r="AL3" s="1065"/>
      <c r="AM3" s="1065"/>
      <c r="AN3" s="1066"/>
      <c r="AO3" s="1067" t="s">
        <v>1139</v>
      </c>
      <c r="AP3" s="1068"/>
      <c r="AQ3" s="1068"/>
      <c r="AR3" s="1068"/>
      <c r="AS3" s="1068"/>
      <c r="AT3" s="1068"/>
      <c r="AU3" s="1068"/>
      <c r="AV3" s="1069"/>
      <c r="AW3" s="1036" t="s">
        <v>219</v>
      </c>
      <c r="AX3" s="1037"/>
      <c r="AY3" s="1037"/>
      <c r="AZ3" s="1037"/>
      <c r="BA3" s="1037"/>
      <c r="BB3" s="1038"/>
      <c r="BC3" s="1057">
        <v>44413</v>
      </c>
      <c r="BD3" s="1058"/>
      <c r="BE3" s="1058"/>
      <c r="BF3" s="1058"/>
      <c r="BG3" s="1058"/>
      <c r="BH3" s="1058"/>
      <c r="BI3" s="1058"/>
      <c r="BJ3" s="1058"/>
      <c r="BK3" s="1059"/>
    </row>
    <row r="4" spans="1:65" s="49" customFormat="1" ht="17.25" customHeight="1" x14ac:dyDescent="0.15">
      <c r="B4" s="1044" t="s">
        <v>226</v>
      </c>
      <c r="C4" s="1045"/>
      <c r="D4" s="1045"/>
      <c r="E4" s="1046"/>
      <c r="F4" s="1047" t="s">
        <v>1137</v>
      </c>
      <c r="G4" s="1048"/>
      <c r="H4" s="1048"/>
      <c r="I4" s="1048"/>
      <c r="J4" s="1048"/>
      <c r="K4" s="1048"/>
      <c r="L4" s="1048"/>
      <c r="M4" s="1048"/>
      <c r="N4" s="1048"/>
      <c r="O4" s="1048"/>
      <c r="P4" s="1048"/>
      <c r="Q4" s="1048"/>
      <c r="R4" s="1048"/>
      <c r="S4" s="1048"/>
      <c r="T4" s="1049"/>
      <c r="U4" s="1063" t="s">
        <v>292</v>
      </c>
      <c r="V4" s="1064"/>
      <c r="W4" s="1064"/>
      <c r="X4" s="1065"/>
      <c r="Y4" s="1065"/>
      <c r="Z4" s="1053" t="s">
        <v>1165</v>
      </c>
      <c r="AA4" s="1054"/>
      <c r="AB4" s="1054"/>
      <c r="AC4" s="1054"/>
      <c r="AD4" s="1054"/>
      <c r="AE4" s="1054"/>
      <c r="AF4" s="1054"/>
      <c r="AG4" s="1054"/>
      <c r="AH4" s="1055"/>
      <c r="AI4" s="1063" t="s">
        <v>294</v>
      </c>
      <c r="AJ4" s="1065"/>
      <c r="AK4" s="1065"/>
      <c r="AL4" s="1065"/>
      <c r="AM4" s="1065"/>
      <c r="AN4" s="1066"/>
      <c r="AO4" s="1070" t="s">
        <v>1140</v>
      </c>
      <c r="AP4" s="1071"/>
      <c r="AQ4" s="1071"/>
      <c r="AR4" s="1071"/>
      <c r="AS4" s="1071"/>
      <c r="AT4" s="1071"/>
      <c r="AU4" s="1071"/>
      <c r="AV4" s="1072"/>
      <c r="AW4" s="1044"/>
      <c r="AX4" s="1045"/>
      <c r="AY4" s="1045"/>
      <c r="AZ4" s="1045"/>
      <c r="BA4" s="1045"/>
      <c r="BB4" s="1046"/>
      <c r="BC4" s="1060"/>
      <c r="BD4" s="1061"/>
      <c r="BE4" s="1061"/>
      <c r="BF4" s="1061"/>
      <c r="BG4" s="1061"/>
      <c r="BH4" s="1061"/>
      <c r="BI4" s="1061"/>
      <c r="BJ4" s="1061"/>
      <c r="BK4" s="1062"/>
    </row>
    <row r="5" spans="1:65" ht="42.75" customHeight="1" x14ac:dyDescent="0.15">
      <c r="A5" s="52"/>
      <c r="B5" s="1085" t="s">
        <v>225</v>
      </c>
      <c r="C5" s="1080"/>
      <c r="D5" s="1080"/>
      <c r="E5" s="1080"/>
      <c r="F5" s="1080"/>
      <c r="G5" s="1081"/>
      <c r="H5" s="1079" t="s">
        <v>224</v>
      </c>
      <c r="I5" s="1080"/>
      <c r="J5" s="1080"/>
      <c r="K5" s="1080"/>
      <c r="L5" s="1080"/>
      <c r="M5" s="1080"/>
      <c r="N5" s="1080"/>
      <c r="O5" s="1081"/>
      <c r="P5" s="1082" t="s">
        <v>223</v>
      </c>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2" t="s">
        <v>222</v>
      </c>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4"/>
    </row>
    <row r="6" spans="1:65" ht="29.25" customHeight="1" x14ac:dyDescent="0.15">
      <c r="A6" s="52"/>
      <c r="B6" s="1030"/>
      <c r="C6" s="1031"/>
      <c r="D6" s="1031"/>
      <c r="E6" s="1031"/>
      <c r="F6" s="1031"/>
      <c r="G6" s="1032"/>
      <c r="H6" s="1033"/>
      <c r="I6" s="1033"/>
      <c r="J6" s="1033"/>
      <c r="K6" s="1033"/>
      <c r="L6" s="1033"/>
      <c r="M6" s="1033"/>
      <c r="N6" s="1033"/>
      <c r="O6" s="1033"/>
      <c r="P6" s="1034"/>
      <c r="Q6" s="1035"/>
      <c r="R6" s="1035"/>
      <c r="S6" s="1035"/>
      <c r="T6" s="1035"/>
      <c r="U6" s="1035"/>
      <c r="V6" s="1035"/>
      <c r="W6" s="1035"/>
      <c r="X6" s="1035"/>
      <c r="Y6" s="1035"/>
      <c r="Z6" s="1035"/>
      <c r="AA6" s="1035"/>
      <c r="AB6" s="1035"/>
      <c r="AC6" s="1035"/>
      <c r="AD6" s="1035"/>
      <c r="AE6" s="1035"/>
      <c r="AF6" s="1035"/>
      <c r="AG6" s="1035"/>
      <c r="AH6" s="1035"/>
      <c r="AI6" s="1035"/>
      <c r="AJ6" s="1035"/>
      <c r="AK6" s="1035"/>
      <c r="AL6" s="1035"/>
      <c r="AM6" s="1035"/>
      <c r="AN6" s="1073"/>
      <c r="AO6" s="1074"/>
      <c r="AP6" s="1074"/>
      <c r="AQ6" s="1074"/>
      <c r="AR6" s="1074"/>
      <c r="AS6" s="1074"/>
      <c r="AT6" s="1074"/>
      <c r="AU6" s="1074"/>
      <c r="AV6" s="1074"/>
      <c r="AW6" s="1074"/>
      <c r="AX6" s="1074"/>
      <c r="AY6" s="1074"/>
      <c r="AZ6" s="1074"/>
      <c r="BA6" s="1074"/>
      <c r="BB6" s="1074"/>
      <c r="BC6" s="1074"/>
      <c r="BD6" s="1074"/>
      <c r="BE6" s="1074"/>
      <c r="BF6" s="1074"/>
      <c r="BG6" s="1074"/>
      <c r="BH6" s="1074"/>
      <c r="BI6" s="1074"/>
      <c r="BJ6" s="1074"/>
      <c r="BK6" s="1075"/>
    </row>
    <row r="7" spans="1:65" ht="29.25" customHeight="1" x14ac:dyDescent="0.15">
      <c r="A7" s="52"/>
      <c r="B7" s="1030"/>
      <c r="C7" s="1031"/>
      <c r="D7" s="1031"/>
      <c r="E7" s="1031"/>
      <c r="F7" s="1031"/>
      <c r="G7" s="1032"/>
      <c r="H7" s="1033"/>
      <c r="I7" s="1033"/>
      <c r="J7" s="1033"/>
      <c r="K7" s="1033"/>
      <c r="L7" s="1033"/>
      <c r="M7" s="1033"/>
      <c r="N7" s="1033"/>
      <c r="O7" s="1033"/>
      <c r="P7" s="1034"/>
      <c r="Q7" s="1035"/>
      <c r="R7" s="1035"/>
      <c r="S7" s="1035"/>
      <c r="T7" s="1035"/>
      <c r="U7" s="1035"/>
      <c r="V7" s="1035"/>
      <c r="W7" s="1035"/>
      <c r="X7" s="1035"/>
      <c r="Y7" s="1035"/>
      <c r="Z7" s="1035"/>
      <c r="AA7" s="1035"/>
      <c r="AB7" s="1035"/>
      <c r="AC7" s="1035"/>
      <c r="AD7" s="1035"/>
      <c r="AE7" s="1035"/>
      <c r="AF7" s="1035"/>
      <c r="AG7" s="1035"/>
      <c r="AH7" s="1035"/>
      <c r="AI7" s="1035"/>
      <c r="AJ7" s="1035"/>
      <c r="AK7" s="1035"/>
      <c r="AL7" s="1035"/>
      <c r="AM7" s="1035"/>
      <c r="AN7" s="1073"/>
      <c r="AO7" s="1074"/>
      <c r="AP7" s="1074"/>
      <c r="AQ7" s="1074"/>
      <c r="AR7" s="1074"/>
      <c r="AS7" s="1074"/>
      <c r="AT7" s="1074"/>
      <c r="AU7" s="1074"/>
      <c r="AV7" s="1074"/>
      <c r="AW7" s="1074"/>
      <c r="AX7" s="1074"/>
      <c r="AY7" s="1074"/>
      <c r="AZ7" s="1074"/>
      <c r="BA7" s="1074"/>
      <c r="BB7" s="1074"/>
      <c r="BC7" s="1074"/>
      <c r="BD7" s="1074"/>
      <c r="BE7" s="1074"/>
      <c r="BF7" s="1074"/>
      <c r="BG7" s="1074"/>
      <c r="BH7" s="1074"/>
      <c r="BI7" s="1074"/>
      <c r="BJ7" s="1074"/>
      <c r="BK7" s="1075"/>
    </row>
    <row r="8" spans="1:65" ht="29.25" customHeight="1" x14ac:dyDescent="0.15">
      <c r="A8" s="52"/>
      <c r="B8" s="1039"/>
      <c r="C8" s="1040"/>
      <c r="D8" s="1040"/>
      <c r="E8" s="1040"/>
      <c r="F8" s="1040"/>
      <c r="G8" s="1041"/>
      <c r="H8" s="1033"/>
      <c r="I8" s="1033"/>
      <c r="J8" s="1033"/>
      <c r="K8" s="1033"/>
      <c r="L8" s="1033"/>
      <c r="M8" s="1033"/>
      <c r="N8" s="1033"/>
      <c r="O8" s="1033"/>
      <c r="P8" s="1042"/>
      <c r="Q8" s="1043"/>
      <c r="R8" s="1043"/>
      <c r="S8" s="1043"/>
      <c r="T8" s="1043"/>
      <c r="U8" s="1043"/>
      <c r="V8" s="1043"/>
      <c r="W8" s="1043"/>
      <c r="X8" s="1043"/>
      <c r="Y8" s="1043"/>
      <c r="Z8" s="1043"/>
      <c r="AA8" s="1043"/>
      <c r="AB8" s="1043"/>
      <c r="AC8" s="1043"/>
      <c r="AD8" s="1043"/>
      <c r="AE8" s="1043"/>
      <c r="AF8" s="1043"/>
      <c r="AG8" s="1043"/>
      <c r="AH8" s="1043"/>
      <c r="AI8" s="1043"/>
      <c r="AJ8" s="1043"/>
      <c r="AK8" s="1043"/>
      <c r="AL8" s="1043"/>
      <c r="AM8" s="1043"/>
      <c r="AN8" s="1042"/>
      <c r="AO8" s="1043"/>
      <c r="AP8" s="1043"/>
      <c r="AQ8" s="1043"/>
      <c r="AR8" s="1043"/>
      <c r="AS8" s="1043"/>
      <c r="AT8" s="1043"/>
      <c r="AU8" s="1043"/>
      <c r="AV8" s="1043"/>
      <c r="AW8" s="1043"/>
      <c r="AX8" s="1043"/>
      <c r="AY8" s="1043"/>
      <c r="AZ8" s="1043"/>
      <c r="BA8" s="1043"/>
      <c r="BB8" s="1043"/>
      <c r="BC8" s="1043"/>
      <c r="BD8" s="1043"/>
      <c r="BE8" s="1043"/>
      <c r="BF8" s="1043"/>
      <c r="BG8" s="1043"/>
      <c r="BH8" s="1043"/>
      <c r="BI8" s="1043"/>
      <c r="BJ8" s="1043"/>
      <c r="BK8" s="1056"/>
    </row>
    <row r="9" spans="1:65" ht="29.25" customHeight="1" x14ac:dyDescent="0.15">
      <c r="A9" s="52"/>
      <c r="B9" s="1039"/>
      <c r="C9" s="1040"/>
      <c r="D9" s="1040"/>
      <c r="E9" s="1040"/>
      <c r="F9" s="1040"/>
      <c r="G9" s="1041"/>
      <c r="H9" s="1033"/>
      <c r="I9" s="1033"/>
      <c r="J9" s="1033"/>
      <c r="K9" s="1033"/>
      <c r="L9" s="1033"/>
      <c r="M9" s="1033"/>
      <c r="N9" s="1033"/>
      <c r="O9" s="1033"/>
      <c r="P9" s="1042"/>
      <c r="Q9" s="1043"/>
      <c r="R9" s="1043"/>
      <c r="S9" s="1043"/>
      <c r="T9" s="1043"/>
      <c r="U9" s="1043"/>
      <c r="V9" s="1043"/>
      <c r="W9" s="1043"/>
      <c r="X9" s="1043"/>
      <c r="Y9" s="1043"/>
      <c r="Z9" s="1043"/>
      <c r="AA9" s="1043"/>
      <c r="AB9" s="1043"/>
      <c r="AC9" s="1043"/>
      <c r="AD9" s="1043"/>
      <c r="AE9" s="1043"/>
      <c r="AF9" s="1043"/>
      <c r="AG9" s="1043"/>
      <c r="AH9" s="1043"/>
      <c r="AI9" s="1043"/>
      <c r="AJ9" s="1043"/>
      <c r="AK9" s="1043"/>
      <c r="AL9" s="1043"/>
      <c r="AM9" s="1043"/>
      <c r="AN9" s="1042"/>
      <c r="AO9" s="1043"/>
      <c r="AP9" s="1043"/>
      <c r="AQ9" s="1043"/>
      <c r="AR9" s="1043"/>
      <c r="AS9" s="1043"/>
      <c r="AT9" s="1043"/>
      <c r="AU9" s="1043"/>
      <c r="AV9" s="1043"/>
      <c r="AW9" s="1043"/>
      <c r="AX9" s="1043"/>
      <c r="AY9" s="1043"/>
      <c r="AZ9" s="1043"/>
      <c r="BA9" s="1043"/>
      <c r="BB9" s="1043"/>
      <c r="BC9" s="1043"/>
      <c r="BD9" s="1043"/>
      <c r="BE9" s="1043"/>
      <c r="BF9" s="1043"/>
      <c r="BG9" s="1043"/>
      <c r="BH9" s="1043"/>
      <c r="BI9" s="1043"/>
      <c r="BJ9" s="1043"/>
      <c r="BK9" s="1056"/>
    </row>
    <row r="10" spans="1:65" ht="29.25" customHeight="1" x14ac:dyDescent="0.15">
      <c r="A10" s="52"/>
      <c r="B10" s="1039"/>
      <c r="C10" s="1040"/>
      <c r="D10" s="1040"/>
      <c r="E10" s="1040"/>
      <c r="F10" s="1040"/>
      <c r="G10" s="1041"/>
      <c r="H10" s="1033"/>
      <c r="I10" s="1033"/>
      <c r="J10" s="1033"/>
      <c r="K10" s="1033"/>
      <c r="L10" s="1033"/>
      <c r="M10" s="1033"/>
      <c r="N10" s="1033"/>
      <c r="O10" s="1033"/>
      <c r="P10" s="1042"/>
      <c r="Q10" s="1043"/>
      <c r="R10" s="1043"/>
      <c r="S10" s="1043"/>
      <c r="T10" s="1043"/>
      <c r="U10" s="1043"/>
      <c r="V10" s="1043"/>
      <c r="W10" s="1043"/>
      <c r="X10" s="1043"/>
      <c r="Y10" s="1043"/>
      <c r="Z10" s="1043"/>
      <c r="AA10" s="1043"/>
      <c r="AB10" s="1043"/>
      <c r="AC10" s="1043"/>
      <c r="AD10" s="1043"/>
      <c r="AE10" s="1043"/>
      <c r="AF10" s="1043"/>
      <c r="AG10" s="1043"/>
      <c r="AH10" s="1043"/>
      <c r="AI10" s="1043"/>
      <c r="AJ10" s="1043"/>
      <c r="AK10" s="1043"/>
      <c r="AL10" s="1043"/>
      <c r="AM10" s="1043"/>
      <c r="AN10" s="1042"/>
      <c r="AO10" s="1043"/>
      <c r="AP10" s="1043"/>
      <c r="AQ10" s="1043"/>
      <c r="AR10" s="1043"/>
      <c r="AS10" s="1043"/>
      <c r="AT10" s="1043"/>
      <c r="AU10" s="1043"/>
      <c r="AV10" s="1043"/>
      <c r="AW10" s="1043"/>
      <c r="AX10" s="1043"/>
      <c r="AY10" s="1043"/>
      <c r="AZ10" s="1043"/>
      <c r="BA10" s="1043"/>
      <c r="BB10" s="1043"/>
      <c r="BC10" s="1043"/>
      <c r="BD10" s="1043"/>
      <c r="BE10" s="1043"/>
      <c r="BF10" s="1043"/>
      <c r="BG10" s="1043"/>
      <c r="BH10" s="1043"/>
      <c r="BI10" s="1043"/>
      <c r="BJ10" s="1043"/>
      <c r="BK10" s="1056"/>
    </row>
    <row r="11" spans="1:65" ht="29.25" customHeight="1" x14ac:dyDescent="0.15">
      <c r="A11" s="52"/>
      <c r="B11" s="1039"/>
      <c r="C11" s="1040"/>
      <c r="D11" s="1040"/>
      <c r="E11" s="1040"/>
      <c r="F11" s="1040"/>
      <c r="G11" s="1041"/>
      <c r="H11" s="1033"/>
      <c r="I11" s="1033"/>
      <c r="J11" s="1033"/>
      <c r="K11" s="1033"/>
      <c r="L11" s="1033"/>
      <c r="M11" s="1033"/>
      <c r="N11" s="1033"/>
      <c r="O11" s="1033"/>
      <c r="P11" s="1042"/>
      <c r="Q11" s="1043"/>
      <c r="R11" s="1043"/>
      <c r="S11" s="1043"/>
      <c r="T11" s="1043"/>
      <c r="U11" s="1043"/>
      <c r="V11" s="1043"/>
      <c r="W11" s="1043"/>
      <c r="X11" s="1043"/>
      <c r="Y11" s="1043"/>
      <c r="Z11" s="1043"/>
      <c r="AA11" s="1043"/>
      <c r="AB11" s="1043"/>
      <c r="AC11" s="1043"/>
      <c r="AD11" s="1043"/>
      <c r="AE11" s="1043"/>
      <c r="AF11" s="1043"/>
      <c r="AG11" s="1043"/>
      <c r="AH11" s="1043"/>
      <c r="AI11" s="1043"/>
      <c r="AJ11" s="1043"/>
      <c r="AK11" s="1043"/>
      <c r="AL11" s="1043"/>
      <c r="AM11" s="1043"/>
      <c r="AN11" s="1042"/>
      <c r="AO11" s="1043"/>
      <c r="AP11" s="1043"/>
      <c r="AQ11" s="1043"/>
      <c r="AR11" s="1043"/>
      <c r="AS11" s="1043"/>
      <c r="AT11" s="1043"/>
      <c r="AU11" s="1043"/>
      <c r="AV11" s="1043"/>
      <c r="AW11" s="1043"/>
      <c r="AX11" s="1043"/>
      <c r="AY11" s="1043"/>
      <c r="AZ11" s="1043"/>
      <c r="BA11" s="1043"/>
      <c r="BB11" s="1043"/>
      <c r="BC11" s="1043"/>
      <c r="BD11" s="1043"/>
      <c r="BE11" s="1043"/>
      <c r="BF11" s="1043"/>
      <c r="BG11" s="1043"/>
      <c r="BH11" s="1043"/>
      <c r="BI11" s="1043"/>
      <c r="BJ11" s="1043"/>
      <c r="BK11" s="1056"/>
    </row>
    <row r="12" spans="1:65" ht="29.25" customHeight="1" x14ac:dyDescent="0.15">
      <c r="A12" s="52"/>
      <c r="B12" s="1039"/>
      <c r="C12" s="1040"/>
      <c r="D12" s="1040"/>
      <c r="E12" s="1040"/>
      <c r="F12" s="1040"/>
      <c r="G12" s="1041"/>
      <c r="H12" s="1033"/>
      <c r="I12" s="1033"/>
      <c r="J12" s="1033"/>
      <c r="K12" s="1033"/>
      <c r="L12" s="1033"/>
      <c r="M12" s="1033"/>
      <c r="N12" s="1033"/>
      <c r="O12" s="1033"/>
      <c r="P12" s="1042"/>
      <c r="Q12" s="1043"/>
      <c r="R12" s="1043"/>
      <c r="S12" s="1043"/>
      <c r="T12" s="1043"/>
      <c r="U12" s="1043"/>
      <c r="V12" s="1043"/>
      <c r="W12" s="1043"/>
      <c r="X12" s="1043"/>
      <c r="Y12" s="1043"/>
      <c r="Z12" s="1043"/>
      <c r="AA12" s="1043"/>
      <c r="AB12" s="1043"/>
      <c r="AC12" s="1043"/>
      <c r="AD12" s="1043"/>
      <c r="AE12" s="1043"/>
      <c r="AF12" s="1043"/>
      <c r="AG12" s="1043"/>
      <c r="AH12" s="1043"/>
      <c r="AI12" s="1043"/>
      <c r="AJ12" s="1043"/>
      <c r="AK12" s="1043"/>
      <c r="AL12" s="1043"/>
      <c r="AM12" s="1043"/>
      <c r="AN12" s="1042"/>
      <c r="AO12" s="1043"/>
      <c r="AP12" s="1043"/>
      <c r="AQ12" s="1043"/>
      <c r="AR12" s="1043"/>
      <c r="AS12" s="1043"/>
      <c r="AT12" s="1043"/>
      <c r="AU12" s="1043"/>
      <c r="AV12" s="1043"/>
      <c r="AW12" s="1043"/>
      <c r="AX12" s="1043"/>
      <c r="AY12" s="1043"/>
      <c r="AZ12" s="1043"/>
      <c r="BA12" s="1043"/>
      <c r="BB12" s="1043"/>
      <c r="BC12" s="1043"/>
      <c r="BD12" s="1043"/>
      <c r="BE12" s="1043"/>
      <c r="BF12" s="1043"/>
      <c r="BG12" s="1043"/>
      <c r="BH12" s="1043"/>
      <c r="BI12" s="1043"/>
      <c r="BJ12" s="1043"/>
      <c r="BK12" s="1056"/>
    </row>
    <row r="13" spans="1:65" ht="29.25" customHeight="1" x14ac:dyDescent="0.15">
      <c r="A13" s="52"/>
      <c r="B13" s="1039"/>
      <c r="C13" s="1040"/>
      <c r="D13" s="1040"/>
      <c r="E13" s="1040"/>
      <c r="F13" s="1040"/>
      <c r="G13" s="1041"/>
      <c r="H13" s="1033"/>
      <c r="I13" s="1033"/>
      <c r="J13" s="1033"/>
      <c r="K13" s="1033"/>
      <c r="L13" s="1033"/>
      <c r="M13" s="1033"/>
      <c r="N13" s="1033"/>
      <c r="O13" s="1033"/>
      <c r="P13" s="1042"/>
      <c r="Q13" s="1043"/>
      <c r="R13" s="1043"/>
      <c r="S13" s="1043"/>
      <c r="T13" s="1043"/>
      <c r="U13" s="1043"/>
      <c r="V13" s="1043"/>
      <c r="W13" s="1043"/>
      <c r="X13" s="1043"/>
      <c r="Y13" s="1043"/>
      <c r="Z13" s="1043"/>
      <c r="AA13" s="1043"/>
      <c r="AB13" s="1043"/>
      <c r="AC13" s="1043"/>
      <c r="AD13" s="1043"/>
      <c r="AE13" s="1043"/>
      <c r="AF13" s="1043"/>
      <c r="AG13" s="1043"/>
      <c r="AH13" s="1043"/>
      <c r="AI13" s="1043"/>
      <c r="AJ13" s="1043"/>
      <c r="AK13" s="1043"/>
      <c r="AL13" s="1043"/>
      <c r="AM13" s="1043"/>
      <c r="AN13" s="1042"/>
      <c r="AO13" s="1043"/>
      <c r="AP13" s="1043"/>
      <c r="AQ13" s="1043"/>
      <c r="AR13" s="1043"/>
      <c r="AS13" s="1043"/>
      <c r="AT13" s="1043"/>
      <c r="AU13" s="1043"/>
      <c r="AV13" s="1043"/>
      <c r="AW13" s="1043"/>
      <c r="AX13" s="1043"/>
      <c r="AY13" s="1043"/>
      <c r="AZ13" s="1043"/>
      <c r="BA13" s="1043"/>
      <c r="BB13" s="1043"/>
      <c r="BC13" s="1043"/>
      <c r="BD13" s="1043"/>
      <c r="BE13" s="1043"/>
      <c r="BF13" s="1043"/>
      <c r="BG13" s="1043"/>
      <c r="BH13" s="1043"/>
      <c r="BI13" s="1043"/>
      <c r="BJ13" s="1043"/>
      <c r="BK13" s="1056"/>
    </row>
    <row r="14" spans="1:65" ht="29.25" customHeight="1" x14ac:dyDescent="0.15">
      <c r="A14" s="52"/>
      <c r="B14" s="1039"/>
      <c r="C14" s="1040"/>
      <c r="D14" s="1040"/>
      <c r="E14" s="1040"/>
      <c r="F14" s="1040"/>
      <c r="G14" s="1041"/>
      <c r="H14" s="1033"/>
      <c r="I14" s="1033"/>
      <c r="J14" s="1033"/>
      <c r="K14" s="1033"/>
      <c r="L14" s="1033"/>
      <c r="M14" s="1033"/>
      <c r="N14" s="1033"/>
      <c r="O14" s="1033"/>
      <c r="P14" s="1042"/>
      <c r="Q14" s="1043"/>
      <c r="R14" s="1043"/>
      <c r="S14" s="1043"/>
      <c r="T14" s="1043"/>
      <c r="U14" s="1043"/>
      <c r="V14" s="1043"/>
      <c r="W14" s="1043"/>
      <c r="X14" s="1043"/>
      <c r="Y14" s="1043"/>
      <c r="Z14" s="1043"/>
      <c r="AA14" s="1043"/>
      <c r="AB14" s="1043"/>
      <c r="AC14" s="1043"/>
      <c r="AD14" s="1043"/>
      <c r="AE14" s="1043"/>
      <c r="AF14" s="1043"/>
      <c r="AG14" s="1043"/>
      <c r="AH14" s="1043"/>
      <c r="AI14" s="1043"/>
      <c r="AJ14" s="1043"/>
      <c r="AK14" s="1043"/>
      <c r="AL14" s="1043"/>
      <c r="AM14" s="1043"/>
      <c r="AN14" s="1042"/>
      <c r="AO14" s="1043"/>
      <c r="AP14" s="1043"/>
      <c r="AQ14" s="1043"/>
      <c r="AR14" s="1043"/>
      <c r="AS14" s="1043"/>
      <c r="AT14" s="1043"/>
      <c r="AU14" s="1043"/>
      <c r="AV14" s="1043"/>
      <c r="AW14" s="1043"/>
      <c r="AX14" s="1043"/>
      <c r="AY14" s="1043"/>
      <c r="AZ14" s="1043"/>
      <c r="BA14" s="1043"/>
      <c r="BB14" s="1043"/>
      <c r="BC14" s="1043"/>
      <c r="BD14" s="1043"/>
      <c r="BE14" s="1043"/>
      <c r="BF14" s="1043"/>
      <c r="BG14" s="1043"/>
      <c r="BH14" s="1043"/>
      <c r="BI14" s="1043"/>
      <c r="BJ14" s="1043"/>
      <c r="BK14" s="1056"/>
    </row>
    <row r="15" spans="1:65" ht="29.25" customHeight="1" x14ac:dyDescent="0.15">
      <c r="A15" s="52"/>
      <c r="B15" s="1039"/>
      <c r="C15" s="1040"/>
      <c r="D15" s="1040"/>
      <c r="E15" s="1040"/>
      <c r="F15" s="1040"/>
      <c r="G15" s="1041"/>
      <c r="H15" s="1033"/>
      <c r="I15" s="1033"/>
      <c r="J15" s="1033"/>
      <c r="K15" s="1033"/>
      <c r="L15" s="1033"/>
      <c r="M15" s="1033"/>
      <c r="N15" s="1033"/>
      <c r="O15" s="1033"/>
      <c r="P15" s="1042"/>
      <c r="Q15" s="1043"/>
      <c r="R15" s="1043"/>
      <c r="S15" s="1043"/>
      <c r="T15" s="1043"/>
      <c r="U15" s="1043"/>
      <c r="V15" s="1043"/>
      <c r="W15" s="1043"/>
      <c r="X15" s="1043"/>
      <c r="Y15" s="1043"/>
      <c r="Z15" s="1043"/>
      <c r="AA15" s="1043"/>
      <c r="AB15" s="1043"/>
      <c r="AC15" s="1043"/>
      <c r="AD15" s="1043"/>
      <c r="AE15" s="1043"/>
      <c r="AF15" s="1043"/>
      <c r="AG15" s="1043"/>
      <c r="AH15" s="1043"/>
      <c r="AI15" s="1043"/>
      <c r="AJ15" s="1043"/>
      <c r="AK15" s="1043"/>
      <c r="AL15" s="1043"/>
      <c r="AM15" s="1043"/>
      <c r="AN15" s="1042"/>
      <c r="AO15" s="1043"/>
      <c r="AP15" s="1043"/>
      <c r="AQ15" s="1043"/>
      <c r="AR15" s="1043"/>
      <c r="AS15" s="1043"/>
      <c r="AT15" s="1043"/>
      <c r="AU15" s="1043"/>
      <c r="AV15" s="1043"/>
      <c r="AW15" s="1043"/>
      <c r="AX15" s="1043"/>
      <c r="AY15" s="1043"/>
      <c r="AZ15" s="1043"/>
      <c r="BA15" s="1043"/>
      <c r="BB15" s="1043"/>
      <c r="BC15" s="1043"/>
      <c r="BD15" s="1043"/>
      <c r="BE15" s="1043"/>
      <c r="BF15" s="1043"/>
      <c r="BG15" s="1043"/>
      <c r="BH15" s="1043"/>
      <c r="BI15" s="1043"/>
      <c r="BJ15" s="1043"/>
      <c r="BK15" s="1056"/>
    </row>
    <row r="16" spans="1:65" ht="29.25" customHeight="1" x14ac:dyDescent="0.15">
      <c r="A16" s="52"/>
      <c r="B16" s="1039"/>
      <c r="C16" s="1040"/>
      <c r="D16" s="1040"/>
      <c r="E16" s="1040"/>
      <c r="F16" s="1040"/>
      <c r="G16" s="1041"/>
      <c r="H16" s="1033"/>
      <c r="I16" s="1033"/>
      <c r="J16" s="1033"/>
      <c r="K16" s="1033"/>
      <c r="L16" s="1033"/>
      <c r="M16" s="1033"/>
      <c r="N16" s="1033"/>
      <c r="O16" s="1033"/>
      <c r="P16" s="1042"/>
      <c r="Q16" s="1043"/>
      <c r="R16" s="1043"/>
      <c r="S16" s="1043"/>
      <c r="T16" s="1043"/>
      <c r="U16" s="1043"/>
      <c r="V16" s="1043"/>
      <c r="W16" s="1043"/>
      <c r="X16" s="1043"/>
      <c r="Y16" s="1043"/>
      <c r="Z16" s="1043"/>
      <c r="AA16" s="1043"/>
      <c r="AB16" s="1043"/>
      <c r="AC16" s="1043"/>
      <c r="AD16" s="1043"/>
      <c r="AE16" s="1043"/>
      <c r="AF16" s="1043"/>
      <c r="AG16" s="1043"/>
      <c r="AH16" s="1043"/>
      <c r="AI16" s="1043"/>
      <c r="AJ16" s="1043"/>
      <c r="AK16" s="1043"/>
      <c r="AL16" s="1043"/>
      <c r="AM16" s="1043"/>
      <c r="AN16" s="1042"/>
      <c r="AO16" s="1043"/>
      <c r="AP16" s="1043"/>
      <c r="AQ16" s="1043"/>
      <c r="AR16" s="1043"/>
      <c r="AS16" s="1043"/>
      <c r="AT16" s="1043"/>
      <c r="AU16" s="1043"/>
      <c r="AV16" s="1043"/>
      <c r="AW16" s="1043"/>
      <c r="AX16" s="1043"/>
      <c r="AY16" s="1043"/>
      <c r="AZ16" s="1043"/>
      <c r="BA16" s="1043"/>
      <c r="BB16" s="1043"/>
      <c r="BC16" s="1043"/>
      <c r="BD16" s="1043"/>
      <c r="BE16" s="1043"/>
      <c r="BF16" s="1043"/>
      <c r="BG16" s="1043"/>
      <c r="BH16" s="1043"/>
      <c r="BI16" s="1043"/>
      <c r="BJ16" s="1043"/>
      <c r="BK16" s="1056"/>
    </row>
    <row r="17" spans="1:63" ht="29.25" customHeight="1" x14ac:dyDescent="0.15">
      <c r="A17" s="52"/>
      <c r="B17" s="1039"/>
      <c r="C17" s="1040"/>
      <c r="D17" s="1040"/>
      <c r="E17" s="1040"/>
      <c r="F17" s="1040"/>
      <c r="G17" s="1041"/>
      <c r="H17" s="1033"/>
      <c r="I17" s="1033"/>
      <c r="J17" s="1033"/>
      <c r="K17" s="1033"/>
      <c r="L17" s="1033"/>
      <c r="M17" s="1033"/>
      <c r="N17" s="1033"/>
      <c r="O17" s="1033"/>
      <c r="P17" s="1042"/>
      <c r="Q17" s="1043"/>
      <c r="R17" s="1043"/>
      <c r="S17" s="1043"/>
      <c r="T17" s="1043"/>
      <c r="U17" s="1043"/>
      <c r="V17" s="1043"/>
      <c r="W17" s="1043"/>
      <c r="X17" s="1043"/>
      <c r="Y17" s="1043"/>
      <c r="Z17" s="1043"/>
      <c r="AA17" s="1043"/>
      <c r="AB17" s="1043"/>
      <c r="AC17" s="1043"/>
      <c r="AD17" s="1043"/>
      <c r="AE17" s="1043"/>
      <c r="AF17" s="1043"/>
      <c r="AG17" s="1043"/>
      <c r="AH17" s="1043"/>
      <c r="AI17" s="1043"/>
      <c r="AJ17" s="1043"/>
      <c r="AK17" s="1043"/>
      <c r="AL17" s="1043"/>
      <c r="AM17" s="1043"/>
      <c r="AN17" s="1042"/>
      <c r="AO17" s="1043"/>
      <c r="AP17" s="1043"/>
      <c r="AQ17" s="1043"/>
      <c r="AR17" s="1043"/>
      <c r="AS17" s="1043"/>
      <c r="AT17" s="1043"/>
      <c r="AU17" s="1043"/>
      <c r="AV17" s="1043"/>
      <c r="AW17" s="1043"/>
      <c r="AX17" s="1043"/>
      <c r="AY17" s="1043"/>
      <c r="AZ17" s="1043"/>
      <c r="BA17" s="1043"/>
      <c r="BB17" s="1043"/>
      <c r="BC17" s="1043"/>
      <c r="BD17" s="1043"/>
      <c r="BE17" s="1043"/>
      <c r="BF17" s="1043"/>
      <c r="BG17" s="1043"/>
      <c r="BH17" s="1043"/>
      <c r="BI17" s="1043"/>
      <c r="BJ17" s="1043"/>
      <c r="BK17" s="1056"/>
    </row>
    <row r="18" spans="1:63" ht="29.25" customHeight="1" x14ac:dyDescent="0.15">
      <c r="A18" s="52"/>
      <c r="B18" s="1039"/>
      <c r="C18" s="1040"/>
      <c r="D18" s="1040"/>
      <c r="E18" s="1040"/>
      <c r="F18" s="1040"/>
      <c r="G18" s="1041"/>
      <c r="H18" s="1033"/>
      <c r="I18" s="1033"/>
      <c r="J18" s="1033"/>
      <c r="K18" s="1033"/>
      <c r="L18" s="1033"/>
      <c r="M18" s="1033"/>
      <c r="N18" s="1033"/>
      <c r="O18" s="1033"/>
      <c r="P18" s="1042"/>
      <c r="Q18" s="1043"/>
      <c r="R18" s="1043"/>
      <c r="S18" s="1043"/>
      <c r="T18" s="1043"/>
      <c r="U18" s="1043"/>
      <c r="V18" s="1043"/>
      <c r="W18" s="1043"/>
      <c r="X18" s="1043"/>
      <c r="Y18" s="1043"/>
      <c r="Z18" s="1043"/>
      <c r="AA18" s="1043"/>
      <c r="AB18" s="1043"/>
      <c r="AC18" s="1043"/>
      <c r="AD18" s="1043"/>
      <c r="AE18" s="1043"/>
      <c r="AF18" s="1043"/>
      <c r="AG18" s="1043"/>
      <c r="AH18" s="1043"/>
      <c r="AI18" s="1043"/>
      <c r="AJ18" s="1043"/>
      <c r="AK18" s="1043"/>
      <c r="AL18" s="1043"/>
      <c r="AM18" s="1043"/>
      <c r="AN18" s="1042"/>
      <c r="AO18" s="1043"/>
      <c r="AP18" s="1043"/>
      <c r="AQ18" s="1043"/>
      <c r="AR18" s="1043"/>
      <c r="AS18" s="1043"/>
      <c r="AT18" s="1043"/>
      <c r="AU18" s="1043"/>
      <c r="AV18" s="1043"/>
      <c r="AW18" s="1043"/>
      <c r="AX18" s="1043"/>
      <c r="AY18" s="1043"/>
      <c r="AZ18" s="1043"/>
      <c r="BA18" s="1043"/>
      <c r="BB18" s="1043"/>
      <c r="BC18" s="1043"/>
      <c r="BD18" s="1043"/>
      <c r="BE18" s="1043"/>
      <c r="BF18" s="1043"/>
      <c r="BG18" s="1043"/>
      <c r="BH18" s="1043"/>
      <c r="BI18" s="1043"/>
      <c r="BJ18" s="1043"/>
      <c r="BK18" s="1056"/>
    </row>
    <row r="19" spans="1:63" ht="29.25" customHeight="1" x14ac:dyDescent="0.15">
      <c r="A19" s="52"/>
      <c r="B19" s="1039"/>
      <c r="C19" s="1040"/>
      <c r="D19" s="1040"/>
      <c r="E19" s="1040"/>
      <c r="F19" s="1040"/>
      <c r="G19" s="1041"/>
      <c r="H19" s="1033"/>
      <c r="I19" s="1033"/>
      <c r="J19" s="1033"/>
      <c r="K19" s="1033"/>
      <c r="L19" s="1033"/>
      <c r="M19" s="1033"/>
      <c r="N19" s="1033"/>
      <c r="O19" s="1033"/>
      <c r="P19" s="1042"/>
      <c r="Q19" s="1043"/>
      <c r="R19" s="1043"/>
      <c r="S19" s="1043"/>
      <c r="T19" s="1043"/>
      <c r="U19" s="1043"/>
      <c r="V19" s="1043"/>
      <c r="W19" s="1043"/>
      <c r="X19" s="1043"/>
      <c r="Y19" s="1043"/>
      <c r="Z19" s="1043"/>
      <c r="AA19" s="1043"/>
      <c r="AB19" s="1043"/>
      <c r="AC19" s="1043"/>
      <c r="AD19" s="1043"/>
      <c r="AE19" s="1043"/>
      <c r="AF19" s="1043"/>
      <c r="AG19" s="1043"/>
      <c r="AH19" s="1043"/>
      <c r="AI19" s="1043"/>
      <c r="AJ19" s="1043"/>
      <c r="AK19" s="1043"/>
      <c r="AL19" s="1043"/>
      <c r="AM19" s="1043"/>
      <c r="AN19" s="1042"/>
      <c r="AO19" s="1043"/>
      <c r="AP19" s="1043"/>
      <c r="AQ19" s="1043"/>
      <c r="AR19" s="1043"/>
      <c r="AS19" s="1043"/>
      <c r="AT19" s="1043"/>
      <c r="AU19" s="1043"/>
      <c r="AV19" s="1043"/>
      <c r="AW19" s="1043"/>
      <c r="AX19" s="1043"/>
      <c r="AY19" s="1043"/>
      <c r="AZ19" s="1043"/>
      <c r="BA19" s="1043"/>
      <c r="BB19" s="1043"/>
      <c r="BC19" s="1043"/>
      <c r="BD19" s="1043"/>
      <c r="BE19" s="1043"/>
      <c r="BF19" s="1043"/>
      <c r="BG19" s="1043"/>
      <c r="BH19" s="1043"/>
      <c r="BI19" s="1043"/>
      <c r="BJ19" s="1043"/>
      <c r="BK19" s="1056"/>
    </row>
    <row r="20" spans="1:63" x14ac:dyDescent="0.15">
      <c r="A20" s="52"/>
      <c r="B20" s="106"/>
      <c r="C20" s="106"/>
      <c r="D20" s="107" t="s">
        <v>295</v>
      </c>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c r="BK20" s="106"/>
    </row>
    <row r="21" spans="1:63" x14ac:dyDescent="0.15">
      <c r="D21" s="195" t="s">
        <v>533</v>
      </c>
      <c r="E21" s="199"/>
      <c r="F21" s="199"/>
      <c r="G21" s="199"/>
      <c r="H21" s="199"/>
      <c r="I21" s="199"/>
      <c r="J21" s="199"/>
      <c r="K21" s="199"/>
      <c r="L21" s="199"/>
      <c r="M21" s="199"/>
      <c r="N21" s="199"/>
      <c r="O21" s="199"/>
      <c r="P21" s="199"/>
      <c r="Q21" s="199"/>
      <c r="R21" s="199"/>
      <c r="S21" s="199"/>
      <c r="T21" s="199"/>
      <c r="U21" s="199"/>
      <c r="V21" s="199"/>
      <c r="W21" s="199"/>
      <c r="X21" s="199"/>
      <c r="Y21" s="199"/>
      <c r="Z21" s="199"/>
      <c r="AA21" s="199"/>
      <c r="AB21" s="199"/>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9"/>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39370078740157483" right="0.39370078740157483" top="0.59055118110236227" bottom="0.59055118110236227" header="0.31496062992125984" footer="0.31496062992125984"/>
  <pageSetup paperSize="9" scale="83"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9EB9760-31E2-4ADE-84B2-F0B0AEBE7495}">
          <x14:formula1>
            <xm:f>'(参考)リスト'!$B$16:$B$20</xm:f>
          </x14:formula1>
          <xm:sqref>H6:O19</xm:sqref>
        </x14:dataValidation>
      </x14:dataValidations>
    </ext>
  </extLst>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6"/>
  <dimension ref="A1:AU121"/>
  <sheetViews>
    <sheetView showGridLines="0" view="pageBreakPreview" zoomScale="115" zoomScaleNormal="100" zoomScaleSheetLayoutView="115" workbookViewId="0">
      <pane ySplit="9" topLeftCell="A97" activePane="bottomLeft" state="frozen"/>
      <selection activeCell="M11" sqref="M11:N12"/>
      <selection pane="bottomLeft" activeCell="AJ112" sqref="AJ112"/>
    </sheetView>
  </sheetViews>
  <sheetFormatPr defaultColWidth="9" defaultRowHeight="12" x14ac:dyDescent="0.15"/>
  <cols>
    <col min="1" max="1" width="2.75" style="29" customWidth="1"/>
    <col min="2" max="3" width="4" style="30" customWidth="1"/>
    <col min="4" max="40" width="4" style="29" customWidth="1"/>
    <col min="41" max="16384" width="9" style="29"/>
  </cols>
  <sheetData>
    <row r="1" spans="1:47" ht="20.25" customHeight="1" x14ac:dyDescent="0.15">
      <c r="B1" s="109" t="s">
        <v>317</v>
      </c>
      <c r="C1" s="110"/>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row>
    <row r="2" spans="1:47" x14ac:dyDescent="0.15">
      <c r="B2" s="1126" t="s">
        <v>73</v>
      </c>
      <c r="C2" s="1126"/>
      <c r="D2" s="1126"/>
      <c r="E2" s="1122" t="str">
        <f>様式E!F3</f>
        <v>ホウベンザントンネル</v>
      </c>
      <c r="F2" s="1122"/>
      <c r="G2" s="1122"/>
      <c r="H2" s="1122"/>
      <c r="I2" s="1122"/>
      <c r="J2" s="1122"/>
      <c r="K2" s="1126" t="s">
        <v>72</v>
      </c>
      <c r="L2" s="1126"/>
      <c r="M2" s="1126"/>
      <c r="N2" s="1122" t="str">
        <f>様式E!Z3</f>
        <v>国道435号</v>
      </c>
      <c r="O2" s="1122"/>
      <c r="P2" s="1122"/>
      <c r="Q2" s="1122"/>
      <c r="R2" s="1122"/>
      <c r="S2" s="1122"/>
      <c r="T2" s="1122"/>
      <c r="U2" s="1124" t="s">
        <v>262</v>
      </c>
      <c r="V2" s="1124"/>
      <c r="W2" s="1124"/>
      <c r="X2" s="1124"/>
      <c r="Y2" s="1122" t="str">
        <f>様式E!AO3</f>
        <v>株式会社エイト日本技術開発</v>
      </c>
      <c r="Z2" s="1122"/>
      <c r="AA2" s="1122"/>
      <c r="AB2" s="1122"/>
      <c r="AC2" s="1122"/>
      <c r="AD2" s="1122"/>
      <c r="AE2" s="1122"/>
      <c r="AF2" s="1122"/>
      <c r="AG2" s="1130" t="s">
        <v>252</v>
      </c>
      <c r="AH2" s="1130"/>
      <c r="AI2" s="1130"/>
      <c r="AJ2" s="1132">
        <f>様式E!BC3</f>
        <v>44413</v>
      </c>
      <c r="AK2" s="1132"/>
      <c r="AL2" s="1132"/>
      <c r="AM2" s="1132"/>
      <c r="AN2" s="1132"/>
    </row>
    <row r="3" spans="1:47" x14ac:dyDescent="0.15">
      <c r="A3" s="29" t="s">
        <v>71</v>
      </c>
      <c r="B3" s="1127" t="s">
        <v>70</v>
      </c>
      <c r="C3" s="1127"/>
      <c r="D3" s="1127"/>
      <c r="E3" s="1123" t="str">
        <f>様式E!F4</f>
        <v>鳳翩山トンネル</v>
      </c>
      <c r="F3" s="1123"/>
      <c r="G3" s="1123"/>
      <c r="H3" s="1123"/>
      <c r="I3" s="1123"/>
      <c r="J3" s="1123"/>
      <c r="K3" s="1127" t="s">
        <v>69</v>
      </c>
      <c r="L3" s="1127"/>
      <c r="M3" s="1127"/>
      <c r="N3" s="1123" t="str">
        <f>様式E!Z4</f>
        <v>防府土木建設事務所山口支所</v>
      </c>
      <c r="O3" s="1123"/>
      <c r="P3" s="1123"/>
      <c r="Q3" s="1123"/>
      <c r="R3" s="1123"/>
      <c r="S3" s="1123"/>
      <c r="T3" s="1123"/>
      <c r="U3" s="1125" t="s">
        <v>263</v>
      </c>
      <c r="V3" s="1125"/>
      <c r="W3" s="1125"/>
      <c r="X3" s="1125"/>
      <c r="Y3" s="1123" t="str">
        <f>様式E!AO4</f>
        <v>榎田　敦之</v>
      </c>
      <c r="Z3" s="1123"/>
      <c r="AA3" s="1123"/>
      <c r="AB3" s="1123"/>
      <c r="AC3" s="1123"/>
      <c r="AD3" s="1123"/>
      <c r="AE3" s="1123"/>
      <c r="AF3" s="1123"/>
      <c r="AG3" s="1131"/>
      <c r="AH3" s="1131"/>
      <c r="AI3" s="1131"/>
      <c r="AJ3" s="1133"/>
      <c r="AK3" s="1133"/>
      <c r="AL3" s="1133"/>
      <c r="AM3" s="1133"/>
      <c r="AN3" s="1133"/>
    </row>
    <row r="4" spans="1:47" ht="12" customHeight="1" x14ac:dyDescent="0.15">
      <c r="B4" s="1108"/>
      <c r="C4" s="1109"/>
      <c r="D4" s="1109"/>
      <c r="E4" s="1109"/>
      <c r="F4" s="1109"/>
      <c r="G4" s="1109"/>
      <c r="H4" s="1109"/>
      <c r="I4" s="1109"/>
      <c r="J4" s="1109"/>
      <c r="K4" s="1109"/>
      <c r="L4" s="1109"/>
      <c r="M4" s="1109"/>
      <c r="N4" s="1109"/>
      <c r="O4" s="1109"/>
      <c r="P4" s="1109"/>
      <c r="Q4" s="1109"/>
      <c r="R4" s="1109"/>
      <c r="S4" s="1109"/>
      <c r="T4" s="1109"/>
      <c r="U4" s="1109"/>
      <c r="V4" s="1109"/>
      <c r="W4" s="1109"/>
      <c r="X4" s="1109"/>
      <c r="Y4" s="1109"/>
      <c r="Z4" s="1109"/>
      <c r="AA4" s="1109"/>
      <c r="AB4" s="1109"/>
      <c r="AC4" s="1109"/>
      <c r="AD4" s="1109"/>
      <c r="AE4" s="1109"/>
      <c r="AF4" s="1109"/>
      <c r="AG4" s="1110" t="s">
        <v>68</v>
      </c>
      <c r="AH4" s="1111"/>
      <c r="AI4" s="1112"/>
      <c r="AJ4" s="1116" t="str">
        <f>IF(AT115=4,"Ⅳ",IF(AT115=3,"Ⅲ",IF(AT115=2,"Ⅱ","Ⅰ")))</f>
        <v>Ⅲ</v>
      </c>
      <c r="AK4" s="1117"/>
      <c r="AL4" s="1117"/>
      <c r="AM4" s="1117"/>
      <c r="AN4" s="1118"/>
      <c r="AO4" s="129"/>
      <c r="AP4" s="129"/>
      <c r="AQ4" s="129"/>
      <c r="AR4" s="129"/>
      <c r="AS4" s="129"/>
      <c r="AT4" s="129"/>
      <c r="AU4" s="129"/>
    </row>
    <row r="5" spans="1:47" ht="12.75" customHeight="1" thickBot="1" x14ac:dyDescent="0.2">
      <c r="B5" s="1137" t="s">
        <v>67</v>
      </c>
      <c r="C5" s="1138"/>
      <c r="D5" s="1138"/>
      <c r="E5" s="1138"/>
      <c r="F5" s="1138"/>
      <c r="G5" s="1138"/>
      <c r="H5" s="1138"/>
      <c r="I5" s="1138"/>
      <c r="J5" s="1138"/>
      <c r="K5" s="1138"/>
      <c r="L5" s="1138"/>
      <c r="M5" s="1138"/>
      <c r="N5" s="1138"/>
      <c r="O5" s="1138"/>
      <c r="P5" s="1138"/>
      <c r="Q5" s="1138"/>
      <c r="R5" s="1138"/>
      <c r="S5" s="1138"/>
      <c r="T5" s="1138"/>
      <c r="U5" s="1138"/>
      <c r="V5" s="1138"/>
      <c r="W5" s="1138"/>
      <c r="X5" s="1138"/>
      <c r="Y5" s="1138"/>
      <c r="Z5" s="1138"/>
      <c r="AA5" s="1138"/>
      <c r="AB5" s="1138"/>
      <c r="AC5" s="1138"/>
      <c r="AD5" s="1138"/>
      <c r="AE5" s="1138"/>
      <c r="AF5" s="1138"/>
      <c r="AG5" s="1113"/>
      <c r="AH5" s="1114"/>
      <c r="AI5" s="1115"/>
      <c r="AJ5" s="1119"/>
      <c r="AK5" s="1120"/>
      <c r="AL5" s="1120"/>
      <c r="AM5" s="1120"/>
      <c r="AN5" s="1121"/>
      <c r="AO5" s="129"/>
      <c r="AP5" s="129"/>
      <c r="AQ5" s="129"/>
      <c r="AR5" s="129"/>
      <c r="AS5" s="129"/>
      <c r="AT5" s="129"/>
      <c r="AU5" s="129"/>
    </row>
    <row r="6" spans="1:47" x14ac:dyDescent="0.15">
      <c r="B6" s="1092" t="s">
        <v>66</v>
      </c>
      <c r="C6" s="1089" t="s">
        <v>291</v>
      </c>
      <c r="D6" s="1105" t="s">
        <v>65</v>
      </c>
      <c r="E6" s="1106"/>
      <c r="F6" s="1106"/>
      <c r="G6" s="1106"/>
      <c r="H6" s="1106"/>
      <c r="I6" s="1106"/>
      <c r="J6" s="1106"/>
      <c r="K6" s="1106"/>
      <c r="L6" s="1106"/>
      <c r="M6" s="1106"/>
      <c r="N6" s="1106"/>
      <c r="O6" s="1106"/>
      <c r="P6" s="1106"/>
      <c r="Q6" s="1106"/>
      <c r="R6" s="1106"/>
      <c r="S6" s="1106"/>
      <c r="T6" s="1106"/>
      <c r="U6" s="1106"/>
      <c r="V6" s="1106"/>
      <c r="W6" s="1106"/>
      <c r="X6" s="1107"/>
      <c r="Y6" s="1099" t="s">
        <v>64</v>
      </c>
      <c r="Z6" s="1099"/>
      <c r="AA6" s="1099"/>
      <c r="AB6" s="1099"/>
      <c r="AC6" s="1139" t="s">
        <v>63</v>
      </c>
      <c r="AD6" s="1140"/>
      <c r="AE6" s="1140"/>
      <c r="AF6" s="1140"/>
      <c r="AG6" s="1140"/>
      <c r="AH6" s="1140"/>
      <c r="AI6" s="1140"/>
      <c r="AJ6" s="1140"/>
      <c r="AK6" s="1140"/>
      <c r="AL6" s="1140"/>
      <c r="AM6" s="1140"/>
      <c r="AN6" s="1141"/>
      <c r="AO6" s="129"/>
      <c r="AP6" s="129"/>
      <c r="AQ6" s="129"/>
      <c r="AR6" s="129"/>
      <c r="AS6" s="129"/>
      <c r="AT6" s="1086" t="s">
        <v>299</v>
      </c>
      <c r="AU6" s="129"/>
    </row>
    <row r="7" spans="1:47" ht="13.5" x14ac:dyDescent="0.15">
      <c r="B7" s="1093"/>
      <c r="C7" s="1090"/>
      <c r="D7" s="1103" t="s">
        <v>62</v>
      </c>
      <c r="E7" s="1101"/>
      <c r="F7" s="1101"/>
      <c r="G7" s="1101"/>
      <c r="H7" s="1101"/>
      <c r="I7" s="1101"/>
      <c r="J7" s="1101"/>
      <c r="K7" s="1101"/>
      <c r="L7" s="1101"/>
      <c r="M7" s="1101"/>
      <c r="N7" s="1101"/>
      <c r="O7" s="1104"/>
      <c r="P7" s="1101" t="s">
        <v>288</v>
      </c>
      <c r="Q7" s="1101"/>
      <c r="R7" s="1101"/>
      <c r="S7" s="1101"/>
      <c r="T7" s="1101"/>
      <c r="U7" s="1101"/>
      <c r="V7" s="1101"/>
      <c r="W7" s="1101"/>
      <c r="X7" s="1102"/>
      <c r="Y7" s="1100"/>
      <c r="Z7" s="1100"/>
      <c r="AA7" s="1100"/>
      <c r="AB7" s="1100"/>
      <c r="AC7" s="1134" t="s">
        <v>61</v>
      </c>
      <c r="AD7" s="1135"/>
      <c r="AE7" s="1135"/>
      <c r="AF7" s="1135"/>
      <c r="AG7" s="1104" t="s">
        <v>60</v>
      </c>
      <c r="AH7" s="1135"/>
      <c r="AI7" s="1135"/>
      <c r="AJ7" s="1135"/>
      <c r="AK7" s="1135"/>
      <c r="AL7" s="1135"/>
      <c r="AM7" s="1135"/>
      <c r="AN7" s="1136"/>
      <c r="AO7" s="129"/>
      <c r="AP7" s="129"/>
      <c r="AQ7" s="129"/>
      <c r="AR7" s="129"/>
      <c r="AS7" s="129"/>
      <c r="AT7" s="1087"/>
      <c r="AU7" s="129"/>
    </row>
    <row r="8" spans="1:47" ht="13.5" x14ac:dyDescent="0.15">
      <c r="B8" s="1093"/>
      <c r="C8" s="1090"/>
      <c r="D8" s="1103" t="s">
        <v>59</v>
      </c>
      <c r="E8" s="1101"/>
      <c r="F8" s="1101"/>
      <c r="G8" s="1104"/>
      <c r="H8" s="1101" t="s">
        <v>56</v>
      </c>
      <c r="I8" s="1101"/>
      <c r="J8" s="1101"/>
      <c r="K8" s="1104"/>
      <c r="L8" s="1101" t="s">
        <v>55</v>
      </c>
      <c r="M8" s="1101"/>
      <c r="N8" s="1101"/>
      <c r="O8" s="1104"/>
      <c r="P8" s="1101" t="s">
        <v>58</v>
      </c>
      <c r="Q8" s="1101"/>
      <c r="R8" s="1104"/>
      <c r="S8" s="1101" t="s">
        <v>56</v>
      </c>
      <c r="T8" s="1101"/>
      <c r="U8" s="1104"/>
      <c r="V8" s="1101" t="s">
        <v>55</v>
      </c>
      <c r="W8" s="1101"/>
      <c r="X8" s="1102"/>
      <c r="Y8" s="1097" t="s">
        <v>58</v>
      </c>
      <c r="Z8" s="1095" t="s">
        <v>56</v>
      </c>
      <c r="AA8" s="1095" t="s">
        <v>55</v>
      </c>
      <c r="AB8" s="1097" t="s">
        <v>57</v>
      </c>
      <c r="AC8" s="1134" t="s">
        <v>289</v>
      </c>
      <c r="AD8" s="1135"/>
      <c r="AE8" s="1135"/>
      <c r="AF8" s="1135"/>
      <c r="AG8" s="1135" t="s">
        <v>56</v>
      </c>
      <c r="AH8" s="1135"/>
      <c r="AI8" s="1135"/>
      <c r="AJ8" s="1135"/>
      <c r="AK8" s="1104" t="s">
        <v>55</v>
      </c>
      <c r="AL8" s="1135"/>
      <c r="AM8" s="1135"/>
      <c r="AN8" s="1136"/>
      <c r="AO8" s="129"/>
      <c r="AP8" s="129"/>
      <c r="AQ8" s="129"/>
      <c r="AR8" s="129"/>
      <c r="AS8" s="129"/>
      <c r="AT8" s="1087"/>
      <c r="AU8" s="129"/>
    </row>
    <row r="9" spans="1:47" s="30" customFormat="1" x14ac:dyDescent="0.15">
      <c r="B9" s="1094"/>
      <c r="C9" s="1091"/>
      <c r="D9" s="112" t="s">
        <v>50</v>
      </c>
      <c r="E9" s="113" t="s">
        <v>49</v>
      </c>
      <c r="F9" s="113" t="s">
        <v>52</v>
      </c>
      <c r="G9" s="114" t="s">
        <v>51</v>
      </c>
      <c r="H9" s="115" t="s">
        <v>50</v>
      </c>
      <c r="I9" s="113" t="s">
        <v>49</v>
      </c>
      <c r="J9" s="113" t="s">
        <v>52</v>
      </c>
      <c r="K9" s="114" t="s">
        <v>51</v>
      </c>
      <c r="L9" s="115" t="s">
        <v>50</v>
      </c>
      <c r="M9" s="113" t="s">
        <v>49</v>
      </c>
      <c r="N9" s="113" t="s">
        <v>52</v>
      </c>
      <c r="O9" s="114" t="s">
        <v>51</v>
      </c>
      <c r="P9" s="115" t="s">
        <v>54</v>
      </c>
      <c r="Q9" s="113" t="s">
        <v>53</v>
      </c>
      <c r="R9" s="114" t="s">
        <v>48</v>
      </c>
      <c r="S9" s="115" t="s">
        <v>54</v>
      </c>
      <c r="T9" s="113" t="s">
        <v>53</v>
      </c>
      <c r="U9" s="114" t="s">
        <v>48</v>
      </c>
      <c r="V9" s="115" t="s">
        <v>54</v>
      </c>
      <c r="W9" s="113" t="s">
        <v>53</v>
      </c>
      <c r="X9" s="116" t="s">
        <v>48</v>
      </c>
      <c r="Y9" s="1098"/>
      <c r="Z9" s="1096"/>
      <c r="AA9" s="1096"/>
      <c r="AB9" s="1098"/>
      <c r="AC9" s="112" t="s">
        <v>50</v>
      </c>
      <c r="AD9" s="113" t="s">
        <v>49</v>
      </c>
      <c r="AE9" s="113" t="s">
        <v>52</v>
      </c>
      <c r="AF9" s="114" t="s">
        <v>51</v>
      </c>
      <c r="AG9" s="117" t="s">
        <v>50</v>
      </c>
      <c r="AH9" s="113" t="s">
        <v>49</v>
      </c>
      <c r="AI9" s="113" t="s">
        <v>52</v>
      </c>
      <c r="AJ9" s="113" t="s">
        <v>51</v>
      </c>
      <c r="AK9" s="113" t="s">
        <v>50</v>
      </c>
      <c r="AL9" s="113" t="s">
        <v>49</v>
      </c>
      <c r="AM9" s="113" t="s">
        <v>52</v>
      </c>
      <c r="AN9" s="116" t="s">
        <v>51</v>
      </c>
      <c r="AO9" s="129"/>
      <c r="AP9" s="129"/>
      <c r="AQ9" s="129"/>
      <c r="AR9" s="129"/>
      <c r="AS9" s="129"/>
      <c r="AT9" s="1088"/>
      <c r="AU9" s="129"/>
    </row>
    <row r="10" spans="1:47" x14ac:dyDescent="0.15">
      <c r="B10" s="149" t="s">
        <v>584</v>
      </c>
      <c r="C10" s="267">
        <v>0</v>
      </c>
      <c r="D10" s="118">
        <v>0</v>
      </c>
      <c r="E10" s="119">
        <v>0</v>
      </c>
      <c r="F10" s="119">
        <v>0</v>
      </c>
      <c r="G10" s="119">
        <v>0</v>
      </c>
      <c r="H10" s="119">
        <v>0</v>
      </c>
      <c r="I10" s="119">
        <v>0</v>
      </c>
      <c r="J10" s="119">
        <v>0</v>
      </c>
      <c r="K10" s="119">
        <v>2</v>
      </c>
      <c r="L10" s="119">
        <v>0</v>
      </c>
      <c r="M10" s="119">
        <v>0</v>
      </c>
      <c r="N10" s="119">
        <v>0</v>
      </c>
      <c r="O10" s="119">
        <v>0</v>
      </c>
      <c r="P10" s="119">
        <v>0</v>
      </c>
      <c r="Q10" s="119">
        <v>0</v>
      </c>
      <c r="R10" s="119">
        <v>0</v>
      </c>
      <c r="S10" s="119">
        <v>0</v>
      </c>
      <c r="T10" s="119">
        <v>0</v>
      </c>
      <c r="U10" s="119">
        <v>2</v>
      </c>
      <c r="V10" s="119">
        <v>0</v>
      </c>
      <c r="W10" s="119">
        <v>0</v>
      </c>
      <c r="X10" s="122">
        <v>0</v>
      </c>
      <c r="Y10" s="226" t="s">
        <v>341</v>
      </c>
      <c r="Z10" s="227" t="s">
        <v>547</v>
      </c>
      <c r="AA10" s="227" t="s">
        <v>341</v>
      </c>
      <c r="AB10" s="226" t="s">
        <v>547</v>
      </c>
      <c r="AC10" s="118"/>
      <c r="AD10" s="119"/>
      <c r="AE10" s="119"/>
      <c r="AF10" s="120"/>
      <c r="AG10" s="123">
        <v>0</v>
      </c>
      <c r="AH10" s="123">
        <v>0</v>
      </c>
      <c r="AI10" s="123">
        <v>0</v>
      </c>
      <c r="AJ10" s="123">
        <v>0.01</v>
      </c>
      <c r="AK10" s="123">
        <v>0</v>
      </c>
      <c r="AL10" s="123">
        <v>0</v>
      </c>
      <c r="AM10" s="123">
        <v>0</v>
      </c>
      <c r="AN10" s="124">
        <v>0</v>
      </c>
      <c r="AO10" s="129"/>
      <c r="AP10" s="129"/>
      <c r="AQ10" s="129"/>
      <c r="AR10" s="129"/>
      <c r="AS10" s="129"/>
      <c r="AT10" s="157">
        <f>IF(AB10="Ⅳ",4,IF(AB10="Ⅲ",3,IF(AB10="Ⅱ",2,1)))</f>
        <v>2</v>
      </c>
      <c r="AU10" s="129"/>
    </row>
    <row r="11" spans="1:47" x14ac:dyDescent="0.15">
      <c r="B11" s="149">
        <v>1</v>
      </c>
      <c r="C11" s="289">
        <v>7.9</v>
      </c>
      <c r="D11" s="118">
        <v>0</v>
      </c>
      <c r="E11" s="119">
        <v>0</v>
      </c>
      <c r="F11" s="119">
        <v>0</v>
      </c>
      <c r="G11" s="119">
        <v>0</v>
      </c>
      <c r="H11" s="119">
        <v>0</v>
      </c>
      <c r="I11" s="119">
        <v>0</v>
      </c>
      <c r="J11" s="119">
        <v>0</v>
      </c>
      <c r="K11" s="119">
        <v>3</v>
      </c>
      <c r="L11" s="119">
        <v>0</v>
      </c>
      <c r="M11" s="119">
        <v>0</v>
      </c>
      <c r="N11" s="119">
        <v>0</v>
      </c>
      <c r="O11" s="119">
        <v>0</v>
      </c>
      <c r="P11" s="119">
        <v>0</v>
      </c>
      <c r="Q11" s="119">
        <v>0</v>
      </c>
      <c r="R11" s="119">
        <v>0</v>
      </c>
      <c r="S11" s="119">
        <v>0</v>
      </c>
      <c r="T11" s="119">
        <v>0</v>
      </c>
      <c r="U11" s="119">
        <v>3</v>
      </c>
      <c r="V11" s="119">
        <v>0</v>
      </c>
      <c r="W11" s="119">
        <v>0</v>
      </c>
      <c r="X11" s="122">
        <v>0</v>
      </c>
      <c r="Y11" s="226" t="s">
        <v>341</v>
      </c>
      <c r="Z11" s="227" t="s">
        <v>346</v>
      </c>
      <c r="AA11" s="227" t="s">
        <v>341</v>
      </c>
      <c r="AB11" s="226" t="s">
        <v>346</v>
      </c>
      <c r="AC11" s="126"/>
      <c r="AD11" s="119"/>
      <c r="AE11" s="119"/>
      <c r="AF11" s="120"/>
      <c r="AG11" s="123">
        <v>0</v>
      </c>
      <c r="AH11" s="123">
        <v>0</v>
      </c>
      <c r="AI11" s="123">
        <v>0</v>
      </c>
      <c r="AJ11" s="123">
        <v>0.125</v>
      </c>
      <c r="AK11" s="123">
        <v>0</v>
      </c>
      <c r="AL11" s="123">
        <v>0</v>
      </c>
      <c r="AM11" s="123">
        <v>0</v>
      </c>
      <c r="AN11" s="124">
        <v>0</v>
      </c>
      <c r="AO11" s="129"/>
      <c r="AP11" s="129"/>
      <c r="AQ11" s="129"/>
      <c r="AR11" s="129"/>
      <c r="AS11" s="129"/>
      <c r="AT11" s="157">
        <f t="shared" ref="AT11:AT74" si="0">IF(AB11="Ⅳ",4,IF(AB11="Ⅲ",3,IF(AB11="Ⅱ",2,1)))</f>
        <v>2</v>
      </c>
      <c r="AU11" s="129"/>
    </row>
    <row r="12" spans="1:47" x14ac:dyDescent="0.15">
      <c r="B12" s="149">
        <v>2</v>
      </c>
      <c r="C12" s="289">
        <v>10.5</v>
      </c>
      <c r="D12" s="118">
        <v>0</v>
      </c>
      <c r="E12" s="119">
        <v>0</v>
      </c>
      <c r="F12" s="119">
        <v>0</v>
      </c>
      <c r="G12" s="119">
        <v>0</v>
      </c>
      <c r="H12" s="119">
        <v>0</v>
      </c>
      <c r="I12" s="119">
        <v>0</v>
      </c>
      <c r="J12" s="119">
        <v>1</v>
      </c>
      <c r="K12" s="119">
        <v>0</v>
      </c>
      <c r="L12" s="119">
        <v>0</v>
      </c>
      <c r="M12" s="119">
        <v>0</v>
      </c>
      <c r="N12" s="119">
        <v>0</v>
      </c>
      <c r="O12" s="119">
        <v>0</v>
      </c>
      <c r="P12" s="119">
        <v>0</v>
      </c>
      <c r="Q12" s="119">
        <v>0</v>
      </c>
      <c r="R12" s="119">
        <v>0</v>
      </c>
      <c r="S12" s="119">
        <v>0</v>
      </c>
      <c r="T12" s="119">
        <v>0</v>
      </c>
      <c r="U12" s="119">
        <v>1</v>
      </c>
      <c r="V12" s="119">
        <v>0</v>
      </c>
      <c r="W12" s="119">
        <v>0</v>
      </c>
      <c r="X12" s="122">
        <v>0</v>
      </c>
      <c r="Y12" s="226" t="s">
        <v>341</v>
      </c>
      <c r="Z12" s="227" t="s">
        <v>346</v>
      </c>
      <c r="AA12" s="227" t="s">
        <v>341</v>
      </c>
      <c r="AB12" s="226" t="s">
        <v>346</v>
      </c>
      <c r="AC12" s="118"/>
      <c r="AD12" s="119"/>
      <c r="AE12" s="127"/>
      <c r="AF12" s="120"/>
      <c r="AG12" s="123">
        <v>0</v>
      </c>
      <c r="AH12" s="123">
        <v>0</v>
      </c>
      <c r="AI12" s="123">
        <v>0.01</v>
      </c>
      <c r="AJ12" s="123">
        <v>0</v>
      </c>
      <c r="AK12" s="123">
        <v>0</v>
      </c>
      <c r="AL12" s="123">
        <v>0</v>
      </c>
      <c r="AM12" s="123">
        <v>0</v>
      </c>
      <c r="AN12" s="124">
        <v>0</v>
      </c>
      <c r="AO12" s="129"/>
      <c r="AP12" s="129"/>
      <c r="AQ12" s="129"/>
      <c r="AR12" s="129"/>
      <c r="AS12" s="129"/>
      <c r="AT12" s="157">
        <f t="shared" si="0"/>
        <v>2</v>
      </c>
      <c r="AU12" s="129"/>
    </row>
    <row r="13" spans="1:47" x14ac:dyDescent="0.15">
      <c r="B13" s="149">
        <v>3</v>
      </c>
      <c r="C13" s="289">
        <v>10.6</v>
      </c>
      <c r="D13" s="118">
        <v>0</v>
      </c>
      <c r="E13" s="119">
        <v>0</v>
      </c>
      <c r="F13" s="119">
        <v>0</v>
      </c>
      <c r="G13" s="119">
        <v>0</v>
      </c>
      <c r="H13" s="119">
        <v>0</v>
      </c>
      <c r="I13" s="119">
        <v>0</v>
      </c>
      <c r="J13" s="119">
        <v>2</v>
      </c>
      <c r="K13" s="119">
        <v>0</v>
      </c>
      <c r="L13" s="119">
        <v>0</v>
      </c>
      <c r="M13" s="119">
        <v>0</v>
      </c>
      <c r="N13" s="119">
        <v>0</v>
      </c>
      <c r="O13" s="119">
        <v>0</v>
      </c>
      <c r="P13" s="119">
        <v>0</v>
      </c>
      <c r="Q13" s="119">
        <v>0</v>
      </c>
      <c r="R13" s="119">
        <v>0</v>
      </c>
      <c r="S13" s="119">
        <v>0</v>
      </c>
      <c r="T13" s="119">
        <v>0</v>
      </c>
      <c r="U13" s="119">
        <v>2</v>
      </c>
      <c r="V13" s="119">
        <v>0</v>
      </c>
      <c r="W13" s="119">
        <v>0</v>
      </c>
      <c r="X13" s="122">
        <v>0</v>
      </c>
      <c r="Y13" s="226" t="s">
        <v>341</v>
      </c>
      <c r="Z13" s="227" t="s">
        <v>346</v>
      </c>
      <c r="AA13" s="227" t="s">
        <v>341</v>
      </c>
      <c r="AB13" s="226" t="s">
        <v>346</v>
      </c>
      <c r="AC13" s="118"/>
      <c r="AD13" s="119"/>
      <c r="AE13" s="127"/>
      <c r="AF13" s="120"/>
      <c r="AG13" s="123">
        <v>0</v>
      </c>
      <c r="AH13" s="123">
        <v>0</v>
      </c>
      <c r="AI13" s="123">
        <v>2.5000000000000001E-2</v>
      </c>
      <c r="AJ13" s="123">
        <v>0</v>
      </c>
      <c r="AK13" s="123">
        <v>0</v>
      </c>
      <c r="AL13" s="123">
        <v>0</v>
      </c>
      <c r="AM13" s="123">
        <v>0</v>
      </c>
      <c r="AN13" s="124">
        <v>0</v>
      </c>
      <c r="AO13" s="129"/>
      <c r="AP13" s="129"/>
      <c r="AQ13" s="129"/>
      <c r="AR13" s="129"/>
      <c r="AS13" s="129"/>
      <c r="AT13" s="157">
        <f t="shared" si="0"/>
        <v>2</v>
      </c>
      <c r="AU13" s="129"/>
    </row>
    <row r="14" spans="1:47" x14ac:dyDescent="0.15">
      <c r="B14" s="149">
        <v>4</v>
      </c>
      <c r="C14" s="289">
        <v>10.5</v>
      </c>
      <c r="D14" s="118">
        <v>0</v>
      </c>
      <c r="E14" s="119">
        <v>0</v>
      </c>
      <c r="F14" s="119">
        <v>0</v>
      </c>
      <c r="G14" s="119">
        <v>0</v>
      </c>
      <c r="H14" s="119">
        <v>0</v>
      </c>
      <c r="I14" s="119">
        <v>0</v>
      </c>
      <c r="J14" s="119">
        <v>0</v>
      </c>
      <c r="K14" s="119">
        <v>3</v>
      </c>
      <c r="L14" s="119">
        <v>0</v>
      </c>
      <c r="M14" s="119">
        <v>0</v>
      </c>
      <c r="N14" s="119">
        <v>0</v>
      </c>
      <c r="O14" s="119">
        <v>0</v>
      </c>
      <c r="P14" s="119">
        <v>0</v>
      </c>
      <c r="Q14" s="119">
        <v>0</v>
      </c>
      <c r="R14" s="119">
        <v>0</v>
      </c>
      <c r="S14" s="119">
        <v>0</v>
      </c>
      <c r="T14" s="119">
        <v>0</v>
      </c>
      <c r="U14" s="119">
        <v>3</v>
      </c>
      <c r="V14" s="119">
        <v>0</v>
      </c>
      <c r="W14" s="119">
        <v>0</v>
      </c>
      <c r="X14" s="122">
        <v>0</v>
      </c>
      <c r="Y14" s="226" t="s">
        <v>341</v>
      </c>
      <c r="Z14" s="227" t="s">
        <v>346</v>
      </c>
      <c r="AA14" s="227" t="s">
        <v>341</v>
      </c>
      <c r="AB14" s="226" t="s">
        <v>346</v>
      </c>
      <c r="AC14" s="118"/>
      <c r="AD14" s="119"/>
      <c r="AE14" s="119"/>
      <c r="AF14" s="120"/>
      <c r="AG14" s="123">
        <v>0</v>
      </c>
      <c r="AH14" s="123">
        <v>0</v>
      </c>
      <c r="AI14" s="123">
        <v>0</v>
      </c>
      <c r="AJ14" s="123">
        <v>3.7499999999999999E-2</v>
      </c>
      <c r="AK14" s="123">
        <v>0</v>
      </c>
      <c r="AL14" s="123">
        <v>0</v>
      </c>
      <c r="AM14" s="123">
        <v>0</v>
      </c>
      <c r="AN14" s="124">
        <v>0</v>
      </c>
      <c r="AO14" s="129"/>
      <c r="AP14" s="129"/>
      <c r="AQ14" s="129"/>
      <c r="AR14" s="129"/>
      <c r="AS14" s="129"/>
      <c r="AT14" s="157">
        <f>IF(AB14="Ⅳ",4,IF(AB14="Ⅲ",3,IF(AB14="Ⅱ",2,1)))</f>
        <v>2</v>
      </c>
      <c r="AU14" s="129"/>
    </row>
    <row r="15" spans="1:47" x14ac:dyDescent="0.15">
      <c r="B15" s="149">
        <v>5</v>
      </c>
      <c r="C15" s="289">
        <v>10.5</v>
      </c>
      <c r="D15" s="118">
        <v>0</v>
      </c>
      <c r="E15" s="119">
        <v>0</v>
      </c>
      <c r="F15" s="119">
        <v>0</v>
      </c>
      <c r="G15" s="119">
        <v>1</v>
      </c>
      <c r="H15" s="119">
        <v>0</v>
      </c>
      <c r="I15" s="119">
        <v>0</v>
      </c>
      <c r="J15" s="119">
        <v>0</v>
      </c>
      <c r="K15" s="119">
        <v>1</v>
      </c>
      <c r="L15" s="119">
        <v>0</v>
      </c>
      <c r="M15" s="119">
        <v>0</v>
      </c>
      <c r="N15" s="119">
        <v>0</v>
      </c>
      <c r="O15" s="119">
        <v>0</v>
      </c>
      <c r="P15" s="119">
        <v>0</v>
      </c>
      <c r="Q15" s="119">
        <v>0</v>
      </c>
      <c r="R15" s="119">
        <v>1</v>
      </c>
      <c r="S15" s="119">
        <v>0</v>
      </c>
      <c r="T15" s="119">
        <v>0</v>
      </c>
      <c r="U15" s="119">
        <v>1</v>
      </c>
      <c r="V15" s="119">
        <v>0</v>
      </c>
      <c r="W15" s="119">
        <v>0</v>
      </c>
      <c r="X15" s="122">
        <v>0</v>
      </c>
      <c r="Y15" s="226" t="s">
        <v>547</v>
      </c>
      <c r="Z15" s="227" t="s">
        <v>547</v>
      </c>
      <c r="AA15" s="227" t="s">
        <v>341</v>
      </c>
      <c r="AB15" s="226" t="s">
        <v>346</v>
      </c>
      <c r="AC15" s="118"/>
      <c r="AD15" s="119"/>
      <c r="AE15" s="119"/>
      <c r="AF15" s="120">
        <v>10.5</v>
      </c>
      <c r="AG15" s="265">
        <v>0</v>
      </c>
      <c r="AH15" s="123">
        <v>0</v>
      </c>
      <c r="AI15" s="123">
        <v>0</v>
      </c>
      <c r="AJ15" s="123">
        <v>0</v>
      </c>
      <c r="AK15" s="123">
        <v>0</v>
      </c>
      <c r="AL15" s="123">
        <v>0</v>
      </c>
      <c r="AM15" s="123">
        <v>0</v>
      </c>
      <c r="AN15" s="124">
        <v>0</v>
      </c>
      <c r="AO15" s="129"/>
      <c r="AP15" s="129"/>
      <c r="AQ15" s="129"/>
      <c r="AR15" s="129"/>
      <c r="AS15" s="129"/>
      <c r="AT15" s="157">
        <f t="shared" si="0"/>
        <v>2</v>
      </c>
      <c r="AU15" s="129"/>
    </row>
    <row r="16" spans="1:47" x14ac:dyDescent="0.15">
      <c r="B16" s="149">
        <v>6</v>
      </c>
      <c r="C16" s="289">
        <v>10.5</v>
      </c>
      <c r="D16" s="118">
        <v>0</v>
      </c>
      <c r="E16" s="119">
        <v>0</v>
      </c>
      <c r="F16" s="119">
        <v>0</v>
      </c>
      <c r="G16" s="119">
        <v>2</v>
      </c>
      <c r="H16" s="119">
        <v>0</v>
      </c>
      <c r="I16" s="119">
        <v>0</v>
      </c>
      <c r="J16" s="119">
        <v>1</v>
      </c>
      <c r="K16" s="119">
        <v>0</v>
      </c>
      <c r="L16" s="119">
        <v>0</v>
      </c>
      <c r="M16" s="119">
        <v>0</v>
      </c>
      <c r="N16" s="119">
        <v>0</v>
      </c>
      <c r="O16" s="119">
        <v>0</v>
      </c>
      <c r="P16" s="119">
        <v>0</v>
      </c>
      <c r="Q16" s="119">
        <v>0</v>
      </c>
      <c r="R16" s="120">
        <v>2</v>
      </c>
      <c r="S16" s="121">
        <v>0</v>
      </c>
      <c r="T16" s="119">
        <v>0</v>
      </c>
      <c r="U16" s="120">
        <v>1</v>
      </c>
      <c r="V16" s="121">
        <v>0</v>
      </c>
      <c r="W16" s="119">
        <v>0</v>
      </c>
      <c r="X16" s="122">
        <v>0</v>
      </c>
      <c r="Y16" s="226" t="s">
        <v>547</v>
      </c>
      <c r="Z16" s="227" t="s">
        <v>346</v>
      </c>
      <c r="AA16" s="227" t="s">
        <v>341</v>
      </c>
      <c r="AB16" s="226" t="s">
        <v>346</v>
      </c>
      <c r="AC16" s="118"/>
      <c r="AD16" s="119"/>
      <c r="AE16" s="119"/>
      <c r="AF16" s="120">
        <v>10.5</v>
      </c>
      <c r="AG16" s="265">
        <v>0</v>
      </c>
      <c r="AH16" s="123">
        <v>0</v>
      </c>
      <c r="AI16" s="119">
        <v>1.7500000000000002E-2</v>
      </c>
      <c r="AJ16" s="123">
        <v>0</v>
      </c>
      <c r="AK16" s="123">
        <v>0</v>
      </c>
      <c r="AL16" s="123">
        <v>0</v>
      </c>
      <c r="AM16" s="123">
        <v>0</v>
      </c>
      <c r="AN16" s="124">
        <v>0</v>
      </c>
      <c r="AO16" s="129"/>
      <c r="AP16" s="129"/>
      <c r="AQ16" s="129"/>
      <c r="AR16" s="129"/>
      <c r="AS16" s="129"/>
      <c r="AT16" s="157">
        <f t="shared" si="0"/>
        <v>2</v>
      </c>
      <c r="AU16" s="129"/>
    </row>
    <row r="17" spans="2:47" x14ac:dyDescent="0.15">
      <c r="B17" s="149">
        <v>7</v>
      </c>
      <c r="C17" s="289">
        <v>10.5</v>
      </c>
      <c r="D17" s="118">
        <v>0</v>
      </c>
      <c r="E17" s="119">
        <v>0</v>
      </c>
      <c r="F17" s="119">
        <v>0</v>
      </c>
      <c r="G17" s="119">
        <v>0</v>
      </c>
      <c r="H17" s="119">
        <v>0</v>
      </c>
      <c r="I17" s="119">
        <v>0</v>
      </c>
      <c r="J17" s="119">
        <v>0</v>
      </c>
      <c r="K17" s="119">
        <v>0</v>
      </c>
      <c r="L17" s="119">
        <v>0</v>
      </c>
      <c r="M17" s="119">
        <v>0</v>
      </c>
      <c r="N17" s="119">
        <v>0</v>
      </c>
      <c r="O17" s="119">
        <v>0</v>
      </c>
      <c r="P17" s="119">
        <v>0</v>
      </c>
      <c r="Q17" s="119">
        <v>0</v>
      </c>
      <c r="R17" s="120">
        <v>0</v>
      </c>
      <c r="S17" s="121">
        <v>0</v>
      </c>
      <c r="T17" s="119">
        <v>0</v>
      </c>
      <c r="U17" s="120">
        <v>0</v>
      </c>
      <c r="V17" s="121">
        <v>0</v>
      </c>
      <c r="W17" s="119">
        <v>0</v>
      </c>
      <c r="X17" s="122">
        <v>0</v>
      </c>
      <c r="Y17" s="226" t="s">
        <v>341</v>
      </c>
      <c r="Z17" s="227" t="s">
        <v>341</v>
      </c>
      <c r="AA17" s="227" t="s">
        <v>341</v>
      </c>
      <c r="AB17" s="226" t="s">
        <v>341</v>
      </c>
      <c r="AC17" s="118"/>
      <c r="AD17" s="119"/>
      <c r="AE17" s="119"/>
      <c r="AF17" s="120"/>
      <c r="AG17" s="265">
        <v>0</v>
      </c>
      <c r="AH17" s="123">
        <v>0</v>
      </c>
      <c r="AI17" s="123">
        <v>0</v>
      </c>
      <c r="AJ17" s="123">
        <v>0</v>
      </c>
      <c r="AK17" s="123">
        <v>0</v>
      </c>
      <c r="AL17" s="123">
        <v>0</v>
      </c>
      <c r="AM17" s="123">
        <v>0</v>
      </c>
      <c r="AN17" s="124">
        <v>0</v>
      </c>
      <c r="AO17" s="129"/>
      <c r="AP17" s="129"/>
      <c r="AQ17" s="129"/>
      <c r="AR17" s="129"/>
      <c r="AS17" s="129"/>
      <c r="AT17" s="157">
        <f t="shared" si="0"/>
        <v>1</v>
      </c>
      <c r="AU17" s="129"/>
    </row>
    <row r="18" spans="2:47" x14ac:dyDescent="0.15">
      <c r="B18" s="149">
        <v>8</v>
      </c>
      <c r="C18" s="289">
        <v>10.5</v>
      </c>
      <c r="D18" s="118">
        <v>0</v>
      </c>
      <c r="E18" s="119">
        <v>0</v>
      </c>
      <c r="F18" s="119">
        <v>0</v>
      </c>
      <c r="G18" s="119">
        <v>0</v>
      </c>
      <c r="H18" s="119">
        <v>0</v>
      </c>
      <c r="I18" s="119">
        <v>0</v>
      </c>
      <c r="J18" s="119">
        <v>0</v>
      </c>
      <c r="K18" s="119">
        <v>0</v>
      </c>
      <c r="L18" s="119">
        <v>0</v>
      </c>
      <c r="M18" s="119">
        <v>0</v>
      </c>
      <c r="N18" s="119">
        <v>0</v>
      </c>
      <c r="O18" s="119">
        <v>0</v>
      </c>
      <c r="P18" s="119">
        <v>0</v>
      </c>
      <c r="Q18" s="119">
        <v>0</v>
      </c>
      <c r="R18" s="120">
        <v>0</v>
      </c>
      <c r="S18" s="121">
        <v>0</v>
      </c>
      <c r="T18" s="119">
        <v>0</v>
      </c>
      <c r="U18" s="120">
        <v>0</v>
      </c>
      <c r="V18" s="121">
        <v>0</v>
      </c>
      <c r="W18" s="119">
        <v>0</v>
      </c>
      <c r="X18" s="122">
        <v>0</v>
      </c>
      <c r="Y18" s="226" t="s">
        <v>341</v>
      </c>
      <c r="Z18" s="227" t="s">
        <v>341</v>
      </c>
      <c r="AA18" s="227" t="s">
        <v>341</v>
      </c>
      <c r="AB18" s="226" t="s">
        <v>341</v>
      </c>
      <c r="AC18" s="118"/>
      <c r="AD18" s="119"/>
      <c r="AE18" s="119"/>
      <c r="AF18" s="120"/>
      <c r="AG18" s="265">
        <v>0</v>
      </c>
      <c r="AH18" s="123">
        <v>0</v>
      </c>
      <c r="AI18" s="123">
        <v>0</v>
      </c>
      <c r="AJ18" s="123">
        <v>0</v>
      </c>
      <c r="AK18" s="123">
        <v>0</v>
      </c>
      <c r="AL18" s="123">
        <v>0</v>
      </c>
      <c r="AM18" s="123">
        <v>0</v>
      </c>
      <c r="AN18" s="124">
        <v>0</v>
      </c>
      <c r="AO18" s="129"/>
      <c r="AP18" s="129"/>
      <c r="AQ18" s="129"/>
      <c r="AR18" s="129"/>
      <c r="AS18" s="129"/>
      <c r="AT18" s="157">
        <f t="shared" si="0"/>
        <v>1</v>
      </c>
      <c r="AU18" s="129"/>
    </row>
    <row r="19" spans="2:47" x14ac:dyDescent="0.15">
      <c r="B19" s="149">
        <v>9</v>
      </c>
      <c r="C19" s="289">
        <v>10.6</v>
      </c>
      <c r="D19" s="118">
        <v>0</v>
      </c>
      <c r="E19" s="119">
        <v>0</v>
      </c>
      <c r="F19" s="119">
        <v>0</v>
      </c>
      <c r="G19" s="119">
        <v>0</v>
      </c>
      <c r="H19" s="119">
        <v>0</v>
      </c>
      <c r="I19" s="119">
        <v>0</v>
      </c>
      <c r="J19" s="119">
        <v>0</v>
      </c>
      <c r="K19" s="119">
        <v>1</v>
      </c>
      <c r="L19" s="119">
        <v>0</v>
      </c>
      <c r="M19" s="119">
        <v>0</v>
      </c>
      <c r="N19" s="119">
        <v>0</v>
      </c>
      <c r="O19" s="119">
        <v>0</v>
      </c>
      <c r="P19" s="119">
        <v>0</v>
      </c>
      <c r="Q19" s="119">
        <v>0</v>
      </c>
      <c r="R19" s="120">
        <v>0</v>
      </c>
      <c r="S19" s="121">
        <v>0</v>
      </c>
      <c r="T19" s="119">
        <v>0</v>
      </c>
      <c r="U19" s="120">
        <v>1</v>
      </c>
      <c r="V19" s="121">
        <v>0</v>
      </c>
      <c r="W19" s="119">
        <v>0</v>
      </c>
      <c r="X19" s="122">
        <v>0</v>
      </c>
      <c r="Y19" s="226" t="s">
        <v>341</v>
      </c>
      <c r="Z19" s="227" t="s">
        <v>547</v>
      </c>
      <c r="AA19" s="227" t="s">
        <v>341</v>
      </c>
      <c r="AB19" s="226" t="s">
        <v>346</v>
      </c>
      <c r="AC19" s="118"/>
      <c r="AD19" s="119"/>
      <c r="AE19" s="119"/>
      <c r="AF19" s="120"/>
      <c r="AG19" s="265">
        <v>0</v>
      </c>
      <c r="AH19" s="123">
        <v>0</v>
      </c>
      <c r="AI19" s="123">
        <v>0</v>
      </c>
      <c r="AJ19" s="123">
        <v>2.4E-2</v>
      </c>
      <c r="AK19" s="123">
        <v>0</v>
      </c>
      <c r="AL19" s="123">
        <v>0</v>
      </c>
      <c r="AM19" s="123">
        <v>0</v>
      </c>
      <c r="AN19" s="124">
        <v>0</v>
      </c>
      <c r="AO19" s="129"/>
      <c r="AP19" s="129"/>
      <c r="AQ19" s="129"/>
      <c r="AR19" s="129"/>
      <c r="AS19" s="129"/>
      <c r="AT19" s="157">
        <f t="shared" si="0"/>
        <v>2</v>
      </c>
      <c r="AU19" s="129"/>
    </row>
    <row r="20" spans="2:47" x14ac:dyDescent="0.15">
      <c r="B20" s="149">
        <v>10</v>
      </c>
      <c r="C20" s="289">
        <v>10.6</v>
      </c>
      <c r="D20" s="118">
        <v>0</v>
      </c>
      <c r="E20" s="119">
        <v>0</v>
      </c>
      <c r="F20" s="119">
        <v>0</v>
      </c>
      <c r="G20" s="120">
        <v>0</v>
      </c>
      <c r="H20" s="121">
        <v>0</v>
      </c>
      <c r="I20" s="119">
        <v>0</v>
      </c>
      <c r="J20" s="119">
        <v>0</v>
      </c>
      <c r="K20" s="120">
        <v>0</v>
      </c>
      <c r="L20" s="121">
        <v>0</v>
      </c>
      <c r="M20" s="119">
        <v>0</v>
      </c>
      <c r="N20" s="119">
        <v>0</v>
      </c>
      <c r="O20" s="120">
        <v>0</v>
      </c>
      <c r="P20" s="121">
        <v>0</v>
      </c>
      <c r="Q20" s="119">
        <v>0</v>
      </c>
      <c r="R20" s="120">
        <v>0</v>
      </c>
      <c r="S20" s="121">
        <v>0</v>
      </c>
      <c r="T20" s="119">
        <v>0</v>
      </c>
      <c r="U20" s="120">
        <v>0</v>
      </c>
      <c r="V20" s="121">
        <v>0</v>
      </c>
      <c r="W20" s="119">
        <v>0</v>
      </c>
      <c r="X20" s="122">
        <v>0</v>
      </c>
      <c r="Y20" s="226" t="s">
        <v>341</v>
      </c>
      <c r="Z20" s="227" t="s">
        <v>341</v>
      </c>
      <c r="AA20" s="227" t="s">
        <v>341</v>
      </c>
      <c r="AB20" s="226" t="s">
        <v>341</v>
      </c>
      <c r="AC20" s="118"/>
      <c r="AD20" s="119"/>
      <c r="AE20" s="119"/>
      <c r="AF20" s="120"/>
      <c r="AG20" s="265">
        <v>0</v>
      </c>
      <c r="AH20" s="123">
        <v>0</v>
      </c>
      <c r="AI20" s="123">
        <v>0</v>
      </c>
      <c r="AJ20" s="123">
        <v>0</v>
      </c>
      <c r="AK20" s="123">
        <v>0</v>
      </c>
      <c r="AL20" s="123">
        <v>0</v>
      </c>
      <c r="AM20" s="123">
        <v>0</v>
      </c>
      <c r="AN20" s="124">
        <v>0</v>
      </c>
      <c r="AO20" s="129"/>
      <c r="AP20" s="129"/>
      <c r="AQ20" s="129"/>
      <c r="AR20" s="129"/>
      <c r="AS20" s="129"/>
      <c r="AT20" s="157">
        <f t="shared" si="0"/>
        <v>1</v>
      </c>
      <c r="AU20" s="129"/>
    </row>
    <row r="21" spans="2:47" x14ac:dyDescent="0.15">
      <c r="B21" s="149">
        <v>11</v>
      </c>
      <c r="C21" s="289">
        <v>10.5</v>
      </c>
      <c r="D21" s="118">
        <v>0</v>
      </c>
      <c r="E21" s="119">
        <v>0</v>
      </c>
      <c r="F21" s="119">
        <v>0</v>
      </c>
      <c r="G21" s="120">
        <v>0</v>
      </c>
      <c r="H21" s="121">
        <v>0</v>
      </c>
      <c r="I21" s="119">
        <v>0</v>
      </c>
      <c r="J21" s="119">
        <v>0</v>
      </c>
      <c r="K21" s="120">
        <v>0</v>
      </c>
      <c r="L21" s="121">
        <v>0</v>
      </c>
      <c r="M21" s="119">
        <v>0</v>
      </c>
      <c r="N21" s="119">
        <v>0</v>
      </c>
      <c r="O21" s="120">
        <v>0</v>
      </c>
      <c r="P21" s="121">
        <v>0</v>
      </c>
      <c r="Q21" s="119">
        <v>0</v>
      </c>
      <c r="R21" s="120">
        <v>0</v>
      </c>
      <c r="S21" s="121">
        <v>0</v>
      </c>
      <c r="T21" s="119">
        <v>0</v>
      </c>
      <c r="U21" s="120">
        <v>0</v>
      </c>
      <c r="V21" s="121">
        <v>0</v>
      </c>
      <c r="W21" s="119">
        <v>0</v>
      </c>
      <c r="X21" s="122">
        <v>0</v>
      </c>
      <c r="Y21" s="226" t="s">
        <v>341</v>
      </c>
      <c r="Z21" s="227" t="s">
        <v>341</v>
      </c>
      <c r="AA21" s="227" t="s">
        <v>341</v>
      </c>
      <c r="AB21" s="226" t="s">
        <v>341</v>
      </c>
      <c r="AC21" s="118"/>
      <c r="AD21" s="119"/>
      <c r="AE21" s="119"/>
      <c r="AF21" s="120"/>
      <c r="AG21" s="265">
        <v>0</v>
      </c>
      <c r="AH21" s="123">
        <v>0</v>
      </c>
      <c r="AI21" s="123">
        <v>0</v>
      </c>
      <c r="AJ21" s="123">
        <v>0</v>
      </c>
      <c r="AK21" s="123">
        <v>0</v>
      </c>
      <c r="AL21" s="123">
        <v>0</v>
      </c>
      <c r="AM21" s="123">
        <v>0</v>
      </c>
      <c r="AN21" s="124">
        <v>0</v>
      </c>
      <c r="AO21" s="129"/>
      <c r="AP21" s="129"/>
      <c r="AQ21" s="129"/>
      <c r="AR21" s="129"/>
      <c r="AS21" s="129"/>
      <c r="AT21" s="157">
        <f t="shared" si="0"/>
        <v>1</v>
      </c>
      <c r="AU21" s="129"/>
    </row>
    <row r="22" spans="2:47" x14ac:dyDescent="0.15">
      <c r="B22" s="149">
        <v>12</v>
      </c>
      <c r="C22" s="289">
        <v>10.6</v>
      </c>
      <c r="D22" s="118">
        <v>0</v>
      </c>
      <c r="E22" s="119">
        <v>0</v>
      </c>
      <c r="F22" s="119">
        <v>0</v>
      </c>
      <c r="G22" s="120">
        <v>0</v>
      </c>
      <c r="H22" s="121">
        <v>0</v>
      </c>
      <c r="I22" s="119">
        <v>0</v>
      </c>
      <c r="J22" s="119">
        <v>0</v>
      </c>
      <c r="K22" s="120">
        <v>2</v>
      </c>
      <c r="L22" s="121">
        <v>0</v>
      </c>
      <c r="M22" s="119">
        <v>0</v>
      </c>
      <c r="N22" s="119">
        <v>0</v>
      </c>
      <c r="O22" s="120">
        <v>0</v>
      </c>
      <c r="P22" s="121">
        <v>0</v>
      </c>
      <c r="Q22" s="119">
        <v>0</v>
      </c>
      <c r="R22" s="120">
        <v>0</v>
      </c>
      <c r="S22" s="121">
        <v>0</v>
      </c>
      <c r="T22" s="119">
        <v>0</v>
      </c>
      <c r="U22" s="120">
        <v>2</v>
      </c>
      <c r="V22" s="121">
        <v>0</v>
      </c>
      <c r="W22" s="119">
        <v>0</v>
      </c>
      <c r="X22" s="122">
        <v>0</v>
      </c>
      <c r="Y22" s="226" t="s">
        <v>341</v>
      </c>
      <c r="Z22" s="227" t="s">
        <v>547</v>
      </c>
      <c r="AA22" s="227" t="s">
        <v>341</v>
      </c>
      <c r="AB22" s="226" t="s">
        <v>346</v>
      </c>
      <c r="AC22" s="118"/>
      <c r="AD22" s="119"/>
      <c r="AE22" s="119"/>
      <c r="AF22" s="120"/>
      <c r="AG22" s="265">
        <v>0</v>
      </c>
      <c r="AH22" s="123">
        <v>0</v>
      </c>
      <c r="AI22" s="123">
        <v>0</v>
      </c>
      <c r="AJ22" s="123">
        <v>0.09</v>
      </c>
      <c r="AK22" s="123">
        <v>0</v>
      </c>
      <c r="AL22" s="123">
        <v>0</v>
      </c>
      <c r="AM22" s="123">
        <v>0</v>
      </c>
      <c r="AN22" s="124">
        <v>0</v>
      </c>
      <c r="AO22" s="129"/>
      <c r="AP22" s="129"/>
      <c r="AQ22" s="129"/>
      <c r="AR22" s="129"/>
      <c r="AS22" s="129"/>
      <c r="AT22" s="157">
        <f t="shared" si="0"/>
        <v>2</v>
      </c>
      <c r="AU22" s="129"/>
    </row>
    <row r="23" spans="2:47" x14ac:dyDescent="0.15">
      <c r="B23" s="149">
        <v>13</v>
      </c>
      <c r="C23" s="289">
        <v>10.5</v>
      </c>
      <c r="D23" s="118">
        <v>0</v>
      </c>
      <c r="E23" s="119">
        <v>0</v>
      </c>
      <c r="F23" s="119">
        <v>0</v>
      </c>
      <c r="G23" s="120">
        <v>1</v>
      </c>
      <c r="H23" s="121">
        <v>0</v>
      </c>
      <c r="I23" s="119">
        <v>0</v>
      </c>
      <c r="J23" s="119">
        <v>0</v>
      </c>
      <c r="K23" s="120">
        <v>1</v>
      </c>
      <c r="L23" s="121">
        <v>0</v>
      </c>
      <c r="M23" s="119">
        <v>0</v>
      </c>
      <c r="N23" s="119">
        <v>0</v>
      </c>
      <c r="O23" s="120">
        <v>0</v>
      </c>
      <c r="P23" s="121">
        <v>0</v>
      </c>
      <c r="Q23" s="119">
        <v>0</v>
      </c>
      <c r="R23" s="120">
        <v>1</v>
      </c>
      <c r="S23" s="121">
        <v>0</v>
      </c>
      <c r="T23" s="119">
        <v>0</v>
      </c>
      <c r="U23" s="120">
        <v>1</v>
      </c>
      <c r="V23" s="121">
        <v>0</v>
      </c>
      <c r="W23" s="119">
        <v>0</v>
      </c>
      <c r="X23" s="122">
        <v>0</v>
      </c>
      <c r="Y23" s="226" t="s">
        <v>547</v>
      </c>
      <c r="Z23" s="227" t="s">
        <v>547</v>
      </c>
      <c r="AA23" s="227" t="s">
        <v>341</v>
      </c>
      <c r="AB23" s="226" t="s">
        <v>346</v>
      </c>
      <c r="AC23" s="118"/>
      <c r="AD23" s="119"/>
      <c r="AE23" s="119"/>
      <c r="AF23" s="120">
        <v>10.5</v>
      </c>
      <c r="AG23" s="265">
        <v>0</v>
      </c>
      <c r="AH23" s="123">
        <v>0</v>
      </c>
      <c r="AI23" s="123">
        <v>0</v>
      </c>
      <c r="AJ23" s="123">
        <v>0</v>
      </c>
      <c r="AK23" s="123">
        <v>0</v>
      </c>
      <c r="AL23" s="123">
        <v>0</v>
      </c>
      <c r="AM23" s="123">
        <v>0</v>
      </c>
      <c r="AN23" s="124">
        <v>0</v>
      </c>
      <c r="AO23" s="129"/>
      <c r="AP23" s="129"/>
      <c r="AQ23" s="129"/>
      <c r="AR23" s="129"/>
      <c r="AS23" s="129"/>
      <c r="AT23" s="157">
        <f t="shared" si="0"/>
        <v>2</v>
      </c>
      <c r="AU23" s="129"/>
    </row>
    <row r="24" spans="2:47" x14ac:dyDescent="0.15">
      <c r="B24" s="149">
        <v>14</v>
      </c>
      <c r="C24" s="289">
        <v>10.5</v>
      </c>
      <c r="D24" s="118">
        <v>0</v>
      </c>
      <c r="E24" s="119">
        <v>0</v>
      </c>
      <c r="F24" s="119">
        <v>0</v>
      </c>
      <c r="G24" s="120">
        <v>0</v>
      </c>
      <c r="H24" s="121">
        <v>0</v>
      </c>
      <c r="I24" s="119">
        <v>0</v>
      </c>
      <c r="J24" s="119">
        <v>0</v>
      </c>
      <c r="K24" s="120">
        <v>1</v>
      </c>
      <c r="L24" s="121">
        <v>0</v>
      </c>
      <c r="M24" s="119">
        <v>0</v>
      </c>
      <c r="N24" s="119">
        <v>0</v>
      </c>
      <c r="O24" s="120">
        <v>0</v>
      </c>
      <c r="P24" s="121">
        <v>0</v>
      </c>
      <c r="Q24" s="119">
        <v>0</v>
      </c>
      <c r="R24" s="120">
        <v>0</v>
      </c>
      <c r="S24" s="121">
        <v>0</v>
      </c>
      <c r="T24" s="119">
        <v>0</v>
      </c>
      <c r="U24" s="120">
        <v>1</v>
      </c>
      <c r="V24" s="121">
        <v>0</v>
      </c>
      <c r="W24" s="119">
        <v>0</v>
      </c>
      <c r="X24" s="122">
        <v>0</v>
      </c>
      <c r="Y24" s="226" t="s">
        <v>341</v>
      </c>
      <c r="Z24" s="227" t="s">
        <v>346</v>
      </c>
      <c r="AA24" s="227" t="s">
        <v>341</v>
      </c>
      <c r="AB24" s="226" t="s">
        <v>346</v>
      </c>
      <c r="AC24" s="118"/>
      <c r="AD24" s="119"/>
      <c r="AE24" s="119"/>
      <c r="AF24" s="120"/>
      <c r="AG24" s="265">
        <v>0</v>
      </c>
      <c r="AH24" s="123">
        <v>0</v>
      </c>
      <c r="AI24" s="123">
        <v>0</v>
      </c>
      <c r="AJ24" s="119">
        <v>0.03</v>
      </c>
      <c r="AK24" s="123">
        <v>0</v>
      </c>
      <c r="AL24" s="123">
        <v>0</v>
      </c>
      <c r="AM24" s="123">
        <v>0</v>
      </c>
      <c r="AN24" s="124">
        <v>0</v>
      </c>
      <c r="AO24" s="129"/>
      <c r="AP24" s="129"/>
      <c r="AQ24" s="129"/>
      <c r="AR24" s="129"/>
      <c r="AS24" s="129"/>
      <c r="AT24" s="157">
        <f t="shared" si="0"/>
        <v>2</v>
      </c>
      <c r="AU24" s="129"/>
    </row>
    <row r="25" spans="2:47" x14ac:dyDescent="0.15">
      <c r="B25" s="149">
        <v>15</v>
      </c>
      <c r="C25" s="289">
        <v>10.5</v>
      </c>
      <c r="D25" s="118">
        <v>0</v>
      </c>
      <c r="E25" s="119">
        <v>0</v>
      </c>
      <c r="F25" s="119">
        <v>0</v>
      </c>
      <c r="G25" s="120">
        <v>0</v>
      </c>
      <c r="H25" s="121">
        <v>0</v>
      </c>
      <c r="I25" s="119">
        <v>0</v>
      </c>
      <c r="J25" s="119">
        <v>0</v>
      </c>
      <c r="K25" s="120">
        <v>0</v>
      </c>
      <c r="L25" s="121">
        <v>0</v>
      </c>
      <c r="M25" s="119">
        <v>0</v>
      </c>
      <c r="N25" s="119">
        <v>0</v>
      </c>
      <c r="O25" s="120">
        <v>0</v>
      </c>
      <c r="P25" s="121">
        <v>0</v>
      </c>
      <c r="Q25" s="119">
        <v>0</v>
      </c>
      <c r="R25" s="120">
        <v>0</v>
      </c>
      <c r="S25" s="121">
        <v>0</v>
      </c>
      <c r="T25" s="119">
        <v>0</v>
      </c>
      <c r="U25" s="120">
        <v>0</v>
      </c>
      <c r="V25" s="121">
        <v>0</v>
      </c>
      <c r="W25" s="119">
        <v>0</v>
      </c>
      <c r="X25" s="122">
        <v>0</v>
      </c>
      <c r="Y25" s="226" t="s">
        <v>341</v>
      </c>
      <c r="Z25" s="227" t="s">
        <v>341</v>
      </c>
      <c r="AA25" s="227" t="s">
        <v>341</v>
      </c>
      <c r="AB25" s="226" t="s">
        <v>341</v>
      </c>
      <c r="AC25" s="118"/>
      <c r="AD25" s="119"/>
      <c r="AE25" s="119"/>
      <c r="AF25" s="120"/>
      <c r="AG25" s="265">
        <v>0</v>
      </c>
      <c r="AH25" s="123">
        <v>0</v>
      </c>
      <c r="AI25" s="123">
        <v>0</v>
      </c>
      <c r="AJ25" s="123">
        <v>0</v>
      </c>
      <c r="AK25" s="123">
        <v>0</v>
      </c>
      <c r="AL25" s="123">
        <v>0</v>
      </c>
      <c r="AM25" s="123">
        <v>0</v>
      </c>
      <c r="AN25" s="124">
        <v>0</v>
      </c>
      <c r="AO25" s="129"/>
      <c r="AP25" s="129"/>
      <c r="AQ25" s="129"/>
      <c r="AR25" s="129"/>
      <c r="AS25" s="129"/>
      <c r="AT25" s="157">
        <f t="shared" si="0"/>
        <v>1</v>
      </c>
      <c r="AU25" s="129"/>
    </row>
    <row r="26" spans="2:47" x14ac:dyDescent="0.15">
      <c r="B26" s="149">
        <v>16</v>
      </c>
      <c r="C26" s="289">
        <v>10.6</v>
      </c>
      <c r="D26" s="118">
        <v>0</v>
      </c>
      <c r="E26" s="119">
        <v>0</v>
      </c>
      <c r="F26" s="119">
        <v>0</v>
      </c>
      <c r="G26" s="120">
        <v>0</v>
      </c>
      <c r="H26" s="121">
        <v>0</v>
      </c>
      <c r="I26" s="119">
        <v>0</v>
      </c>
      <c r="J26" s="119">
        <v>0</v>
      </c>
      <c r="K26" s="120">
        <v>0</v>
      </c>
      <c r="L26" s="121">
        <v>0</v>
      </c>
      <c r="M26" s="119">
        <v>0</v>
      </c>
      <c r="N26" s="119">
        <v>0</v>
      </c>
      <c r="O26" s="120">
        <v>0</v>
      </c>
      <c r="P26" s="121">
        <v>0</v>
      </c>
      <c r="Q26" s="119">
        <v>0</v>
      </c>
      <c r="R26" s="120">
        <v>0</v>
      </c>
      <c r="S26" s="121">
        <v>0</v>
      </c>
      <c r="T26" s="119">
        <v>0</v>
      </c>
      <c r="U26" s="120">
        <v>0</v>
      </c>
      <c r="V26" s="121">
        <v>0</v>
      </c>
      <c r="W26" s="119">
        <v>0</v>
      </c>
      <c r="X26" s="122">
        <v>0</v>
      </c>
      <c r="Y26" s="226" t="s">
        <v>341</v>
      </c>
      <c r="Z26" s="227" t="s">
        <v>341</v>
      </c>
      <c r="AA26" s="227" t="s">
        <v>341</v>
      </c>
      <c r="AB26" s="226" t="s">
        <v>341</v>
      </c>
      <c r="AC26" s="118"/>
      <c r="AD26" s="119"/>
      <c r="AE26" s="119"/>
      <c r="AF26" s="120"/>
      <c r="AG26" s="265">
        <v>0</v>
      </c>
      <c r="AH26" s="123">
        <v>0</v>
      </c>
      <c r="AI26" s="123">
        <v>0</v>
      </c>
      <c r="AJ26" s="123">
        <v>0</v>
      </c>
      <c r="AK26" s="123">
        <v>0</v>
      </c>
      <c r="AL26" s="123">
        <v>0</v>
      </c>
      <c r="AM26" s="123">
        <v>0</v>
      </c>
      <c r="AN26" s="124">
        <v>0</v>
      </c>
      <c r="AO26" s="129"/>
      <c r="AP26" s="129"/>
      <c r="AQ26" s="129"/>
      <c r="AR26" s="129"/>
      <c r="AS26" s="129"/>
      <c r="AT26" s="157">
        <f t="shared" si="0"/>
        <v>1</v>
      </c>
      <c r="AU26" s="129"/>
    </row>
    <row r="27" spans="2:47" x14ac:dyDescent="0.15">
      <c r="B27" s="149">
        <v>17</v>
      </c>
      <c r="C27" s="289">
        <v>10.5</v>
      </c>
      <c r="D27" s="118">
        <v>0</v>
      </c>
      <c r="E27" s="119">
        <v>0</v>
      </c>
      <c r="F27" s="119">
        <v>0</v>
      </c>
      <c r="G27" s="120">
        <v>0</v>
      </c>
      <c r="H27" s="121">
        <v>0</v>
      </c>
      <c r="I27" s="119">
        <v>0</v>
      </c>
      <c r="J27" s="119">
        <v>0</v>
      </c>
      <c r="K27" s="120">
        <v>0</v>
      </c>
      <c r="L27" s="121">
        <v>0</v>
      </c>
      <c r="M27" s="119">
        <v>0</v>
      </c>
      <c r="N27" s="119">
        <v>0</v>
      </c>
      <c r="O27" s="120">
        <v>0</v>
      </c>
      <c r="P27" s="121">
        <v>0</v>
      </c>
      <c r="Q27" s="119">
        <v>0</v>
      </c>
      <c r="R27" s="120">
        <v>0</v>
      </c>
      <c r="S27" s="121">
        <v>0</v>
      </c>
      <c r="T27" s="119">
        <v>0</v>
      </c>
      <c r="U27" s="120">
        <v>0</v>
      </c>
      <c r="V27" s="121">
        <v>0</v>
      </c>
      <c r="W27" s="119">
        <v>0</v>
      </c>
      <c r="X27" s="122">
        <v>0</v>
      </c>
      <c r="Y27" s="226" t="s">
        <v>341</v>
      </c>
      <c r="Z27" s="227" t="s">
        <v>341</v>
      </c>
      <c r="AA27" s="227" t="s">
        <v>341</v>
      </c>
      <c r="AB27" s="226" t="s">
        <v>341</v>
      </c>
      <c r="AC27" s="118"/>
      <c r="AD27" s="119"/>
      <c r="AE27" s="119"/>
      <c r="AF27" s="120"/>
      <c r="AG27" s="265">
        <v>0</v>
      </c>
      <c r="AH27" s="123">
        <v>0</v>
      </c>
      <c r="AI27" s="123">
        <v>0</v>
      </c>
      <c r="AJ27" s="123">
        <v>0</v>
      </c>
      <c r="AK27" s="123">
        <v>0</v>
      </c>
      <c r="AL27" s="123">
        <v>0</v>
      </c>
      <c r="AM27" s="123">
        <v>0</v>
      </c>
      <c r="AN27" s="124">
        <v>0</v>
      </c>
      <c r="AO27" s="129"/>
      <c r="AP27" s="129"/>
      <c r="AQ27" s="129"/>
      <c r="AR27" s="129"/>
      <c r="AS27" s="129"/>
      <c r="AT27" s="157">
        <f t="shared" si="0"/>
        <v>1</v>
      </c>
      <c r="AU27" s="129"/>
    </row>
    <row r="28" spans="2:47" x14ac:dyDescent="0.15">
      <c r="B28" s="149">
        <v>18</v>
      </c>
      <c r="C28" s="289">
        <v>10.5</v>
      </c>
      <c r="D28" s="118">
        <v>0</v>
      </c>
      <c r="E28" s="119">
        <v>0</v>
      </c>
      <c r="F28" s="119">
        <v>0</v>
      </c>
      <c r="G28" s="120">
        <v>0</v>
      </c>
      <c r="H28" s="121">
        <v>0</v>
      </c>
      <c r="I28" s="119">
        <v>0</v>
      </c>
      <c r="J28" s="119">
        <v>0</v>
      </c>
      <c r="K28" s="120">
        <v>0</v>
      </c>
      <c r="L28" s="121">
        <v>0</v>
      </c>
      <c r="M28" s="119">
        <v>0</v>
      </c>
      <c r="N28" s="119">
        <v>0</v>
      </c>
      <c r="O28" s="120">
        <v>0</v>
      </c>
      <c r="P28" s="121">
        <v>0</v>
      </c>
      <c r="Q28" s="119">
        <v>0</v>
      </c>
      <c r="R28" s="120">
        <v>0</v>
      </c>
      <c r="S28" s="121">
        <v>0</v>
      </c>
      <c r="T28" s="119">
        <v>0</v>
      </c>
      <c r="U28" s="120">
        <v>0</v>
      </c>
      <c r="V28" s="121">
        <v>0</v>
      </c>
      <c r="W28" s="119">
        <v>0</v>
      </c>
      <c r="X28" s="122">
        <v>0</v>
      </c>
      <c r="Y28" s="226" t="s">
        <v>341</v>
      </c>
      <c r="Z28" s="227" t="s">
        <v>341</v>
      </c>
      <c r="AA28" s="227" t="s">
        <v>341</v>
      </c>
      <c r="AB28" s="226" t="s">
        <v>341</v>
      </c>
      <c r="AC28" s="118"/>
      <c r="AD28" s="119"/>
      <c r="AE28" s="119"/>
      <c r="AF28" s="120"/>
      <c r="AG28" s="265">
        <v>0</v>
      </c>
      <c r="AH28" s="123">
        <v>0</v>
      </c>
      <c r="AI28" s="123">
        <v>0</v>
      </c>
      <c r="AJ28" s="123">
        <v>0</v>
      </c>
      <c r="AK28" s="123">
        <v>0</v>
      </c>
      <c r="AL28" s="123">
        <v>0</v>
      </c>
      <c r="AM28" s="123">
        <v>0</v>
      </c>
      <c r="AN28" s="124">
        <v>0</v>
      </c>
      <c r="AO28" s="129"/>
      <c r="AP28" s="129"/>
      <c r="AQ28" s="129"/>
      <c r="AR28" s="129"/>
      <c r="AS28" s="129"/>
      <c r="AT28" s="157">
        <f t="shared" si="0"/>
        <v>1</v>
      </c>
      <c r="AU28" s="129"/>
    </row>
    <row r="29" spans="2:47" x14ac:dyDescent="0.15">
      <c r="B29" s="149">
        <v>19</v>
      </c>
      <c r="C29" s="289">
        <v>10.6</v>
      </c>
      <c r="D29" s="118">
        <v>0</v>
      </c>
      <c r="E29" s="119">
        <v>0</v>
      </c>
      <c r="F29" s="119">
        <v>0</v>
      </c>
      <c r="G29" s="120">
        <v>1</v>
      </c>
      <c r="H29" s="121">
        <v>0</v>
      </c>
      <c r="I29" s="119">
        <v>0</v>
      </c>
      <c r="J29" s="119">
        <v>0</v>
      </c>
      <c r="K29" s="120">
        <v>0</v>
      </c>
      <c r="L29" s="121">
        <v>0</v>
      </c>
      <c r="M29" s="119">
        <v>0</v>
      </c>
      <c r="N29" s="119">
        <v>0</v>
      </c>
      <c r="O29" s="120">
        <v>0</v>
      </c>
      <c r="P29" s="121">
        <v>0</v>
      </c>
      <c r="Q29" s="119">
        <v>0</v>
      </c>
      <c r="R29" s="120">
        <v>1</v>
      </c>
      <c r="S29" s="121">
        <v>0</v>
      </c>
      <c r="T29" s="119">
        <v>0</v>
      </c>
      <c r="U29" s="120">
        <v>0</v>
      </c>
      <c r="V29" s="121">
        <v>0</v>
      </c>
      <c r="W29" s="119">
        <v>0</v>
      </c>
      <c r="X29" s="122">
        <v>0</v>
      </c>
      <c r="Y29" s="226" t="s">
        <v>547</v>
      </c>
      <c r="Z29" s="227" t="s">
        <v>341</v>
      </c>
      <c r="AA29" s="227" t="s">
        <v>341</v>
      </c>
      <c r="AB29" s="226" t="s">
        <v>547</v>
      </c>
      <c r="AC29" s="118"/>
      <c r="AD29" s="119"/>
      <c r="AE29" s="119"/>
      <c r="AF29" s="120">
        <v>10.6</v>
      </c>
      <c r="AG29" s="265">
        <v>0</v>
      </c>
      <c r="AH29" s="123">
        <v>0</v>
      </c>
      <c r="AI29" s="123">
        <v>0</v>
      </c>
      <c r="AJ29" s="123">
        <v>0</v>
      </c>
      <c r="AK29" s="123">
        <v>0</v>
      </c>
      <c r="AL29" s="123">
        <v>0</v>
      </c>
      <c r="AM29" s="123">
        <v>0</v>
      </c>
      <c r="AN29" s="124">
        <v>0</v>
      </c>
      <c r="AO29" s="129"/>
      <c r="AP29" s="129"/>
      <c r="AQ29" s="129"/>
      <c r="AR29" s="129"/>
      <c r="AS29" s="129"/>
      <c r="AT29" s="157">
        <f t="shared" si="0"/>
        <v>2</v>
      </c>
      <c r="AU29" s="129"/>
    </row>
    <row r="30" spans="2:47" x14ac:dyDescent="0.15">
      <c r="B30" s="149">
        <v>20</v>
      </c>
      <c r="C30" s="289">
        <v>10.5</v>
      </c>
      <c r="D30" s="118">
        <v>0</v>
      </c>
      <c r="E30" s="119">
        <v>0</v>
      </c>
      <c r="F30" s="119">
        <v>0</v>
      </c>
      <c r="G30" s="120">
        <v>0</v>
      </c>
      <c r="H30" s="121">
        <v>0</v>
      </c>
      <c r="I30" s="119">
        <v>0</v>
      </c>
      <c r="J30" s="119">
        <v>0</v>
      </c>
      <c r="K30" s="120">
        <v>1</v>
      </c>
      <c r="L30" s="121">
        <v>0</v>
      </c>
      <c r="M30" s="119">
        <v>0</v>
      </c>
      <c r="N30" s="119">
        <v>0</v>
      </c>
      <c r="O30" s="120">
        <v>0</v>
      </c>
      <c r="P30" s="121">
        <v>0</v>
      </c>
      <c r="Q30" s="119">
        <v>0</v>
      </c>
      <c r="R30" s="120">
        <v>0</v>
      </c>
      <c r="S30" s="121">
        <v>0</v>
      </c>
      <c r="T30" s="119">
        <v>0</v>
      </c>
      <c r="U30" s="120">
        <v>1</v>
      </c>
      <c r="V30" s="121">
        <v>0</v>
      </c>
      <c r="W30" s="119">
        <v>0</v>
      </c>
      <c r="X30" s="122">
        <v>0</v>
      </c>
      <c r="Y30" s="226" t="s">
        <v>341</v>
      </c>
      <c r="Z30" s="227" t="s">
        <v>346</v>
      </c>
      <c r="AA30" s="227" t="s">
        <v>341</v>
      </c>
      <c r="AB30" s="226" t="s">
        <v>346</v>
      </c>
      <c r="AC30" s="118"/>
      <c r="AD30" s="119"/>
      <c r="AE30" s="119"/>
      <c r="AF30" s="120"/>
      <c r="AG30" s="265">
        <v>0</v>
      </c>
      <c r="AH30" s="123">
        <v>0</v>
      </c>
      <c r="AI30" s="123">
        <v>0</v>
      </c>
      <c r="AJ30" s="123">
        <v>9</v>
      </c>
      <c r="AK30" s="123">
        <v>0</v>
      </c>
      <c r="AL30" s="123">
        <v>0</v>
      </c>
      <c r="AM30" s="123">
        <v>0</v>
      </c>
      <c r="AN30" s="124">
        <v>0</v>
      </c>
      <c r="AO30" s="129"/>
      <c r="AP30" s="129"/>
      <c r="AQ30" s="129"/>
      <c r="AR30" s="129"/>
      <c r="AS30" s="129"/>
      <c r="AT30" s="157">
        <f t="shared" si="0"/>
        <v>2</v>
      </c>
      <c r="AU30" s="129"/>
    </row>
    <row r="31" spans="2:47" x14ac:dyDescent="0.15">
      <c r="B31" s="149">
        <v>21</v>
      </c>
      <c r="C31" s="289">
        <v>10.5</v>
      </c>
      <c r="D31" s="118">
        <v>0</v>
      </c>
      <c r="E31" s="119">
        <v>0</v>
      </c>
      <c r="F31" s="119">
        <v>0</v>
      </c>
      <c r="G31" s="120">
        <v>0</v>
      </c>
      <c r="H31" s="121">
        <v>0</v>
      </c>
      <c r="I31" s="119">
        <v>0</v>
      </c>
      <c r="J31" s="119">
        <v>0</v>
      </c>
      <c r="K31" s="120">
        <v>0</v>
      </c>
      <c r="L31" s="121">
        <v>0</v>
      </c>
      <c r="M31" s="119">
        <v>0</v>
      </c>
      <c r="N31" s="119">
        <v>0</v>
      </c>
      <c r="O31" s="120">
        <v>0</v>
      </c>
      <c r="P31" s="121">
        <v>0</v>
      </c>
      <c r="Q31" s="119">
        <v>0</v>
      </c>
      <c r="R31" s="120">
        <v>0</v>
      </c>
      <c r="S31" s="121">
        <v>0</v>
      </c>
      <c r="T31" s="119">
        <v>0</v>
      </c>
      <c r="U31" s="120">
        <v>0</v>
      </c>
      <c r="V31" s="121">
        <v>0</v>
      </c>
      <c r="W31" s="119">
        <v>0</v>
      </c>
      <c r="X31" s="122">
        <v>0</v>
      </c>
      <c r="Y31" s="226" t="s">
        <v>341</v>
      </c>
      <c r="Z31" s="227" t="s">
        <v>341</v>
      </c>
      <c r="AA31" s="227" t="s">
        <v>341</v>
      </c>
      <c r="AB31" s="226" t="s">
        <v>341</v>
      </c>
      <c r="AC31" s="118"/>
      <c r="AD31" s="119"/>
      <c r="AE31" s="119"/>
      <c r="AF31" s="120"/>
      <c r="AG31" s="265">
        <v>0</v>
      </c>
      <c r="AH31" s="123">
        <v>0</v>
      </c>
      <c r="AI31" s="123">
        <v>0</v>
      </c>
      <c r="AJ31" s="123">
        <v>0</v>
      </c>
      <c r="AK31" s="123">
        <v>0</v>
      </c>
      <c r="AL31" s="123">
        <v>0</v>
      </c>
      <c r="AM31" s="123">
        <v>0</v>
      </c>
      <c r="AN31" s="124">
        <v>0</v>
      </c>
      <c r="AO31" s="129"/>
      <c r="AP31" s="129"/>
      <c r="AQ31" s="129"/>
      <c r="AR31" s="129"/>
      <c r="AS31" s="129"/>
      <c r="AT31" s="157">
        <f t="shared" si="0"/>
        <v>1</v>
      </c>
      <c r="AU31" s="129"/>
    </row>
    <row r="32" spans="2:47" x14ac:dyDescent="0.15">
      <c r="B32" s="149">
        <v>22</v>
      </c>
      <c r="C32" s="289">
        <v>10.5</v>
      </c>
      <c r="D32" s="118">
        <v>0</v>
      </c>
      <c r="E32" s="119">
        <v>0</v>
      </c>
      <c r="F32" s="119">
        <v>0</v>
      </c>
      <c r="G32" s="120">
        <v>0</v>
      </c>
      <c r="H32" s="121">
        <v>0</v>
      </c>
      <c r="I32" s="119">
        <v>0</v>
      </c>
      <c r="J32" s="119">
        <v>0</v>
      </c>
      <c r="K32" s="120">
        <v>0</v>
      </c>
      <c r="L32" s="121">
        <v>0</v>
      </c>
      <c r="M32" s="119">
        <v>0</v>
      </c>
      <c r="N32" s="119">
        <v>0</v>
      </c>
      <c r="O32" s="120">
        <v>0</v>
      </c>
      <c r="P32" s="121">
        <v>0</v>
      </c>
      <c r="Q32" s="119">
        <v>0</v>
      </c>
      <c r="R32" s="120">
        <v>0</v>
      </c>
      <c r="S32" s="121">
        <v>0</v>
      </c>
      <c r="T32" s="119">
        <v>0</v>
      </c>
      <c r="U32" s="120">
        <v>0</v>
      </c>
      <c r="V32" s="121">
        <v>0</v>
      </c>
      <c r="W32" s="119">
        <v>0</v>
      </c>
      <c r="X32" s="122">
        <v>0</v>
      </c>
      <c r="Y32" s="226" t="s">
        <v>341</v>
      </c>
      <c r="Z32" s="227" t="s">
        <v>341</v>
      </c>
      <c r="AA32" s="227" t="s">
        <v>341</v>
      </c>
      <c r="AB32" s="226" t="s">
        <v>341</v>
      </c>
      <c r="AC32" s="118"/>
      <c r="AD32" s="119"/>
      <c r="AE32" s="119"/>
      <c r="AF32" s="120"/>
      <c r="AG32" s="265">
        <v>0</v>
      </c>
      <c r="AH32" s="123">
        <v>0</v>
      </c>
      <c r="AI32" s="123">
        <v>0</v>
      </c>
      <c r="AJ32" s="123">
        <v>0</v>
      </c>
      <c r="AK32" s="123">
        <v>0</v>
      </c>
      <c r="AL32" s="123">
        <v>0</v>
      </c>
      <c r="AM32" s="123">
        <v>0</v>
      </c>
      <c r="AN32" s="124">
        <v>0</v>
      </c>
      <c r="AO32" s="129"/>
      <c r="AP32" s="129"/>
      <c r="AQ32" s="129"/>
      <c r="AR32" s="129"/>
      <c r="AS32" s="129"/>
      <c r="AT32" s="157">
        <f t="shared" si="0"/>
        <v>1</v>
      </c>
      <c r="AU32" s="129"/>
    </row>
    <row r="33" spans="2:47" x14ac:dyDescent="0.15">
      <c r="B33" s="149">
        <v>23</v>
      </c>
      <c r="C33" s="289">
        <v>10.5</v>
      </c>
      <c r="D33" s="118">
        <v>0</v>
      </c>
      <c r="E33" s="119">
        <v>0</v>
      </c>
      <c r="F33" s="119">
        <v>0</v>
      </c>
      <c r="G33" s="120">
        <v>0</v>
      </c>
      <c r="H33" s="121">
        <v>0</v>
      </c>
      <c r="I33" s="119">
        <v>0</v>
      </c>
      <c r="J33" s="119">
        <v>0</v>
      </c>
      <c r="K33" s="120">
        <v>2</v>
      </c>
      <c r="L33" s="121">
        <v>0</v>
      </c>
      <c r="M33" s="119">
        <v>0</v>
      </c>
      <c r="N33" s="119">
        <v>0</v>
      </c>
      <c r="O33" s="120">
        <v>0</v>
      </c>
      <c r="P33" s="121">
        <v>0</v>
      </c>
      <c r="Q33" s="119">
        <v>0</v>
      </c>
      <c r="R33" s="120">
        <v>0</v>
      </c>
      <c r="S33" s="121">
        <v>0</v>
      </c>
      <c r="T33" s="119">
        <v>0</v>
      </c>
      <c r="U33" s="120">
        <v>2</v>
      </c>
      <c r="V33" s="121">
        <v>0</v>
      </c>
      <c r="W33" s="119">
        <v>0</v>
      </c>
      <c r="X33" s="122">
        <v>0</v>
      </c>
      <c r="Y33" s="226" t="s">
        <v>341</v>
      </c>
      <c r="Z33" s="227" t="s">
        <v>547</v>
      </c>
      <c r="AA33" s="227" t="s">
        <v>341</v>
      </c>
      <c r="AB33" s="226" t="s">
        <v>346</v>
      </c>
      <c r="AC33" s="118"/>
      <c r="AD33" s="119"/>
      <c r="AE33" s="119"/>
      <c r="AF33" s="120"/>
      <c r="AG33" s="265">
        <v>0</v>
      </c>
      <c r="AH33" s="123">
        <v>0</v>
      </c>
      <c r="AI33" s="123">
        <v>0</v>
      </c>
      <c r="AJ33" s="123">
        <v>3.0000000000000001E-3</v>
      </c>
      <c r="AK33" s="123">
        <v>0</v>
      </c>
      <c r="AL33" s="123">
        <v>0</v>
      </c>
      <c r="AM33" s="123">
        <v>0</v>
      </c>
      <c r="AN33" s="124">
        <v>0</v>
      </c>
      <c r="AO33" s="129"/>
      <c r="AP33" s="129"/>
      <c r="AQ33" s="129"/>
      <c r="AR33" s="129"/>
      <c r="AS33" s="129"/>
      <c r="AT33" s="157">
        <f t="shared" si="0"/>
        <v>2</v>
      </c>
      <c r="AU33" s="129"/>
    </row>
    <row r="34" spans="2:47" x14ac:dyDescent="0.15">
      <c r="B34" s="149">
        <v>24</v>
      </c>
      <c r="C34" s="289">
        <v>10.5</v>
      </c>
      <c r="D34" s="118">
        <v>0</v>
      </c>
      <c r="E34" s="119">
        <v>0</v>
      </c>
      <c r="F34" s="119">
        <v>0</v>
      </c>
      <c r="G34" s="120">
        <v>0</v>
      </c>
      <c r="H34" s="121">
        <v>0</v>
      </c>
      <c r="I34" s="119">
        <v>0</v>
      </c>
      <c r="J34" s="119">
        <v>1</v>
      </c>
      <c r="K34" s="120">
        <v>0</v>
      </c>
      <c r="L34" s="121">
        <v>0</v>
      </c>
      <c r="M34" s="119">
        <v>0</v>
      </c>
      <c r="N34" s="119">
        <v>0</v>
      </c>
      <c r="O34" s="120">
        <v>0</v>
      </c>
      <c r="P34" s="121">
        <v>0</v>
      </c>
      <c r="Q34" s="119">
        <v>0</v>
      </c>
      <c r="R34" s="120">
        <v>0</v>
      </c>
      <c r="S34" s="121">
        <v>0</v>
      </c>
      <c r="T34" s="119">
        <v>0</v>
      </c>
      <c r="U34" s="120">
        <v>1</v>
      </c>
      <c r="V34" s="121">
        <v>0</v>
      </c>
      <c r="W34" s="119">
        <v>0</v>
      </c>
      <c r="X34" s="122">
        <v>0</v>
      </c>
      <c r="Y34" s="226" t="s">
        <v>341</v>
      </c>
      <c r="Z34" s="227" t="s">
        <v>346</v>
      </c>
      <c r="AA34" s="227" t="s">
        <v>341</v>
      </c>
      <c r="AB34" s="226" t="s">
        <v>346</v>
      </c>
      <c r="AC34" s="118"/>
      <c r="AD34" s="119"/>
      <c r="AE34" s="119"/>
      <c r="AF34" s="120"/>
      <c r="AG34" s="265">
        <v>0</v>
      </c>
      <c r="AH34" s="123">
        <v>0</v>
      </c>
      <c r="AI34" s="119">
        <v>3.5000000000000003E-2</v>
      </c>
      <c r="AJ34" s="123">
        <v>0</v>
      </c>
      <c r="AK34" s="123">
        <v>0</v>
      </c>
      <c r="AL34" s="123">
        <v>0</v>
      </c>
      <c r="AM34" s="123">
        <v>0</v>
      </c>
      <c r="AN34" s="124">
        <v>0</v>
      </c>
      <c r="AO34" s="129"/>
      <c r="AP34" s="129"/>
      <c r="AQ34" s="129"/>
      <c r="AR34" s="129"/>
      <c r="AS34" s="129"/>
      <c r="AT34" s="157">
        <f t="shared" si="0"/>
        <v>2</v>
      </c>
      <c r="AU34" s="129"/>
    </row>
    <row r="35" spans="2:47" x14ac:dyDescent="0.15">
      <c r="B35" s="149">
        <v>25</v>
      </c>
      <c r="C35" s="289">
        <v>10.5</v>
      </c>
      <c r="D35" s="118">
        <v>0</v>
      </c>
      <c r="E35" s="119">
        <v>0</v>
      </c>
      <c r="F35" s="119">
        <v>0</v>
      </c>
      <c r="G35" s="120">
        <v>0</v>
      </c>
      <c r="H35" s="121">
        <v>0</v>
      </c>
      <c r="I35" s="119">
        <v>0</v>
      </c>
      <c r="J35" s="119">
        <v>0</v>
      </c>
      <c r="K35" s="120">
        <v>2</v>
      </c>
      <c r="L35" s="121">
        <v>0</v>
      </c>
      <c r="M35" s="119">
        <v>0</v>
      </c>
      <c r="N35" s="119">
        <v>0</v>
      </c>
      <c r="O35" s="120">
        <v>0</v>
      </c>
      <c r="P35" s="121">
        <v>0</v>
      </c>
      <c r="Q35" s="119">
        <v>0</v>
      </c>
      <c r="R35" s="120">
        <v>0</v>
      </c>
      <c r="S35" s="121">
        <v>0</v>
      </c>
      <c r="T35" s="119">
        <v>0</v>
      </c>
      <c r="U35" s="120">
        <v>2</v>
      </c>
      <c r="V35" s="121">
        <v>0</v>
      </c>
      <c r="W35" s="119">
        <v>0</v>
      </c>
      <c r="X35" s="122">
        <v>0</v>
      </c>
      <c r="Y35" s="226" t="s">
        <v>341</v>
      </c>
      <c r="Z35" s="227" t="s">
        <v>547</v>
      </c>
      <c r="AA35" s="227" t="s">
        <v>341</v>
      </c>
      <c r="AB35" s="226" t="s">
        <v>346</v>
      </c>
      <c r="AC35" s="118"/>
      <c r="AD35" s="119"/>
      <c r="AE35" s="119"/>
      <c r="AF35" s="120"/>
      <c r="AG35" s="265">
        <v>0</v>
      </c>
      <c r="AH35" s="123">
        <v>0</v>
      </c>
      <c r="AI35" s="123">
        <v>0</v>
      </c>
      <c r="AJ35" s="123">
        <v>0.01</v>
      </c>
      <c r="AK35" s="123">
        <v>0</v>
      </c>
      <c r="AL35" s="123">
        <v>0</v>
      </c>
      <c r="AM35" s="123">
        <v>0</v>
      </c>
      <c r="AN35" s="124">
        <v>0</v>
      </c>
      <c r="AO35" s="129"/>
      <c r="AP35" s="129"/>
      <c r="AQ35" s="129"/>
      <c r="AR35" s="129"/>
      <c r="AS35" s="129"/>
      <c r="AT35" s="157">
        <f t="shared" si="0"/>
        <v>2</v>
      </c>
      <c r="AU35" s="129"/>
    </row>
    <row r="36" spans="2:47" x14ac:dyDescent="0.15">
      <c r="B36" s="149">
        <v>26</v>
      </c>
      <c r="C36" s="289">
        <v>10.5</v>
      </c>
      <c r="D36" s="118">
        <v>0</v>
      </c>
      <c r="E36" s="119">
        <v>0</v>
      </c>
      <c r="F36" s="119">
        <v>0</v>
      </c>
      <c r="G36" s="120">
        <v>0</v>
      </c>
      <c r="H36" s="121">
        <v>0</v>
      </c>
      <c r="I36" s="119">
        <v>0</v>
      </c>
      <c r="J36" s="119">
        <v>3</v>
      </c>
      <c r="K36" s="120">
        <v>0</v>
      </c>
      <c r="L36" s="121">
        <v>0</v>
      </c>
      <c r="M36" s="119">
        <v>0</v>
      </c>
      <c r="N36" s="119">
        <v>0</v>
      </c>
      <c r="O36" s="120">
        <v>0</v>
      </c>
      <c r="P36" s="121">
        <v>0</v>
      </c>
      <c r="Q36" s="119">
        <v>0</v>
      </c>
      <c r="R36" s="120">
        <v>0</v>
      </c>
      <c r="S36" s="121">
        <v>0</v>
      </c>
      <c r="T36" s="119">
        <v>0</v>
      </c>
      <c r="U36" s="120">
        <v>3</v>
      </c>
      <c r="V36" s="121">
        <v>0</v>
      </c>
      <c r="W36" s="119">
        <v>0</v>
      </c>
      <c r="X36" s="122">
        <v>0</v>
      </c>
      <c r="Y36" s="226" t="s">
        <v>341</v>
      </c>
      <c r="Z36" s="227" t="s">
        <v>346</v>
      </c>
      <c r="AA36" s="227" t="s">
        <v>341</v>
      </c>
      <c r="AB36" s="226" t="s">
        <v>346</v>
      </c>
      <c r="AC36" s="118"/>
      <c r="AD36" s="119"/>
      <c r="AE36" s="119"/>
      <c r="AF36" s="120"/>
      <c r="AG36" s="265">
        <v>0</v>
      </c>
      <c r="AH36" s="123">
        <v>0</v>
      </c>
      <c r="AI36" s="119">
        <v>6.5000000000000002E-2</v>
      </c>
      <c r="AJ36" s="123">
        <v>0</v>
      </c>
      <c r="AK36" s="123">
        <v>0</v>
      </c>
      <c r="AL36" s="123">
        <v>0</v>
      </c>
      <c r="AM36" s="123">
        <v>0</v>
      </c>
      <c r="AN36" s="124">
        <v>0</v>
      </c>
      <c r="AO36" s="129"/>
      <c r="AP36" s="129"/>
      <c r="AQ36" s="129"/>
      <c r="AR36" s="129"/>
      <c r="AS36" s="129"/>
      <c r="AT36" s="157">
        <f t="shared" si="0"/>
        <v>2</v>
      </c>
      <c r="AU36" s="129"/>
    </row>
    <row r="37" spans="2:47" x14ac:dyDescent="0.15">
      <c r="B37" s="149">
        <v>27</v>
      </c>
      <c r="C37" s="289">
        <v>10.5</v>
      </c>
      <c r="D37" s="118">
        <v>0</v>
      </c>
      <c r="E37" s="119">
        <v>0</v>
      </c>
      <c r="F37" s="119">
        <v>0</v>
      </c>
      <c r="G37" s="120">
        <v>0</v>
      </c>
      <c r="H37" s="121">
        <v>0</v>
      </c>
      <c r="I37" s="119">
        <v>0</v>
      </c>
      <c r="J37" s="119">
        <v>0</v>
      </c>
      <c r="K37" s="120">
        <v>0</v>
      </c>
      <c r="L37" s="121">
        <v>0</v>
      </c>
      <c r="M37" s="119">
        <v>0</v>
      </c>
      <c r="N37" s="119">
        <v>0</v>
      </c>
      <c r="O37" s="120">
        <v>0</v>
      </c>
      <c r="P37" s="121">
        <v>0</v>
      </c>
      <c r="Q37" s="119">
        <v>0</v>
      </c>
      <c r="R37" s="120">
        <v>0</v>
      </c>
      <c r="S37" s="121">
        <v>0</v>
      </c>
      <c r="T37" s="119">
        <v>0</v>
      </c>
      <c r="U37" s="120">
        <v>0</v>
      </c>
      <c r="V37" s="121">
        <v>0</v>
      </c>
      <c r="W37" s="119">
        <v>0</v>
      </c>
      <c r="X37" s="122">
        <v>0</v>
      </c>
      <c r="Y37" s="226" t="s">
        <v>341</v>
      </c>
      <c r="Z37" s="227" t="s">
        <v>341</v>
      </c>
      <c r="AA37" s="227" t="s">
        <v>341</v>
      </c>
      <c r="AB37" s="226" t="s">
        <v>341</v>
      </c>
      <c r="AC37" s="118"/>
      <c r="AD37" s="119"/>
      <c r="AE37" s="119"/>
      <c r="AF37" s="120"/>
      <c r="AG37" s="265">
        <v>0</v>
      </c>
      <c r="AH37" s="123">
        <v>0</v>
      </c>
      <c r="AI37" s="123">
        <v>0</v>
      </c>
      <c r="AJ37" s="123">
        <v>0</v>
      </c>
      <c r="AK37" s="123">
        <v>0</v>
      </c>
      <c r="AL37" s="123">
        <v>0</v>
      </c>
      <c r="AM37" s="123">
        <v>0</v>
      </c>
      <c r="AN37" s="124">
        <v>0</v>
      </c>
      <c r="AO37" s="129"/>
      <c r="AP37" s="129"/>
      <c r="AQ37" s="129"/>
      <c r="AR37" s="129"/>
      <c r="AS37" s="129"/>
      <c r="AT37" s="157">
        <f t="shared" si="0"/>
        <v>1</v>
      </c>
      <c r="AU37" s="129"/>
    </row>
    <row r="38" spans="2:47" x14ac:dyDescent="0.15">
      <c r="B38" s="149">
        <v>28</v>
      </c>
      <c r="C38" s="289">
        <v>10.6</v>
      </c>
      <c r="D38" s="118">
        <v>0</v>
      </c>
      <c r="E38" s="119">
        <v>0</v>
      </c>
      <c r="F38" s="119">
        <v>0</v>
      </c>
      <c r="G38" s="120">
        <v>0</v>
      </c>
      <c r="H38" s="121">
        <v>0</v>
      </c>
      <c r="I38" s="119">
        <v>0</v>
      </c>
      <c r="J38" s="119">
        <v>1</v>
      </c>
      <c r="K38" s="120">
        <v>0</v>
      </c>
      <c r="L38" s="121">
        <v>0</v>
      </c>
      <c r="M38" s="119">
        <v>0</v>
      </c>
      <c r="N38" s="119">
        <v>0</v>
      </c>
      <c r="O38" s="120">
        <v>0</v>
      </c>
      <c r="P38" s="121">
        <v>0</v>
      </c>
      <c r="Q38" s="119">
        <v>0</v>
      </c>
      <c r="R38" s="120">
        <v>0</v>
      </c>
      <c r="S38" s="121">
        <v>0</v>
      </c>
      <c r="T38" s="119">
        <v>0</v>
      </c>
      <c r="U38" s="120">
        <v>1</v>
      </c>
      <c r="V38" s="121">
        <v>0</v>
      </c>
      <c r="W38" s="119">
        <v>0</v>
      </c>
      <c r="X38" s="122">
        <v>0</v>
      </c>
      <c r="Y38" s="226" t="s">
        <v>341</v>
      </c>
      <c r="Z38" s="227" t="s">
        <v>346</v>
      </c>
      <c r="AA38" s="227" t="s">
        <v>341</v>
      </c>
      <c r="AB38" s="226" t="s">
        <v>346</v>
      </c>
      <c r="AC38" s="118"/>
      <c r="AD38" s="119"/>
      <c r="AE38" s="119"/>
      <c r="AF38" s="120"/>
      <c r="AG38" s="265">
        <v>0</v>
      </c>
      <c r="AH38" s="123">
        <v>0</v>
      </c>
      <c r="AI38" s="119">
        <v>8.9999999999999993E-3</v>
      </c>
      <c r="AJ38" s="123">
        <v>0</v>
      </c>
      <c r="AK38" s="123">
        <v>0</v>
      </c>
      <c r="AL38" s="123">
        <v>0</v>
      </c>
      <c r="AM38" s="123">
        <v>0</v>
      </c>
      <c r="AN38" s="124">
        <v>0</v>
      </c>
      <c r="AO38" s="129"/>
      <c r="AP38" s="129"/>
      <c r="AQ38" s="129"/>
      <c r="AR38" s="129"/>
      <c r="AS38" s="129"/>
      <c r="AT38" s="157">
        <f t="shared" si="0"/>
        <v>2</v>
      </c>
      <c r="AU38" s="129"/>
    </row>
    <row r="39" spans="2:47" x14ac:dyDescent="0.15">
      <c r="B39" s="149">
        <v>29</v>
      </c>
      <c r="C39" s="289">
        <v>10.5</v>
      </c>
      <c r="D39" s="118">
        <v>0</v>
      </c>
      <c r="E39" s="119">
        <v>0</v>
      </c>
      <c r="F39" s="119">
        <v>0</v>
      </c>
      <c r="G39" s="120">
        <v>0</v>
      </c>
      <c r="H39" s="121">
        <v>0</v>
      </c>
      <c r="I39" s="119">
        <v>0</v>
      </c>
      <c r="J39" s="119">
        <v>0</v>
      </c>
      <c r="K39" s="120">
        <v>0</v>
      </c>
      <c r="L39" s="121">
        <v>0</v>
      </c>
      <c r="M39" s="119">
        <v>0</v>
      </c>
      <c r="N39" s="119">
        <v>0</v>
      </c>
      <c r="O39" s="120">
        <v>0</v>
      </c>
      <c r="P39" s="121">
        <v>0</v>
      </c>
      <c r="Q39" s="119">
        <v>0</v>
      </c>
      <c r="R39" s="120">
        <v>0</v>
      </c>
      <c r="S39" s="121">
        <v>0</v>
      </c>
      <c r="T39" s="119">
        <v>0</v>
      </c>
      <c r="U39" s="120">
        <v>0</v>
      </c>
      <c r="V39" s="121">
        <v>0</v>
      </c>
      <c r="W39" s="119">
        <v>0</v>
      </c>
      <c r="X39" s="122">
        <v>0</v>
      </c>
      <c r="Y39" s="226" t="s">
        <v>341</v>
      </c>
      <c r="Z39" s="227" t="s">
        <v>341</v>
      </c>
      <c r="AA39" s="227" t="s">
        <v>341</v>
      </c>
      <c r="AB39" s="226" t="s">
        <v>341</v>
      </c>
      <c r="AC39" s="118"/>
      <c r="AD39" s="119"/>
      <c r="AE39" s="119"/>
      <c r="AF39" s="120"/>
      <c r="AG39" s="265">
        <v>0</v>
      </c>
      <c r="AH39" s="123">
        <v>0</v>
      </c>
      <c r="AI39" s="123">
        <v>0</v>
      </c>
      <c r="AJ39" s="123">
        <v>0</v>
      </c>
      <c r="AK39" s="123">
        <v>0</v>
      </c>
      <c r="AL39" s="123">
        <v>0</v>
      </c>
      <c r="AM39" s="123">
        <v>0</v>
      </c>
      <c r="AN39" s="124">
        <v>0</v>
      </c>
      <c r="AO39" s="129"/>
      <c r="AP39" s="129"/>
      <c r="AQ39" s="129"/>
      <c r="AR39" s="129"/>
      <c r="AS39" s="129"/>
      <c r="AT39" s="157">
        <f t="shared" si="0"/>
        <v>1</v>
      </c>
      <c r="AU39" s="129"/>
    </row>
    <row r="40" spans="2:47" x14ac:dyDescent="0.15">
      <c r="B40" s="149">
        <v>30</v>
      </c>
      <c r="C40" s="289">
        <v>10.6</v>
      </c>
      <c r="D40" s="118">
        <v>0</v>
      </c>
      <c r="E40" s="119">
        <v>0</v>
      </c>
      <c r="F40" s="119">
        <v>0</v>
      </c>
      <c r="G40" s="120">
        <v>0</v>
      </c>
      <c r="H40" s="121">
        <v>0</v>
      </c>
      <c r="I40" s="119">
        <v>0</v>
      </c>
      <c r="J40" s="119">
        <v>1</v>
      </c>
      <c r="K40" s="120">
        <v>1</v>
      </c>
      <c r="L40" s="121">
        <v>0</v>
      </c>
      <c r="M40" s="119">
        <v>0</v>
      </c>
      <c r="N40" s="119">
        <v>0</v>
      </c>
      <c r="O40" s="120">
        <v>0</v>
      </c>
      <c r="P40" s="121">
        <v>0</v>
      </c>
      <c r="Q40" s="119">
        <v>0</v>
      </c>
      <c r="R40" s="120">
        <v>0</v>
      </c>
      <c r="S40" s="121">
        <v>0</v>
      </c>
      <c r="T40" s="119">
        <v>0</v>
      </c>
      <c r="U40" s="120">
        <v>2</v>
      </c>
      <c r="V40" s="121">
        <v>0</v>
      </c>
      <c r="W40" s="119">
        <v>0</v>
      </c>
      <c r="X40" s="122">
        <v>0</v>
      </c>
      <c r="Y40" s="226" t="s">
        <v>341</v>
      </c>
      <c r="Z40" s="227" t="s">
        <v>346</v>
      </c>
      <c r="AA40" s="227" t="s">
        <v>341</v>
      </c>
      <c r="AB40" s="226" t="s">
        <v>346</v>
      </c>
      <c r="AC40" s="118"/>
      <c r="AD40" s="119"/>
      <c r="AE40" s="119"/>
      <c r="AF40" s="120"/>
      <c r="AG40" s="265">
        <v>0</v>
      </c>
      <c r="AH40" s="123">
        <v>0</v>
      </c>
      <c r="AI40" s="119">
        <v>0.02</v>
      </c>
      <c r="AJ40" s="123">
        <v>0</v>
      </c>
      <c r="AK40" s="123">
        <v>0</v>
      </c>
      <c r="AL40" s="123">
        <v>0</v>
      </c>
      <c r="AM40" s="123">
        <v>0</v>
      </c>
      <c r="AN40" s="124">
        <v>0</v>
      </c>
      <c r="AO40" s="129"/>
      <c r="AP40" s="129"/>
      <c r="AQ40" s="129"/>
      <c r="AR40" s="129"/>
      <c r="AS40" s="129"/>
      <c r="AT40" s="157">
        <f t="shared" si="0"/>
        <v>2</v>
      </c>
      <c r="AU40" s="129"/>
    </row>
    <row r="41" spans="2:47" x14ac:dyDescent="0.15">
      <c r="B41" s="149">
        <v>31</v>
      </c>
      <c r="C41" s="289">
        <v>10.5</v>
      </c>
      <c r="D41" s="118">
        <v>0</v>
      </c>
      <c r="E41" s="119">
        <v>0</v>
      </c>
      <c r="F41" s="119">
        <v>0</v>
      </c>
      <c r="G41" s="120">
        <v>0</v>
      </c>
      <c r="H41" s="121">
        <v>0</v>
      </c>
      <c r="I41" s="119">
        <v>0</v>
      </c>
      <c r="J41" s="119">
        <v>0</v>
      </c>
      <c r="K41" s="120">
        <v>2</v>
      </c>
      <c r="L41" s="121">
        <v>0</v>
      </c>
      <c r="M41" s="119">
        <v>0</v>
      </c>
      <c r="N41" s="119">
        <v>0</v>
      </c>
      <c r="O41" s="120">
        <v>0</v>
      </c>
      <c r="P41" s="121">
        <v>0</v>
      </c>
      <c r="Q41" s="119">
        <v>0</v>
      </c>
      <c r="R41" s="120">
        <v>0</v>
      </c>
      <c r="S41" s="121">
        <v>0</v>
      </c>
      <c r="T41" s="119">
        <v>0</v>
      </c>
      <c r="U41" s="120">
        <v>2</v>
      </c>
      <c r="V41" s="121">
        <v>0</v>
      </c>
      <c r="W41" s="119">
        <v>0</v>
      </c>
      <c r="X41" s="122">
        <v>0</v>
      </c>
      <c r="Y41" s="226" t="s">
        <v>341</v>
      </c>
      <c r="Z41" s="227" t="s">
        <v>346</v>
      </c>
      <c r="AA41" s="227" t="s">
        <v>341</v>
      </c>
      <c r="AB41" s="226" t="s">
        <v>346</v>
      </c>
      <c r="AC41" s="118"/>
      <c r="AD41" s="119"/>
      <c r="AE41" s="119"/>
      <c r="AF41" s="120"/>
      <c r="AG41" s="265">
        <v>0</v>
      </c>
      <c r="AH41" s="123">
        <v>0</v>
      </c>
      <c r="AI41" s="123">
        <v>0</v>
      </c>
      <c r="AJ41" s="119">
        <v>3.2500000000000001E-2</v>
      </c>
      <c r="AK41" s="123">
        <v>0</v>
      </c>
      <c r="AL41" s="123">
        <v>0</v>
      </c>
      <c r="AM41" s="123">
        <v>0</v>
      </c>
      <c r="AN41" s="124">
        <v>0</v>
      </c>
      <c r="AO41" s="129"/>
      <c r="AP41" s="129"/>
      <c r="AQ41" s="129"/>
      <c r="AR41" s="129"/>
      <c r="AS41" s="129"/>
      <c r="AT41" s="157">
        <f t="shared" si="0"/>
        <v>2</v>
      </c>
      <c r="AU41" s="129"/>
    </row>
    <row r="42" spans="2:47" x14ac:dyDescent="0.15">
      <c r="B42" s="149">
        <v>32</v>
      </c>
      <c r="C42" s="289">
        <v>10.6</v>
      </c>
      <c r="D42" s="118">
        <v>0</v>
      </c>
      <c r="E42" s="119">
        <v>0</v>
      </c>
      <c r="F42" s="119">
        <v>0</v>
      </c>
      <c r="G42" s="120">
        <v>0</v>
      </c>
      <c r="H42" s="121">
        <v>0</v>
      </c>
      <c r="I42" s="119">
        <v>0</v>
      </c>
      <c r="J42" s="119">
        <v>0</v>
      </c>
      <c r="K42" s="120">
        <v>1</v>
      </c>
      <c r="L42" s="121">
        <v>0</v>
      </c>
      <c r="M42" s="119">
        <v>0</v>
      </c>
      <c r="N42" s="119">
        <v>0</v>
      </c>
      <c r="O42" s="120">
        <v>0</v>
      </c>
      <c r="P42" s="121">
        <v>0</v>
      </c>
      <c r="Q42" s="119">
        <v>0</v>
      </c>
      <c r="R42" s="120">
        <v>0</v>
      </c>
      <c r="S42" s="121">
        <v>0</v>
      </c>
      <c r="T42" s="119">
        <v>0</v>
      </c>
      <c r="U42" s="120">
        <v>1</v>
      </c>
      <c r="V42" s="121">
        <v>0</v>
      </c>
      <c r="W42" s="119">
        <v>0</v>
      </c>
      <c r="X42" s="122">
        <v>0</v>
      </c>
      <c r="Y42" s="226" t="s">
        <v>341</v>
      </c>
      <c r="Z42" s="227" t="s">
        <v>547</v>
      </c>
      <c r="AA42" s="227" t="s">
        <v>341</v>
      </c>
      <c r="AB42" s="226" t="s">
        <v>346</v>
      </c>
      <c r="AC42" s="118"/>
      <c r="AD42" s="119"/>
      <c r="AE42" s="119"/>
      <c r="AF42" s="120"/>
      <c r="AG42" s="265">
        <v>0</v>
      </c>
      <c r="AH42" s="123">
        <v>0</v>
      </c>
      <c r="AI42" s="123">
        <v>0</v>
      </c>
      <c r="AJ42" s="123">
        <v>0.01</v>
      </c>
      <c r="AK42" s="123">
        <v>0</v>
      </c>
      <c r="AL42" s="123">
        <v>0</v>
      </c>
      <c r="AM42" s="123">
        <v>0</v>
      </c>
      <c r="AN42" s="124">
        <v>0</v>
      </c>
      <c r="AO42" s="129"/>
      <c r="AP42" s="129"/>
      <c r="AQ42" s="129"/>
      <c r="AR42" s="129"/>
      <c r="AS42" s="129"/>
      <c r="AT42" s="157">
        <f t="shared" si="0"/>
        <v>2</v>
      </c>
      <c r="AU42" s="129"/>
    </row>
    <row r="43" spans="2:47" x14ac:dyDescent="0.15">
      <c r="B43" s="149">
        <v>33</v>
      </c>
      <c r="C43" s="289">
        <v>10.5</v>
      </c>
      <c r="D43" s="118">
        <v>0</v>
      </c>
      <c r="E43" s="119">
        <v>0</v>
      </c>
      <c r="F43" s="119">
        <v>0</v>
      </c>
      <c r="G43" s="120">
        <v>0</v>
      </c>
      <c r="H43" s="121">
        <v>0</v>
      </c>
      <c r="I43" s="119">
        <v>0</v>
      </c>
      <c r="J43" s="119">
        <v>0</v>
      </c>
      <c r="K43" s="120">
        <v>0</v>
      </c>
      <c r="L43" s="121">
        <v>0</v>
      </c>
      <c r="M43" s="119">
        <v>0</v>
      </c>
      <c r="N43" s="119">
        <v>0</v>
      </c>
      <c r="O43" s="120">
        <v>0</v>
      </c>
      <c r="P43" s="121">
        <v>0</v>
      </c>
      <c r="Q43" s="119">
        <v>0</v>
      </c>
      <c r="R43" s="120">
        <v>0</v>
      </c>
      <c r="S43" s="121">
        <v>0</v>
      </c>
      <c r="T43" s="119">
        <v>0</v>
      </c>
      <c r="U43" s="120">
        <v>0</v>
      </c>
      <c r="V43" s="121">
        <v>0</v>
      </c>
      <c r="W43" s="119">
        <v>0</v>
      </c>
      <c r="X43" s="122">
        <v>0</v>
      </c>
      <c r="Y43" s="226" t="s">
        <v>341</v>
      </c>
      <c r="Z43" s="227" t="s">
        <v>341</v>
      </c>
      <c r="AA43" s="227" t="s">
        <v>341</v>
      </c>
      <c r="AB43" s="226" t="s">
        <v>341</v>
      </c>
      <c r="AC43" s="118"/>
      <c r="AD43" s="119"/>
      <c r="AE43" s="119"/>
      <c r="AF43" s="120"/>
      <c r="AG43" s="265">
        <v>0</v>
      </c>
      <c r="AH43" s="123">
        <v>0</v>
      </c>
      <c r="AI43" s="123">
        <v>0</v>
      </c>
      <c r="AJ43" s="123">
        <v>0</v>
      </c>
      <c r="AK43" s="123">
        <v>0</v>
      </c>
      <c r="AL43" s="123">
        <v>0</v>
      </c>
      <c r="AM43" s="123">
        <v>0</v>
      </c>
      <c r="AN43" s="124">
        <v>0</v>
      </c>
      <c r="AO43" s="129"/>
      <c r="AP43" s="129"/>
      <c r="AQ43" s="129"/>
      <c r="AR43" s="129"/>
      <c r="AS43" s="129"/>
      <c r="AT43" s="157">
        <f t="shared" si="0"/>
        <v>1</v>
      </c>
      <c r="AU43" s="129"/>
    </row>
    <row r="44" spans="2:47" x14ac:dyDescent="0.15">
      <c r="B44" s="149">
        <v>34</v>
      </c>
      <c r="C44" s="289">
        <v>10.5</v>
      </c>
      <c r="D44" s="118">
        <v>0</v>
      </c>
      <c r="E44" s="119">
        <v>0</v>
      </c>
      <c r="F44" s="119">
        <v>0</v>
      </c>
      <c r="G44" s="120">
        <v>0</v>
      </c>
      <c r="H44" s="121">
        <v>0</v>
      </c>
      <c r="I44" s="119">
        <v>0</v>
      </c>
      <c r="J44" s="119">
        <v>2</v>
      </c>
      <c r="K44" s="120">
        <v>0</v>
      </c>
      <c r="L44" s="121">
        <v>0</v>
      </c>
      <c r="M44" s="119">
        <v>0</v>
      </c>
      <c r="N44" s="119">
        <v>0</v>
      </c>
      <c r="O44" s="120">
        <v>0</v>
      </c>
      <c r="P44" s="121">
        <v>0</v>
      </c>
      <c r="Q44" s="119">
        <v>0</v>
      </c>
      <c r="R44" s="120">
        <v>0</v>
      </c>
      <c r="S44" s="121">
        <v>0</v>
      </c>
      <c r="T44" s="119">
        <v>0</v>
      </c>
      <c r="U44" s="120">
        <v>2</v>
      </c>
      <c r="V44" s="121">
        <v>0</v>
      </c>
      <c r="W44" s="119">
        <v>0</v>
      </c>
      <c r="X44" s="122">
        <v>0</v>
      </c>
      <c r="Y44" s="226" t="s">
        <v>341</v>
      </c>
      <c r="Z44" s="227" t="s">
        <v>346</v>
      </c>
      <c r="AA44" s="227" t="s">
        <v>341</v>
      </c>
      <c r="AB44" s="226" t="s">
        <v>346</v>
      </c>
      <c r="AC44" s="118"/>
      <c r="AD44" s="119"/>
      <c r="AE44" s="119"/>
      <c r="AF44" s="120"/>
      <c r="AG44" s="265">
        <v>0</v>
      </c>
      <c r="AH44" s="123">
        <v>0</v>
      </c>
      <c r="AI44" s="119">
        <v>9.0000000000000011E-2</v>
      </c>
      <c r="AJ44" s="123">
        <v>0</v>
      </c>
      <c r="AK44" s="123">
        <v>0</v>
      </c>
      <c r="AL44" s="123">
        <v>0</v>
      </c>
      <c r="AM44" s="123">
        <v>0</v>
      </c>
      <c r="AN44" s="124">
        <v>0</v>
      </c>
      <c r="AO44" s="129"/>
      <c r="AP44" s="129"/>
      <c r="AQ44" s="129"/>
      <c r="AR44" s="129"/>
      <c r="AS44" s="129"/>
      <c r="AT44" s="157">
        <f t="shared" si="0"/>
        <v>2</v>
      </c>
      <c r="AU44" s="129"/>
    </row>
    <row r="45" spans="2:47" x14ac:dyDescent="0.15">
      <c r="B45" s="149">
        <v>35</v>
      </c>
      <c r="C45" s="289">
        <v>10.5</v>
      </c>
      <c r="D45" s="118">
        <v>0</v>
      </c>
      <c r="E45" s="119">
        <v>0</v>
      </c>
      <c r="F45" s="119">
        <v>0</v>
      </c>
      <c r="G45" s="120">
        <v>0</v>
      </c>
      <c r="H45" s="121">
        <v>0</v>
      </c>
      <c r="I45" s="119">
        <v>0</v>
      </c>
      <c r="J45" s="119">
        <v>0</v>
      </c>
      <c r="K45" s="120">
        <v>0</v>
      </c>
      <c r="L45" s="121">
        <v>0</v>
      </c>
      <c r="M45" s="119">
        <v>0</v>
      </c>
      <c r="N45" s="119">
        <v>0</v>
      </c>
      <c r="O45" s="120">
        <v>0</v>
      </c>
      <c r="P45" s="121">
        <v>0</v>
      </c>
      <c r="Q45" s="119">
        <v>0</v>
      </c>
      <c r="R45" s="120">
        <v>0</v>
      </c>
      <c r="S45" s="121">
        <v>0</v>
      </c>
      <c r="T45" s="119">
        <v>0</v>
      </c>
      <c r="U45" s="120">
        <v>0</v>
      </c>
      <c r="V45" s="121">
        <v>0</v>
      </c>
      <c r="W45" s="119">
        <v>0</v>
      </c>
      <c r="X45" s="122">
        <v>0</v>
      </c>
      <c r="Y45" s="226" t="s">
        <v>341</v>
      </c>
      <c r="Z45" s="227" t="s">
        <v>341</v>
      </c>
      <c r="AA45" s="227" t="s">
        <v>341</v>
      </c>
      <c r="AB45" s="226" t="s">
        <v>341</v>
      </c>
      <c r="AC45" s="118"/>
      <c r="AD45" s="119"/>
      <c r="AE45" s="119"/>
      <c r="AF45" s="120"/>
      <c r="AG45" s="265">
        <v>0</v>
      </c>
      <c r="AH45" s="123">
        <v>0</v>
      </c>
      <c r="AI45" s="123">
        <v>0</v>
      </c>
      <c r="AJ45" s="123">
        <v>0</v>
      </c>
      <c r="AK45" s="123">
        <v>0</v>
      </c>
      <c r="AL45" s="123">
        <v>0</v>
      </c>
      <c r="AM45" s="123">
        <v>0</v>
      </c>
      <c r="AN45" s="124">
        <v>0</v>
      </c>
      <c r="AO45" s="129"/>
      <c r="AP45" s="129"/>
      <c r="AQ45" s="129"/>
      <c r="AR45" s="129"/>
      <c r="AS45" s="129"/>
      <c r="AT45" s="157">
        <f t="shared" si="0"/>
        <v>1</v>
      </c>
      <c r="AU45" s="129"/>
    </row>
    <row r="46" spans="2:47" x14ac:dyDescent="0.15">
      <c r="B46" s="149">
        <v>36</v>
      </c>
      <c r="C46" s="289">
        <v>10.6</v>
      </c>
      <c r="D46" s="118">
        <v>0</v>
      </c>
      <c r="E46" s="119">
        <v>0</v>
      </c>
      <c r="F46" s="119">
        <v>0</v>
      </c>
      <c r="G46" s="120">
        <v>0</v>
      </c>
      <c r="H46" s="121">
        <v>0</v>
      </c>
      <c r="I46" s="119">
        <v>0</v>
      </c>
      <c r="J46" s="119">
        <v>3</v>
      </c>
      <c r="K46" s="120">
        <v>0</v>
      </c>
      <c r="L46" s="121">
        <v>0</v>
      </c>
      <c r="M46" s="119">
        <v>0</v>
      </c>
      <c r="N46" s="119">
        <v>0</v>
      </c>
      <c r="O46" s="120">
        <v>0</v>
      </c>
      <c r="P46" s="121">
        <v>0</v>
      </c>
      <c r="Q46" s="119">
        <v>0</v>
      </c>
      <c r="R46" s="120">
        <v>0</v>
      </c>
      <c r="S46" s="121">
        <v>0</v>
      </c>
      <c r="T46" s="119">
        <v>0</v>
      </c>
      <c r="U46" s="120">
        <v>3</v>
      </c>
      <c r="V46" s="121">
        <v>0</v>
      </c>
      <c r="W46" s="119">
        <v>0</v>
      </c>
      <c r="X46" s="122">
        <v>0</v>
      </c>
      <c r="Y46" s="226" t="s">
        <v>341</v>
      </c>
      <c r="Z46" s="227" t="s">
        <v>346</v>
      </c>
      <c r="AA46" s="227" t="s">
        <v>341</v>
      </c>
      <c r="AB46" s="226" t="s">
        <v>346</v>
      </c>
      <c r="AC46" s="118"/>
      <c r="AD46" s="119"/>
      <c r="AE46" s="119"/>
      <c r="AF46" s="120"/>
      <c r="AG46" s="265">
        <v>0</v>
      </c>
      <c r="AH46" s="123">
        <v>0</v>
      </c>
      <c r="AI46" s="119">
        <v>6.7500000000000004E-2</v>
      </c>
      <c r="AJ46" s="123">
        <v>0</v>
      </c>
      <c r="AK46" s="123">
        <v>0</v>
      </c>
      <c r="AL46" s="123">
        <v>0</v>
      </c>
      <c r="AM46" s="123">
        <v>0</v>
      </c>
      <c r="AN46" s="124">
        <v>0</v>
      </c>
      <c r="AO46" s="129"/>
      <c r="AP46" s="129"/>
      <c r="AQ46" s="129"/>
      <c r="AR46" s="129"/>
      <c r="AS46" s="129"/>
      <c r="AT46" s="157">
        <f t="shared" si="0"/>
        <v>2</v>
      </c>
      <c r="AU46" s="129"/>
    </row>
    <row r="47" spans="2:47" x14ac:dyDescent="0.15">
      <c r="B47" s="149">
        <v>37</v>
      </c>
      <c r="C47" s="289">
        <v>10.5</v>
      </c>
      <c r="D47" s="118">
        <v>0</v>
      </c>
      <c r="E47" s="119">
        <v>0</v>
      </c>
      <c r="F47" s="119">
        <v>0</v>
      </c>
      <c r="G47" s="120">
        <v>0</v>
      </c>
      <c r="H47" s="121">
        <v>0</v>
      </c>
      <c r="I47" s="119">
        <v>0</v>
      </c>
      <c r="J47" s="119">
        <v>1</v>
      </c>
      <c r="K47" s="120">
        <v>0</v>
      </c>
      <c r="L47" s="121">
        <v>0</v>
      </c>
      <c r="M47" s="119">
        <v>0</v>
      </c>
      <c r="N47" s="119">
        <v>0</v>
      </c>
      <c r="O47" s="120">
        <v>0</v>
      </c>
      <c r="P47" s="121">
        <v>0</v>
      </c>
      <c r="Q47" s="119">
        <v>0</v>
      </c>
      <c r="R47" s="120">
        <v>0</v>
      </c>
      <c r="S47" s="121">
        <v>0</v>
      </c>
      <c r="T47" s="119">
        <v>0</v>
      </c>
      <c r="U47" s="120">
        <v>1</v>
      </c>
      <c r="V47" s="121">
        <v>0</v>
      </c>
      <c r="W47" s="119">
        <v>0</v>
      </c>
      <c r="X47" s="122">
        <v>0</v>
      </c>
      <c r="Y47" s="226" t="s">
        <v>341</v>
      </c>
      <c r="Z47" s="227" t="s">
        <v>346</v>
      </c>
      <c r="AA47" s="227" t="s">
        <v>341</v>
      </c>
      <c r="AB47" s="226" t="s">
        <v>346</v>
      </c>
      <c r="AC47" s="118"/>
      <c r="AD47" s="119"/>
      <c r="AE47" s="119"/>
      <c r="AF47" s="120"/>
      <c r="AG47" s="265">
        <v>0</v>
      </c>
      <c r="AH47" s="123">
        <v>0</v>
      </c>
      <c r="AI47" s="119">
        <v>0.01</v>
      </c>
      <c r="AJ47" s="123">
        <v>0</v>
      </c>
      <c r="AK47" s="123">
        <v>0</v>
      </c>
      <c r="AL47" s="123">
        <v>0</v>
      </c>
      <c r="AM47" s="123">
        <v>0</v>
      </c>
      <c r="AN47" s="124">
        <v>0</v>
      </c>
      <c r="AO47" s="129"/>
      <c r="AP47" s="129"/>
      <c r="AQ47" s="129"/>
      <c r="AR47" s="129"/>
      <c r="AS47" s="129"/>
      <c r="AT47" s="157">
        <f t="shared" si="0"/>
        <v>2</v>
      </c>
      <c r="AU47" s="129"/>
    </row>
    <row r="48" spans="2:47" x14ac:dyDescent="0.15">
      <c r="B48" s="149">
        <v>38</v>
      </c>
      <c r="C48" s="289">
        <v>10.6</v>
      </c>
      <c r="D48" s="118">
        <v>0</v>
      </c>
      <c r="E48" s="119">
        <v>0</v>
      </c>
      <c r="F48" s="119">
        <v>0</v>
      </c>
      <c r="G48" s="120">
        <v>0</v>
      </c>
      <c r="H48" s="121">
        <v>0</v>
      </c>
      <c r="I48" s="119">
        <v>0</v>
      </c>
      <c r="J48" s="119">
        <v>0</v>
      </c>
      <c r="K48" s="120">
        <v>0</v>
      </c>
      <c r="L48" s="121">
        <v>0</v>
      </c>
      <c r="M48" s="119">
        <v>0</v>
      </c>
      <c r="N48" s="119">
        <v>0</v>
      </c>
      <c r="O48" s="120">
        <v>0</v>
      </c>
      <c r="P48" s="121">
        <v>0</v>
      </c>
      <c r="Q48" s="119">
        <v>0</v>
      </c>
      <c r="R48" s="120">
        <v>0</v>
      </c>
      <c r="S48" s="121">
        <v>0</v>
      </c>
      <c r="T48" s="119">
        <v>0</v>
      </c>
      <c r="U48" s="120">
        <v>0</v>
      </c>
      <c r="V48" s="121">
        <v>0</v>
      </c>
      <c r="W48" s="119">
        <v>0</v>
      </c>
      <c r="X48" s="122">
        <v>0</v>
      </c>
      <c r="Y48" s="226" t="s">
        <v>341</v>
      </c>
      <c r="Z48" s="227" t="s">
        <v>341</v>
      </c>
      <c r="AA48" s="227" t="s">
        <v>341</v>
      </c>
      <c r="AB48" s="226" t="s">
        <v>341</v>
      </c>
      <c r="AC48" s="118"/>
      <c r="AD48" s="119"/>
      <c r="AE48" s="119"/>
      <c r="AF48" s="120"/>
      <c r="AG48" s="265">
        <v>0</v>
      </c>
      <c r="AH48" s="123">
        <v>0</v>
      </c>
      <c r="AI48" s="123">
        <v>0</v>
      </c>
      <c r="AJ48" s="123">
        <v>0</v>
      </c>
      <c r="AK48" s="123">
        <v>0</v>
      </c>
      <c r="AL48" s="123">
        <v>0</v>
      </c>
      <c r="AM48" s="123">
        <v>0</v>
      </c>
      <c r="AN48" s="124">
        <v>0</v>
      </c>
      <c r="AO48" s="129"/>
      <c r="AP48" s="129"/>
      <c r="AQ48" s="129"/>
      <c r="AR48" s="129"/>
      <c r="AS48" s="129"/>
      <c r="AT48" s="157">
        <f t="shared" si="0"/>
        <v>1</v>
      </c>
      <c r="AU48" s="129"/>
    </row>
    <row r="49" spans="2:47" x14ac:dyDescent="0.15">
      <c r="B49" s="149">
        <v>39</v>
      </c>
      <c r="C49" s="289">
        <v>10.6</v>
      </c>
      <c r="D49" s="118">
        <v>0</v>
      </c>
      <c r="E49" s="119">
        <v>0</v>
      </c>
      <c r="F49" s="119">
        <v>0</v>
      </c>
      <c r="G49" s="120">
        <v>0</v>
      </c>
      <c r="H49" s="121">
        <v>0</v>
      </c>
      <c r="I49" s="119">
        <v>0</v>
      </c>
      <c r="J49" s="119">
        <v>1</v>
      </c>
      <c r="K49" s="120">
        <v>0</v>
      </c>
      <c r="L49" s="121">
        <v>0</v>
      </c>
      <c r="M49" s="119">
        <v>0</v>
      </c>
      <c r="N49" s="119">
        <v>0</v>
      </c>
      <c r="O49" s="120">
        <v>0</v>
      </c>
      <c r="P49" s="121">
        <v>0</v>
      </c>
      <c r="Q49" s="119">
        <v>0</v>
      </c>
      <c r="R49" s="120">
        <v>0</v>
      </c>
      <c r="S49" s="121">
        <v>0</v>
      </c>
      <c r="T49" s="119">
        <v>0</v>
      </c>
      <c r="U49" s="120">
        <v>1</v>
      </c>
      <c r="V49" s="121">
        <v>0</v>
      </c>
      <c r="W49" s="119">
        <v>0</v>
      </c>
      <c r="X49" s="122">
        <v>0</v>
      </c>
      <c r="Y49" s="226" t="s">
        <v>341</v>
      </c>
      <c r="Z49" s="227" t="s">
        <v>346</v>
      </c>
      <c r="AA49" s="227" t="s">
        <v>341</v>
      </c>
      <c r="AB49" s="226" t="s">
        <v>346</v>
      </c>
      <c r="AC49" s="118"/>
      <c r="AD49" s="119"/>
      <c r="AE49" s="119"/>
      <c r="AF49" s="120"/>
      <c r="AG49" s="265">
        <v>0</v>
      </c>
      <c r="AH49" s="123">
        <v>0</v>
      </c>
      <c r="AI49" s="119">
        <v>0.01</v>
      </c>
      <c r="AJ49" s="123">
        <v>0</v>
      </c>
      <c r="AK49" s="123">
        <v>0</v>
      </c>
      <c r="AL49" s="123">
        <v>0</v>
      </c>
      <c r="AM49" s="123">
        <v>0</v>
      </c>
      <c r="AN49" s="124">
        <v>0</v>
      </c>
      <c r="AO49" s="129"/>
      <c r="AP49" s="129"/>
      <c r="AQ49" s="129"/>
      <c r="AR49" s="129"/>
      <c r="AS49" s="129"/>
      <c r="AT49" s="157">
        <f t="shared" si="0"/>
        <v>2</v>
      </c>
      <c r="AU49" s="129"/>
    </row>
    <row r="50" spans="2:47" x14ac:dyDescent="0.15">
      <c r="B50" s="149">
        <v>40</v>
      </c>
      <c r="C50" s="289">
        <v>10.1</v>
      </c>
      <c r="D50" s="118">
        <v>0</v>
      </c>
      <c r="E50" s="119">
        <v>0</v>
      </c>
      <c r="F50" s="119">
        <v>0</v>
      </c>
      <c r="G50" s="120">
        <v>0</v>
      </c>
      <c r="H50" s="121">
        <v>0</v>
      </c>
      <c r="I50" s="119">
        <v>0</v>
      </c>
      <c r="J50" s="119">
        <v>0</v>
      </c>
      <c r="K50" s="120">
        <v>0</v>
      </c>
      <c r="L50" s="121">
        <v>0</v>
      </c>
      <c r="M50" s="119">
        <v>0</v>
      </c>
      <c r="N50" s="119">
        <v>0</v>
      </c>
      <c r="O50" s="120">
        <v>0</v>
      </c>
      <c r="P50" s="121">
        <v>0</v>
      </c>
      <c r="Q50" s="119">
        <v>0</v>
      </c>
      <c r="R50" s="120">
        <v>0</v>
      </c>
      <c r="S50" s="121">
        <v>0</v>
      </c>
      <c r="T50" s="119">
        <v>0</v>
      </c>
      <c r="U50" s="120">
        <v>0</v>
      </c>
      <c r="V50" s="121">
        <v>0</v>
      </c>
      <c r="W50" s="119">
        <v>0</v>
      </c>
      <c r="X50" s="122">
        <v>0</v>
      </c>
      <c r="Y50" s="226" t="s">
        <v>341</v>
      </c>
      <c r="Z50" s="227" t="s">
        <v>341</v>
      </c>
      <c r="AA50" s="227" t="s">
        <v>341</v>
      </c>
      <c r="AB50" s="226" t="s">
        <v>341</v>
      </c>
      <c r="AC50" s="118"/>
      <c r="AD50" s="119"/>
      <c r="AE50" s="119"/>
      <c r="AF50" s="120"/>
      <c r="AG50" s="265">
        <v>0</v>
      </c>
      <c r="AH50" s="123">
        <v>0</v>
      </c>
      <c r="AI50" s="123">
        <v>0</v>
      </c>
      <c r="AJ50" s="123">
        <v>0</v>
      </c>
      <c r="AK50" s="123">
        <v>0</v>
      </c>
      <c r="AL50" s="123">
        <v>0</v>
      </c>
      <c r="AM50" s="123">
        <v>0</v>
      </c>
      <c r="AN50" s="124">
        <v>0</v>
      </c>
      <c r="AO50" s="129"/>
      <c r="AP50" s="129"/>
      <c r="AQ50" s="129"/>
      <c r="AR50" s="129"/>
      <c r="AS50" s="129"/>
      <c r="AT50" s="157">
        <f t="shared" si="0"/>
        <v>1</v>
      </c>
      <c r="AU50" s="129"/>
    </row>
    <row r="51" spans="2:47" x14ac:dyDescent="0.15">
      <c r="B51" s="149">
        <v>41</v>
      </c>
      <c r="C51" s="289">
        <v>10.1</v>
      </c>
      <c r="D51" s="118">
        <v>0</v>
      </c>
      <c r="E51" s="119">
        <v>0</v>
      </c>
      <c r="F51" s="119">
        <v>0</v>
      </c>
      <c r="G51" s="120">
        <v>0</v>
      </c>
      <c r="H51" s="121">
        <v>0</v>
      </c>
      <c r="I51" s="119">
        <v>0</v>
      </c>
      <c r="J51" s="119">
        <v>0</v>
      </c>
      <c r="K51" s="120">
        <v>0</v>
      </c>
      <c r="L51" s="121">
        <v>0</v>
      </c>
      <c r="M51" s="119">
        <v>0</v>
      </c>
      <c r="N51" s="119">
        <v>0</v>
      </c>
      <c r="O51" s="120">
        <v>0</v>
      </c>
      <c r="P51" s="121">
        <v>0</v>
      </c>
      <c r="Q51" s="119">
        <v>0</v>
      </c>
      <c r="R51" s="120">
        <v>0</v>
      </c>
      <c r="S51" s="121">
        <v>0</v>
      </c>
      <c r="T51" s="119">
        <v>0</v>
      </c>
      <c r="U51" s="120">
        <v>0</v>
      </c>
      <c r="V51" s="121">
        <v>0</v>
      </c>
      <c r="W51" s="119">
        <v>0</v>
      </c>
      <c r="X51" s="122">
        <v>0</v>
      </c>
      <c r="Y51" s="226" t="s">
        <v>341</v>
      </c>
      <c r="Z51" s="227" t="s">
        <v>341</v>
      </c>
      <c r="AA51" s="227" t="s">
        <v>341</v>
      </c>
      <c r="AB51" s="226" t="s">
        <v>341</v>
      </c>
      <c r="AC51" s="118"/>
      <c r="AD51" s="119"/>
      <c r="AE51" s="119"/>
      <c r="AF51" s="120"/>
      <c r="AG51" s="265">
        <v>0</v>
      </c>
      <c r="AH51" s="123">
        <v>0</v>
      </c>
      <c r="AI51" s="123">
        <v>0</v>
      </c>
      <c r="AJ51" s="123">
        <v>0</v>
      </c>
      <c r="AK51" s="123">
        <v>0</v>
      </c>
      <c r="AL51" s="123">
        <v>0</v>
      </c>
      <c r="AM51" s="123">
        <v>0</v>
      </c>
      <c r="AN51" s="124">
        <v>0</v>
      </c>
      <c r="AO51" s="129"/>
      <c r="AP51" s="129"/>
      <c r="AQ51" s="129"/>
      <c r="AR51" s="129"/>
      <c r="AS51" s="129"/>
      <c r="AT51" s="157">
        <f t="shared" si="0"/>
        <v>1</v>
      </c>
      <c r="AU51" s="129"/>
    </row>
    <row r="52" spans="2:47" x14ac:dyDescent="0.15">
      <c r="B52" s="149">
        <v>42</v>
      </c>
      <c r="C52" s="289">
        <v>10.1</v>
      </c>
      <c r="D52" s="118">
        <v>0</v>
      </c>
      <c r="E52" s="119">
        <v>0</v>
      </c>
      <c r="F52" s="119">
        <v>0</v>
      </c>
      <c r="G52" s="120">
        <v>0</v>
      </c>
      <c r="H52" s="121">
        <v>0</v>
      </c>
      <c r="I52" s="119">
        <v>0</v>
      </c>
      <c r="J52" s="119">
        <v>0</v>
      </c>
      <c r="K52" s="120">
        <v>0</v>
      </c>
      <c r="L52" s="121">
        <v>0</v>
      </c>
      <c r="M52" s="119">
        <v>0</v>
      </c>
      <c r="N52" s="119">
        <v>0</v>
      </c>
      <c r="O52" s="120">
        <v>0</v>
      </c>
      <c r="P52" s="121">
        <v>0</v>
      </c>
      <c r="Q52" s="119">
        <v>0</v>
      </c>
      <c r="R52" s="120">
        <v>0</v>
      </c>
      <c r="S52" s="121">
        <v>0</v>
      </c>
      <c r="T52" s="119">
        <v>0</v>
      </c>
      <c r="U52" s="120">
        <v>0</v>
      </c>
      <c r="V52" s="121">
        <v>0</v>
      </c>
      <c r="W52" s="119">
        <v>0</v>
      </c>
      <c r="X52" s="122">
        <v>0</v>
      </c>
      <c r="Y52" s="226" t="s">
        <v>341</v>
      </c>
      <c r="Z52" s="227" t="s">
        <v>341</v>
      </c>
      <c r="AA52" s="227" t="s">
        <v>341</v>
      </c>
      <c r="AB52" s="226" t="s">
        <v>341</v>
      </c>
      <c r="AC52" s="118"/>
      <c r="AD52" s="119"/>
      <c r="AE52" s="119"/>
      <c r="AF52" s="120"/>
      <c r="AG52" s="265">
        <v>0</v>
      </c>
      <c r="AH52" s="123">
        <v>0</v>
      </c>
      <c r="AI52" s="123">
        <v>0</v>
      </c>
      <c r="AJ52" s="123">
        <v>0</v>
      </c>
      <c r="AK52" s="123">
        <v>0</v>
      </c>
      <c r="AL52" s="123">
        <v>0</v>
      </c>
      <c r="AM52" s="123">
        <v>0</v>
      </c>
      <c r="AN52" s="124">
        <v>0</v>
      </c>
      <c r="AO52" s="129"/>
      <c r="AP52" s="129"/>
      <c r="AQ52" s="129"/>
      <c r="AR52" s="129"/>
      <c r="AS52" s="129"/>
      <c r="AT52" s="157">
        <f t="shared" si="0"/>
        <v>1</v>
      </c>
      <c r="AU52" s="129"/>
    </row>
    <row r="53" spans="2:47" x14ac:dyDescent="0.15">
      <c r="B53" s="149">
        <v>43</v>
      </c>
      <c r="C53" s="289">
        <v>10.1</v>
      </c>
      <c r="D53" s="118">
        <v>0</v>
      </c>
      <c r="E53" s="119">
        <v>0</v>
      </c>
      <c r="F53" s="119">
        <v>0</v>
      </c>
      <c r="G53" s="120">
        <v>0</v>
      </c>
      <c r="H53" s="121">
        <v>0</v>
      </c>
      <c r="I53" s="119">
        <v>0</v>
      </c>
      <c r="J53" s="119">
        <v>0</v>
      </c>
      <c r="K53" s="120">
        <v>2</v>
      </c>
      <c r="L53" s="121">
        <v>0</v>
      </c>
      <c r="M53" s="119">
        <v>0</v>
      </c>
      <c r="N53" s="119">
        <v>0</v>
      </c>
      <c r="O53" s="120">
        <v>0</v>
      </c>
      <c r="P53" s="121">
        <v>0</v>
      </c>
      <c r="Q53" s="119">
        <v>0</v>
      </c>
      <c r="R53" s="120">
        <v>0</v>
      </c>
      <c r="S53" s="121">
        <v>0</v>
      </c>
      <c r="T53" s="119">
        <v>0</v>
      </c>
      <c r="U53" s="120">
        <v>2</v>
      </c>
      <c r="V53" s="121">
        <v>0</v>
      </c>
      <c r="W53" s="119">
        <v>0</v>
      </c>
      <c r="X53" s="122">
        <v>0</v>
      </c>
      <c r="Y53" s="226" t="s">
        <v>341</v>
      </c>
      <c r="Z53" s="227" t="s">
        <v>346</v>
      </c>
      <c r="AA53" s="227" t="s">
        <v>341</v>
      </c>
      <c r="AB53" s="226" t="s">
        <v>346</v>
      </c>
      <c r="AC53" s="118"/>
      <c r="AD53" s="119"/>
      <c r="AE53" s="119"/>
      <c r="AF53" s="120"/>
      <c r="AG53" s="265">
        <v>0</v>
      </c>
      <c r="AH53" s="123">
        <v>0</v>
      </c>
      <c r="AI53" s="123">
        <v>0</v>
      </c>
      <c r="AJ53" s="119">
        <v>0.04</v>
      </c>
      <c r="AK53" s="123">
        <v>0</v>
      </c>
      <c r="AL53" s="123">
        <v>0</v>
      </c>
      <c r="AM53" s="123">
        <v>0</v>
      </c>
      <c r="AN53" s="124">
        <v>0</v>
      </c>
      <c r="AO53" s="129"/>
      <c r="AP53" s="129"/>
      <c r="AQ53" s="129"/>
      <c r="AR53" s="129"/>
      <c r="AS53" s="129"/>
      <c r="AT53" s="157">
        <f t="shared" si="0"/>
        <v>2</v>
      </c>
      <c r="AU53" s="129"/>
    </row>
    <row r="54" spans="2:47" x14ac:dyDescent="0.15">
      <c r="B54" s="149">
        <v>44</v>
      </c>
      <c r="C54" s="289">
        <v>6.5</v>
      </c>
      <c r="D54" s="118">
        <v>0</v>
      </c>
      <c r="E54" s="119">
        <v>0</v>
      </c>
      <c r="F54" s="119">
        <v>0</v>
      </c>
      <c r="G54" s="120">
        <v>0</v>
      </c>
      <c r="H54" s="121">
        <v>0</v>
      </c>
      <c r="I54" s="119">
        <v>0</v>
      </c>
      <c r="J54" s="119">
        <v>0</v>
      </c>
      <c r="K54" s="120">
        <v>0</v>
      </c>
      <c r="L54" s="121">
        <v>0</v>
      </c>
      <c r="M54" s="119">
        <v>0</v>
      </c>
      <c r="N54" s="119">
        <v>0</v>
      </c>
      <c r="O54" s="120">
        <v>0</v>
      </c>
      <c r="P54" s="121">
        <v>0</v>
      </c>
      <c r="Q54" s="119">
        <v>0</v>
      </c>
      <c r="R54" s="120">
        <v>0</v>
      </c>
      <c r="S54" s="121">
        <v>0</v>
      </c>
      <c r="T54" s="119">
        <v>0</v>
      </c>
      <c r="U54" s="120">
        <v>0</v>
      </c>
      <c r="V54" s="121">
        <v>0</v>
      </c>
      <c r="W54" s="119">
        <v>0</v>
      </c>
      <c r="X54" s="122">
        <v>0</v>
      </c>
      <c r="Y54" s="226" t="s">
        <v>341</v>
      </c>
      <c r="Z54" s="227" t="s">
        <v>341</v>
      </c>
      <c r="AA54" s="227" t="s">
        <v>341</v>
      </c>
      <c r="AB54" s="226" t="s">
        <v>341</v>
      </c>
      <c r="AC54" s="118"/>
      <c r="AD54" s="119"/>
      <c r="AE54" s="119"/>
      <c r="AF54" s="120"/>
      <c r="AG54" s="265">
        <v>0</v>
      </c>
      <c r="AH54" s="123">
        <v>0</v>
      </c>
      <c r="AI54" s="123">
        <v>0</v>
      </c>
      <c r="AJ54" s="123">
        <v>0</v>
      </c>
      <c r="AK54" s="123">
        <v>0</v>
      </c>
      <c r="AL54" s="123">
        <v>0</v>
      </c>
      <c r="AM54" s="123">
        <v>0</v>
      </c>
      <c r="AN54" s="124">
        <v>0</v>
      </c>
      <c r="AO54" s="129"/>
      <c r="AP54" s="129"/>
      <c r="AQ54" s="129"/>
      <c r="AR54" s="129"/>
      <c r="AS54" s="129"/>
      <c r="AT54" s="157">
        <f t="shared" si="0"/>
        <v>1</v>
      </c>
      <c r="AU54" s="129"/>
    </row>
    <row r="55" spans="2:47" x14ac:dyDescent="0.15">
      <c r="B55" s="149">
        <v>45</v>
      </c>
      <c r="C55" s="289">
        <v>6.4</v>
      </c>
      <c r="D55" s="118">
        <v>0</v>
      </c>
      <c r="E55" s="119">
        <v>0</v>
      </c>
      <c r="F55" s="119">
        <v>0</v>
      </c>
      <c r="G55" s="120">
        <v>0</v>
      </c>
      <c r="H55" s="121">
        <v>0</v>
      </c>
      <c r="I55" s="119">
        <v>0</v>
      </c>
      <c r="J55" s="119">
        <v>0</v>
      </c>
      <c r="K55" s="120">
        <v>0</v>
      </c>
      <c r="L55" s="121">
        <v>0</v>
      </c>
      <c r="M55" s="119">
        <v>0</v>
      </c>
      <c r="N55" s="119">
        <v>0</v>
      </c>
      <c r="O55" s="120">
        <v>0</v>
      </c>
      <c r="P55" s="121">
        <v>0</v>
      </c>
      <c r="Q55" s="119">
        <v>0</v>
      </c>
      <c r="R55" s="120">
        <v>0</v>
      </c>
      <c r="S55" s="121">
        <v>0</v>
      </c>
      <c r="T55" s="119">
        <v>0</v>
      </c>
      <c r="U55" s="120">
        <v>0</v>
      </c>
      <c r="V55" s="121">
        <v>0</v>
      </c>
      <c r="W55" s="119">
        <v>0</v>
      </c>
      <c r="X55" s="122">
        <v>0</v>
      </c>
      <c r="Y55" s="226" t="s">
        <v>341</v>
      </c>
      <c r="Z55" s="227" t="s">
        <v>341</v>
      </c>
      <c r="AA55" s="227" t="s">
        <v>341</v>
      </c>
      <c r="AB55" s="226" t="s">
        <v>341</v>
      </c>
      <c r="AC55" s="118"/>
      <c r="AD55" s="119"/>
      <c r="AE55" s="119"/>
      <c r="AF55" s="120"/>
      <c r="AG55" s="265">
        <v>0</v>
      </c>
      <c r="AH55" s="123">
        <v>0</v>
      </c>
      <c r="AI55" s="123">
        <v>0</v>
      </c>
      <c r="AJ55" s="123">
        <v>0</v>
      </c>
      <c r="AK55" s="123">
        <v>0</v>
      </c>
      <c r="AL55" s="123">
        <v>0</v>
      </c>
      <c r="AM55" s="123">
        <v>0</v>
      </c>
      <c r="AN55" s="124">
        <v>0</v>
      </c>
      <c r="AO55" s="129"/>
      <c r="AP55" s="129"/>
      <c r="AQ55" s="129"/>
      <c r="AR55" s="129"/>
      <c r="AS55" s="129"/>
      <c r="AT55" s="157">
        <f t="shared" si="0"/>
        <v>1</v>
      </c>
      <c r="AU55" s="129"/>
    </row>
    <row r="56" spans="2:47" x14ac:dyDescent="0.15">
      <c r="B56" s="149">
        <v>46</v>
      </c>
      <c r="C56" s="289">
        <v>6.4</v>
      </c>
      <c r="D56" s="118">
        <v>0</v>
      </c>
      <c r="E56" s="119">
        <v>0</v>
      </c>
      <c r="F56" s="119">
        <v>0</v>
      </c>
      <c r="G56" s="120">
        <v>0</v>
      </c>
      <c r="H56" s="121">
        <v>0</v>
      </c>
      <c r="I56" s="119">
        <v>0</v>
      </c>
      <c r="J56" s="119">
        <v>3</v>
      </c>
      <c r="K56" s="120">
        <v>1</v>
      </c>
      <c r="L56" s="121">
        <v>0</v>
      </c>
      <c r="M56" s="119">
        <v>0</v>
      </c>
      <c r="N56" s="119">
        <v>0</v>
      </c>
      <c r="O56" s="120">
        <v>0</v>
      </c>
      <c r="P56" s="121">
        <v>0</v>
      </c>
      <c r="Q56" s="119">
        <v>0</v>
      </c>
      <c r="R56" s="120">
        <v>0</v>
      </c>
      <c r="S56" s="121">
        <v>0</v>
      </c>
      <c r="T56" s="119">
        <v>0</v>
      </c>
      <c r="U56" s="120">
        <v>4</v>
      </c>
      <c r="V56" s="121">
        <v>0</v>
      </c>
      <c r="W56" s="119">
        <v>0</v>
      </c>
      <c r="X56" s="122">
        <v>0</v>
      </c>
      <c r="Y56" s="226" t="s">
        <v>341</v>
      </c>
      <c r="Z56" s="227" t="s">
        <v>346</v>
      </c>
      <c r="AA56" s="227" t="s">
        <v>341</v>
      </c>
      <c r="AB56" s="226" t="s">
        <v>346</v>
      </c>
      <c r="AC56" s="118"/>
      <c r="AD56" s="119"/>
      <c r="AE56" s="119"/>
      <c r="AF56" s="120"/>
      <c r="AG56" s="265">
        <v>0</v>
      </c>
      <c r="AH56" s="123">
        <v>0</v>
      </c>
      <c r="AI56" s="119">
        <v>0.11699999999999999</v>
      </c>
      <c r="AJ56" s="119">
        <v>1.7500000000000002E-2</v>
      </c>
      <c r="AK56" s="123">
        <v>0</v>
      </c>
      <c r="AL56" s="123">
        <v>0</v>
      </c>
      <c r="AM56" s="123">
        <v>0</v>
      </c>
      <c r="AN56" s="124">
        <v>0</v>
      </c>
      <c r="AO56" s="129"/>
      <c r="AP56" s="129"/>
      <c r="AQ56" s="129"/>
      <c r="AR56" s="129"/>
      <c r="AS56" s="129"/>
      <c r="AT56" s="157">
        <f t="shared" si="0"/>
        <v>2</v>
      </c>
      <c r="AU56" s="129"/>
    </row>
    <row r="57" spans="2:47" x14ac:dyDescent="0.15">
      <c r="B57" s="149">
        <v>47</v>
      </c>
      <c r="C57" s="289">
        <v>6.4</v>
      </c>
      <c r="D57" s="118">
        <v>0</v>
      </c>
      <c r="E57" s="119">
        <v>0</v>
      </c>
      <c r="F57" s="119">
        <v>0</v>
      </c>
      <c r="G57" s="120">
        <v>0</v>
      </c>
      <c r="H57" s="121">
        <v>0</v>
      </c>
      <c r="I57" s="119">
        <v>0</v>
      </c>
      <c r="J57" s="119">
        <v>0</v>
      </c>
      <c r="K57" s="120">
        <v>2</v>
      </c>
      <c r="L57" s="121">
        <v>0</v>
      </c>
      <c r="M57" s="119">
        <v>0</v>
      </c>
      <c r="N57" s="119">
        <v>0</v>
      </c>
      <c r="O57" s="120">
        <v>0</v>
      </c>
      <c r="P57" s="121">
        <v>0</v>
      </c>
      <c r="Q57" s="119">
        <v>0</v>
      </c>
      <c r="R57" s="120">
        <v>0</v>
      </c>
      <c r="S57" s="121">
        <v>0</v>
      </c>
      <c r="T57" s="119">
        <v>0</v>
      </c>
      <c r="U57" s="120">
        <v>2</v>
      </c>
      <c r="V57" s="121">
        <v>0</v>
      </c>
      <c r="W57" s="119">
        <v>0</v>
      </c>
      <c r="X57" s="122">
        <v>0</v>
      </c>
      <c r="Y57" s="226" t="s">
        <v>341</v>
      </c>
      <c r="Z57" s="227" t="s">
        <v>346</v>
      </c>
      <c r="AA57" s="227" t="s">
        <v>341</v>
      </c>
      <c r="AB57" s="226" t="s">
        <v>346</v>
      </c>
      <c r="AC57" s="118"/>
      <c r="AD57" s="119"/>
      <c r="AE57" s="119"/>
      <c r="AF57" s="120"/>
      <c r="AG57" s="265">
        <v>0</v>
      </c>
      <c r="AH57" s="123">
        <v>0</v>
      </c>
      <c r="AI57" s="123">
        <v>0</v>
      </c>
      <c r="AJ57" s="119">
        <v>0.22999999999999998</v>
      </c>
      <c r="AK57" s="123">
        <v>0</v>
      </c>
      <c r="AL57" s="123">
        <v>0</v>
      </c>
      <c r="AM57" s="123">
        <v>0</v>
      </c>
      <c r="AN57" s="124">
        <v>0</v>
      </c>
      <c r="AO57" s="129"/>
      <c r="AP57" s="129"/>
      <c r="AQ57" s="129"/>
      <c r="AR57" s="129"/>
      <c r="AS57" s="129"/>
      <c r="AT57" s="157">
        <f t="shared" si="0"/>
        <v>2</v>
      </c>
      <c r="AU57" s="129"/>
    </row>
    <row r="58" spans="2:47" x14ac:dyDescent="0.15">
      <c r="B58" s="149">
        <v>48</v>
      </c>
      <c r="C58" s="289">
        <v>10.5</v>
      </c>
      <c r="D58" s="118">
        <v>0</v>
      </c>
      <c r="E58" s="119">
        <v>0</v>
      </c>
      <c r="F58" s="119">
        <v>0</v>
      </c>
      <c r="G58" s="120">
        <v>0</v>
      </c>
      <c r="H58" s="121">
        <v>0</v>
      </c>
      <c r="I58" s="119">
        <v>0</v>
      </c>
      <c r="J58" s="119">
        <v>0</v>
      </c>
      <c r="K58" s="120">
        <v>2</v>
      </c>
      <c r="L58" s="121">
        <v>0</v>
      </c>
      <c r="M58" s="119">
        <v>0</v>
      </c>
      <c r="N58" s="119">
        <v>0</v>
      </c>
      <c r="O58" s="120">
        <v>0</v>
      </c>
      <c r="P58" s="121">
        <v>0</v>
      </c>
      <c r="Q58" s="119">
        <v>0</v>
      </c>
      <c r="R58" s="120">
        <v>0</v>
      </c>
      <c r="S58" s="121">
        <v>0</v>
      </c>
      <c r="T58" s="119">
        <v>0</v>
      </c>
      <c r="U58" s="120">
        <v>2</v>
      </c>
      <c r="V58" s="121">
        <v>0</v>
      </c>
      <c r="W58" s="119">
        <v>0</v>
      </c>
      <c r="X58" s="122">
        <v>0</v>
      </c>
      <c r="Y58" s="226" t="s">
        <v>341</v>
      </c>
      <c r="Z58" s="227" t="s">
        <v>346</v>
      </c>
      <c r="AA58" s="227" t="s">
        <v>341</v>
      </c>
      <c r="AB58" s="226" t="s">
        <v>346</v>
      </c>
      <c r="AC58" s="118"/>
      <c r="AD58" s="119"/>
      <c r="AE58" s="119"/>
      <c r="AF58" s="120"/>
      <c r="AG58" s="265">
        <v>0</v>
      </c>
      <c r="AH58" s="123">
        <v>0</v>
      </c>
      <c r="AI58" s="123">
        <v>0</v>
      </c>
      <c r="AJ58" s="119">
        <v>2.5000000000000001E-2</v>
      </c>
      <c r="AK58" s="123">
        <v>0</v>
      </c>
      <c r="AL58" s="123">
        <v>0</v>
      </c>
      <c r="AM58" s="123">
        <v>0</v>
      </c>
      <c r="AN58" s="124">
        <v>0</v>
      </c>
      <c r="AO58" s="129"/>
      <c r="AP58" s="129"/>
      <c r="AQ58" s="129"/>
      <c r="AR58" s="129"/>
      <c r="AS58" s="129"/>
      <c r="AT58" s="157">
        <f t="shared" si="0"/>
        <v>2</v>
      </c>
      <c r="AU58" s="129"/>
    </row>
    <row r="59" spans="2:47" x14ac:dyDescent="0.15">
      <c r="B59" s="149">
        <v>49</v>
      </c>
      <c r="C59" s="289">
        <v>10.6</v>
      </c>
      <c r="D59" s="118">
        <v>0</v>
      </c>
      <c r="E59" s="119">
        <v>0</v>
      </c>
      <c r="F59" s="119">
        <v>0</v>
      </c>
      <c r="G59" s="120">
        <v>0</v>
      </c>
      <c r="H59" s="121">
        <v>0</v>
      </c>
      <c r="I59" s="119">
        <v>0</v>
      </c>
      <c r="J59" s="119">
        <v>0</v>
      </c>
      <c r="K59" s="120">
        <v>0</v>
      </c>
      <c r="L59" s="121">
        <v>0</v>
      </c>
      <c r="M59" s="119">
        <v>0</v>
      </c>
      <c r="N59" s="119">
        <v>0</v>
      </c>
      <c r="O59" s="120">
        <v>0</v>
      </c>
      <c r="P59" s="121">
        <v>0</v>
      </c>
      <c r="Q59" s="119">
        <v>0</v>
      </c>
      <c r="R59" s="120">
        <v>0</v>
      </c>
      <c r="S59" s="121">
        <v>0</v>
      </c>
      <c r="T59" s="119">
        <v>0</v>
      </c>
      <c r="U59" s="120">
        <v>0</v>
      </c>
      <c r="V59" s="121">
        <v>0</v>
      </c>
      <c r="W59" s="119">
        <v>0</v>
      </c>
      <c r="X59" s="122">
        <v>0</v>
      </c>
      <c r="Y59" s="226" t="s">
        <v>341</v>
      </c>
      <c r="Z59" s="227" t="s">
        <v>341</v>
      </c>
      <c r="AA59" s="227" t="s">
        <v>341</v>
      </c>
      <c r="AB59" s="226" t="s">
        <v>341</v>
      </c>
      <c r="AC59" s="118"/>
      <c r="AD59" s="119"/>
      <c r="AE59" s="119"/>
      <c r="AF59" s="120"/>
      <c r="AG59" s="265">
        <v>0</v>
      </c>
      <c r="AH59" s="123">
        <v>0</v>
      </c>
      <c r="AI59" s="123">
        <v>0</v>
      </c>
      <c r="AJ59" s="123">
        <v>0</v>
      </c>
      <c r="AK59" s="123">
        <v>0</v>
      </c>
      <c r="AL59" s="123">
        <v>0</v>
      </c>
      <c r="AM59" s="123">
        <v>0</v>
      </c>
      <c r="AN59" s="124">
        <v>0</v>
      </c>
      <c r="AO59" s="129"/>
      <c r="AP59" s="129"/>
      <c r="AQ59" s="129"/>
      <c r="AR59" s="129"/>
      <c r="AS59" s="129"/>
      <c r="AT59" s="157">
        <f t="shared" si="0"/>
        <v>1</v>
      </c>
      <c r="AU59" s="129"/>
    </row>
    <row r="60" spans="2:47" x14ac:dyDescent="0.15">
      <c r="B60" s="149">
        <v>50</v>
      </c>
      <c r="C60" s="289">
        <v>10.6</v>
      </c>
      <c r="D60" s="118">
        <v>0</v>
      </c>
      <c r="E60" s="119">
        <v>0</v>
      </c>
      <c r="F60" s="119">
        <v>0</v>
      </c>
      <c r="G60" s="120">
        <v>0</v>
      </c>
      <c r="H60" s="121">
        <v>0</v>
      </c>
      <c r="I60" s="119">
        <v>0</v>
      </c>
      <c r="J60" s="119">
        <v>1</v>
      </c>
      <c r="K60" s="120">
        <v>0</v>
      </c>
      <c r="L60" s="121">
        <v>0</v>
      </c>
      <c r="M60" s="119">
        <v>0</v>
      </c>
      <c r="N60" s="119">
        <v>0</v>
      </c>
      <c r="O60" s="120">
        <v>0</v>
      </c>
      <c r="P60" s="121">
        <v>0</v>
      </c>
      <c r="Q60" s="119">
        <v>0</v>
      </c>
      <c r="R60" s="120">
        <v>0</v>
      </c>
      <c r="S60" s="121">
        <v>0</v>
      </c>
      <c r="T60" s="119">
        <v>0</v>
      </c>
      <c r="U60" s="120">
        <v>1</v>
      </c>
      <c r="V60" s="121">
        <v>0</v>
      </c>
      <c r="W60" s="119">
        <v>0</v>
      </c>
      <c r="X60" s="122">
        <v>0</v>
      </c>
      <c r="Y60" s="226" t="s">
        <v>341</v>
      </c>
      <c r="Z60" s="227" t="s">
        <v>346</v>
      </c>
      <c r="AA60" s="227" t="s">
        <v>341</v>
      </c>
      <c r="AB60" s="226" t="s">
        <v>346</v>
      </c>
      <c r="AC60" s="118"/>
      <c r="AD60" s="119"/>
      <c r="AE60" s="119"/>
      <c r="AF60" s="120"/>
      <c r="AG60" s="265">
        <v>0</v>
      </c>
      <c r="AH60" s="123">
        <v>0</v>
      </c>
      <c r="AI60" s="119">
        <v>0.03</v>
      </c>
      <c r="AJ60" s="123">
        <v>0</v>
      </c>
      <c r="AK60" s="123">
        <v>0</v>
      </c>
      <c r="AL60" s="123">
        <v>0</v>
      </c>
      <c r="AM60" s="123">
        <v>0</v>
      </c>
      <c r="AN60" s="124">
        <v>0</v>
      </c>
      <c r="AO60" s="129"/>
      <c r="AP60" s="129"/>
      <c r="AQ60" s="129"/>
      <c r="AR60" s="129"/>
      <c r="AS60" s="129"/>
      <c r="AT60" s="157">
        <f t="shared" si="0"/>
        <v>2</v>
      </c>
      <c r="AU60" s="129"/>
    </row>
    <row r="61" spans="2:47" x14ac:dyDescent="0.15">
      <c r="B61" s="149">
        <v>51</v>
      </c>
      <c r="C61" s="289">
        <v>10.5</v>
      </c>
      <c r="D61" s="118">
        <v>0</v>
      </c>
      <c r="E61" s="119">
        <v>0</v>
      </c>
      <c r="F61" s="119">
        <v>0</v>
      </c>
      <c r="G61" s="120">
        <v>0</v>
      </c>
      <c r="H61" s="121">
        <v>0</v>
      </c>
      <c r="I61" s="119">
        <v>0</v>
      </c>
      <c r="J61" s="119">
        <v>0</v>
      </c>
      <c r="K61" s="120">
        <v>3</v>
      </c>
      <c r="L61" s="121">
        <v>0</v>
      </c>
      <c r="M61" s="119">
        <v>0</v>
      </c>
      <c r="N61" s="119">
        <v>0</v>
      </c>
      <c r="O61" s="120">
        <v>0</v>
      </c>
      <c r="P61" s="121">
        <v>0</v>
      </c>
      <c r="Q61" s="119">
        <v>0</v>
      </c>
      <c r="R61" s="120">
        <v>0</v>
      </c>
      <c r="S61" s="121">
        <v>0</v>
      </c>
      <c r="T61" s="119">
        <v>0</v>
      </c>
      <c r="U61" s="120">
        <v>3</v>
      </c>
      <c r="V61" s="121">
        <v>0</v>
      </c>
      <c r="W61" s="119">
        <v>0</v>
      </c>
      <c r="X61" s="122">
        <v>0</v>
      </c>
      <c r="Y61" s="227" t="s">
        <v>341</v>
      </c>
      <c r="Z61" s="227" t="s">
        <v>346</v>
      </c>
      <c r="AA61" s="227" t="s">
        <v>341</v>
      </c>
      <c r="AB61" s="226" t="s">
        <v>346</v>
      </c>
      <c r="AC61" s="118"/>
      <c r="AD61" s="119"/>
      <c r="AE61" s="119"/>
      <c r="AF61" s="120"/>
      <c r="AG61" s="265">
        <v>0</v>
      </c>
      <c r="AH61" s="123">
        <v>0</v>
      </c>
      <c r="AI61" s="123">
        <v>0</v>
      </c>
      <c r="AJ61" s="119">
        <v>0.18</v>
      </c>
      <c r="AK61" s="123">
        <v>0</v>
      </c>
      <c r="AL61" s="123">
        <v>0</v>
      </c>
      <c r="AM61" s="123">
        <v>0</v>
      </c>
      <c r="AN61" s="124">
        <v>0</v>
      </c>
      <c r="AO61" s="129"/>
      <c r="AP61" s="129"/>
      <c r="AQ61" s="129"/>
      <c r="AR61" s="129"/>
      <c r="AS61" s="129"/>
      <c r="AT61" s="157">
        <f t="shared" si="0"/>
        <v>2</v>
      </c>
      <c r="AU61" s="129"/>
    </row>
    <row r="62" spans="2:47" x14ac:dyDescent="0.15">
      <c r="B62" s="149">
        <v>52</v>
      </c>
      <c r="C62" s="289">
        <v>10.3</v>
      </c>
      <c r="D62" s="118">
        <v>0</v>
      </c>
      <c r="E62" s="119">
        <v>0</v>
      </c>
      <c r="F62" s="119">
        <v>0</v>
      </c>
      <c r="G62" s="120">
        <v>0</v>
      </c>
      <c r="H62" s="121">
        <v>0</v>
      </c>
      <c r="I62" s="119">
        <v>0</v>
      </c>
      <c r="J62" s="119">
        <v>1</v>
      </c>
      <c r="K62" s="120">
        <v>2</v>
      </c>
      <c r="L62" s="121">
        <v>0</v>
      </c>
      <c r="M62" s="119">
        <v>0</v>
      </c>
      <c r="N62" s="119">
        <v>0</v>
      </c>
      <c r="O62" s="120">
        <v>0</v>
      </c>
      <c r="P62" s="121">
        <v>0</v>
      </c>
      <c r="Q62" s="119">
        <v>0</v>
      </c>
      <c r="R62" s="120">
        <v>0</v>
      </c>
      <c r="S62" s="121">
        <v>0</v>
      </c>
      <c r="T62" s="119">
        <v>0</v>
      </c>
      <c r="U62" s="120">
        <v>3</v>
      </c>
      <c r="V62" s="121">
        <v>0</v>
      </c>
      <c r="W62" s="119">
        <v>0</v>
      </c>
      <c r="X62" s="122">
        <v>0</v>
      </c>
      <c r="Y62" s="226" t="s">
        <v>341</v>
      </c>
      <c r="Z62" s="227" t="s">
        <v>346</v>
      </c>
      <c r="AA62" s="227" t="s">
        <v>341</v>
      </c>
      <c r="AB62" s="226" t="s">
        <v>346</v>
      </c>
      <c r="AC62" s="118"/>
      <c r="AD62" s="119"/>
      <c r="AE62" s="119"/>
      <c r="AF62" s="120"/>
      <c r="AG62" s="265">
        <v>0</v>
      </c>
      <c r="AH62" s="123">
        <v>0</v>
      </c>
      <c r="AI62" s="119">
        <v>0.01</v>
      </c>
      <c r="AJ62" s="123">
        <v>0</v>
      </c>
      <c r="AK62" s="123">
        <v>0</v>
      </c>
      <c r="AL62" s="123">
        <v>0</v>
      </c>
      <c r="AM62" s="123">
        <v>0</v>
      </c>
      <c r="AN62" s="124">
        <v>0</v>
      </c>
      <c r="AO62" s="129"/>
      <c r="AP62" s="129"/>
      <c r="AQ62" s="129"/>
      <c r="AR62" s="129"/>
      <c r="AS62" s="129"/>
      <c r="AT62" s="157">
        <f t="shared" si="0"/>
        <v>2</v>
      </c>
      <c r="AU62" s="129"/>
    </row>
    <row r="63" spans="2:47" x14ac:dyDescent="0.15">
      <c r="B63" s="149">
        <v>53</v>
      </c>
      <c r="C63" s="289">
        <v>6.5</v>
      </c>
      <c r="D63" s="118">
        <v>0</v>
      </c>
      <c r="E63" s="119">
        <v>0</v>
      </c>
      <c r="F63" s="119">
        <v>0</v>
      </c>
      <c r="G63" s="120">
        <v>0</v>
      </c>
      <c r="H63" s="121">
        <v>0</v>
      </c>
      <c r="I63" s="119">
        <v>0</v>
      </c>
      <c r="J63" s="119">
        <v>0</v>
      </c>
      <c r="K63" s="120">
        <v>0</v>
      </c>
      <c r="L63" s="121">
        <v>0</v>
      </c>
      <c r="M63" s="119">
        <v>0</v>
      </c>
      <c r="N63" s="119">
        <v>0</v>
      </c>
      <c r="O63" s="120">
        <v>0</v>
      </c>
      <c r="P63" s="121">
        <v>0</v>
      </c>
      <c r="Q63" s="119">
        <v>0</v>
      </c>
      <c r="R63" s="120">
        <v>0</v>
      </c>
      <c r="S63" s="121">
        <v>0</v>
      </c>
      <c r="T63" s="119">
        <v>0</v>
      </c>
      <c r="U63" s="120">
        <v>0</v>
      </c>
      <c r="V63" s="121">
        <v>0</v>
      </c>
      <c r="W63" s="119">
        <v>0</v>
      </c>
      <c r="X63" s="122">
        <v>0</v>
      </c>
      <c r="Y63" s="226" t="s">
        <v>341</v>
      </c>
      <c r="Z63" s="227" t="s">
        <v>341</v>
      </c>
      <c r="AA63" s="227" t="s">
        <v>341</v>
      </c>
      <c r="AB63" s="226" t="s">
        <v>341</v>
      </c>
      <c r="AC63" s="118"/>
      <c r="AD63" s="119"/>
      <c r="AE63" s="119"/>
      <c r="AF63" s="120"/>
      <c r="AG63" s="265">
        <v>0</v>
      </c>
      <c r="AH63" s="123">
        <v>0</v>
      </c>
      <c r="AI63" s="123">
        <v>0</v>
      </c>
      <c r="AJ63" s="123">
        <v>0</v>
      </c>
      <c r="AK63" s="123">
        <v>0</v>
      </c>
      <c r="AL63" s="123">
        <v>0</v>
      </c>
      <c r="AM63" s="123">
        <v>0</v>
      </c>
      <c r="AN63" s="124">
        <v>0</v>
      </c>
      <c r="AO63" s="129"/>
      <c r="AP63" s="129"/>
      <c r="AQ63" s="129"/>
      <c r="AR63" s="129"/>
      <c r="AS63" s="129"/>
      <c r="AT63" s="157">
        <f t="shared" si="0"/>
        <v>1</v>
      </c>
      <c r="AU63" s="129"/>
    </row>
    <row r="64" spans="2:47" x14ac:dyDescent="0.15">
      <c r="B64" s="149">
        <v>54</v>
      </c>
      <c r="C64" s="289">
        <v>6.4</v>
      </c>
      <c r="D64" s="118">
        <v>0</v>
      </c>
      <c r="E64" s="119">
        <v>0</v>
      </c>
      <c r="F64" s="119">
        <v>0</v>
      </c>
      <c r="G64" s="120">
        <v>0</v>
      </c>
      <c r="H64" s="121">
        <v>0</v>
      </c>
      <c r="I64" s="119">
        <v>0</v>
      </c>
      <c r="J64" s="119">
        <v>1</v>
      </c>
      <c r="K64" s="120">
        <v>0</v>
      </c>
      <c r="L64" s="121">
        <v>0</v>
      </c>
      <c r="M64" s="119">
        <v>0</v>
      </c>
      <c r="N64" s="119">
        <v>0</v>
      </c>
      <c r="O64" s="120">
        <v>0</v>
      </c>
      <c r="P64" s="121">
        <v>0</v>
      </c>
      <c r="Q64" s="119">
        <v>0</v>
      </c>
      <c r="R64" s="120">
        <v>0</v>
      </c>
      <c r="S64" s="121">
        <v>0</v>
      </c>
      <c r="T64" s="119">
        <v>0</v>
      </c>
      <c r="U64" s="120">
        <v>1</v>
      </c>
      <c r="V64" s="121">
        <v>0</v>
      </c>
      <c r="W64" s="119">
        <v>0</v>
      </c>
      <c r="X64" s="122">
        <v>0</v>
      </c>
      <c r="Y64" s="226" t="s">
        <v>341</v>
      </c>
      <c r="Z64" s="227" t="s">
        <v>346</v>
      </c>
      <c r="AA64" s="227" t="s">
        <v>341</v>
      </c>
      <c r="AB64" s="226" t="s">
        <v>346</v>
      </c>
      <c r="AC64" s="118"/>
      <c r="AD64" s="119"/>
      <c r="AE64" s="119"/>
      <c r="AF64" s="120"/>
      <c r="AG64" s="265">
        <v>0</v>
      </c>
      <c r="AH64" s="123">
        <v>0</v>
      </c>
      <c r="AI64" s="119">
        <v>0.05</v>
      </c>
      <c r="AJ64" s="123">
        <v>0</v>
      </c>
      <c r="AK64" s="123">
        <v>0</v>
      </c>
      <c r="AL64" s="123">
        <v>0</v>
      </c>
      <c r="AM64" s="123">
        <v>0</v>
      </c>
      <c r="AN64" s="124">
        <v>0</v>
      </c>
      <c r="AO64" s="129"/>
      <c r="AP64" s="129"/>
      <c r="AQ64" s="129"/>
      <c r="AR64" s="129"/>
      <c r="AS64" s="129"/>
      <c r="AT64" s="157">
        <f t="shared" si="0"/>
        <v>2</v>
      </c>
      <c r="AU64" s="129"/>
    </row>
    <row r="65" spans="2:47" x14ac:dyDescent="0.15">
      <c r="B65" s="149">
        <v>55</v>
      </c>
      <c r="C65" s="289">
        <v>6.4</v>
      </c>
      <c r="D65" s="118">
        <v>0</v>
      </c>
      <c r="E65" s="119">
        <v>0</v>
      </c>
      <c r="F65" s="119">
        <v>0</v>
      </c>
      <c r="G65" s="120">
        <v>0</v>
      </c>
      <c r="H65" s="121">
        <v>0</v>
      </c>
      <c r="I65" s="119">
        <v>0</v>
      </c>
      <c r="J65" s="119">
        <v>0</v>
      </c>
      <c r="K65" s="120">
        <v>0</v>
      </c>
      <c r="L65" s="121">
        <v>0</v>
      </c>
      <c r="M65" s="119">
        <v>0</v>
      </c>
      <c r="N65" s="119">
        <v>0</v>
      </c>
      <c r="O65" s="120">
        <v>0</v>
      </c>
      <c r="P65" s="121">
        <v>0</v>
      </c>
      <c r="Q65" s="119">
        <v>0</v>
      </c>
      <c r="R65" s="120">
        <v>0</v>
      </c>
      <c r="S65" s="121">
        <v>0</v>
      </c>
      <c r="T65" s="119">
        <v>0</v>
      </c>
      <c r="U65" s="120">
        <v>0</v>
      </c>
      <c r="V65" s="121">
        <v>0</v>
      </c>
      <c r="W65" s="119">
        <v>0</v>
      </c>
      <c r="X65" s="122">
        <v>0</v>
      </c>
      <c r="Y65" s="226" t="s">
        <v>341</v>
      </c>
      <c r="Z65" s="227" t="s">
        <v>341</v>
      </c>
      <c r="AA65" s="227" t="s">
        <v>341</v>
      </c>
      <c r="AB65" s="226" t="s">
        <v>341</v>
      </c>
      <c r="AC65" s="118"/>
      <c r="AD65" s="119"/>
      <c r="AE65" s="119"/>
      <c r="AF65" s="120"/>
      <c r="AG65" s="265">
        <v>0</v>
      </c>
      <c r="AH65" s="123">
        <v>0</v>
      </c>
      <c r="AI65" s="123">
        <v>0</v>
      </c>
      <c r="AJ65" s="123">
        <v>0</v>
      </c>
      <c r="AK65" s="123">
        <v>0</v>
      </c>
      <c r="AL65" s="123">
        <v>0</v>
      </c>
      <c r="AM65" s="123">
        <v>0</v>
      </c>
      <c r="AN65" s="124">
        <v>0</v>
      </c>
      <c r="AO65" s="129"/>
      <c r="AP65" s="129"/>
      <c r="AQ65" s="129"/>
      <c r="AR65" s="129"/>
      <c r="AS65" s="129"/>
      <c r="AT65" s="157">
        <f t="shared" si="0"/>
        <v>1</v>
      </c>
      <c r="AU65" s="129"/>
    </row>
    <row r="66" spans="2:47" x14ac:dyDescent="0.15">
      <c r="B66" s="149">
        <v>56</v>
      </c>
      <c r="C66" s="289">
        <v>6.4</v>
      </c>
      <c r="D66" s="118">
        <v>0</v>
      </c>
      <c r="E66" s="119">
        <v>0</v>
      </c>
      <c r="F66" s="119">
        <v>0</v>
      </c>
      <c r="G66" s="120">
        <v>1</v>
      </c>
      <c r="H66" s="121">
        <v>0</v>
      </c>
      <c r="I66" s="119">
        <v>0</v>
      </c>
      <c r="J66" s="119">
        <v>0</v>
      </c>
      <c r="K66" s="120">
        <v>0</v>
      </c>
      <c r="L66" s="121">
        <v>0</v>
      </c>
      <c r="M66" s="119">
        <v>0</v>
      </c>
      <c r="N66" s="119">
        <v>0</v>
      </c>
      <c r="O66" s="120">
        <v>0</v>
      </c>
      <c r="P66" s="121">
        <v>0</v>
      </c>
      <c r="Q66" s="119">
        <v>0</v>
      </c>
      <c r="R66" s="120">
        <v>1</v>
      </c>
      <c r="S66" s="121">
        <v>0</v>
      </c>
      <c r="T66" s="119">
        <v>0</v>
      </c>
      <c r="U66" s="120">
        <v>0</v>
      </c>
      <c r="V66" s="121">
        <v>0</v>
      </c>
      <c r="W66" s="119">
        <v>0</v>
      </c>
      <c r="X66" s="122">
        <v>0</v>
      </c>
      <c r="Y66" s="226" t="s">
        <v>346</v>
      </c>
      <c r="Z66" s="227" t="s">
        <v>341</v>
      </c>
      <c r="AA66" s="227" t="s">
        <v>341</v>
      </c>
      <c r="AB66" s="226" t="s">
        <v>346</v>
      </c>
      <c r="AC66" s="118"/>
      <c r="AD66" s="119"/>
      <c r="AE66" s="119"/>
      <c r="AF66" s="120">
        <v>6.4</v>
      </c>
      <c r="AG66" s="265">
        <v>0</v>
      </c>
      <c r="AH66" s="123">
        <v>0</v>
      </c>
      <c r="AI66" s="123">
        <v>0</v>
      </c>
      <c r="AJ66" s="123">
        <v>0</v>
      </c>
      <c r="AK66" s="123">
        <v>0</v>
      </c>
      <c r="AL66" s="123">
        <v>0</v>
      </c>
      <c r="AM66" s="123">
        <v>0</v>
      </c>
      <c r="AN66" s="124">
        <v>0</v>
      </c>
      <c r="AO66" s="129"/>
      <c r="AP66" s="129"/>
      <c r="AQ66" s="129"/>
      <c r="AR66" s="129"/>
      <c r="AS66" s="129"/>
      <c r="AT66" s="157">
        <f t="shared" si="0"/>
        <v>2</v>
      </c>
      <c r="AU66" s="129"/>
    </row>
    <row r="67" spans="2:47" x14ac:dyDescent="0.15">
      <c r="B67" s="149">
        <v>57</v>
      </c>
      <c r="C67" s="289">
        <v>10.5</v>
      </c>
      <c r="D67" s="118">
        <v>0</v>
      </c>
      <c r="E67" s="119">
        <v>0</v>
      </c>
      <c r="F67" s="119">
        <v>0</v>
      </c>
      <c r="G67" s="120">
        <v>0</v>
      </c>
      <c r="H67" s="121">
        <v>0</v>
      </c>
      <c r="I67" s="119">
        <v>0</v>
      </c>
      <c r="J67" s="119">
        <v>0</v>
      </c>
      <c r="K67" s="120">
        <v>0</v>
      </c>
      <c r="L67" s="121">
        <v>0</v>
      </c>
      <c r="M67" s="119">
        <v>0</v>
      </c>
      <c r="N67" s="119">
        <v>0</v>
      </c>
      <c r="O67" s="120">
        <v>0</v>
      </c>
      <c r="P67" s="121">
        <v>0</v>
      </c>
      <c r="Q67" s="119">
        <v>0</v>
      </c>
      <c r="R67" s="120">
        <v>0</v>
      </c>
      <c r="S67" s="121">
        <v>0</v>
      </c>
      <c r="T67" s="119">
        <v>0</v>
      </c>
      <c r="U67" s="120">
        <v>0</v>
      </c>
      <c r="V67" s="121">
        <v>0</v>
      </c>
      <c r="W67" s="119">
        <v>0</v>
      </c>
      <c r="X67" s="122">
        <v>0</v>
      </c>
      <c r="Y67" s="226" t="s">
        <v>341</v>
      </c>
      <c r="Z67" s="227" t="s">
        <v>341</v>
      </c>
      <c r="AA67" s="227" t="s">
        <v>341</v>
      </c>
      <c r="AB67" s="226" t="s">
        <v>341</v>
      </c>
      <c r="AC67" s="118"/>
      <c r="AD67" s="119"/>
      <c r="AE67" s="119"/>
      <c r="AF67" s="120"/>
      <c r="AG67" s="265">
        <v>0</v>
      </c>
      <c r="AH67" s="123">
        <v>0</v>
      </c>
      <c r="AI67" s="123">
        <v>0</v>
      </c>
      <c r="AJ67" s="123">
        <v>0</v>
      </c>
      <c r="AK67" s="123">
        <v>0</v>
      </c>
      <c r="AL67" s="123">
        <v>0</v>
      </c>
      <c r="AM67" s="123">
        <v>0</v>
      </c>
      <c r="AN67" s="124">
        <v>0</v>
      </c>
      <c r="AO67" s="129"/>
      <c r="AP67" s="129"/>
      <c r="AQ67" s="129"/>
      <c r="AR67" s="129"/>
      <c r="AS67" s="129"/>
      <c r="AT67" s="157">
        <f t="shared" si="0"/>
        <v>1</v>
      </c>
      <c r="AU67" s="129"/>
    </row>
    <row r="68" spans="2:47" x14ac:dyDescent="0.15">
      <c r="B68" s="149">
        <v>58</v>
      </c>
      <c r="C68" s="289">
        <v>10.5</v>
      </c>
      <c r="D68" s="118">
        <v>0</v>
      </c>
      <c r="E68" s="119">
        <v>0</v>
      </c>
      <c r="F68" s="119">
        <v>0</v>
      </c>
      <c r="G68" s="120">
        <v>0</v>
      </c>
      <c r="H68" s="121">
        <v>0</v>
      </c>
      <c r="I68" s="119">
        <v>0</v>
      </c>
      <c r="J68" s="119">
        <v>0</v>
      </c>
      <c r="K68" s="120">
        <v>0</v>
      </c>
      <c r="L68" s="121">
        <v>0</v>
      </c>
      <c r="M68" s="119">
        <v>0</v>
      </c>
      <c r="N68" s="119">
        <v>0</v>
      </c>
      <c r="O68" s="120">
        <v>0</v>
      </c>
      <c r="P68" s="121">
        <v>0</v>
      </c>
      <c r="Q68" s="119">
        <v>0</v>
      </c>
      <c r="R68" s="120">
        <v>0</v>
      </c>
      <c r="S68" s="121">
        <v>0</v>
      </c>
      <c r="T68" s="119">
        <v>0</v>
      </c>
      <c r="U68" s="120">
        <v>0</v>
      </c>
      <c r="V68" s="121">
        <v>0</v>
      </c>
      <c r="W68" s="119">
        <v>0</v>
      </c>
      <c r="X68" s="122">
        <v>0</v>
      </c>
      <c r="Y68" s="226" t="s">
        <v>341</v>
      </c>
      <c r="Z68" s="227" t="s">
        <v>341</v>
      </c>
      <c r="AA68" s="227" t="s">
        <v>341</v>
      </c>
      <c r="AB68" s="226" t="s">
        <v>341</v>
      </c>
      <c r="AC68" s="118"/>
      <c r="AD68" s="119"/>
      <c r="AE68" s="119"/>
      <c r="AF68" s="120"/>
      <c r="AG68" s="265">
        <v>0</v>
      </c>
      <c r="AH68" s="123">
        <v>0</v>
      </c>
      <c r="AI68" s="123">
        <v>0</v>
      </c>
      <c r="AJ68" s="123">
        <v>0</v>
      </c>
      <c r="AK68" s="123">
        <v>0</v>
      </c>
      <c r="AL68" s="123">
        <v>0</v>
      </c>
      <c r="AM68" s="123">
        <v>0</v>
      </c>
      <c r="AN68" s="124">
        <v>0</v>
      </c>
      <c r="AO68" s="129"/>
      <c r="AP68" s="129"/>
      <c r="AQ68" s="129"/>
      <c r="AR68" s="129"/>
      <c r="AS68" s="129"/>
      <c r="AT68" s="157">
        <f t="shared" si="0"/>
        <v>1</v>
      </c>
      <c r="AU68" s="129"/>
    </row>
    <row r="69" spans="2:47" x14ac:dyDescent="0.15">
      <c r="B69" s="149">
        <v>59</v>
      </c>
      <c r="C69" s="289">
        <v>10.5</v>
      </c>
      <c r="D69" s="118">
        <v>0</v>
      </c>
      <c r="E69" s="119">
        <v>0</v>
      </c>
      <c r="F69" s="119">
        <v>0</v>
      </c>
      <c r="G69" s="120">
        <v>0</v>
      </c>
      <c r="H69" s="121">
        <v>0</v>
      </c>
      <c r="I69" s="119">
        <v>0</v>
      </c>
      <c r="J69" s="119">
        <v>0</v>
      </c>
      <c r="K69" s="120">
        <v>0</v>
      </c>
      <c r="L69" s="121">
        <v>0</v>
      </c>
      <c r="M69" s="119">
        <v>0</v>
      </c>
      <c r="N69" s="119">
        <v>0</v>
      </c>
      <c r="O69" s="120">
        <v>0</v>
      </c>
      <c r="P69" s="121">
        <v>0</v>
      </c>
      <c r="Q69" s="119">
        <v>0</v>
      </c>
      <c r="R69" s="120">
        <v>0</v>
      </c>
      <c r="S69" s="121">
        <v>0</v>
      </c>
      <c r="T69" s="119">
        <v>0</v>
      </c>
      <c r="U69" s="120">
        <v>0</v>
      </c>
      <c r="V69" s="121">
        <v>0</v>
      </c>
      <c r="W69" s="119">
        <v>0</v>
      </c>
      <c r="X69" s="122">
        <v>0</v>
      </c>
      <c r="Y69" s="226" t="s">
        <v>341</v>
      </c>
      <c r="Z69" s="227" t="s">
        <v>341</v>
      </c>
      <c r="AA69" s="227" t="s">
        <v>341</v>
      </c>
      <c r="AB69" s="226" t="s">
        <v>341</v>
      </c>
      <c r="AC69" s="118"/>
      <c r="AD69" s="119"/>
      <c r="AE69" s="119"/>
      <c r="AF69" s="120"/>
      <c r="AG69" s="265">
        <v>0</v>
      </c>
      <c r="AH69" s="123">
        <v>0</v>
      </c>
      <c r="AI69" s="123">
        <v>0</v>
      </c>
      <c r="AJ69" s="123">
        <v>0</v>
      </c>
      <c r="AK69" s="123">
        <v>0</v>
      </c>
      <c r="AL69" s="123">
        <v>0</v>
      </c>
      <c r="AM69" s="123">
        <v>0</v>
      </c>
      <c r="AN69" s="124">
        <v>0</v>
      </c>
      <c r="AO69" s="129"/>
      <c r="AP69" s="129"/>
      <c r="AQ69" s="129"/>
      <c r="AR69" s="129"/>
      <c r="AS69" s="129"/>
      <c r="AT69" s="157">
        <f t="shared" si="0"/>
        <v>1</v>
      </c>
      <c r="AU69" s="129"/>
    </row>
    <row r="70" spans="2:47" x14ac:dyDescent="0.15">
      <c r="B70" s="149">
        <v>60</v>
      </c>
      <c r="C70" s="289">
        <v>10.5</v>
      </c>
      <c r="D70" s="118">
        <v>0</v>
      </c>
      <c r="E70" s="119">
        <v>0</v>
      </c>
      <c r="F70" s="119">
        <v>0</v>
      </c>
      <c r="G70" s="120">
        <v>0</v>
      </c>
      <c r="H70" s="121">
        <v>0</v>
      </c>
      <c r="I70" s="119">
        <v>0</v>
      </c>
      <c r="J70" s="119">
        <v>0</v>
      </c>
      <c r="K70" s="120">
        <v>0</v>
      </c>
      <c r="L70" s="121">
        <v>0</v>
      </c>
      <c r="M70" s="119">
        <v>0</v>
      </c>
      <c r="N70" s="119">
        <v>0</v>
      </c>
      <c r="O70" s="120">
        <v>1</v>
      </c>
      <c r="P70" s="121">
        <v>0</v>
      </c>
      <c r="Q70" s="119">
        <v>0</v>
      </c>
      <c r="R70" s="120">
        <v>0</v>
      </c>
      <c r="S70" s="121">
        <v>0</v>
      </c>
      <c r="T70" s="119">
        <v>0</v>
      </c>
      <c r="U70" s="120">
        <v>0</v>
      </c>
      <c r="V70" s="121">
        <v>0</v>
      </c>
      <c r="W70" s="119">
        <v>0</v>
      </c>
      <c r="X70" s="122">
        <v>1</v>
      </c>
      <c r="Y70" s="226" t="s">
        <v>341</v>
      </c>
      <c r="Z70" s="227" t="s">
        <v>341</v>
      </c>
      <c r="AA70" s="227" t="s">
        <v>346</v>
      </c>
      <c r="AB70" s="226" t="s">
        <v>346</v>
      </c>
      <c r="AC70" s="118"/>
      <c r="AD70" s="119"/>
      <c r="AE70" s="119"/>
      <c r="AF70" s="120"/>
      <c r="AG70" s="265">
        <v>0</v>
      </c>
      <c r="AH70" s="123">
        <v>0</v>
      </c>
      <c r="AI70" s="123">
        <v>0</v>
      </c>
      <c r="AJ70" s="123">
        <v>0</v>
      </c>
      <c r="AK70" s="123">
        <v>0</v>
      </c>
      <c r="AL70" s="123">
        <v>0</v>
      </c>
      <c r="AM70" s="123">
        <v>0</v>
      </c>
      <c r="AN70" s="122">
        <v>10.5</v>
      </c>
      <c r="AO70" s="129"/>
      <c r="AP70" s="129"/>
      <c r="AQ70" s="129"/>
      <c r="AR70" s="129"/>
      <c r="AS70" s="129"/>
      <c r="AT70" s="157">
        <f t="shared" si="0"/>
        <v>2</v>
      </c>
      <c r="AU70" s="129"/>
    </row>
    <row r="71" spans="2:47" x14ac:dyDescent="0.15">
      <c r="B71" s="149">
        <v>61</v>
      </c>
      <c r="C71" s="289">
        <v>10.6</v>
      </c>
      <c r="D71" s="118">
        <v>0</v>
      </c>
      <c r="E71" s="119">
        <v>0</v>
      </c>
      <c r="F71" s="119">
        <v>0</v>
      </c>
      <c r="G71" s="120">
        <v>0</v>
      </c>
      <c r="H71" s="121">
        <v>0</v>
      </c>
      <c r="I71" s="119">
        <v>0</v>
      </c>
      <c r="J71" s="119">
        <v>0</v>
      </c>
      <c r="K71" s="120">
        <v>0</v>
      </c>
      <c r="L71" s="121">
        <v>0</v>
      </c>
      <c r="M71" s="119">
        <v>0</v>
      </c>
      <c r="N71" s="119">
        <v>0</v>
      </c>
      <c r="O71" s="120">
        <v>0</v>
      </c>
      <c r="P71" s="121">
        <v>0</v>
      </c>
      <c r="Q71" s="119">
        <v>0</v>
      </c>
      <c r="R71" s="120">
        <v>0</v>
      </c>
      <c r="S71" s="121">
        <v>0</v>
      </c>
      <c r="T71" s="119">
        <v>0</v>
      </c>
      <c r="U71" s="120">
        <v>0</v>
      </c>
      <c r="V71" s="121">
        <v>0</v>
      </c>
      <c r="W71" s="119">
        <v>0</v>
      </c>
      <c r="X71" s="122">
        <v>0</v>
      </c>
      <c r="Y71" s="226" t="s">
        <v>341</v>
      </c>
      <c r="Z71" s="227" t="s">
        <v>341</v>
      </c>
      <c r="AA71" s="227" t="s">
        <v>341</v>
      </c>
      <c r="AB71" s="226" t="s">
        <v>341</v>
      </c>
      <c r="AC71" s="118"/>
      <c r="AD71" s="119"/>
      <c r="AE71" s="119"/>
      <c r="AF71" s="120"/>
      <c r="AG71" s="265">
        <v>0</v>
      </c>
      <c r="AH71" s="123">
        <v>0</v>
      </c>
      <c r="AI71" s="123">
        <v>0</v>
      </c>
      <c r="AJ71" s="123">
        <v>0</v>
      </c>
      <c r="AK71" s="123">
        <v>0</v>
      </c>
      <c r="AL71" s="123">
        <v>0</v>
      </c>
      <c r="AM71" s="123">
        <v>0</v>
      </c>
      <c r="AN71" s="124">
        <v>0</v>
      </c>
      <c r="AO71" s="129"/>
      <c r="AP71" s="129"/>
      <c r="AQ71" s="129"/>
      <c r="AR71" s="129"/>
      <c r="AS71" s="129"/>
      <c r="AT71" s="157">
        <f t="shared" si="0"/>
        <v>1</v>
      </c>
      <c r="AU71" s="129"/>
    </row>
    <row r="72" spans="2:47" x14ac:dyDescent="0.15">
      <c r="B72" s="149">
        <v>62</v>
      </c>
      <c r="C72" s="289">
        <v>10.5</v>
      </c>
      <c r="D72" s="118">
        <v>0</v>
      </c>
      <c r="E72" s="119">
        <v>0</v>
      </c>
      <c r="F72" s="119">
        <v>0</v>
      </c>
      <c r="G72" s="120">
        <v>0</v>
      </c>
      <c r="H72" s="121">
        <v>0</v>
      </c>
      <c r="I72" s="119">
        <v>0</v>
      </c>
      <c r="J72" s="119">
        <v>0</v>
      </c>
      <c r="K72" s="120">
        <v>0</v>
      </c>
      <c r="L72" s="121">
        <v>0</v>
      </c>
      <c r="M72" s="119">
        <v>0</v>
      </c>
      <c r="N72" s="119">
        <v>0</v>
      </c>
      <c r="O72" s="120">
        <v>1</v>
      </c>
      <c r="P72" s="121">
        <v>0</v>
      </c>
      <c r="Q72" s="119">
        <v>0</v>
      </c>
      <c r="R72" s="120">
        <v>0</v>
      </c>
      <c r="S72" s="121">
        <v>0</v>
      </c>
      <c r="T72" s="119">
        <v>0</v>
      </c>
      <c r="U72" s="120">
        <v>0</v>
      </c>
      <c r="V72" s="121">
        <v>0</v>
      </c>
      <c r="W72" s="119">
        <v>0</v>
      </c>
      <c r="X72" s="122">
        <v>1</v>
      </c>
      <c r="Y72" s="226" t="s">
        <v>341</v>
      </c>
      <c r="Z72" s="227" t="s">
        <v>341</v>
      </c>
      <c r="AA72" s="227" t="s">
        <v>346</v>
      </c>
      <c r="AB72" s="226" t="s">
        <v>346</v>
      </c>
      <c r="AC72" s="118"/>
      <c r="AD72" s="119"/>
      <c r="AE72" s="119"/>
      <c r="AF72" s="120"/>
      <c r="AG72" s="265">
        <v>0</v>
      </c>
      <c r="AH72" s="123">
        <v>0</v>
      </c>
      <c r="AI72" s="123">
        <v>0</v>
      </c>
      <c r="AJ72" s="123">
        <v>0</v>
      </c>
      <c r="AK72" s="123">
        <v>0</v>
      </c>
      <c r="AL72" s="123">
        <v>0</v>
      </c>
      <c r="AM72" s="123">
        <v>0</v>
      </c>
      <c r="AN72" s="122">
        <v>14.76</v>
      </c>
      <c r="AO72" s="129"/>
      <c r="AP72" s="129"/>
      <c r="AQ72" s="129"/>
      <c r="AR72" s="129"/>
      <c r="AS72" s="129"/>
      <c r="AT72" s="157">
        <f t="shared" si="0"/>
        <v>2</v>
      </c>
      <c r="AU72" s="129"/>
    </row>
    <row r="73" spans="2:47" x14ac:dyDescent="0.15">
      <c r="B73" s="149">
        <v>63</v>
      </c>
      <c r="C73" s="289">
        <v>10.5</v>
      </c>
      <c r="D73" s="118">
        <v>0</v>
      </c>
      <c r="E73" s="119">
        <v>0</v>
      </c>
      <c r="F73" s="119">
        <v>0</v>
      </c>
      <c r="G73" s="120">
        <v>0</v>
      </c>
      <c r="H73" s="121">
        <v>0</v>
      </c>
      <c r="I73" s="119">
        <v>0</v>
      </c>
      <c r="J73" s="119">
        <v>0</v>
      </c>
      <c r="K73" s="120">
        <v>1</v>
      </c>
      <c r="L73" s="121">
        <v>0</v>
      </c>
      <c r="M73" s="119">
        <v>0</v>
      </c>
      <c r="N73" s="119">
        <v>0</v>
      </c>
      <c r="O73" s="120">
        <v>0</v>
      </c>
      <c r="P73" s="121">
        <v>0</v>
      </c>
      <c r="Q73" s="119">
        <v>0</v>
      </c>
      <c r="R73" s="120">
        <v>0</v>
      </c>
      <c r="S73" s="121">
        <v>0</v>
      </c>
      <c r="T73" s="119">
        <v>0</v>
      </c>
      <c r="U73" s="120">
        <v>1</v>
      </c>
      <c r="V73" s="121">
        <v>0</v>
      </c>
      <c r="W73" s="119">
        <v>0</v>
      </c>
      <c r="X73" s="122">
        <v>0</v>
      </c>
      <c r="Y73" s="226" t="s">
        <v>341</v>
      </c>
      <c r="Z73" s="227" t="s">
        <v>346</v>
      </c>
      <c r="AA73" s="227" t="s">
        <v>341</v>
      </c>
      <c r="AB73" s="226" t="s">
        <v>346</v>
      </c>
      <c r="AC73" s="118"/>
      <c r="AD73" s="119"/>
      <c r="AE73" s="119"/>
      <c r="AF73" s="120"/>
      <c r="AG73" s="265">
        <v>0</v>
      </c>
      <c r="AH73" s="123">
        <v>0</v>
      </c>
      <c r="AI73" s="123">
        <v>0</v>
      </c>
      <c r="AJ73" s="119">
        <v>0.95</v>
      </c>
      <c r="AK73" s="123">
        <v>0</v>
      </c>
      <c r="AL73" s="123">
        <v>0</v>
      </c>
      <c r="AM73" s="123">
        <v>0</v>
      </c>
      <c r="AN73" s="124">
        <v>0</v>
      </c>
      <c r="AO73" s="129"/>
      <c r="AP73" s="129"/>
      <c r="AQ73" s="129"/>
      <c r="AR73" s="129"/>
      <c r="AS73" s="129"/>
      <c r="AT73" s="157">
        <f t="shared" si="0"/>
        <v>2</v>
      </c>
      <c r="AU73" s="129"/>
    </row>
    <row r="74" spans="2:47" x14ac:dyDescent="0.15">
      <c r="B74" s="149">
        <v>64</v>
      </c>
      <c r="C74" s="289">
        <v>10.5</v>
      </c>
      <c r="D74" s="118">
        <v>0</v>
      </c>
      <c r="E74" s="119">
        <v>0</v>
      </c>
      <c r="F74" s="119">
        <v>0</v>
      </c>
      <c r="G74" s="120">
        <v>0</v>
      </c>
      <c r="H74" s="121">
        <v>0</v>
      </c>
      <c r="I74" s="119">
        <v>0</v>
      </c>
      <c r="J74" s="119">
        <v>1</v>
      </c>
      <c r="K74" s="120">
        <v>1</v>
      </c>
      <c r="L74" s="121">
        <v>0</v>
      </c>
      <c r="M74" s="119">
        <v>0</v>
      </c>
      <c r="N74" s="119">
        <v>0</v>
      </c>
      <c r="O74" s="120">
        <v>0</v>
      </c>
      <c r="P74" s="121">
        <v>0</v>
      </c>
      <c r="Q74" s="119">
        <v>0</v>
      </c>
      <c r="R74" s="120">
        <v>0</v>
      </c>
      <c r="S74" s="121">
        <v>0</v>
      </c>
      <c r="T74" s="119">
        <v>0</v>
      </c>
      <c r="U74" s="120">
        <v>2</v>
      </c>
      <c r="V74" s="121">
        <v>0</v>
      </c>
      <c r="W74" s="119">
        <v>0</v>
      </c>
      <c r="X74" s="122">
        <v>0</v>
      </c>
      <c r="Y74" s="226" t="s">
        <v>341</v>
      </c>
      <c r="Z74" s="227" t="s">
        <v>346</v>
      </c>
      <c r="AA74" s="227" t="s">
        <v>341</v>
      </c>
      <c r="AB74" s="226" t="s">
        <v>346</v>
      </c>
      <c r="AC74" s="118"/>
      <c r="AD74" s="119"/>
      <c r="AE74" s="119"/>
      <c r="AF74" s="120"/>
      <c r="AG74" s="265">
        <v>0</v>
      </c>
      <c r="AH74" s="123">
        <v>0</v>
      </c>
      <c r="AI74" s="119">
        <v>0.02</v>
      </c>
      <c r="AJ74" s="123">
        <v>2.6</v>
      </c>
      <c r="AK74" s="123">
        <v>0</v>
      </c>
      <c r="AL74" s="123">
        <v>0</v>
      </c>
      <c r="AM74" s="123">
        <v>0</v>
      </c>
      <c r="AN74" s="124">
        <v>0</v>
      </c>
      <c r="AO74" s="129"/>
      <c r="AP74" s="129"/>
      <c r="AQ74" s="129"/>
      <c r="AR74" s="129"/>
      <c r="AS74" s="129"/>
      <c r="AT74" s="157">
        <f t="shared" si="0"/>
        <v>2</v>
      </c>
      <c r="AU74" s="129"/>
    </row>
    <row r="75" spans="2:47" x14ac:dyDescent="0.15">
      <c r="B75" s="149">
        <v>65</v>
      </c>
      <c r="C75" s="289">
        <v>10.5</v>
      </c>
      <c r="D75" s="118">
        <v>0</v>
      </c>
      <c r="E75" s="119">
        <v>0</v>
      </c>
      <c r="F75" s="119">
        <v>0</v>
      </c>
      <c r="G75" s="120">
        <v>0</v>
      </c>
      <c r="H75" s="121">
        <v>0</v>
      </c>
      <c r="I75" s="119">
        <v>0</v>
      </c>
      <c r="J75" s="119">
        <v>0</v>
      </c>
      <c r="K75" s="120">
        <v>0</v>
      </c>
      <c r="L75" s="121">
        <v>0</v>
      </c>
      <c r="M75" s="119">
        <v>0</v>
      </c>
      <c r="N75" s="119">
        <v>0</v>
      </c>
      <c r="O75" s="120">
        <v>0</v>
      </c>
      <c r="P75" s="121">
        <v>0</v>
      </c>
      <c r="Q75" s="119">
        <v>0</v>
      </c>
      <c r="R75" s="120">
        <v>0</v>
      </c>
      <c r="S75" s="121">
        <v>0</v>
      </c>
      <c r="T75" s="119">
        <v>0</v>
      </c>
      <c r="U75" s="120">
        <v>0</v>
      </c>
      <c r="V75" s="121">
        <v>0</v>
      </c>
      <c r="W75" s="119">
        <v>0</v>
      </c>
      <c r="X75" s="122">
        <v>0</v>
      </c>
      <c r="Y75" s="226" t="s">
        <v>341</v>
      </c>
      <c r="Z75" s="227" t="s">
        <v>341</v>
      </c>
      <c r="AA75" s="227" t="s">
        <v>341</v>
      </c>
      <c r="AB75" s="226" t="s">
        <v>341</v>
      </c>
      <c r="AC75" s="118"/>
      <c r="AD75" s="119"/>
      <c r="AE75" s="119"/>
      <c r="AF75" s="120"/>
      <c r="AG75" s="265">
        <v>0</v>
      </c>
      <c r="AH75" s="123">
        <v>0</v>
      </c>
      <c r="AI75" s="123">
        <v>0</v>
      </c>
      <c r="AJ75" s="123">
        <v>0</v>
      </c>
      <c r="AK75" s="123">
        <v>0</v>
      </c>
      <c r="AL75" s="123">
        <v>0</v>
      </c>
      <c r="AM75" s="123">
        <v>0</v>
      </c>
      <c r="AN75" s="124">
        <v>0</v>
      </c>
      <c r="AO75" s="129"/>
      <c r="AP75" s="129"/>
      <c r="AQ75" s="129"/>
      <c r="AR75" s="129"/>
      <c r="AS75" s="129"/>
      <c r="AT75" s="157">
        <f t="shared" ref="AT75:AT114" si="1">IF(AB75="Ⅳ",4,IF(AB75="Ⅲ",3,IF(AB75="Ⅱ",2,1)))</f>
        <v>1</v>
      </c>
      <c r="AU75" s="129"/>
    </row>
    <row r="76" spans="2:47" x14ac:dyDescent="0.15">
      <c r="B76" s="149">
        <v>66</v>
      </c>
      <c r="C76" s="289">
        <v>10.5</v>
      </c>
      <c r="D76" s="118">
        <v>0</v>
      </c>
      <c r="E76" s="119">
        <v>0</v>
      </c>
      <c r="F76" s="119">
        <v>0</v>
      </c>
      <c r="G76" s="120">
        <v>0</v>
      </c>
      <c r="H76" s="121">
        <v>0</v>
      </c>
      <c r="I76" s="119">
        <v>0</v>
      </c>
      <c r="J76" s="119">
        <v>0</v>
      </c>
      <c r="K76" s="120">
        <v>2</v>
      </c>
      <c r="L76" s="121">
        <v>0</v>
      </c>
      <c r="M76" s="119">
        <v>0</v>
      </c>
      <c r="N76" s="119">
        <v>0</v>
      </c>
      <c r="O76" s="120">
        <v>2</v>
      </c>
      <c r="P76" s="121">
        <v>0</v>
      </c>
      <c r="Q76" s="119">
        <v>0</v>
      </c>
      <c r="R76" s="120">
        <v>0</v>
      </c>
      <c r="S76" s="121">
        <v>0</v>
      </c>
      <c r="T76" s="119">
        <v>0</v>
      </c>
      <c r="U76" s="120">
        <v>2</v>
      </c>
      <c r="V76" s="121">
        <v>0</v>
      </c>
      <c r="W76" s="119">
        <v>0</v>
      </c>
      <c r="X76" s="122">
        <v>2</v>
      </c>
      <c r="Y76" s="226" t="s">
        <v>341</v>
      </c>
      <c r="Z76" s="227" t="s">
        <v>346</v>
      </c>
      <c r="AA76" s="227" t="s">
        <v>346</v>
      </c>
      <c r="AB76" s="226" t="s">
        <v>346</v>
      </c>
      <c r="AC76" s="118"/>
      <c r="AD76" s="119"/>
      <c r="AE76" s="119"/>
      <c r="AF76" s="120"/>
      <c r="AG76" s="265">
        <v>0</v>
      </c>
      <c r="AH76" s="123">
        <v>0</v>
      </c>
      <c r="AI76" s="123">
        <v>0</v>
      </c>
      <c r="AJ76" s="119">
        <v>3.64</v>
      </c>
      <c r="AK76" s="123">
        <v>0</v>
      </c>
      <c r="AL76" s="123">
        <v>0</v>
      </c>
      <c r="AM76" s="123">
        <v>0</v>
      </c>
      <c r="AN76" s="122">
        <v>3.21</v>
      </c>
      <c r="AO76" s="129"/>
      <c r="AP76" s="129"/>
      <c r="AQ76" s="129"/>
      <c r="AR76" s="129"/>
      <c r="AS76" s="129"/>
      <c r="AT76" s="157">
        <f t="shared" si="1"/>
        <v>2</v>
      </c>
      <c r="AU76" s="129"/>
    </row>
    <row r="77" spans="2:47" x14ac:dyDescent="0.15">
      <c r="B77" s="149">
        <v>67</v>
      </c>
      <c r="C77" s="289">
        <v>10.5</v>
      </c>
      <c r="D77" s="118">
        <v>0</v>
      </c>
      <c r="E77" s="119">
        <v>0</v>
      </c>
      <c r="F77" s="119">
        <v>0</v>
      </c>
      <c r="G77" s="120">
        <v>0</v>
      </c>
      <c r="H77" s="121">
        <v>0</v>
      </c>
      <c r="I77" s="119">
        <v>0</v>
      </c>
      <c r="J77" s="119">
        <v>4</v>
      </c>
      <c r="K77" s="120">
        <v>2</v>
      </c>
      <c r="L77" s="121">
        <v>0</v>
      </c>
      <c r="M77" s="119">
        <v>0</v>
      </c>
      <c r="N77" s="119">
        <v>0</v>
      </c>
      <c r="O77" s="120">
        <v>0</v>
      </c>
      <c r="P77" s="121">
        <v>0</v>
      </c>
      <c r="Q77" s="119">
        <v>0</v>
      </c>
      <c r="R77" s="120">
        <v>0</v>
      </c>
      <c r="S77" s="121">
        <v>0</v>
      </c>
      <c r="T77" s="119">
        <v>0</v>
      </c>
      <c r="U77" s="120">
        <v>6</v>
      </c>
      <c r="V77" s="121">
        <v>0</v>
      </c>
      <c r="W77" s="119">
        <v>0</v>
      </c>
      <c r="X77" s="122">
        <v>0</v>
      </c>
      <c r="Y77" s="226" t="s">
        <v>341</v>
      </c>
      <c r="Z77" s="227" t="s">
        <v>346</v>
      </c>
      <c r="AA77" s="227" t="s">
        <v>341</v>
      </c>
      <c r="AB77" s="226" t="s">
        <v>346</v>
      </c>
      <c r="AC77" s="118"/>
      <c r="AD77" s="119"/>
      <c r="AE77" s="119"/>
      <c r="AF77" s="120"/>
      <c r="AG77" s="265">
        <v>0</v>
      </c>
      <c r="AH77" s="123">
        <v>0</v>
      </c>
      <c r="AI77" s="119">
        <v>3.6895000000000002</v>
      </c>
      <c r="AJ77" s="119">
        <v>0.10900000000000001</v>
      </c>
      <c r="AK77" s="123">
        <v>0</v>
      </c>
      <c r="AL77" s="123">
        <v>0</v>
      </c>
      <c r="AM77" s="123">
        <v>0</v>
      </c>
      <c r="AN77" s="124">
        <v>0</v>
      </c>
      <c r="AO77" s="129"/>
      <c r="AP77" s="129"/>
      <c r="AQ77" s="129"/>
      <c r="AR77" s="129"/>
      <c r="AS77" s="129"/>
      <c r="AT77" s="157">
        <f t="shared" si="1"/>
        <v>2</v>
      </c>
      <c r="AU77" s="129"/>
    </row>
    <row r="78" spans="2:47" x14ac:dyDescent="0.15">
      <c r="B78" s="149">
        <v>68</v>
      </c>
      <c r="C78" s="289">
        <v>10.5</v>
      </c>
      <c r="D78" s="118">
        <v>0</v>
      </c>
      <c r="E78" s="119">
        <v>0</v>
      </c>
      <c r="F78" s="119">
        <v>0</v>
      </c>
      <c r="G78" s="120">
        <v>0</v>
      </c>
      <c r="H78" s="121">
        <v>0</v>
      </c>
      <c r="I78" s="119">
        <v>1</v>
      </c>
      <c r="J78" s="119">
        <v>0</v>
      </c>
      <c r="K78" s="120">
        <v>0</v>
      </c>
      <c r="L78" s="121">
        <v>0</v>
      </c>
      <c r="M78" s="119">
        <v>0</v>
      </c>
      <c r="N78" s="119">
        <v>0</v>
      </c>
      <c r="O78" s="120">
        <v>0</v>
      </c>
      <c r="P78" s="121">
        <v>0</v>
      </c>
      <c r="Q78" s="119">
        <v>0</v>
      </c>
      <c r="R78" s="120">
        <v>0</v>
      </c>
      <c r="S78" s="121">
        <v>0</v>
      </c>
      <c r="T78" s="119">
        <v>1</v>
      </c>
      <c r="U78" s="120">
        <v>0</v>
      </c>
      <c r="V78" s="121">
        <v>0</v>
      </c>
      <c r="W78" s="119">
        <v>0</v>
      </c>
      <c r="X78" s="122">
        <v>0</v>
      </c>
      <c r="Y78" s="226" t="s">
        <v>341</v>
      </c>
      <c r="Z78" s="227" t="s">
        <v>344</v>
      </c>
      <c r="AA78" s="227" t="s">
        <v>341</v>
      </c>
      <c r="AB78" s="226" t="s">
        <v>344</v>
      </c>
      <c r="AC78" s="118"/>
      <c r="AD78" s="119"/>
      <c r="AE78" s="119"/>
      <c r="AF78" s="120"/>
      <c r="AG78" s="265">
        <v>0</v>
      </c>
      <c r="AH78" s="123">
        <v>1.1000000000000001</v>
      </c>
      <c r="AI78" s="123">
        <v>0</v>
      </c>
      <c r="AJ78" s="123">
        <v>0</v>
      </c>
      <c r="AK78" s="123">
        <v>0</v>
      </c>
      <c r="AL78" s="123">
        <v>0</v>
      </c>
      <c r="AM78" s="123">
        <v>0</v>
      </c>
      <c r="AN78" s="124">
        <v>0</v>
      </c>
      <c r="AO78" s="129"/>
      <c r="AP78" s="129"/>
      <c r="AQ78" s="129"/>
      <c r="AR78" s="129"/>
      <c r="AS78" s="129"/>
      <c r="AT78" s="157">
        <f t="shared" si="1"/>
        <v>3</v>
      </c>
      <c r="AU78" s="129"/>
    </row>
    <row r="79" spans="2:47" x14ac:dyDescent="0.15">
      <c r="B79" s="149">
        <v>69</v>
      </c>
      <c r="C79" s="289">
        <v>10.5</v>
      </c>
      <c r="D79" s="118">
        <v>0</v>
      </c>
      <c r="E79" s="119">
        <v>0</v>
      </c>
      <c r="F79" s="119">
        <v>0</v>
      </c>
      <c r="G79" s="120">
        <v>0</v>
      </c>
      <c r="H79" s="121">
        <v>0</v>
      </c>
      <c r="I79" s="119">
        <v>0</v>
      </c>
      <c r="J79" s="119">
        <v>0</v>
      </c>
      <c r="K79" s="120">
        <v>0</v>
      </c>
      <c r="L79" s="121">
        <v>0</v>
      </c>
      <c r="M79" s="119">
        <v>0</v>
      </c>
      <c r="N79" s="119">
        <v>0</v>
      </c>
      <c r="O79" s="120">
        <v>0</v>
      </c>
      <c r="P79" s="121">
        <v>0</v>
      </c>
      <c r="Q79" s="119">
        <v>0</v>
      </c>
      <c r="R79" s="120">
        <v>0</v>
      </c>
      <c r="S79" s="121">
        <v>0</v>
      </c>
      <c r="T79" s="119">
        <v>0</v>
      </c>
      <c r="U79" s="120">
        <v>0</v>
      </c>
      <c r="V79" s="121">
        <v>0</v>
      </c>
      <c r="W79" s="119">
        <v>0</v>
      </c>
      <c r="X79" s="122">
        <v>0</v>
      </c>
      <c r="Y79" s="226" t="s">
        <v>341</v>
      </c>
      <c r="Z79" s="227" t="s">
        <v>341</v>
      </c>
      <c r="AA79" s="227" t="s">
        <v>341</v>
      </c>
      <c r="AB79" s="226" t="s">
        <v>341</v>
      </c>
      <c r="AC79" s="118"/>
      <c r="AD79" s="119"/>
      <c r="AE79" s="119"/>
      <c r="AF79" s="120"/>
      <c r="AG79" s="265">
        <v>0</v>
      </c>
      <c r="AH79" s="123">
        <v>0</v>
      </c>
      <c r="AI79" s="123">
        <v>0</v>
      </c>
      <c r="AJ79" s="123">
        <v>0</v>
      </c>
      <c r="AK79" s="123">
        <v>0</v>
      </c>
      <c r="AL79" s="123">
        <v>0</v>
      </c>
      <c r="AM79" s="123">
        <v>0</v>
      </c>
      <c r="AN79" s="124">
        <v>0</v>
      </c>
      <c r="AO79" s="129"/>
      <c r="AP79" s="129"/>
      <c r="AQ79" s="129"/>
      <c r="AR79" s="129"/>
      <c r="AS79" s="129"/>
      <c r="AT79" s="157">
        <f t="shared" si="1"/>
        <v>1</v>
      </c>
      <c r="AU79" s="129"/>
    </row>
    <row r="80" spans="2:47" x14ac:dyDescent="0.15">
      <c r="B80" s="149">
        <v>70</v>
      </c>
      <c r="C80" s="289">
        <v>10.5</v>
      </c>
      <c r="D80" s="118">
        <v>0</v>
      </c>
      <c r="E80" s="119">
        <v>0</v>
      </c>
      <c r="F80" s="119">
        <v>0</v>
      </c>
      <c r="G80" s="120">
        <v>0</v>
      </c>
      <c r="H80" s="121">
        <v>0</v>
      </c>
      <c r="I80" s="119">
        <v>0</v>
      </c>
      <c r="J80" s="119">
        <v>1</v>
      </c>
      <c r="K80" s="120">
        <v>0</v>
      </c>
      <c r="L80" s="121">
        <v>0</v>
      </c>
      <c r="M80" s="119">
        <v>0</v>
      </c>
      <c r="N80" s="119">
        <v>0</v>
      </c>
      <c r="O80" s="120">
        <v>0</v>
      </c>
      <c r="P80" s="121">
        <v>0</v>
      </c>
      <c r="Q80" s="119">
        <v>0</v>
      </c>
      <c r="R80" s="120">
        <v>0</v>
      </c>
      <c r="S80" s="121">
        <v>0</v>
      </c>
      <c r="T80" s="119">
        <v>0</v>
      </c>
      <c r="U80" s="120">
        <v>1</v>
      </c>
      <c r="V80" s="121">
        <v>0</v>
      </c>
      <c r="W80" s="119">
        <v>0</v>
      </c>
      <c r="X80" s="122">
        <v>0</v>
      </c>
      <c r="Y80" s="226" t="s">
        <v>341</v>
      </c>
      <c r="Z80" s="227" t="s">
        <v>346</v>
      </c>
      <c r="AA80" s="227" t="s">
        <v>341</v>
      </c>
      <c r="AB80" s="226" t="s">
        <v>346</v>
      </c>
      <c r="AC80" s="118"/>
      <c r="AD80" s="119"/>
      <c r="AE80" s="119"/>
      <c r="AF80" s="120"/>
      <c r="AG80" s="265">
        <v>0</v>
      </c>
      <c r="AH80" s="123">
        <v>0</v>
      </c>
      <c r="AI80" s="119">
        <v>7.4999999999999997E-3</v>
      </c>
      <c r="AJ80" s="123">
        <v>0</v>
      </c>
      <c r="AK80" s="123">
        <v>0</v>
      </c>
      <c r="AL80" s="123">
        <v>0</v>
      </c>
      <c r="AM80" s="123">
        <v>0</v>
      </c>
      <c r="AN80" s="124">
        <v>0</v>
      </c>
      <c r="AO80" s="129"/>
      <c r="AP80" s="129"/>
      <c r="AQ80" s="129"/>
      <c r="AR80" s="129"/>
      <c r="AS80" s="129"/>
      <c r="AT80" s="157">
        <f t="shared" si="1"/>
        <v>2</v>
      </c>
      <c r="AU80" s="129"/>
    </row>
    <row r="81" spans="2:47" x14ac:dyDescent="0.15">
      <c r="B81" s="149">
        <v>71</v>
      </c>
      <c r="C81" s="289">
        <v>10.5</v>
      </c>
      <c r="D81" s="118">
        <v>0</v>
      </c>
      <c r="E81" s="119">
        <v>0</v>
      </c>
      <c r="F81" s="119">
        <v>0</v>
      </c>
      <c r="G81" s="120">
        <v>0</v>
      </c>
      <c r="H81" s="121">
        <v>0</v>
      </c>
      <c r="I81" s="119">
        <v>0</v>
      </c>
      <c r="J81" s="119">
        <v>0</v>
      </c>
      <c r="K81" s="120">
        <v>0</v>
      </c>
      <c r="L81" s="121">
        <v>0</v>
      </c>
      <c r="M81" s="119">
        <v>0</v>
      </c>
      <c r="N81" s="119">
        <v>0</v>
      </c>
      <c r="O81" s="120">
        <v>0</v>
      </c>
      <c r="P81" s="121">
        <v>0</v>
      </c>
      <c r="Q81" s="119">
        <v>0</v>
      </c>
      <c r="R81" s="120">
        <v>0</v>
      </c>
      <c r="S81" s="121">
        <v>0</v>
      </c>
      <c r="T81" s="119">
        <v>0</v>
      </c>
      <c r="U81" s="120">
        <v>0</v>
      </c>
      <c r="V81" s="121">
        <v>0</v>
      </c>
      <c r="W81" s="119">
        <v>0</v>
      </c>
      <c r="X81" s="122">
        <v>0</v>
      </c>
      <c r="Y81" s="226" t="s">
        <v>341</v>
      </c>
      <c r="Z81" s="227" t="s">
        <v>341</v>
      </c>
      <c r="AA81" s="227" t="s">
        <v>341</v>
      </c>
      <c r="AB81" s="226" t="s">
        <v>341</v>
      </c>
      <c r="AC81" s="118"/>
      <c r="AD81" s="119"/>
      <c r="AE81" s="119"/>
      <c r="AF81" s="120"/>
      <c r="AG81" s="265">
        <v>0</v>
      </c>
      <c r="AH81" s="123">
        <v>0</v>
      </c>
      <c r="AI81" s="123">
        <v>0</v>
      </c>
      <c r="AJ81" s="123">
        <v>0</v>
      </c>
      <c r="AK81" s="123">
        <v>0</v>
      </c>
      <c r="AL81" s="123">
        <v>0</v>
      </c>
      <c r="AM81" s="123">
        <v>0</v>
      </c>
      <c r="AN81" s="124">
        <v>0</v>
      </c>
      <c r="AO81" s="129"/>
      <c r="AP81" s="129"/>
      <c r="AQ81" s="129"/>
      <c r="AR81" s="129"/>
      <c r="AS81" s="129"/>
      <c r="AT81" s="157">
        <f t="shared" si="1"/>
        <v>1</v>
      </c>
      <c r="AU81" s="129"/>
    </row>
    <row r="82" spans="2:47" x14ac:dyDescent="0.15">
      <c r="B82" s="149">
        <v>72</v>
      </c>
      <c r="C82" s="289">
        <v>10.6</v>
      </c>
      <c r="D82" s="118">
        <v>0</v>
      </c>
      <c r="E82" s="119">
        <v>0</v>
      </c>
      <c r="F82" s="119">
        <v>0</v>
      </c>
      <c r="G82" s="120">
        <v>0</v>
      </c>
      <c r="H82" s="121">
        <v>0</v>
      </c>
      <c r="I82" s="119">
        <v>0</v>
      </c>
      <c r="J82" s="119">
        <v>0</v>
      </c>
      <c r="K82" s="120">
        <v>0</v>
      </c>
      <c r="L82" s="121">
        <v>0</v>
      </c>
      <c r="M82" s="119">
        <v>0</v>
      </c>
      <c r="N82" s="119">
        <v>0</v>
      </c>
      <c r="O82" s="120">
        <v>0</v>
      </c>
      <c r="P82" s="121">
        <v>0</v>
      </c>
      <c r="Q82" s="119">
        <v>0</v>
      </c>
      <c r="R82" s="120">
        <v>0</v>
      </c>
      <c r="S82" s="121">
        <v>0</v>
      </c>
      <c r="T82" s="119">
        <v>0</v>
      </c>
      <c r="U82" s="120">
        <v>0</v>
      </c>
      <c r="V82" s="121">
        <v>0</v>
      </c>
      <c r="W82" s="119">
        <v>0</v>
      </c>
      <c r="X82" s="122">
        <v>0</v>
      </c>
      <c r="Y82" s="226" t="s">
        <v>341</v>
      </c>
      <c r="Z82" s="227" t="s">
        <v>341</v>
      </c>
      <c r="AA82" s="227" t="s">
        <v>341</v>
      </c>
      <c r="AB82" s="226" t="s">
        <v>341</v>
      </c>
      <c r="AC82" s="118"/>
      <c r="AD82" s="119"/>
      <c r="AE82" s="119"/>
      <c r="AF82" s="120"/>
      <c r="AG82" s="265">
        <v>0</v>
      </c>
      <c r="AH82" s="123">
        <v>0</v>
      </c>
      <c r="AI82" s="123">
        <v>0</v>
      </c>
      <c r="AJ82" s="123">
        <v>0</v>
      </c>
      <c r="AK82" s="123">
        <v>0</v>
      </c>
      <c r="AL82" s="123">
        <v>0</v>
      </c>
      <c r="AM82" s="123">
        <v>0</v>
      </c>
      <c r="AN82" s="124">
        <v>0</v>
      </c>
      <c r="AO82" s="129"/>
      <c r="AP82" s="129"/>
      <c r="AQ82" s="129"/>
      <c r="AR82" s="129"/>
      <c r="AS82" s="129"/>
      <c r="AT82" s="157">
        <f t="shared" si="1"/>
        <v>1</v>
      </c>
      <c r="AU82" s="129"/>
    </row>
    <row r="83" spans="2:47" x14ac:dyDescent="0.15">
      <c r="B83" s="149">
        <v>73</v>
      </c>
      <c r="C83" s="289">
        <v>10.5</v>
      </c>
      <c r="D83" s="118">
        <v>0</v>
      </c>
      <c r="E83" s="119">
        <v>0</v>
      </c>
      <c r="F83" s="119">
        <v>0</v>
      </c>
      <c r="G83" s="120">
        <v>0</v>
      </c>
      <c r="H83" s="121">
        <v>0</v>
      </c>
      <c r="I83" s="119">
        <v>0</v>
      </c>
      <c r="J83" s="119">
        <v>1</v>
      </c>
      <c r="K83" s="120">
        <v>1</v>
      </c>
      <c r="L83" s="121">
        <v>0</v>
      </c>
      <c r="M83" s="119">
        <v>0</v>
      </c>
      <c r="N83" s="119">
        <v>0</v>
      </c>
      <c r="O83" s="120">
        <v>0</v>
      </c>
      <c r="P83" s="121">
        <v>0</v>
      </c>
      <c r="Q83" s="119">
        <v>0</v>
      </c>
      <c r="R83" s="120">
        <v>0</v>
      </c>
      <c r="S83" s="121">
        <v>0</v>
      </c>
      <c r="T83" s="119">
        <v>0</v>
      </c>
      <c r="U83" s="120">
        <v>2</v>
      </c>
      <c r="V83" s="121">
        <v>0</v>
      </c>
      <c r="W83" s="119">
        <v>0</v>
      </c>
      <c r="X83" s="122">
        <v>0</v>
      </c>
      <c r="Y83" s="226" t="s">
        <v>341</v>
      </c>
      <c r="Z83" s="227" t="s">
        <v>346</v>
      </c>
      <c r="AA83" s="227" t="s">
        <v>341</v>
      </c>
      <c r="AB83" s="226" t="s">
        <v>346</v>
      </c>
      <c r="AC83" s="118"/>
      <c r="AD83" s="119"/>
      <c r="AE83" s="119"/>
      <c r="AF83" s="120"/>
      <c r="AG83" s="265">
        <v>0</v>
      </c>
      <c r="AH83" s="123">
        <v>0</v>
      </c>
      <c r="AI83" s="119">
        <v>0.05</v>
      </c>
      <c r="AJ83" s="119">
        <v>0.04</v>
      </c>
      <c r="AK83" s="123">
        <v>0</v>
      </c>
      <c r="AL83" s="123">
        <v>0</v>
      </c>
      <c r="AM83" s="123">
        <v>0</v>
      </c>
      <c r="AN83" s="124">
        <v>0</v>
      </c>
      <c r="AO83" s="129"/>
      <c r="AP83" s="129"/>
      <c r="AQ83" s="129"/>
      <c r="AR83" s="129"/>
      <c r="AS83" s="129"/>
      <c r="AT83" s="157">
        <f t="shared" si="1"/>
        <v>2</v>
      </c>
      <c r="AU83" s="129"/>
    </row>
    <row r="84" spans="2:47" x14ac:dyDescent="0.15">
      <c r="B84" s="149">
        <v>74</v>
      </c>
      <c r="C84" s="289">
        <v>10.5</v>
      </c>
      <c r="D84" s="118">
        <v>0</v>
      </c>
      <c r="E84" s="119">
        <v>0</v>
      </c>
      <c r="F84" s="119">
        <v>0</v>
      </c>
      <c r="G84" s="120">
        <v>0</v>
      </c>
      <c r="H84" s="121">
        <v>0</v>
      </c>
      <c r="I84" s="119">
        <v>0</v>
      </c>
      <c r="J84" s="119">
        <v>0</v>
      </c>
      <c r="K84" s="120">
        <v>0</v>
      </c>
      <c r="L84" s="121">
        <v>0</v>
      </c>
      <c r="M84" s="119">
        <v>0</v>
      </c>
      <c r="N84" s="119">
        <v>0</v>
      </c>
      <c r="O84" s="120">
        <v>0</v>
      </c>
      <c r="P84" s="121">
        <v>0</v>
      </c>
      <c r="Q84" s="119">
        <v>0</v>
      </c>
      <c r="R84" s="120">
        <v>0</v>
      </c>
      <c r="S84" s="121">
        <v>0</v>
      </c>
      <c r="T84" s="119">
        <v>0</v>
      </c>
      <c r="U84" s="120">
        <v>0</v>
      </c>
      <c r="V84" s="121">
        <v>0</v>
      </c>
      <c r="W84" s="119">
        <v>0</v>
      </c>
      <c r="X84" s="122">
        <v>0</v>
      </c>
      <c r="Y84" s="226" t="s">
        <v>341</v>
      </c>
      <c r="Z84" s="227" t="s">
        <v>341</v>
      </c>
      <c r="AA84" s="227" t="s">
        <v>341</v>
      </c>
      <c r="AB84" s="226" t="s">
        <v>341</v>
      </c>
      <c r="AC84" s="118"/>
      <c r="AD84" s="119"/>
      <c r="AE84" s="119"/>
      <c r="AF84" s="120"/>
      <c r="AG84" s="265">
        <v>0</v>
      </c>
      <c r="AH84" s="123">
        <v>0</v>
      </c>
      <c r="AI84" s="123">
        <v>0</v>
      </c>
      <c r="AJ84" s="123">
        <v>0</v>
      </c>
      <c r="AK84" s="123">
        <v>0</v>
      </c>
      <c r="AL84" s="123">
        <v>0</v>
      </c>
      <c r="AM84" s="123">
        <v>0</v>
      </c>
      <c r="AN84" s="124">
        <v>0</v>
      </c>
      <c r="AO84" s="129"/>
      <c r="AP84" s="129"/>
      <c r="AQ84" s="129"/>
      <c r="AR84" s="129"/>
      <c r="AS84" s="129"/>
      <c r="AT84" s="157">
        <f t="shared" si="1"/>
        <v>1</v>
      </c>
      <c r="AU84" s="129"/>
    </row>
    <row r="85" spans="2:47" x14ac:dyDescent="0.15">
      <c r="B85" s="149">
        <v>75</v>
      </c>
      <c r="C85" s="289">
        <v>10.5</v>
      </c>
      <c r="D85" s="118">
        <v>0</v>
      </c>
      <c r="E85" s="119">
        <v>0</v>
      </c>
      <c r="F85" s="119">
        <v>0</v>
      </c>
      <c r="G85" s="120">
        <v>0</v>
      </c>
      <c r="H85" s="121">
        <v>0</v>
      </c>
      <c r="I85" s="119">
        <v>0</v>
      </c>
      <c r="J85" s="119">
        <v>1</v>
      </c>
      <c r="K85" s="120">
        <v>0</v>
      </c>
      <c r="L85" s="121">
        <v>0</v>
      </c>
      <c r="M85" s="119">
        <v>0</v>
      </c>
      <c r="N85" s="119">
        <v>0</v>
      </c>
      <c r="O85" s="120">
        <v>0</v>
      </c>
      <c r="P85" s="121">
        <v>0</v>
      </c>
      <c r="Q85" s="119">
        <v>0</v>
      </c>
      <c r="R85" s="120">
        <v>0</v>
      </c>
      <c r="S85" s="121">
        <v>0</v>
      </c>
      <c r="T85" s="119">
        <v>0</v>
      </c>
      <c r="U85" s="120">
        <v>1</v>
      </c>
      <c r="V85" s="121">
        <v>0</v>
      </c>
      <c r="W85" s="119">
        <v>0</v>
      </c>
      <c r="X85" s="122">
        <v>0</v>
      </c>
      <c r="Y85" s="226" t="s">
        <v>341</v>
      </c>
      <c r="Z85" s="227" t="s">
        <v>346</v>
      </c>
      <c r="AA85" s="227" t="s">
        <v>341</v>
      </c>
      <c r="AB85" s="226" t="s">
        <v>346</v>
      </c>
      <c r="AC85" s="118"/>
      <c r="AD85" s="119"/>
      <c r="AE85" s="119"/>
      <c r="AF85" s="120"/>
      <c r="AG85" s="265">
        <v>0</v>
      </c>
      <c r="AH85" s="123">
        <v>0</v>
      </c>
      <c r="AI85" s="119">
        <v>1.4999999999999999E-2</v>
      </c>
      <c r="AJ85" s="123">
        <v>0</v>
      </c>
      <c r="AK85" s="123">
        <v>0</v>
      </c>
      <c r="AL85" s="123">
        <v>0</v>
      </c>
      <c r="AM85" s="123">
        <v>0</v>
      </c>
      <c r="AN85" s="124">
        <v>0</v>
      </c>
      <c r="AO85" s="129"/>
      <c r="AP85" s="129"/>
      <c r="AQ85" s="129"/>
      <c r="AR85" s="129"/>
      <c r="AS85" s="129"/>
      <c r="AT85" s="157">
        <f t="shared" si="1"/>
        <v>2</v>
      </c>
      <c r="AU85" s="129"/>
    </row>
    <row r="86" spans="2:47" x14ac:dyDescent="0.15">
      <c r="B86" s="149">
        <v>76</v>
      </c>
      <c r="C86" s="289">
        <v>10.5</v>
      </c>
      <c r="D86" s="118">
        <v>0</v>
      </c>
      <c r="E86" s="119">
        <v>0</v>
      </c>
      <c r="F86" s="119">
        <v>0</v>
      </c>
      <c r="G86" s="120">
        <v>0</v>
      </c>
      <c r="H86" s="121">
        <v>0</v>
      </c>
      <c r="I86" s="119">
        <v>0</v>
      </c>
      <c r="J86" s="119">
        <v>0</v>
      </c>
      <c r="K86" s="120">
        <v>1</v>
      </c>
      <c r="L86" s="121">
        <v>0</v>
      </c>
      <c r="M86" s="119">
        <v>0</v>
      </c>
      <c r="N86" s="119">
        <v>0</v>
      </c>
      <c r="O86" s="120">
        <v>0</v>
      </c>
      <c r="P86" s="121">
        <v>0</v>
      </c>
      <c r="Q86" s="119">
        <v>0</v>
      </c>
      <c r="R86" s="120">
        <v>0</v>
      </c>
      <c r="S86" s="121">
        <v>0</v>
      </c>
      <c r="T86" s="119">
        <v>0</v>
      </c>
      <c r="U86" s="120">
        <v>1</v>
      </c>
      <c r="V86" s="121">
        <v>0</v>
      </c>
      <c r="W86" s="119">
        <v>0</v>
      </c>
      <c r="X86" s="122">
        <v>0</v>
      </c>
      <c r="Y86" s="226" t="s">
        <v>341</v>
      </c>
      <c r="Z86" s="227" t="s">
        <v>346</v>
      </c>
      <c r="AA86" s="227" t="s">
        <v>341</v>
      </c>
      <c r="AB86" s="226" t="s">
        <v>346</v>
      </c>
      <c r="AC86" s="118"/>
      <c r="AD86" s="119"/>
      <c r="AE86" s="119"/>
      <c r="AF86" s="120"/>
      <c r="AG86" s="265">
        <v>0</v>
      </c>
      <c r="AH86" s="123">
        <v>0</v>
      </c>
      <c r="AI86" s="123">
        <v>0</v>
      </c>
      <c r="AJ86" s="119">
        <v>0.04</v>
      </c>
      <c r="AK86" s="123">
        <v>0</v>
      </c>
      <c r="AL86" s="123">
        <v>0</v>
      </c>
      <c r="AM86" s="123">
        <v>0</v>
      </c>
      <c r="AN86" s="124">
        <v>0</v>
      </c>
      <c r="AO86" s="129"/>
      <c r="AP86" s="129"/>
      <c r="AQ86" s="129"/>
      <c r="AR86" s="129"/>
      <c r="AS86" s="129"/>
      <c r="AT86" s="157">
        <f t="shared" si="1"/>
        <v>2</v>
      </c>
      <c r="AU86" s="129"/>
    </row>
    <row r="87" spans="2:47" x14ac:dyDescent="0.15">
      <c r="B87" s="149">
        <v>77</v>
      </c>
      <c r="C87" s="289">
        <v>10.5</v>
      </c>
      <c r="D87" s="118">
        <v>0</v>
      </c>
      <c r="E87" s="119">
        <v>0</v>
      </c>
      <c r="F87" s="119">
        <v>0</v>
      </c>
      <c r="G87" s="120">
        <v>0</v>
      </c>
      <c r="H87" s="121">
        <v>0</v>
      </c>
      <c r="I87" s="119">
        <v>0</v>
      </c>
      <c r="J87" s="119">
        <v>0</v>
      </c>
      <c r="K87" s="120">
        <v>0</v>
      </c>
      <c r="L87" s="121">
        <v>0</v>
      </c>
      <c r="M87" s="119">
        <v>0</v>
      </c>
      <c r="N87" s="119">
        <v>0</v>
      </c>
      <c r="O87" s="120">
        <v>0</v>
      </c>
      <c r="P87" s="121">
        <v>0</v>
      </c>
      <c r="Q87" s="119">
        <v>0</v>
      </c>
      <c r="R87" s="120">
        <v>0</v>
      </c>
      <c r="S87" s="121">
        <v>0</v>
      </c>
      <c r="T87" s="119">
        <v>0</v>
      </c>
      <c r="U87" s="120">
        <v>0</v>
      </c>
      <c r="V87" s="121">
        <v>0</v>
      </c>
      <c r="W87" s="119">
        <v>0</v>
      </c>
      <c r="X87" s="122">
        <v>0</v>
      </c>
      <c r="Y87" s="226" t="s">
        <v>341</v>
      </c>
      <c r="Z87" s="227" t="s">
        <v>341</v>
      </c>
      <c r="AA87" s="227" t="s">
        <v>341</v>
      </c>
      <c r="AB87" s="226" t="s">
        <v>341</v>
      </c>
      <c r="AC87" s="118"/>
      <c r="AD87" s="119"/>
      <c r="AE87" s="119"/>
      <c r="AF87" s="120"/>
      <c r="AG87" s="265">
        <v>0</v>
      </c>
      <c r="AH87" s="123">
        <v>0</v>
      </c>
      <c r="AI87" s="123">
        <v>0</v>
      </c>
      <c r="AJ87" s="123">
        <v>0</v>
      </c>
      <c r="AK87" s="123">
        <v>0</v>
      </c>
      <c r="AL87" s="123">
        <v>0</v>
      </c>
      <c r="AM87" s="123">
        <v>0</v>
      </c>
      <c r="AN87" s="124">
        <v>0</v>
      </c>
      <c r="AO87" s="129"/>
      <c r="AP87" s="129"/>
      <c r="AQ87" s="129"/>
      <c r="AR87" s="129"/>
      <c r="AS87" s="129"/>
      <c r="AT87" s="157">
        <f t="shared" si="1"/>
        <v>1</v>
      </c>
      <c r="AU87" s="129"/>
    </row>
    <row r="88" spans="2:47" x14ac:dyDescent="0.15">
      <c r="B88" s="149">
        <v>78</v>
      </c>
      <c r="C88" s="289">
        <v>10.5</v>
      </c>
      <c r="D88" s="118">
        <v>0</v>
      </c>
      <c r="E88" s="119">
        <v>0</v>
      </c>
      <c r="F88" s="119">
        <v>0</v>
      </c>
      <c r="G88" s="120">
        <v>0</v>
      </c>
      <c r="H88" s="121">
        <v>0</v>
      </c>
      <c r="I88" s="119">
        <v>0</v>
      </c>
      <c r="J88" s="119">
        <v>0</v>
      </c>
      <c r="K88" s="120">
        <v>0</v>
      </c>
      <c r="L88" s="121">
        <v>0</v>
      </c>
      <c r="M88" s="119">
        <v>0</v>
      </c>
      <c r="N88" s="119">
        <v>0</v>
      </c>
      <c r="O88" s="120">
        <v>0</v>
      </c>
      <c r="P88" s="121">
        <v>0</v>
      </c>
      <c r="Q88" s="119">
        <v>0</v>
      </c>
      <c r="R88" s="120">
        <v>0</v>
      </c>
      <c r="S88" s="121">
        <v>0</v>
      </c>
      <c r="T88" s="119">
        <v>0</v>
      </c>
      <c r="U88" s="120">
        <v>0</v>
      </c>
      <c r="V88" s="121">
        <v>0</v>
      </c>
      <c r="W88" s="119">
        <v>0</v>
      </c>
      <c r="X88" s="122">
        <v>0</v>
      </c>
      <c r="Y88" s="226" t="s">
        <v>341</v>
      </c>
      <c r="Z88" s="227" t="s">
        <v>341</v>
      </c>
      <c r="AA88" s="227" t="s">
        <v>341</v>
      </c>
      <c r="AB88" s="226" t="s">
        <v>341</v>
      </c>
      <c r="AC88" s="118"/>
      <c r="AD88" s="119"/>
      <c r="AE88" s="119"/>
      <c r="AF88" s="120"/>
      <c r="AG88" s="265">
        <v>0</v>
      </c>
      <c r="AH88" s="123">
        <v>0</v>
      </c>
      <c r="AI88" s="123">
        <v>0</v>
      </c>
      <c r="AJ88" s="123">
        <v>0</v>
      </c>
      <c r="AK88" s="123">
        <v>0</v>
      </c>
      <c r="AL88" s="123">
        <v>0</v>
      </c>
      <c r="AM88" s="123">
        <v>0</v>
      </c>
      <c r="AN88" s="124">
        <v>0</v>
      </c>
      <c r="AO88" s="129"/>
      <c r="AP88" s="129"/>
      <c r="AQ88" s="129"/>
      <c r="AR88" s="129"/>
      <c r="AS88" s="129"/>
      <c r="AT88" s="157">
        <f t="shared" si="1"/>
        <v>1</v>
      </c>
      <c r="AU88" s="129"/>
    </row>
    <row r="89" spans="2:47" x14ac:dyDescent="0.15">
      <c r="B89" s="149">
        <v>79</v>
      </c>
      <c r="C89" s="289">
        <v>10.5</v>
      </c>
      <c r="D89" s="118">
        <v>0</v>
      </c>
      <c r="E89" s="119">
        <v>0</v>
      </c>
      <c r="F89" s="119">
        <v>0</v>
      </c>
      <c r="G89" s="120">
        <v>0</v>
      </c>
      <c r="H89" s="121">
        <v>0</v>
      </c>
      <c r="I89" s="119">
        <v>0</v>
      </c>
      <c r="J89" s="119">
        <v>2</v>
      </c>
      <c r="K89" s="120">
        <v>0</v>
      </c>
      <c r="L89" s="121">
        <v>0</v>
      </c>
      <c r="M89" s="119">
        <v>0</v>
      </c>
      <c r="N89" s="119">
        <v>0</v>
      </c>
      <c r="O89" s="120">
        <v>0</v>
      </c>
      <c r="P89" s="121">
        <v>0</v>
      </c>
      <c r="Q89" s="119">
        <v>0</v>
      </c>
      <c r="R89" s="120">
        <v>0</v>
      </c>
      <c r="S89" s="121">
        <v>0</v>
      </c>
      <c r="T89" s="119">
        <v>0</v>
      </c>
      <c r="U89" s="120">
        <v>2</v>
      </c>
      <c r="V89" s="121">
        <v>0</v>
      </c>
      <c r="W89" s="119">
        <v>0</v>
      </c>
      <c r="X89" s="122">
        <v>0</v>
      </c>
      <c r="Y89" s="226" t="s">
        <v>341</v>
      </c>
      <c r="Z89" s="227" t="s">
        <v>346</v>
      </c>
      <c r="AA89" s="227" t="s">
        <v>341</v>
      </c>
      <c r="AB89" s="226" t="s">
        <v>346</v>
      </c>
      <c r="AC89" s="118"/>
      <c r="AD89" s="119"/>
      <c r="AE89" s="119"/>
      <c r="AF89" s="120"/>
      <c r="AG89" s="265">
        <v>0</v>
      </c>
      <c r="AH89" s="123">
        <v>0</v>
      </c>
      <c r="AI89" s="119">
        <v>4.1000000000000002E-2</v>
      </c>
      <c r="AJ89" s="123">
        <v>0</v>
      </c>
      <c r="AK89" s="123">
        <v>0</v>
      </c>
      <c r="AL89" s="123">
        <v>0</v>
      </c>
      <c r="AM89" s="123">
        <v>0</v>
      </c>
      <c r="AN89" s="124">
        <v>0</v>
      </c>
      <c r="AO89" s="129"/>
      <c r="AP89" s="129"/>
      <c r="AQ89" s="129"/>
      <c r="AR89" s="129"/>
      <c r="AS89" s="129"/>
      <c r="AT89" s="157">
        <f t="shared" si="1"/>
        <v>2</v>
      </c>
      <c r="AU89" s="129"/>
    </row>
    <row r="90" spans="2:47" x14ac:dyDescent="0.15">
      <c r="B90" s="149">
        <v>80</v>
      </c>
      <c r="C90" s="289">
        <v>10.5</v>
      </c>
      <c r="D90" s="118">
        <v>0</v>
      </c>
      <c r="E90" s="119">
        <v>0</v>
      </c>
      <c r="F90" s="119">
        <v>0</v>
      </c>
      <c r="G90" s="120">
        <v>0</v>
      </c>
      <c r="H90" s="121">
        <v>0</v>
      </c>
      <c r="I90" s="119">
        <v>0</v>
      </c>
      <c r="J90" s="119">
        <v>0</v>
      </c>
      <c r="K90" s="120">
        <v>0</v>
      </c>
      <c r="L90" s="121">
        <v>0</v>
      </c>
      <c r="M90" s="119">
        <v>0</v>
      </c>
      <c r="N90" s="119">
        <v>0</v>
      </c>
      <c r="O90" s="120">
        <v>0</v>
      </c>
      <c r="P90" s="121">
        <v>0</v>
      </c>
      <c r="Q90" s="119">
        <v>0</v>
      </c>
      <c r="R90" s="120">
        <v>0</v>
      </c>
      <c r="S90" s="121">
        <v>0</v>
      </c>
      <c r="T90" s="119">
        <v>0</v>
      </c>
      <c r="U90" s="120">
        <v>0</v>
      </c>
      <c r="V90" s="121">
        <v>0</v>
      </c>
      <c r="W90" s="119">
        <v>0</v>
      </c>
      <c r="X90" s="122">
        <v>0</v>
      </c>
      <c r="Y90" s="226" t="s">
        <v>341</v>
      </c>
      <c r="Z90" s="227" t="s">
        <v>341</v>
      </c>
      <c r="AA90" s="227" t="s">
        <v>341</v>
      </c>
      <c r="AB90" s="226" t="s">
        <v>341</v>
      </c>
      <c r="AC90" s="118"/>
      <c r="AD90" s="119"/>
      <c r="AE90" s="119"/>
      <c r="AF90" s="120"/>
      <c r="AG90" s="265">
        <v>0</v>
      </c>
      <c r="AH90" s="123">
        <v>0</v>
      </c>
      <c r="AI90" s="123">
        <v>0</v>
      </c>
      <c r="AJ90" s="123">
        <v>0</v>
      </c>
      <c r="AK90" s="123">
        <v>0</v>
      </c>
      <c r="AL90" s="123">
        <v>0</v>
      </c>
      <c r="AM90" s="123">
        <v>0</v>
      </c>
      <c r="AN90" s="124">
        <v>0</v>
      </c>
      <c r="AO90" s="129"/>
      <c r="AP90" s="129"/>
      <c r="AQ90" s="129"/>
      <c r="AR90" s="129"/>
      <c r="AS90" s="129"/>
      <c r="AT90" s="157">
        <f t="shared" si="1"/>
        <v>1</v>
      </c>
      <c r="AU90" s="129"/>
    </row>
    <row r="91" spans="2:47" x14ac:dyDescent="0.15">
      <c r="B91" s="149">
        <v>81</v>
      </c>
      <c r="C91" s="289">
        <v>10.5</v>
      </c>
      <c r="D91" s="118">
        <v>0</v>
      </c>
      <c r="E91" s="119">
        <v>0</v>
      </c>
      <c r="F91" s="119">
        <v>0</v>
      </c>
      <c r="G91" s="120">
        <v>0</v>
      </c>
      <c r="H91" s="121">
        <v>0</v>
      </c>
      <c r="I91" s="119">
        <v>0</v>
      </c>
      <c r="J91" s="119">
        <v>0</v>
      </c>
      <c r="K91" s="120">
        <v>0</v>
      </c>
      <c r="L91" s="121">
        <v>0</v>
      </c>
      <c r="M91" s="119">
        <v>0</v>
      </c>
      <c r="N91" s="119">
        <v>0</v>
      </c>
      <c r="O91" s="120">
        <v>0</v>
      </c>
      <c r="P91" s="121">
        <v>0</v>
      </c>
      <c r="Q91" s="119">
        <v>0</v>
      </c>
      <c r="R91" s="120">
        <v>0</v>
      </c>
      <c r="S91" s="121">
        <v>0</v>
      </c>
      <c r="T91" s="119">
        <v>0</v>
      </c>
      <c r="U91" s="120">
        <v>0</v>
      </c>
      <c r="V91" s="121">
        <v>0</v>
      </c>
      <c r="W91" s="119">
        <v>0</v>
      </c>
      <c r="X91" s="122">
        <v>0</v>
      </c>
      <c r="Y91" s="226" t="s">
        <v>341</v>
      </c>
      <c r="Z91" s="227" t="s">
        <v>341</v>
      </c>
      <c r="AA91" s="227" t="s">
        <v>341</v>
      </c>
      <c r="AB91" s="226" t="s">
        <v>341</v>
      </c>
      <c r="AC91" s="118"/>
      <c r="AD91" s="119"/>
      <c r="AE91" s="119"/>
      <c r="AF91" s="120"/>
      <c r="AG91" s="265">
        <v>0</v>
      </c>
      <c r="AH91" s="123">
        <v>0</v>
      </c>
      <c r="AI91" s="123">
        <v>0</v>
      </c>
      <c r="AJ91" s="123">
        <v>0</v>
      </c>
      <c r="AK91" s="123">
        <v>0</v>
      </c>
      <c r="AL91" s="123">
        <v>0</v>
      </c>
      <c r="AM91" s="123">
        <v>0</v>
      </c>
      <c r="AN91" s="124">
        <v>0</v>
      </c>
      <c r="AO91" s="129"/>
      <c r="AP91" s="129"/>
      <c r="AQ91" s="129"/>
      <c r="AR91" s="129"/>
      <c r="AS91" s="129"/>
      <c r="AT91" s="157">
        <f t="shared" si="1"/>
        <v>1</v>
      </c>
      <c r="AU91" s="129"/>
    </row>
    <row r="92" spans="2:47" x14ac:dyDescent="0.15">
      <c r="B92" s="149">
        <v>82</v>
      </c>
      <c r="C92" s="289">
        <v>10.5</v>
      </c>
      <c r="D92" s="118">
        <v>0</v>
      </c>
      <c r="E92" s="119">
        <v>0</v>
      </c>
      <c r="F92" s="119">
        <v>0</v>
      </c>
      <c r="G92" s="120">
        <v>0</v>
      </c>
      <c r="H92" s="121">
        <v>0</v>
      </c>
      <c r="I92" s="119">
        <v>0</v>
      </c>
      <c r="J92" s="119">
        <v>0</v>
      </c>
      <c r="K92" s="120">
        <v>0</v>
      </c>
      <c r="L92" s="121">
        <v>0</v>
      </c>
      <c r="M92" s="119">
        <v>0</v>
      </c>
      <c r="N92" s="119">
        <v>0</v>
      </c>
      <c r="O92" s="120">
        <v>0</v>
      </c>
      <c r="P92" s="121">
        <v>0</v>
      </c>
      <c r="Q92" s="119">
        <v>0</v>
      </c>
      <c r="R92" s="120">
        <v>0</v>
      </c>
      <c r="S92" s="121">
        <v>0</v>
      </c>
      <c r="T92" s="119">
        <v>0</v>
      </c>
      <c r="U92" s="120">
        <v>0</v>
      </c>
      <c r="V92" s="121">
        <v>0</v>
      </c>
      <c r="W92" s="119">
        <v>0</v>
      </c>
      <c r="X92" s="122">
        <v>0</v>
      </c>
      <c r="Y92" s="226" t="s">
        <v>341</v>
      </c>
      <c r="Z92" s="227" t="s">
        <v>341</v>
      </c>
      <c r="AA92" s="227" t="s">
        <v>341</v>
      </c>
      <c r="AB92" s="226" t="s">
        <v>341</v>
      </c>
      <c r="AC92" s="118"/>
      <c r="AD92" s="119"/>
      <c r="AE92" s="119"/>
      <c r="AF92" s="120"/>
      <c r="AG92" s="265">
        <v>0</v>
      </c>
      <c r="AH92" s="123">
        <v>0</v>
      </c>
      <c r="AI92" s="123">
        <v>0</v>
      </c>
      <c r="AJ92" s="123">
        <v>0</v>
      </c>
      <c r="AK92" s="123">
        <v>0</v>
      </c>
      <c r="AL92" s="123">
        <v>0</v>
      </c>
      <c r="AM92" s="123">
        <v>0</v>
      </c>
      <c r="AN92" s="124">
        <v>0</v>
      </c>
      <c r="AO92" s="129"/>
      <c r="AP92" s="129"/>
      <c r="AQ92" s="129"/>
      <c r="AR92" s="129"/>
      <c r="AS92" s="129"/>
      <c r="AT92" s="157">
        <f t="shared" si="1"/>
        <v>1</v>
      </c>
      <c r="AU92" s="129"/>
    </row>
    <row r="93" spans="2:47" x14ac:dyDescent="0.15">
      <c r="B93" s="149">
        <v>83</v>
      </c>
      <c r="C93" s="289">
        <v>10.5</v>
      </c>
      <c r="D93" s="118">
        <v>0</v>
      </c>
      <c r="E93" s="119">
        <v>0</v>
      </c>
      <c r="F93" s="119">
        <v>0</v>
      </c>
      <c r="G93" s="120">
        <v>0</v>
      </c>
      <c r="H93" s="121">
        <v>0</v>
      </c>
      <c r="I93" s="119">
        <v>0</v>
      </c>
      <c r="J93" s="119">
        <v>0</v>
      </c>
      <c r="K93" s="120">
        <v>0</v>
      </c>
      <c r="L93" s="121">
        <v>0</v>
      </c>
      <c r="M93" s="119">
        <v>0</v>
      </c>
      <c r="N93" s="119">
        <v>0</v>
      </c>
      <c r="O93" s="120">
        <v>0</v>
      </c>
      <c r="P93" s="121">
        <v>0</v>
      </c>
      <c r="Q93" s="119">
        <v>0</v>
      </c>
      <c r="R93" s="120">
        <v>0</v>
      </c>
      <c r="S93" s="121">
        <v>0</v>
      </c>
      <c r="T93" s="119">
        <v>0</v>
      </c>
      <c r="U93" s="120">
        <v>0</v>
      </c>
      <c r="V93" s="121">
        <v>0</v>
      </c>
      <c r="W93" s="119">
        <v>0</v>
      </c>
      <c r="X93" s="122">
        <v>0</v>
      </c>
      <c r="Y93" s="226" t="s">
        <v>341</v>
      </c>
      <c r="Z93" s="227" t="s">
        <v>341</v>
      </c>
      <c r="AA93" s="227" t="s">
        <v>341</v>
      </c>
      <c r="AB93" s="226" t="s">
        <v>341</v>
      </c>
      <c r="AC93" s="118"/>
      <c r="AD93" s="119"/>
      <c r="AE93" s="119"/>
      <c r="AF93" s="120"/>
      <c r="AG93" s="265">
        <v>0</v>
      </c>
      <c r="AH93" s="123">
        <v>0</v>
      </c>
      <c r="AI93" s="123">
        <v>0</v>
      </c>
      <c r="AJ93" s="123">
        <v>0</v>
      </c>
      <c r="AK93" s="123">
        <v>0</v>
      </c>
      <c r="AL93" s="123">
        <v>0</v>
      </c>
      <c r="AM93" s="123">
        <v>0</v>
      </c>
      <c r="AN93" s="124">
        <v>0</v>
      </c>
      <c r="AO93" s="129"/>
      <c r="AP93" s="129"/>
      <c r="AQ93" s="129"/>
      <c r="AR93" s="129"/>
      <c r="AS93" s="129"/>
      <c r="AT93" s="157">
        <f t="shared" si="1"/>
        <v>1</v>
      </c>
      <c r="AU93" s="129"/>
    </row>
    <row r="94" spans="2:47" x14ac:dyDescent="0.15">
      <c r="B94" s="149">
        <v>84</v>
      </c>
      <c r="C94" s="289">
        <v>10.5</v>
      </c>
      <c r="D94" s="118">
        <v>0</v>
      </c>
      <c r="E94" s="119">
        <v>0</v>
      </c>
      <c r="F94" s="119">
        <v>0</v>
      </c>
      <c r="G94" s="120">
        <v>0</v>
      </c>
      <c r="H94" s="121">
        <v>0</v>
      </c>
      <c r="I94" s="119">
        <v>0</v>
      </c>
      <c r="J94" s="119">
        <v>0</v>
      </c>
      <c r="K94" s="120">
        <v>0</v>
      </c>
      <c r="L94" s="121">
        <v>0</v>
      </c>
      <c r="M94" s="119">
        <v>0</v>
      </c>
      <c r="N94" s="119">
        <v>0</v>
      </c>
      <c r="O94" s="120">
        <v>0</v>
      </c>
      <c r="P94" s="121">
        <v>0</v>
      </c>
      <c r="Q94" s="119">
        <v>0</v>
      </c>
      <c r="R94" s="120">
        <v>0</v>
      </c>
      <c r="S94" s="121">
        <v>0</v>
      </c>
      <c r="T94" s="119">
        <v>0</v>
      </c>
      <c r="U94" s="120">
        <v>0</v>
      </c>
      <c r="V94" s="121">
        <v>0</v>
      </c>
      <c r="W94" s="119">
        <v>0</v>
      </c>
      <c r="X94" s="122">
        <v>0</v>
      </c>
      <c r="Y94" s="226" t="s">
        <v>341</v>
      </c>
      <c r="Z94" s="227" t="s">
        <v>341</v>
      </c>
      <c r="AA94" s="227" t="s">
        <v>341</v>
      </c>
      <c r="AB94" s="226" t="s">
        <v>341</v>
      </c>
      <c r="AC94" s="118"/>
      <c r="AD94" s="119"/>
      <c r="AE94" s="119"/>
      <c r="AF94" s="120"/>
      <c r="AG94" s="265">
        <v>0</v>
      </c>
      <c r="AH94" s="123">
        <v>0</v>
      </c>
      <c r="AI94" s="123">
        <v>0</v>
      </c>
      <c r="AJ94" s="123">
        <v>0</v>
      </c>
      <c r="AK94" s="123">
        <v>0</v>
      </c>
      <c r="AL94" s="123">
        <v>0</v>
      </c>
      <c r="AM94" s="123">
        <v>0</v>
      </c>
      <c r="AN94" s="124">
        <v>0</v>
      </c>
      <c r="AO94" s="129"/>
      <c r="AP94" s="129"/>
      <c r="AQ94" s="129"/>
      <c r="AR94" s="129"/>
      <c r="AS94" s="129"/>
      <c r="AT94" s="157">
        <f t="shared" si="1"/>
        <v>1</v>
      </c>
      <c r="AU94" s="129"/>
    </row>
    <row r="95" spans="2:47" x14ac:dyDescent="0.15">
      <c r="B95" s="149">
        <v>85</v>
      </c>
      <c r="C95" s="289">
        <v>10.5</v>
      </c>
      <c r="D95" s="118">
        <v>0</v>
      </c>
      <c r="E95" s="119">
        <v>0</v>
      </c>
      <c r="F95" s="119">
        <v>0</v>
      </c>
      <c r="G95" s="120">
        <v>0</v>
      </c>
      <c r="H95" s="121">
        <v>0</v>
      </c>
      <c r="I95" s="119">
        <v>0</v>
      </c>
      <c r="J95" s="119">
        <v>0</v>
      </c>
      <c r="K95" s="120">
        <v>1</v>
      </c>
      <c r="L95" s="121">
        <v>0</v>
      </c>
      <c r="M95" s="119">
        <v>0</v>
      </c>
      <c r="N95" s="119">
        <v>0</v>
      </c>
      <c r="O95" s="120">
        <v>0</v>
      </c>
      <c r="P95" s="121">
        <v>0</v>
      </c>
      <c r="Q95" s="119">
        <v>0</v>
      </c>
      <c r="R95" s="120">
        <v>0</v>
      </c>
      <c r="S95" s="121">
        <v>0</v>
      </c>
      <c r="T95" s="119">
        <v>0</v>
      </c>
      <c r="U95" s="120">
        <v>1</v>
      </c>
      <c r="V95" s="121">
        <v>0</v>
      </c>
      <c r="W95" s="119">
        <v>0</v>
      </c>
      <c r="X95" s="122">
        <v>0</v>
      </c>
      <c r="Y95" s="226" t="s">
        <v>341</v>
      </c>
      <c r="Z95" s="227" t="s">
        <v>346</v>
      </c>
      <c r="AA95" s="227" t="s">
        <v>341</v>
      </c>
      <c r="AB95" s="226" t="s">
        <v>346</v>
      </c>
      <c r="AC95" s="118"/>
      <c r="AD95" s="119"/>
      <c r="AE95" s="119"/>
      <c r="AF95" s="120"/>
      <c r="AG95" s="265">
        <v>0</v>
      </c>
      <c r="AH95" s="123">
        <v>0</v>
      </c>
      <c r="AI95" s="123">
        <v>0</v>
      </c>
      <c r="AJ95" s="119">
        <v>1.35E-2</v>
      </c>
      <c r="AK95" s="123">
        <v>0</v>
      </c>
      <c r="AL95" s="123">
        <v>0</v>
      </c>
      <c r="AM95" s="123">
        <v>0</v>
      </c>
      <c r="AN95" s="124">
        <v>0</v>
      </c>
      <c r="AO95" s="129"/>
      <c r="AP95" s="129"/>
      <c r="AQ95" s="129"/>
      <c r="AR95" s="129"/>
      <c r="AS95" s="129"/>
      <c r="AT95" s="157">
        <f t="shared" si="1"/>
        <v>2</v>
      </c>
      <c r="AU95" s="129"/>
    </row>
    <row r="96" spans="2:47" x14ac:dyDescent="0.15">
      <c r="B96" s="149">
        <v>86</v>
      </c>
      <c r="C96" s="289">
        <v>10.3</v>
      </c>
      <c r="D96" s="118">
        <v>0</v>
      </c>
      <c r="E96" s="119">
        <v>0</v>
      </c>
      <c r="F96" s="119">
        <v>0</v>
      </c>
      <c r="G96" s="120">
        <v>0</v>
      </c>
      <c r="H96" s="121">
        <v>0</v>
      </c>
      <c r="I96" s="119">
        <v>0</v>
      </c>
      <c r="J96" s="119">
        <v>0</v>
      </c>
      <c r="K96" s="120">
        <v>0</v>
      </c>
      <c r="L96" s="121">
        <v>0</v>
      </c>
      <c r="M96" s="119">
        <v>0</v>
      </c>
      <c r="N96" s="119">
        <v>0</v>
      </c>
      <c r="O96" s="120">
        <v>0</v>
      </c>
      <c r="P96" s="121">
        <v>0</v>
      </c>
      <c r="Q96" s="119">
        <v>0</v>
      </c>
      <c r="R96" s="120">
        <v>0</v>
      </c>
      <c r="S96" s="121">
        <v>0</v>
      </c>
      <c r="T96" s="119">
        <v>0</v>
      </c>
      <c r="U96" s="120">
        <v>0</v>
      </c>
      <c r="V96" s="121">
        <v>0</v>
      </c>
      <c r="W96" s="119">
        <v>0</v>
      </c>
      <c r="X96" s="122">
        <v>0</v>
      </c>
      <c r="Y96" s="226" t="s">
        <v>341</v>
      </c>
      <c r="Z96" s="227" t="s">
        <v>341</v>
      </c>
      <c r="AA96" s="227" t="s">
        <v>341</v>
      </c>
      <c r="AB96" s="226" t="s">
        <v>341</v>
      </c>
      <c r="AC96" s="118"/>
      <c r="AD96" s="119"/>
      <c r="AE96" s="119"/>
      <c r="AF96" s="120"/>
      <c r="AG96" s="265">
        <v>0</v>
      </c>
      <c r="AH96" s="123">
        <v>0</v>
      </c>
      <c r="AI96" s="123">
        <v>0</v>
      </c>
      <c r="AJ96" s="123">
        <v>0</v>
      </c>
      <c r="AK96" s="123">
        <v>0</v>
      </c>
      <c r="AL96" s="123">
        <v>0</v>
      </c>
      <c r="AM96" s="123">
        <v>0</v>
      </c>
      <c r="AN96" s="124">
        <v>0</v>
      </c>
      <c r="AO96" s="129"/>
      <c r="AP96" s="129"/>
      <c r="AQ96" s="129"/>
      <c r="AR96" s="129"/>
      <c r="AS96" s="129"/>
      <c r="AT96" s="157">
        <f t="shared" si="1"/>
        <v>1</v>
      </c>
      <c r="AU96" s="129"/>
    </row>
    <row r="97" spans="2:47" x14ac:dyDescent="0.15">
      <c r="B97" s="149">
        <v>87</v>
      </c>
      <c r="C97" s="289">
        <v>10.3</v>
      </c>
      <c r="D97" s="118">
        <v>0</v>
      </c>
      <c r="E97" s="119">
        <v>0</v>
      </c>
      <c r="F97" s="119">
        <v>0</v>
      </c>
      <c r="G97" s="120">
        <v>0</v>
      </c>
      <c r="H97" s="121">
        <v>0</v>
      </c>
      <c r="I97" s="119">
        <v>0</v>
      </c>
      <c r="J97" s="119">
        <v>0</v>
      </c>
      <c r="K97" s="120">
        <v>1</v>
      </c>
      <c r="L97" s="121">
        <v>0</v>
      </c>
      <c r="M97" s="119">
        <v>0</v>
      </c>
      <c r="N97" s="119">
        <v>0</v>
      </c>
      <c r="O97" s="120">
        <v>0</v>
      </c>
      <c r="P97" s="121">
        <v>0</v>
      </c>
      <c r="Q97" s="119">
        <v>0</v>
      </c>
      <c r="R97" s="120">
        <v>0</v>
      </c>
      <c r="S97" s="121">
        <v>0</v>
      </c>
      <c r="T97" s="119">
        <v>0</v>
      </c>
      <c r="U97" s="120">
        <v>1</v>
      </c>
      <c r="V97" s="121">
        <v>0</v>
      </c>
      <c r="W97" s="119">
        <v>0</v>
      </c>
      <c r="X97" s="122">
        <v>0</v>
      </c>
      <c r="Y97" s="226" t="s">
        <v>341</v>
      </c>
      <c r="Z97" s="227" t="s">
        <v>346</v>
      </c>
      <c r="AA97" s="227" t="s">
        <v>341</v>
      </c>
      <c r="AB97" s="226" t="s">
        <v>346</v>
      </c>
      <c r="AC97" s="118"/>
      <c r="AD97" s="119"/>
      <c r="AE97" s="119"/>
      <c r="AF97" s="120"/>
      <c r="AG97" s="265">
        <v>0</v>
      </c>
      <c r="AH97" s="123">
        <v>0</v>
      </c>
      <c r="AI97" s="123">
        <v>0</v>
      </c>
      <c r="AJ97" s="123">
        <v>1</v>
      </c>
      <c r="AK97" s="123">
        <v>0</v>
      </c>
      <c r="AL97" s="123">
        <v>0</v>
      </c>
      <c r="AM97" s="123">
        <v>0</v>
      </c>
      <c r="AN97" s="124">
        <v>0</v>
      </c>
      <c r="AO97" s="129"/>
      <c r="AP97" s="129"/>
      <c r="AQ97" s="129"/>
      <c r="AR97" s="129"/>
      <c r="AS97" s="129"/>
      <c r="AT97" s="157">
        <f t="shared" si="1"/>
        <v>2</v>
      </c>
      <c r="AU97" s="129"/>
    </row>
    <row r="98" spans="2:47" x14ac:dyDescent="0.15">
      <c r="B98" s="149">
        <v>88</v>
      </c>
      <c r="C98" s="289">
        <v>10.3</v>
      </c>
      <c r="D98" s="118">
        <v>0</v>
      </c>
      <c r="E98" s="119">
        <v>0</v>
      </c>
      <c r="F98" s="119">
        <v>0</v>
      </c>
      <c r="G98" s="120">
        <v>0</v>
      </c>
      <c r="H98" s="121">
        <v>0</v>
      </c>
      <c r="I98" s="119">
        <v>0</v>
      </c>
      <c r="J98" s="119">
        <v>0</v>
      </c>
      <c r="K98" s="120">
        <v>2</v>
      </c>
      <c r="L98" s="121">
        <v>0</v>
      </c>
      <c r="M98" s="119">
        <v>0</v>
      </c>
      <c r="N98" s="119">
        <v>0</v>
      </c>
      <c r="O98" s="120">
        <v>0</v>
      </c>
      <c r="P98" s="121">
        <v>0</v>
      </c>
      <c r="Q98" s="119">
        <v>0</v>
      </c>
      <c r="R98" s="120">
        <v>0</v>
      </c>
      <c r="S98" s="121">
        <v>0</v>
      </c>
      <c r="T98" s="119">
        <v>0</v>
      </c>
      <c r="U98" s="120">
        <v>2</v>
      </c>
      <c r="V98" s="121">
        <v>0</v>
      </c>
      <c r="W98" s="119">
        <v>0</v>
      </c>
      <c r="X98" s="122">
        <v>0</v>
      </c>
      <c r="Y98" s="226" t="s">
        <v>341</v>
      </c>
      <c r="Z98" s="227" t="s">
        <v>346</v>
      </c>
      <c r="AA98" s="227" t="s">
        <v>341</v>
      </c>
      <c r="AB98" s="226" t="s">
        <v>346</v>
      </c>
      <c r="AC98" s="118"/>
      <c r="AD98" s="119"/>
      <c r="AE98" s="119"/>
      <c r="AF98" s="120"/>
      <c r="AG98" s="265">
        <v>0</v>
      </c>
      <c r="AH98" s="123">
        <v>0</v>
      </c>
      <c r="AI98" s="123">
        <v>0</v>
      </c>
      <c r="AJ98" s="123">
        <v>0.02</v>
      </c>
      <c r="AK98" s="123">
        <v>0</v>
      </c>
      <c r="AL98" s="123">
        <v>0</v>
      </c>
      <c r="AM98" s="123">
        <v>0</v>
      </c>
      <c r="AN98" s="124">
        <v>0</v>
      </c>
      <c r="AO98" s="129"/>
      <c r="AP98" s="129"/>
      <c r="AQ98" s="129"/>
      <c r="AR98" s="129"/>
      <c r="AS98" s="129"/>
      <c r="AT98" s="157">
        <f t="shared" si="1"/>
        <v>2</v>
      </c>
      <c r="AU98" s="129"/>
    </row>
    <row r="99" spans="2:47" x14ac:dyDescent="0.15">
      <c r="B99" s="149">
        <v>89</v>
      </c>
      <c r="C99" s="289">
        <v>10.3</v>
      </c>
      <c r="D99" s="118">
        <v>0</v>
      </c>
      <c r="E99" s="119">
        <v>0</v>
      </c>
      <c r="F99" s="119">
        <v>0</v>
      </c>
      <c r="G99" s="120">
        <v>0</v>
      </c>
      <c r="H99" s="121">
        <v>0</v>
      </c>
      <c r="I99" s="119">
        <v>0</v>
      </c>
      <c r="J99" s="119">
        <v>0</v>
      </c>
      <c r="K99" s="120">
        <v>0</v>
      </c>
      <c r="L99" s="121">
        <v>0</v>
      </c>
      <c r="M99" s="119">
        <v>0</v>
      </c>
      <c r="N99" s="119">
        <v>0</v>
      </c>
      <c r="O99" s="120">
        <v>0</v>
      </c>
      <c r="P99" s="121">
        <v>0</v>
      </c>
      <c r="Q99" s="119">
        <v>0</v>
      </c>
      <c r="R99" s="120">
        <v>0</v>
      </c>
      <c r="S99" s="121">
        <v>0</v>
      </c>
      <c r="T99" s="119">
        <v>0</v>
      </c>
      <c r="U99" s="120">
        <v>0</v>
      </c>
      <c r="V99" s="121">
        <v>0</v>
      </c>
      <c r="W99" s="119">
        <v>0</v>
      </c>
      <c r="X99" s="122">
        <v>0</v>
      </c>
      <c r="Y99" s="226" t="s">
        <v>341</v>
      </c>
      <c r="Z99" s="227" t="s">
        <v>341</v>
      </c>
      <c r="AA99" s="227" t="s">
        <v>341</v>
      </c>
      <c r="AB99" s="226" t="s">
        <v>341</v>
      </c>
      <c r="AC99" s="118"/>
      <c r="AD99" s="119"/>
      <c r="AE99" s="119"/>
      <c r="AF99" s="120"/>
      <c r="AG99" s="265">
        <v>0</v>
      </c>
      <c r="AH99" s="123">
        <v>0</v>
      </c>
      <c r="AI99" s="123">
        <v>0</v>
      </c>
      <c r="AJ99" s="123">
        <v>0</v>
      </c>
      <c r="AK99" s="123">
        <v>0</v>
      </c>
      <c r="AL99" s="123">
        <v>0</v>
      </c>
      <c r="AM99" s="123">
        <v>0</v>
      </c>
      <c r="AN99" s="124">
        <v>0</v>
      </c>
      <c r="AO99" s="129"/>
      <c r="AP99" s="129"/>
      <c r="AQ99" s="129"/>
      <c r="AR99" s="129"/>
      <c r="AS99" s="129"/>
      <c r="AT99" s="157">
        <f t="shared" si="1"/>
        <v>1</v>
      </c>
      <c r="AU99" s="129"/>
    </row>
    <row r="100" spans="2:47" x14ac:dyDescent="0.15">
      <c r="B100" s="149">
        <v>90</v>
      </c>
      <c r="C100" s="289">
        <v>10.3</v>
      </c>
      <c r="D100" s="118">
        <v>0</v>
      </c>
      <c r="E100" s="119">
        <v>0</v>
      </c>
      <c r="F100" s="119">
        <v>0</v>
      </c>
      <c r="G100" s="120">
        <v>0</v>
      </c>
      <c r="H100" s="121">
        <v>0</v>
      </c>
      <c r="I100" s="119">
        <v>0</v>
      </c>
      <c r="J100" s="119">
        <v>0</v>
      </c>
      <c r="K100" s="120">
        <v>0</v>
      </c>
      <c r="L100" s="121">
        <v>0</v>
      </c>
      <c r="M100" s="119">
        <v>0</v>
      </c>
      <c r="N100" s="119">
        <v>0</v>
      </c>
      <c r="O100" s="120">
        <v>0</v>
      </c>
      <c r="P100" s="121">
        <v>0</v>
      </c>
      <c r="Q100" s="119">
        <v>0</v>
      </c>
      <c r="R100" s="120">
        <v>0</v>
      </c>
      <c r="S100" s="121">
        <v>0</v>
      </c>
      <c r="T100" s="119">
        <v>0</v>
      </c>
      <c r="U100" s="120">
        <v>0</v>
      </c>
      <c r="V100" s="121">
        <v>0</v>
      </c>
      <c r="W100" s="119">
        <v>0</v>
      </c>
      <c r="X100" s="122">
        <v>0</v>
      </c>
      <c r="Y100" s="226" t="s">
        <v>341</v>
      </c>
      <c r="Z100" s="227" t="s">
        <v>341</v>
      </c>
      <c r="AA100" s="227" t="s">
        <v>341</v>
      </c>
      <c r="AB100" s="226" t="s">
        <v>341</v>
      </c>
      <c r="AC100" s="118"/>
      <c r="AD100" s="119"/>
      <c r="AE100" s="119"/>
      <c r="AF100" s="120"/>
      <c r="AG100" s="265">
        <v>0</v>
      </c>
      <c r="AH100" s="123">
        <v>0</v>
      </c>
      <c r="AI100" s="123">
        <v>0</v>
      </c>
      <c r="AJ100" s="123">
        <v>0</v>
      </c>
      <c r="AK100" s="123">
        <v>0</v>
      </c>
      <c r="AL100" s="123">
        <v>0</v>
      </c>
      <c r="AM100" s="123">
        <v>0</v>
      </c>
      <c r="AN100" s="124">
        <v>0</v>
      </c>
      <c r="AO100" s="129"/>
      <c r="AP100" s="129"/>
      <c r="AQ100" s="129"/>
      <c r="AR100" s="129"/>
      <c r="AS100" s="129"/>
      <c r="AT100" s="157">
        <f t="shared" si="1"/>
        <v>1</v>
      </c>
      <c r="AU100" s="129"/>
    </row>
    <row r="101" spans="2:47" x14ac:dyDescent="0.15">
      <c r="B101" s="149">
        <v>91</v>
      </c>
      <c r="C101" s="289">
        <v>10.3</v>
      </c>
      <c r="D101" s="118">
        <v>0</v>
      </c>
      <c r="E101" s="119">
        <v>0</v>
      </c>
      <c r="F101" s="119">
        <v>0</v>
      </c>
      <c r="G101" s="120">
        <v>0</v>
      </c>
      <c r="H101" s="121">
        <v>0</v>
      </c>
      <c r="I101" s="119">
        <v>0</v>
      </c>
      <c r="J101" s="119">
        <v>0</v>
      </c>
      <c r="K101" s="120">
        <v>0</v>
      </c>
      <c r="L101" s="121">
        <v>0</v>
      </c>
      <c r="M101" s="119">
        <v>0</v>
      </c>
      <c r="N101" s="119">
        <v>0</v>
      </c>
      <c r="O101" s="120">
        <v>0</v>
      </c>
      <c r="P101" s="121">
        <v>0</v>
      </c>
      <c r="Q101" s="119">
        <v>0</v>
      </c>
      <c r="R101" s="120">
        <v>0</v>
      </c>
      <c r="S101" s="121">
        <v>0</v>
      </c>
      <c r="T101" s="119">
        <v>0</v>
      </c>
      <c r="U101" s="120">
        <v>0</v>
      </c>
      <c r="V101" s="121">
        <v>0</v>
      </c>
      <c r="W101" s="119">
        <v>0</v>
      </c>
      <c r="X101" s="122">
        <v>0</v>
      </c>
      <c r="Y101" s="226" t="s">
        <v>341</v>
      </c>
      <c r="Z101" s="227" t="s">
        <v>341</v>
      </c>
      <c r="AA101" s="227" t="s">
        <v>341</v>
      </c>
      <c r="AB101" s="226" t="s">
        <v>341</v>
      </c>
      <c r="AC101" s="118"/>
      <c r="AD101" s="119"/>
      <c r="AE101" s="119"/>
      <c r="AF101" s="120"/>
      <c r="AG101" s="265">
        <v>0</v>
      </c>
      <c r="AH101" s="123">
        <v>0</v>
      </c>
      <c r="AI101" s="123">
        <v>0</v>
      </c>
      <c r="AJ101" s="123">
        <v>0</v>
      </c>
      <c r="AK101" s="123">
        <v>0</v>
      </c>
      <c r="AL101" s="123">
        <v>0</v>
      </c>
      <c r="AM101" s="123">
        <v>0</v>
      </c>
      <c r="AN101" s="124">
        <v>0</v>
      </c>
      <c r="AO101" s="129"/>
      <c r="AP101" s="129"/>
      <c r="AQ101" s="129"/>
      <c r="AR101" s="129"/>
      <c r="AS101" s="129"/>
      <c r="AT101" s="157">
        <f t="shared" si="1"/>
        <v>1</v>
      </c>
      <c r="AU101" s="129"/>
    </row>
    <row r="102" spans="2:47" x14ac:dyDescent="0.15">
      <c r="B102" s="149">
        <v>92</v>
      </c>
      <c r="C102" s="289">
        <v>10.3</v>
      </c>
      <c r="D102" s="118">
        <v>0</v>
      </c>
      <c r="E102" s="119">
        <v>0</v>
      </c>
      <c r="F102" s="119">
        <v>0</v>
      </c>
      <c r="G102" s="120">
        <v>0</v>
      </c>
      <c r="H102" s="121">
        <v>0</v>
      </c>
      <c r="I102" s="119">
        <v>0</v>
      </c>
      <c r="J102" s="119">
        <v>0</v>
      </c>
      <c r="K102" s="120">
        <v>0</v>
      </c>
      <c r="L102" s="121">
        <v>0</v>
      </c>
      <c r="M102" s="119">
        <v>0</v>
      </c>
      <c r="N102" s="119">
        <v>0</v>
      </c>
      <c r="O102" s="120">
        <v>0</v>
      </c>
      <c r="P102" s="121">
        <v>0</v>
      </c>
      <c r="Q102" s="119">
        <v>0</v>
      </c>
      <c r="R102" s="120">
        <v>0</v>
      </c>
      <c r="S102" s="121">
        <v>0</v>
      </c>
      <c r="T102" s="119">
        <v>0</v>
      </c>
      <c r="U102" s="120">
        <v>0</v>
      </c>
      <c r="V102" s="121">
        <v>0</v>
      </c>
      <c r="W102" s="119">
        <v>0</v>
      </c>
      <c r="X102" s="122">
        <v>0</v>
      </c>
      <c r="Y102" s="226" t="s">
        <v>341</v>
      </c>
      <c r="Z102" s="227" t="s">
        <v>341</v>
      </c>
      <c r="AA102" s="227" t="s">
        <v>341</v>
      </c>
      <c r="AB102" s="226" t="s">
        <v>341</v>
      </c>
      <c r="AC102" s="118"/>
      <c r="AD102" s="119"/>
      <c r="AE102" s="119"/>
      <c r="AF102" s="120"/>
      <c r="AG102" s="265">
        <v>0</v>
      </c>
      <c r="AH102" s="123">
        <v>0</v>
      </c>
      <c r="AI102" s="123">
        <v>0</v>
      </c>
      <c r="AJ102" s="123">
        <v>0</v>
      </c>
      <c r="AK102" s="123">
        <v>0</v>
      </c>
      <c r="AL102" s="123">
        <v>0</v>
      </c>
      <c r="AM102" s="123">
        <v>0</v>
      </c>
      <c r="AN102" s="124">
        <v>0</v>
      </c>
      <c r="AO102" s="129"/>
      <c r="AP102" s="129"/>
      <c r="AQ102" s="129"/>
      <c r="AR102" s="129"/>
      <c r="AS102" s="129"/>
      <c r="AT102" s="157">
        <f t="shared" si="1"/>
        <v>1</v>
      </c>
      <c r="AU102" s="129"/>
    </row>
    <row r="103" spans="2:47" x14ac:dyDescent="0.15">
      <c r="B103" s="149">
        <v>93</v>
      </c>
      <c r="C103" s="289">
        <v>10.3</v>
      </c>
      <c r="D103" s="118">
        <v>0</v>
      </c>
      <c r="E103" s="119">
        <v>0</v>
      </c>
      <c r="F103" s="119">
        <v>0</v>
      </c>
      <c r="G103" s="120">
        <v>0</v>
      </c>
      <c r="H103" s="121">
        <v>0</v>
      </c>
      <c r="I103" s="119">
        <v>0</v>
      </c>
      <c r="J103" s="119">
        <v>0</v>
      </c>
      <c r="K103" s="120">
        <v>3</v>
      </c>
      <c r="L103" s="121">
        <v>0</v>
      </c>
      <c r="M103" s="119">
        <v>0</v>
      </c>
      <c r="N103" s="119">
        <v>0</v>
      </c>
      <c r="O103" s="120">
        <v>0</v>
      </c>
      <c r="P103" s="121">
        <v>0</v>
      </c>
      <c r="Q103" s="119">
        <v>0</v>
      </c>
      <c r="R103" s="120">
        <v>0</v>
      </c>
      <c r="S103" s="121">
        <v>0</v>
      </c>
      <c r="T103" s="119">
        <v>0</v>
      </c>
      <c r="U103" s="120">
        <v>3</v>
      </c>
      <c r="V103" s="121">
        <v>0</v>
      </c>
      <c r="W103" s="119">
        <v>0</v>
      </c>
      <c r="X103" s="122">
        <v>0</v>
      </c>
      <c r="Y103" s="226" t="s">
        <v>341</v>
      </c>
      <c r="Z103" s="227" t="s">
        <v>346</v>
      </c>
      <c r="AA103" s="227" t="s">
        <v>341</v>
      </c>
      <c r="AB103" s="226" t="s">
        <v>346</v>
      </c>
      <c r="AC103" s="118"/>
      <c r="AD103" s="119"/>
      <c r="AE103" s="119"/>
      <c r="AF103" s="120"/>
      <c r="AG103" s="265">
        <v>0</v>
      </c>
      <c r="AH103" s="123">
        <v>0</v>
      </c>
      <c r="AI103" s="123">
        <v>0</v>
      </c>
      <c r="AJ103" s="123">
        <v>3.0000000000000001E-3</v>
      </c>
      <c r="AK103" s="123">
        <v>0</v>
      </c>
      <c r="AL103" s="123">
        <v>0</v>
      </c>
      <c r="AM103" s="123">
        <v>0</v>
      </c>
      <c r="AN103" s="124">
        <v>0</v>
      </c>
      <c r="AO103" s="129"/>
      <c r="AP103" s="129"/>
      <c r="AQ103" s="129"/>
      <c r="AR103" s="129"/>
      <c r="AS103" s="129"/>
      <c r="AT103" s="157">
        <f t="shared" si="1"/>
        <v>2</v>
      </c>
      <c r="AU103" s="129"/>
    </row>
    <row r="104" spans="2:47" x14ac:dyDescent="0.15">
      <c r="B104" s="149">
        <v>94</v>
      </c>
      <c r="C104" s="289">
        <v>10.3</v>
      </c>
      <c r="D104" s="118">
        <v>0</v>
      </c>
      <c r="E104" s="119">
        <v>0</v>
      </c>
      <c r="F104" s="119">
        <v>0</v>
      </c>
      <c r="G104" s="120">
        <v>0</v>
      </c>
      <c r="H104" s="121">
        <v>0</v>
      </c>
      <c r="I104" s="119">
        <v>0</v>
      </c>
      <c r="J104" s="119">
        <v>1</v>
      </c>
      <c r="K104" s="120">
        <v>1</v>
      </c>
      <c r="L104" s="121">
        <v>0</v>
      </c>
      <c r="M104" s="119">
        <v>0</v>
      </c>
      <c r="N104" s="119">
        <v>0</v>
      </c>
      <c r="O104" s="120">
        <v>0</v>
      </c>
      <c r="P104" s="121">
        <v>0</v>
      </c>
      <c r="Q104" s="119">
        <v>0</v>
      </c>
      <c r="R104" s="120">
        <v>0</v>
      </c>
      <c r="S104" s="121">
        <v>0</v>
      </c>
      <c r="T104" s="119">
        <v>0</v>
      </c>
      <c r="U104" s="120">
        <v>2</v>
      </c>
      <c r="V104" s="121">
        <v>0</v>
      </c>
      <c r="W104" s="119">
        <v>0</v>
      </c>
      <c r="X104" s="122">
        <v>0</v>
      </c>
      <c r="Y104" s="226" t="s">
        <v>341</v>
      </c>
      <c r="Z104" s="227" t="s">
        <v>346</v>
      </c>
      <c r="AA104" s="227" t="s">
        <v>341</v>
      </c>
      <c r="AB104" s="226" t="s">
        <v>346</v>
      </c>
      <c r="AC104" s="118"/>
      <c r="AD104" s="119"/>
      <c r="AE104" s="119"/>
      <c r="AF104" s="120"/>
      <c r="AG104" s="265">
        <v>0</v>
      </c>
      <c r="AH104" s="123">
        <v>0</v>
      </c>
      <c r="AI104" s="119">
        <v>0.01</v>
      </c>
      <c r="AJ104" s="123">
        <v>0</v>
      </c>
      <c r="AK104" s="123">
        <v>0</v>
      </c>
      <c r="AL104" s="123">
        <v>0</v>
      </c>
      <c r="AM104" s="123">
        <v>0</v>
      </c>
      <c r="AN104" s="124">
        <v>0</v>
      </c>
      <c r="AO104" s="129"/>
      <c r="AP104" s="129"/>
      <c r="AQ104" s="129"/>
      <c r="AR104" s="129"/>
      <c r="AS104" s="129"/>
      <c r="AT104" s="157">
        <f t="shared" si="1"/>
        <v>2</v>
      </c>
      <c r="AU104" s="129"/>
    </row>
    <row r="105" spans="2:47" x14ac:dyDescent="0.15">
      <c r="B105" s="149">
        <v>95</v>
      </c>
      <c r="C105" s="289">
        <v>10.5</v>
      </c>
      <c r="D105" s="118">
        <v>0</v>
      </c>
      <c r="E105" s="119">
        <v>0</v>
      </c>
      <c r="F105" s="119">
        <v>0</v>
      </c>
      <c r="G105" s="120">
        <v>0</v>
      </c>
      <c r="H105" s="121">
        <v>0</v>
      </c>
      <c r="I105" s="119">
        <v>0</v>
      </c>
      <c r="J105" s="119">
        <v>0</v>
      </c>
      <c r="K105" s="120">
        <v>1</v>
      </c>
      <c r="L105" s="121">
        <v>0</v>
      </c>
      <c r="M105" s="119">
        <v>0</v>
      </c>
      <c r="N105" s="119">
        <v>0</v>
      </c>
      <c r="O105" s="120">
        <v>0</v>
      </c>
      <c r="P105" s="121">
        <v>0</v>
      </c>
      <c r="Q105" s="119">
        <v>0</v>
      </c>
      <c r="R105" s="120">
        <v>0</v>
      </c>
      <c r="S105" s="121">
        <v>0</v>
      </c>
      <c r="T105" s="119">
        <v>0</v>
      </c>
      <c r="U105" s="120">
        <v>1</v>
      </c>
      <c r="V105" s="121">
        <v>0</v>
      </c>
      <c r="W105" s="119">
        <v>0</v>
      </c>
      <c r="X105" s="122">
        <v>0</v>
      </c>
      <c r="Y105" s="226" t="s">
        <v>341</v>
      </c>
      <c r="Z105" s="227" t="s">
        <v>346</v>
      </c>
      <c r="AA105" s="227" t="s">
        <v>341</v>
      </c>
      <c r="AB105" s="226" t="s">
        <v>346</v>
      </c>
      <c r="AC105" s="118"/>
      <c r="AD105" s="119"/>
      <c r="AE105" s="119"/>
      <c r="AF105" s="120"/>
      <c r="AG105" s="265">
        <v>0</v>
      </c>
      <c r="AH105" s="123">
        <v>0</v>
      </c>
      <c r="AI105" s="123">
        <v>0</v>
      </c>
      <c r="AJ105" s="123">
        <v>5.0000000000000001E-3</v>
      </c>
      <c r="AK105" s="123">
        <v>0</v>
      </c>
      <c r="AL105" s="123">
        <v>0</v>
      </c>
      <c r="AM105" s="123">
        <v>0</v>
      </c>
      <c r="AN105" s="124">
        <v>0</v>
      </c>
      <c r="AO105" s="129"/>
      <c r="AP105" s="129"/>
      <c r="AQ105" s="129"/>
      <c r="AR105" s="129"/>
      <c r="AS105" s="129"/>
      <c r="AT105" s="157">
        <f t="shared" si="1"/>
        <v>2</v>
      </c>
      <c r="AU105" s="129"/>
    </row>
    <row r="106" spans="2:47" x14ac:dyDescent="0.15">
      <c r="B106" s="149">
        <v>96</v>
      </c>
      <c r="C106" s="289">
        <v>10.5</v>
      </c>
      <c r="D106" s="118">
        <v>0</v>
      </c>
      <c r="E106" s="119">
        <v>0</v>
      </c>
      <c r="F106" s="119">
        <v>0</v>
      </c>
      <c r="G106" s="120">
        <v>0</v>
      </c>
      <c r="H106" s="121">
        <v>0</v>
      </c>
      <c r="I106" s="119">
        <v>0</v>
      </c>
      <c r="J106" s="119">
        <v>0</v>
      </c>
      <c r="K106" s="120">
        <v>0</v>
      </c>
      <c r="L106" s="121">
        <v>0</v>
      </c>
      <c r="M106" s="119">
        <v>0</v>
      </c>
      <c r="N106" s="119">
        <v>0</v>
      </c>
      <c r="O106" s="120">
        <v>0</v>
      </c>
      <c r="P106" s="121">
        <v>0</v>
      </c>
      <c r="Q106" s="119">
        <v>0</v>
      </c>
      <c r="R106" s="120">
        <v>0</v>
      </c>
      <c r="S106" s="121">
        <v>0</v>
      </c>
      <c r="T106" s="119">
        <v>0</v>
      </c>
      <c r="U106" s="120">
        <v>0</v>
      </c>
      <c r="V106" s="121">
        <v>0</v>
      </c>
      <c r="W106" s="119">
        <v>0</v>
      </c>
      <c r="X106" s="122">
        <v>0</v>
      </c>
      <c r="Y106" s="226" t="s">
        <v>341</v>
      </c>
      <c r="Z106" s="227" t="s">
        <v>341</v>
      </c>
      <c r="AA106" s="227" t="s">
        <v>341</v>
      </c>
      <c r="AB106" s="226" t="s">
        <v>341</v>
      </c>
      <c r="AC106" s="118"/>
      <c r="AD106" s="119"/>
      <c r="AE106" s="119"/>
      <c r="AF106" s="120"/>
      <c r="AG106" s="265">
        <v>0</v>
      </c>
      <c r="AH106" s="123">
        <v>0</v>
      </c>
      <c r="AI106" s="123">
        <v>0</v>
      </c>
      <c r="AJ106" s="123">
        <v>0</v>
      </c>
      <c r="AK106" s="123">
        <v>0</v>
      </c>
      <c r="AL106" s="123">
        <v>0</v>
      </c>
      <c r="AM106" s="123">
        <v>0</v>
      </c>
      <c r="AN106" s="124">
        <v>0</v>
      </c>
      <c r="AO106" s="129"/>
      <c r="AP106" s="129"/>
      <c r="AQ106" s="129"/>
      <c r="AR106" s="129"/>
      <c r="AS106" s="129"/>
      <c r="AT106" s="157">
        <f t="shared" si="1"/>
        <v>1</v>
      </c>
      <c r="AU106" s="129"/>
    </row>
    <row r="107" spans="2:47" x14ac:dyDescent="0.15">
      <c r="B107" s="149">
        <v>97</v>
      </c>
      <c r="C107" s="289">
        <v>10.5</v>
      </c>
      <c r="D107" s="118">
        <v>0</v>
      </c>
      <c r="E107" s="119">
        <v>0</v>
      </c>
      <c r="F107" s="119">
        <v>0</v>
      </c>
      <c r="G107" s="120">
        <v>0</v>
      </c>
      <c r="H107" s="121">
        <v>0</v>
      </c>
      <c r="I107" s="119">
        <v>0</v>
      </c>
      <c r="J107" s="119">
        <v>0</v>
      </c>
      <c r="K107" s="120">
        <v>5</v>
      </c>
      <c r="L107" s="121">
        <v>0</v>
      </c>
      <c r="M107" s="119">
        <v>0</v>
      </c>
      <c r="N107" s="119">
        <v>0</v>
      </c>
      <c r="O107" s="120">
        <v>0</v>
      </c>
      <c r="P107" s="121">
        <v>0</v>
      </c>
      <c r="Q107" s="119">
        <v>0</v>
      </c>
      <c r="R107" s="120">
        <v>0</v>
      </c>
      <c r="S107" s="121">
        <v>0</v>
      </c>
      <c r="T107" s="119">
        <v>0</v>
      </c>
      <c r="U107" s="120">
        <v>5</v>
      </c>
      <c r="V107" s="121">
        <v>0</v>
      </c>
      <c r="W107" s="119">
        <v>0</v>
      </c>
      <c r="X107" s="122">
        <v>0</v>
      </c>
      <c r="Y107" s="226" t="s">
        <v>341</v>
      </c>
      <c r="Z107" s="227" t="s">
        <v>346</v>
      </c>
      <c r="AA107" s="227" t="s">
        <v>341</v>
      </c>
      <c r="AB107" s="226" t="s">
        <v>346</v>
      </c>
      <c r="AC107" s="118"/>
      <c r="AD107" s="119"/>
      <c r="AE107" s="119"/>
      <c r="AF107" s="120"/>
      <c r="AG107" s="265">
        <v>0</v>
      </c>
      <c r="AH107" s="123">
        <v>0</v>
      </c>
      <c r="AI107" s="123">
        <v>0</v>
      </c>
      <c r="AJ107" s="119">
        <v>0.12</v>
      </c>
      <c r="AK107" s="123">
        <v>0</v>
      </c>
      <c r="AL107" s="123">
        <v>0</v>
      </c>
      <c r="AM107" s="123">
        <v>0</v>
      </c>
      <c r="AN107" s="124">
        <v>0</v>
      </c>
      <c r="AO107" s="129"/>
      <c r="AP107" s="129"/>
      <c r="AQ107" s="129"/>
      <c r="AR107" s="129"/>
      <c r="AS107" s="129"/>
      <c r="AT107" s="157">
        <f t="shared" si="1"/>
        <v>2</v>
      </c>
      <c r="AU107" s="129"/>
    </row>
    <row r="108" spans="2:47" x14ac:dyDescent="0.15">
      <c r="B108" s="149">
        <v>98</v>
      </c>
      <c r="C108" s="289">
        <v>10.5</v>
      </c>
      <c r="D108" s="118">
        <v>0</v>
      </c>
      <c r="E108" s="119">
        <v>0</v>
      </c>
      <c r="F108" s="119">
        <v>0</v>
      </c>
      <c r="G108" s="120">
        <v>0</v>
      </c>
      <c r="H108" s="121">
        <v>0</v>
      </c>
      <c r="I108" s="119">
        <v>0</v>
      </c>
      <c r="J108" s="119">
        <v>0</v>
      </c>
      <c r="K108" s="120">
        <v>1</v>
      </c>
      <c r="L108" s="121">
        <v>0</v>
      </c>
      <c r="M108" s="119">
        <v>0</v>
      </c>
      <c r="N108" s="119">
        <v>0</v>
      </c>
      <c r="O108" s="120">
        <v>0</v>
      </c>
      <c r="P108" s="121">
        <v>0</v>
      </c>
      <c r="Q108" s="119">
        <v>0</v>
      </c>
      <c r="R108" s="120">
        <v>0</v>
      </c>
      <c r="S108" s="121">
        <v>0</v>
      </c>
      <c r="T108" s="119">
        <v>0</v>
      </c>
      <c r="U108" s="120">
        <v>1</v>
      </c>
      <c r="V108" s="121">
        <v>0</v>
      </c>
      <c r="W108" s="119">
        <v>0</v>
      </c>
      <c r="X108" s="122">
        <v>0</v>
      </c>
      <c r="Y108" s="226" t="s">
        <v>341</v>
      </c>
      <c r="Z108" s="227" t="s">
        <v>346</v>
      </c>
      <c r="AA108" s="227" t="s">
        <v>341</v>
      </c>
      <c r="AB108" s="226" t="s">
        <v>346</v>
      </c>
      <c r="AC108" s="118"/>
      <c r="AD108" s="119"/>
      <c r="AE108" s="119"/>
      <c r="AF108" s="120"/>
      <c r="AG108" s="265">
        <v>0</v>
      </c>
      <c r="AH108" s="123">
        <v>0</v>
      </c>
      <c r="AI108" s="123">
        <v>0</v>
      </c>
      <c r="AJ108" s="123">
        <v>0.05</v>
      </c>
      <c r="AK108" s="123">
        <v>0</v>
      </c>
      <c r="AL108" s="123">
        <v>0</v>
      </c>
      <c r="AM108" s="123">
        <v>0</v>
      </c>
      <c r="AN108" s="124">
        <v>0</v>
      </c>
      <c r="AO108" s="129"/>
      <c r="AP108" s="129"/>
      <c r="AQ108" s="129"/>
      <c r="AR108" s="129"/>
      <c r="AS108" s="129"/>
      <c r="AT108" s="157">
        <f t="shared" si="1"/>
        <v>2</v>
      </c>
      <c r="AU108" s="129"/>
    </row>
    <row r="109" spans="2:47" x14ac:dyDescent="0.15">
      <c r="B109" s="149">
        <v>99</v>
      </c>
      <c r="C109" s="289">
        <v>10.5</v>
      </c>
      <c r="D109" s="118">
        <v>0</v>
      </c>
      <c r="E109" s="119">
        <v>0</v>
      </c>
      <c r="F109" s="119">
        <v>0</v>
      </c>
      <c r="G109" s="120">
        <v>0</v>
      </c>
      <c r="H109" s="121">
        <v>0</v>
      </c>
      <c r="I109" s="119">
        <v>0</v>
      </c>
      <c r="J109" s="119">
        <v>2</v>
      </c>
      <c r="K109" s="120">
        <v>2</v>
      </c>
      <c r="L109" s="121">
        <v>0</v>
      </c>
      <c r="M109" s="119">
        <v>0</v>
      </c>
      <c r="N109" s="119">
        <v>0</v>
      </c>
      <c r="O109" s="120">
        <v>0</v>
      </c>
      <c r="P109" s="121">
        <v>0</v>
      </c>
      <c r="Q109" s="119">
        <v>0</v>
      </c>
      <c r="R109" s="120">
        <v>0</v>
      </c>
      <c r="S109" s="121">
        <v>0</v>
      </c>
      <c r="T109" s="119">
        <v>0</v>
      </c>
      <c r="U109" s="120">
        <v>4</v>
      </c>
      <c r="V109" s="121">
        <v>0</v>
      </c>
      <c r="W109" s="119">
        <v>0</v>
      </c>
      <c r="X109" s="122">
        <v>0</v>
      </c>
      <c r="Y109" s="226" t="s">
        <v>341</v>
      </c>
      <c r="Z109" s="227" t="s">
        <v>346</v>
      </c>
      <c r="AA109" s="227" t="s">
        <v>341</v>
      </c>
      <c r="AB109" s="226" t="s">
        <v>346</v>
      </c>
      <c r="AC109" s="118"/>
      <c r="AD109" s="119"/>
      <c r="AE109" s="119"/>
      <c r="AF109" s="120"/>
      <c r="AG109" s="265">
        <v>0</v>
      </c>
      <c r="AH109" s="123">
        <v>0</v>
      </c>
      <c r="AI109" s="119">
        <v>5.7500000000000002E-2</v>
      </c>
      <c r="AJ109" s="123">
        <v>0</v>
      </c>
      <c r="AK109" s="123">
        <v>0</v>
      </c>
      <c r="AL109" s="123">
        <v>0</v>
      </c>
      <c r="AM109" s="123">
        <v>0</v>
      </c>
      <c r="AN109" s="124">
        <v>0</v>
      </c>
      <c r="AO109" s="129"/>
      <c r="AP109" s="129"/>
      <c r="AQ109" s="129"/>
      <c r="AR109" s="129"/>
      <c r="AS109" s="129"/>
      <c r="AT109" s="157">
        <f t="shared" si="1"/>
        <v>2</v>
      </c>
      <c r="AU109" s="129"/>
    </row>
    <row r="110" spans="2:47" x14ac:dyDescent="0.15">
      <c r="B110" s="149">
        <v>100</v>
      </c>
      <c r="C110" s="289">
        <v>10.5</v>
      </c>
      <c r="D110" s="118">
        <v>0</v>
      </c>
      <c r="E110" s="119">
        <v>0</v>
      </c>
      <c r="F110" s="119">
        <v>0</v>
      </c>
      <c r="G110" s="120">
        <v>0</v>
      </c>
      <c r="H110" s="121">
        <v>0</v>
      </c>
      <c r="I110" s="119">
        <v>0</v>
      </c>
      <c r="J110" s="119">
        <v>2</v>
      </c>
      <c r="K110" s="120">
        <v>1</v>
      </c>
      <c r="L110" s="121">
        <v>0</v>
      </c>
      <c r="M110" s="119">
        <v>0</v>
      </c>
      <c r="N110" s="119">
        <v>0</v>
      </c>
      <c r="O110" s="120">
        <v>0</v>
      </c>
      <c r="P110" s="121">
        <v>0</v>
      </c>
      <c r="Q110" s="119">
        <v>0</v>
      </c>
      <c r="R110" s="120">
        <v>0</v>
      </c>
      <c r="S110" s="121">
        <v>0</v>
      </c>
      <c r="T110" s="119">
        <v>0</v>
      </c>
      <c r="U110" s="120">
        <v>3</v>
      </c>
      <c r="V110" s="121">
        <v>0</v>
      </c>
      <c r="W110" s="119">
        <v>0</v>
      </c>
      <c r="X110" s="122">
        <v>0</v>
      </c>
      <c r="Y110" s="226" t="s">
        <v>341</v>
      </c>
      <c r="Z110" s="227" t="s">
        <v>346</v>
      </c>
      <c r="AA110" s="227" t="s">
        <v>341</v>
      </c>
      <c r="AB110" s="226" t="s">
        <v>346</v>
      </c>
      <c r="AC110" s="118"/>
      <c r="AD110" s="119"/>
      <c r="AE110" s="119"/>
      <c r="AF110" s="120"/>
      <c r="AG110" s="265">
        <v>0</v>
      </c>
      <c r="AH110" s="123">
        <v>0</v>
      </c>
      <c r="AI110" s="119">
        <v>0.04</v>
      </c>
      <c r="AJ110" s="123">
        <v>0</v>
      </c>
      <c r="AK110" s="123">
        <v>0</v>
      </c>
      <c r="AL110" s="123">
        <v>0</v>
      </c>
      <c r="AM110" s="123">
        <v>0</v>
      </c>
      <c r="AN110" s="124">
        <v>0</v>
      </c>
      <c r="AO110" s="129"/>
      <c r="AP110" s="129"/>
      <c r="AQ110" s="129"/>
      <c r="AR110" s="129"/>
      <c r="AS110" s="129"/>
      <c r="AT110" s="157">
        <f t="shared" si="1"/>
        <v>2</v>
      </c>
      <c r="AU110" s="129"/>
    </row>
    <row r="111" spans="2:47" x14ac:dyDescent="0.15">
      <c r="B111" s="149">
        <v>101</v>
      </c>
      <c r="C111" s="289">
        <v>10.5</v>
      </c>
      <c r="D111" s="118">
        <v>0</v>
      </c>
      <c r="E111" s="119">
        <v>0</v>
      </c>
      <c r="F111" s="119">
        <v>0</v>
      </c>
      <c r="G111" s="120">
        <v>0</v>
      </c>
      <c r="H111" s="121">
        <v>0</v>
      </c>
      <c r="I111" s="119">
        <v>0</v>
      </c>
      <c r="J111" s="119">
        <v>0</v>
      </c>
      <c r="K111" s="120">
        <v>1</v>
      </c>
      <c r="L111" s="121">
        <v>0</v>
      </c>
      <c r="M111" s="119">
        <v>0</v>
      </c>
      <c r="N111" s="119">
        <v>0</v>
      </c>
      <c r="O111" s="120">
        <v>0</v>
      </c>
      <c r="P111" s="121">
        <v>0</v>
      </c>
      <c r="Q111" s="119">
        <v>0</v>
      </c>
      <c r="R111" s="120">
        <v>0</v>
      </c>
      <c r="S111" s="121">
        <v>0</v>
      </c>
      <c r="T111" s="119">
        <v>0</v>
      </c>
      <c r="U111" s="120">
        <v>1</v>
      </c>
      <c r="V111" s="121">
        <v>0</v>
      </c>
      <c r="W111" s="119">
        <v>0</v>
      </c>
      <c r="X111" s="122">
        <v>0</v>
      </c>
      <c r="Y111" s="226" t="s">
        <v>341</v>
      </c>
      <c r="Z111" s="227" t="s">
        <v>346</v>
      </c>
      <c r="AA111" s="227" t="s">
        <v>341</v>
      </c>
      <c r="AB111" s="226" t="s">
        <v>346</v>
      </c>
      <c r="AC111" s="118"/>
      <c r="AD111" s="119"/>
      <c r="AE111" s="119"/>
      <c r="AF111" s="120"/>
      <c r="AG111" s="265">
        <v>0</v>
      </c>
      <c r="AH111" s="123">
        <v>0</v>
      </c>
      <c r="AI111" s="123">
        <v>0</v>
      </c>
      <c r="AJ111" s="123">
        <v>0.01</v>
      </c>
      <c r="AK111" s="123">
        <v>0</v>
      </c>
      <c r="AL111" s="123">
        <v>0</v>
      </c>
      <c r="AM111" s="123">
        <v>0</v>
      </c>
      <c r="AN111" s="124">
        <v>0</v>
      </c>
      <c r="AO111" s="129"/>
      <c r="AP111" s="129"/>
      <c r="AQ111" s="129"/>
      <c r="AR111" s="129"/>
      <c r="AS111" s="129"/>
      <c r="AT111" s="157">
        <f t="shared" si="1"/>
        <v>2</v>
      </c>
      <c r="AU111" s="129"/>
    </row>
    <row r="112" spans="2:47" x14ac:dyDescent="0.15">
      <c r="B112" s="149">
        <v>102</v>
      </c>
      <c r="C112" s="289">
        <v>6.3</v>
      </c>
      <c r="D112" s="118">
        <v>0</v>
      </c>
      <c r="E112" s="119">
        <v>0</v>
      </c>
      <c r="F112" s="119">
        <v>0</v>
      </c>
      <c r="G112" s="120">
        <v>0</v>
      </c>
      <c r="H112" s="121">
        <v>0</v>
      </c>
      <c r="I112" s="119">
        <v>0</v>
      </c>
      <c r="J112" s="119">
        <v>0</v>
      </c>
      <c r="K112" s="120">
        <v>0</v>
      </c>
      <c r="L112" s="121">
        <v>0</v>
      </c>
      <c r="M112" s="119">
        <v>0</v>
      </c>
      <c r="N112" s="119">
        <v>0</v>
      </c>
      <c r="O112" s="120">
        <v>0</v>
      </c>
      <c r="P112" s="121">
        <v>0</v>
      </c>
      <c r="Q112" s="119">
        <v>0</v>
      </c>
      <c r="R112" s="120">
        <v>0</v>
      </c>
      <c r="S112" s="121">
        <v>0</v>
      </c>
      <c r="T112" s="119">
        <v>0</v>
      </c>
      <c r="U112" s="120">
        <v>0</v>
      </c>
      <c r="V112" s="121">
        <v>0</v>
      </c>
      <c r="W112" s="119">
        <v>0</v>
      </c>
      <c r="X112" s="122">
        <v>0</v>
      </c>
      <c r="Y112" s="226" t="s">
        <v>341</v>
      </c>
      <c r="Z112" s="227" t="s">
        <v>341</v>
      </c>
      <c r="AA112" s="227" t="s">
        <v>341</v>
      </c>
      <c r="AB112" s="226" t="s">
        <v>341</v>
      </c>
      <c r="AC112" s="118"/>
      <c r="AD112" s="119"/>
      <c r="AE112" s="119"/>
      <c r="AF112" s="120"/>
      <c r="AG112" s="265">
        <v>0</v>
      </c>
      <c r="AH112" s="123">
        <v>0</v>
      </c>
      <c r="AI112" s="123">
        <v>0</v>
      </c>
      <c r="AJ112" s="123">
        <v>0</v>
      </c>
      <c r="AK112" s="123">
        <v>0</v>
      </c>
      <c r="AL112" s="123">
        <v>0</v>
      </c>
      <c r="AM112" s="123">
        <v>0</v>
      </c>
      <c r="AN112" s="124">
        <v>0</v>
      </c>
      <c r="AO112" s="129"/>
      <c r="AP112" s="129"/>
      <c r="AQ112" s="129"/>
      <c r="AR112" s="129"/>
      <c r="AS112" s="129"/>
      <c r="AT112" s="157">
        <f t="shared" si="1"/>
        <v>1</v>
      </c>
      <c r="AU112" s="129"/>
    </row>
    <row r="113" spans="2:47" x14ac:dyDescent="0.15">
      <c r="B113" s="149" t="s">
        <v>714</v>
      </c>
      <c r="C113" s="125">
        <v>0</v>
      </c>
      <c r="D113" s="118">
        <v>0</v>
      </c>
      <c r="E113" s="119">
        <v>0</v>
      </c>
      <c r="F113" s="119">
        <v>0</v>
      </c>
      <c r="G113" s="120">
        <v>0</v>
      </c>
      <c r="H113" s="121">
        <v>0</v>
      </c>
      <c r="I113" s="119">
        <v>0</v>
      </c>
      <c r="J113" s="119">
        <v>0</v>
      </c>
      <c r="K113" s="120">
        <v>0</v>
      </c>
      <c r="L113" s="121">
        <v>0</v>
      </c>
      <c r="M113" s="119">
        <v>0</v>
      </c>
      <c r="N113" s="119">
        <v>0</v>
      </c>
      <c r="O113" s="120">
        <v>0</v>
      </c>
      <c r="P113" s="121">
        <v>0</v>
      </c>
      <c r="Q113" s="119">
        <v>0</v>
      </c>
      <c r="R113" s="120">
        <v>0</v>
      </c>
      <c r="S113" s="121">
        <v>0</v>
      </c>
      <c r="T113" s="119">
        <v>0</v>
      </c>
      <c r="U113" s="120">
        <v>0</v>
      </c>
      <c r="V113" s="121">
        <v>0</v>
      </c>
      <c r="W113" s="119">
        <v>0</v>
      </c>
      <c r="X113" s="122">
        <v>0</v>
      </c>
      <c r="Y113" s="226" t="s">
        <v>341</v>
      </c>
      <c r="Z113" s="227" t="s">
        <v>341</v>
      </c>
      <c r="AA113" s="227" t="s">
        <v>341</v>
      </c>
      <c r="AB113" s="226" t="s">
        <v>341</v>
      </c>
      <c r="AC113" s="118"/>
      <c r="AD113" s="119"/>
      <c r="AE113" s="119"/>
      <c r="AF113" s="120"/>
      <c r="AG113" s="265">
        <v>0</v>
      </c>
      <c r="AH113" s="123">
        <v>0</v>
      </c>
      <c r="AI113" s="123">
        <v>0</v>
      </c>
      <c r="AJ113" s="123">
        <v>0</v>
      </c>
      <c r="AK113" s="123">
        <v>0</v>
      </c>
      <c r="AL113" s="123">
        <v>0</v>
      </c>
      <c r="AM113" s="123">
        <v>0</v>
      </c>
      <c r="AN113" s="124">
        <v>0</v>
      </c>
      <c r="AO113" s="129"/>
      <c r="AP113" s="129"/>
      <c r="AQ113" s="129"/>
      <c r="AR113" s="129"/>
      <c r="AS113" s="129"/>
      <c r="AT113" s="157">
        <f t="shared" si="1"/>
        <v>1</v>
      </c>
      <c r="AU113" s="129"/>
    </row>
    <row r="114" spans="2:47" ht="12.75" thickBot="1" x14ac:dyDescent="0.2">
      <c r="B114" s="149"/>
      <c r="C114" s="125"/>
      <c r="D114" s="118"/>
      <c r="E114" s="119"/>
      <c r="F114" s="119"/>
      <c r="G114" s="120"/>
      <c r="H114" s="121"/>
      <c r="I114" s="119"/>
      <c r="J114" s="119"/>
      <c r="K114" s="120"/>
      <c r="L114" s="121"/>
      <c r="M114" s="119"/>
      <c r="N114" s="119"/>
      <c r="O114" s="120"/>
      <c r="P114" s="121"/>
      <c r="Q114" s="119"/>
      <c r="R114" s="120"/>
      <c r="S114" s="121"/>
      <c r="T114" s="119"/>
      <c r="U114" s="120"/>
      <c r="V114" s="121"/>
      <c r="W114" s="119"/>
      <c r="X114" s="122"/>
      <c r="Y114" s="226"/>
      <c r="Z114" s="227"/>
      <c r="AA114" s="227"/>
      <c r="AB114" s="226"/>
      <c r="AC114" s="118"/>
      <c r="AD114" s="119"/>
      <c r="AE114" s="119"/>
      <c r="AF114" s="120"/>
      <c r="AG114" s="128"/>
      <c r="AH114" s="119"/>
      <c r="AI114" s="119"/>
      <c r="AJ114" s="119"/>
      <c r="AK114" s="119"/>
      <c r="AL114" s="119"/>
      <c r="AM114" s="119"/>
      <c r="AN114" s="122"/>
      <c r="AO114" s="129"/>
      <c r="AP114" s="129"/>
      <c r="AQ114" s="129"/>
      <c r="AR114" s="129"/>
      <c r="AS114" s="129"/>
      <c r="AT114" s="157">
        <f t="shared" si="1"/>
        <v>1</v>
      </c>
      <c r="AU114" s="129"/>
    </row>
    <row r="115" spans="2:47" ht="15" customHeight="1" thickTop="1" thickBot="1" x14ac:dyDescent="0.2">
      <c r="B115" s="1128" t="s">
        <v>892</v>
      </c>
      <c r="C115" s="1129"/>
      <c r="D115" s="250">
        <f t="shared" ref="D115:X115" si="2">SUM(D10:D114)</f>
        <v>0</v>
      </c>
      <c r="E115" s="251">
        <f t="shared" si="2"/>
        <v>0</v>
      </c>
      <c r="F115" s="251">
        <f t="shared" si="2"/>
        <v>0</v>
      </c>
      <c r="G115" s="252">
        <f t="shared" si="2"/>
        <v>6</v>
      </c>
      <c r="H115" s="253">
        <f t="shared" si="2"/>
        <v>0</v>
      </c>
      <c r="I115" s="251">
        <f t="shared" si="2"/>
        <v>1</v>
      </c>
      <c r="J115" s="251">
        <f t="shared" si="2"/>
        <v>38</v>
      </c>
      <c r="K115" s="252">
        <f t="shared" si="2"/>
        <v>62</v>
      </c>
      <c r="L115" s="253">
        <f t="shared" si="2"/>
        <v>0</v>
      </c>
      <c r="M115" s="251">
        <f t="shared" si="2"/>
        <v>0</v>
      </c>
      <c r="N115" s="251">
        <f t="shared" si="2"/>
        <v>0</v>
      </c>
      <c r="O115" s="252">
        <f t="shared" si="2"/>
        <v>4</v>
      </c>
      <c r="P115" s="253">
        <f t="shared" si="2"/>
        <v>0</v>
      </c>
      <c r="Q115" s="251">
        <f t="shared" si="2"/>
        <v>0</v>
      </c>
      <c r="R115" s="252">
        <f t="shared" si="2"/>
        <v>6</v>
      </c>
      <c r="S115" s="253">
        <f t="shared" si="2"/>
        <v>0</v>
      </c>
      <c r="T115" s="251">
        <f t="shared" si="2"/>
        <v>1</v>
      </c>
      <c r="U115" s="252">
        <f t="shared" si="2"/>
        <v>100</v>
      </c>
      <c r="V115" s="253">
        <f t="shared" si="2"/>
        <v>0</v>
      </c>
      <c r="W115" s="251">
        <f t="shared" si="2"/>
        <v>0</v>
      </c>
      <c r="X115" s="254">
        <f t="shared" si="2"/>
        <v>4</v>
      </c>
      <c r="Y115" s="255"/>
      <c r="Z115" s="256"/>
      <c r="AA115" s="256"/>
      <c r="AB115" s="255"/>
      <c r="AC115" s="257">
        <f t="shared" ref="AC115:AN115" si="3">SUM(AC10:AC114)</f>
        <v>0</v>
      </c>
      <c r="AD115" s="258">
        <f t="shared" si="3"/>
        <v>0</v>
      </c>
      <c r="AE115" s="258">
        <f t="shared" si="3"/>
        <v>0</v>
      </c>
      <c r="AF115" s="259">
        <f t="shared" si="3"/>
        <v>48.5</v>
      </c>
      <c r="AG115" s="260">
        <f t="shared" si="3"/>
        <v>0</v>
      </c>
      <c r="AH115" s="261">
        <f t="shared" si="3"/>
        <v>1.1000000000000001</v>
      </c>
      <c r="AI115" s="261">
        <f t="shared" si="3"/>
        <v>4.4965000000000002</v>
      </c>
      <c r="AJ115" s="261">
        <f t="shared" si="3"/>
        <v>18.465</v>
      </c>
      <c r="AK115" s="261">
        <f t="shared" si="3"/>
        <v>0</v>
      </c>
      <c r="AL115" s="261">
        <f t="shared" si="3"/>
        <v>0</v>
      </c>
      <c r="AM115" s="261">
        <f t="shared" si="3"/>
        <v>0</v>
      </c>
      <c r="AN115" s="262">
        <f t="shared" si="3"/>
        <v>28.47</v>
      </c>
      <c r="AO115" s="129"/>
      <c r="AP115" s="129"/>
      <c r="AQ115" s="129"/>
      <c r="AR115" s="129"/>
      <c r="AS115" s="129"/>
      <c r="AT115" s="135">
        <f>MAX(AT10:AT114)</f>
        <v>3</v>
      </c>
      <c r="AU115" s="129" t="s">
        <v>302</v>
      </c>
    </row>
    <row r="116" spans="2:47" x14ac:dyDescent="0.15">
      <c r="D116" s="111" t="s">
        <v>893</v>
      </c>
      <c r="E116" s="110"/>
      <c r="F116" s="111"/>
      <c r="G116" s="111"/>
      <c r="H116" s="111"/>
      <c r="I116" s="111"/>
      <c r="J116" s="111"/>
      <c r="K116" s="111"/>
      <c r="L116" s="111"/>
      <c r="M116" s="111"/>
      <c r="N116" s="111"/>
      <c r="O116" s="111"/>
      <c r="P116" s="111"/>
      <c r="Q116" s="111"/>
      <c r="R116" s="111"/>
      <c r="S116" s="111"/>
      <c r="T116" s="111"/>
      <c r="U116" s="111"/>
      <c r="V116" s="111"/>
      <c r="W116" s="111"/>
      <c r="X116" s="111"/>
      <c r="Y116" s="111"/>
      <c r="Z116" s="111"/>
      <c r="AA116" s="111"/>
      <c r="AB116" s="111"/>
      <c r="AC116" s="111"/>
      <c r="AD116" s="111"/>
      <c r="AE116" s="111"/>
      <c r="AF116" s="111"/>
      <c r="AG116" s="111"/>
      <c r="AH116" s="111"/>
      <c r="AI116" s="111"/>
      <c r="AJ116" s="111"/>
      <c r="AK116" s="111"/>
      <c r="AL116" s="111"/>
      <c r="AM116" s="111"/>
      <c r="AN116" s="111"/>
    </row>
    <row r="117" spans="2:47" x14ac:dyDescent="0.15">
      <c r="D117" s="111" t="s">
        <v>894</v>
      </c>
      <c r="E117" s="110"/>
      <c r="F117" s="111"/>
      <c r="G117" s="111"/>
      <c r="H117" s="111"/>
      <c r="I117" s="111"/>
      <c r="J117" s="111"/>
      <c r="K117" s="111"/>
      <c r="L117" s="111"/>
      <c r="M117" s="111"/>
      <c r="N117" s="111"/>
      <c r="O117" s="111"/>
      <c r="P117" s="111"/>
      <c r="Q117" s="111"/>
      <c r="R117" s="111"/>
      <c r="S117" s="111"/>
      <c r="T117" s="111"/>
      <c r="U117" s="111"/>
      <c r="V117" s="111"/>
      <c r="W117" s="111"/>
      <c r="X117" s="111"/>
      <c r="Y117" s="111"/>
      <c r="Z117" s="111"/>
      <c r="AA117" s="111"/>
      <c r="AB117" s="111"/>
      <c r="AC117" s="111"/>
      <c r="AD117" s="111"/>
      <c r="AE117" s="111"/>
      <c r="AF117" s="111"/>
      <c r="AG117" s="111"/>
      <c r="AH117" s="111"/>
      <c r="AI117" s="111"/>
      <c r="AJ117" s="111"/>
      <c r="AK117" s="111"/>
      <c r="AL117" s="111"/>
      <c r="AM117" s="111"/>
      <c r="AN117" s="111"/>
    </row>
    <row r="118" spans="2:47" x14ac:dyDescent="0.15">
      <c r="D118" s="111" t="s">
        <v>895</v>
      </c>
      <c r="E118" s="110"/>
      <c r="F118" s="111"/>
      <c r="G118" s="111"/>
      <c r="H118" s="111"/>
      <c r="I118" s="111"/>
      <c r="J118" s="111"/>
      <c r="K118" s="111"/>
      <c r="L118" s="111"/>
      <c r="M118" s="111"/>
      <c r="N118" s="111"/>
      <c r="O118" s="111"/>
      <c r="P118" s="111"/>
      <c r="Q118" s="111"/>
      <c r="R118" s="111"/>
      <c r="S118" s="111"/>
      <c r="T118" s="111"/>
      <c r="U118" s="111"/>
      <c r="V118" s="111"/>
      <c r="W118" s="111"/>
      <c r="X118" s="111"/>
      <c r="Y118" s="111"/>
      <c r="Z118" s="111"/>
      <c r="AA118" s="111"/>
      <c r="AB118" s="111"/>
      <c r="AC118" s="111"/>
      <c r="AD118" s="111"/>
      <c r="AE118" s="111"/>
      <c r="AF118" s="111"/>
      <c r="AG118" s="111"/>
      <c r="AH118" s="111"/>
      <c r="AI118" s="111"/>
      <c r="AJ118" s="111"/>
      <c r="AK118" s="111"/>
      <c r="AL118" s="111"/>
      <c r="AM118" s="111"/>
      <c r="AN118" s="111"/>
    </row>
    <row r="119" spans="2:47" x14ac:dyDescent="0.15">
      <c r="D119" s="111" t="s">
        <v>896</v>
      </c>
      <c r="E119" s="110"/>
      <c r="F119" s="111"/>
      <c r="G119" s="111"/>
      <c r="H119" s="111"/>
      <c r="I119" s="111"/>
      <c r="J119" s="111"/>
      <c r="K119" s="111"/>
      <c r="L119" s="111"/>
      <c r="M119" s="111"/>
      <c r="N119" s="111"/>
      <c r="O119" s="111"/>
      <c r="P119" s="111"/>
      <c r="Q119" s="111"/>
      <c r="R119" s="111"/>
      <c r="S119" s="111"/>
      <c r="T119" s="111"/>
      <c r="U119" s="111"/>
      <c r="V119" s="111"/>
      <c r="W119" s="111"/>
      <c r="X119" s="111"/>
      <c r="Y119" s="111"/>
      <c r="Z119" s="111"/>
      <c r="AA119" s="111"/>
      <c r="AB119" s="111"/>
      <c r="AC119" s="111"/>
      <c r="AD119" s="111"/>
      <c r="AE119" s="111"/>
      <c r="AF119" s="111"/>
      <c r="AG119" s="111"/>
      <c r="AH119" s="111"/>
      <c r="AI119" s="111"/>
      <c r="AJ119" s="111"/>
      <c r="AK119" s="111"/>
      <c r="AL119" s="111"/>
      <c r="AM119" s="111"/>
      <c r="AN119" s="111"/>
    </row>
    <row r="120" spans="2:47" x14ac:dyDescent="0.15">
      <c r="D120" s="111" t="s">
        <v>897</v>
      </c>
      <c r="E120" s="110"/>
      <c r="F120" s="111"/>
      <c r="G120" s="111"/>
      <c r="H120" s="111"/>
      <c r="I120" s="111"/>
      <c r="J120" s="111"/>
      <c r="K120" s="111"/>
      <c r="L120" s="111"/>
      <c r="M120" s="111"/>
      <c r="N120" s="111"/>
      <c r="O120" s="111"/>
      <c r="P120" s="111"/>
      <c r="Q120" s="111"/>
      <c r="R120" s="111"/>
      <c r="S120" s="111"/>
      <c r="T120" s="111"/>
      <c r="U120" s="111"/>
      <c r="V120" s="111"/>
      <c r="W120" s="111"/>
      <c r="X120" s="111"/>
      <c r="Y120" s="111"/>
      <c r="Z120" s="111"/>
      <c r="AA120" s="111"/>
      <c r="AB120" s="111"/>
      <c r="AC120" s="111"/>
      <c r="AD120" s="111"/>
      <c r="AE120" s="111"/>
      <c r="AF120" s="111"/>
      <c r="AG120" s="111"/>
      <c r="AH120" s="111"/>
      <c r="AI120" s="111"/>
      <c r="AJ120" s="111"/>
      <c r="AK120" s="111"/>
      <c r="AL120" s="111"/>
      <c r="AM120" s="111"/>
      <c r="AN120" s="111"/>
    </row>
    <row r="121" spans="2:47" x14ac:dyDescent="0.15">
      <c r="D121" s="111" t="s">
        <v>898</v>
      </c>
      <c r="E121" s="110"/>
      <c r="F121" s="111"/>
      <c r="G121" s="111"/>
      <c r="H121" s="111"/>
      <c r="I121" s="111"/>
      <c r="J121" s="111"/>
      <c r="K121" s="111"/>
      <c r="L121" s="111"/>
      <c r="M121" s="111"/>
      <c r="N121" s="111"/>
      <c r="O121" s="111"/>
      <c r="P121" s="111"/>
      <c r="Q121" s="111"/>
      <c r="R121" s="111"/>
      <c r="S121" s="111"/>
      <c r="T121" s="111"/>
      <c r="U121" s="111"/>
      <c r="V121" s="111"/>
      <c r="W121" s="111"/>
      <c r="X121" s="111"/>
      <c r="Y121" s="111"/>
      <c r="Z121" s="111"/>
      <c r="AA121" s="111"/>
      <c r="AB121" s="111"/>
      <c r="AC121" s="111"/>
      <c r="AD121" s="111"/>
      <c r="AE121" s="111"/>
      <c r="AF121" s="111"/>
      <c r="AG121" s="111"/>
      <c r="AH121" s="111"/>
      <c r="AI121" s="111"/>
      <c r="AJ121" s="111"/>
      <c r="AK121" s="111"/>
      <c r="AL121" s="111"/>
      <c r="AM121" s="111"/>
      <c r="AN121" s="111"/>
    </row>
  </sheetData>
  <mergeCells count="42">
    <mergeCell ref="B115:C115"/>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Z8:Z9"/>
    <mergeCell ref="Y8:Y9"/>
    <mergeCell ref="Y6:AB7"/>
    <mergeCell ref="P7:X7"/>
    <mergeCell ref="D7:O7"/>
    <mergeCell ref="D6:X6"/>
    <mergeCell ref="V8:X8"/>
    <mergeCell ref="AB8:AB9"/>
    <mergeCell ref="D8:G8"/>
    <mergeCell ref="H8:K8"/>
    <mergeCell ref="L8:O8"/>
    <mergeCell ref="P8:R8"/>
  </mergeCells>
  <phoneticPr fontId="9"/>
  <conditionalFormatting sqref="E2:T3">
    <cfRule type="cellIs" dxfId="43" priority="1" operator="equal">
      <formula>0</formula>
    </cfRule>
  </conditionalFormatting>
  <dataValidations count="1">
    <dataValidation type="decimal" imeMode="off" allowBlank="1" showErrorMessage="1" sqref="C11:C112" xr:uid="{730B23B6-AB0C-4794-B8D0-577E452F6365}">
      <formula1>0.1</formula1>
      <formula2>99.9</formula2>
    </dataValidation>
  </dataValidations>
  <printOptions horizontalCentered="1" verticalCentered="1"/>
  <pageMargins left="0.39370078740157483" right="0.39370078740157483" top="0.59055118110236227" bottom="0.59055118110236227" header="0.31496062992125984" footer="0.31496062992125984"/>
  <pageSetup paperSize="9" scale="83"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2BFDA71D-63E4-4B05-B445-FF25D1FF6138}">
          <x14:formula1>
            <xm:f>'(参考)リスト'!$G$16:$G$20</xm:f>
          </x14:formula1>
          <xm:sqref>Y10:AB43</xm:sqref>
        </x14:dataValidation>
      </x14:dataValidations>
    </ext>
  </extLst>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7"/>
  <dimension ref="B3:M80"/>
  <sheetViews>
    <sheetView view="pageBreakPreview" zoomScale="80" zoomScaleNormal="85" zoomScaleSheetLayoutView="80" workbookViewId="0">
      <selection activeCell="C16" sqref="C16"/>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s>
  <sheetData>
    <row r="3" spans="2:13" ht="14.25" thickBot="1" x14ac:dyDescent="0.2"/>
    <row r="4" spans="2:13" ht="14.25" thickBot="1" x14ac:dyDescent="0.2">
      <c r="B4" s="1148" t="s">
        <v>510</v>
      </c>
      <c r="C4" s="1149"/>
      <c r="D4" s="1149"/>
      <c r="E4" s="1150"/>
    </row>
    <row r="5" spans="2:13" ht="14.25" thickBot="1" x14ac:dyDescent="0.2">
      <c r="B5" s="143" t="s">
        <v>493</v>
      </c>
      <c r="C5" s="143" t="s">
        <v>494</v>
      </c>
      <c r="D5" s="143" t="s">
        <v>507</v>
      </c>
      <c r="E5" s="143" t="s">
        <v>508</v>
      </c>
    </row>
    <row r="6" spans="2:13" ht="14.25" thickTop="1" x14ac:dyDescent="0.15">
      <c r="B6" s="176" t="s">
        <v>495</v>
      </c>
      <c r="C6" s="176" t="s">
        <v>502</v>
      </c>
      <c r="D6" s="176" t="s">
        <v>332</v>
      </c>
      <c r="E6" s="176" t="s">
        <v>332</v>
      </c>
    </row>
    <row r="7" spans="2:13" x14ac:dyDescent="0.15">
      <c r="B7" s="177" t="s">
        <v>496</v>
      </c>
      <c r="C7" s="177" t="s">
        <v>503</v>
      </c>
      <c r="D7" s="177" t="s">
        <v>509</v>
      </c>
      <c r="E7" s="177" t="s">
        <v>509</v>
      </c>
    </row>
    <row r="8" spans="2:13" x14ac:dyDescent="0.15">
      <c r="B8" s="178" t="s">
        <v>497</v>
      </c>
      <c r="C8" s="178" t="s">
        <v>504</v>
      </c>
      <c r="D8" s="179"/>
      <c r="E8" s="179"/>
    </row>
    <row r="9" spans="2:13" x14ac:dyDescent="0.15">
      <c r="B9" s="178" t="s">
        <v>498</v>
      </c>
      <c r="C9" s="178" t="s">
        <v>505</v>
      </c>
      <c r="D9" s="179"/>
      <c r="E9" s="179"/>
    </row>
    <row r="10" spans="2:13" x14ac:dyDescent="0.15">
      <c r="B10" s="178" t="s">
        <v>500</v>
      </c>
      <c r="C10" s="178" t="s">
        <v>336</v>
      </c>
      <c r="D10" s="179"/>
      <c r="E10" s="179"/>
    </row>
    <row r="11" spans="2:13" x14ac:dyDescent="0.15">
      <c r="B11" s="179" t="s">
        <v>499</v>
      </c>
      <c r="C11" s="179"/>
      <c r="D11" s="179"/>
      <c r="E11" s="179"/>
    </row>
    <row r="12" spans="2:13" x14ac:dyDescent="0.15">
      <c r="B12" s="179" t="s">
        <v>501</v>
      </c>
      <c r="C12" s="50"/>
    </row>
    <row r="13" spans="2:13" ht="14.25" thickBot="1" x14ac:dyDescent="0.2"/>
    <row r="14" spans="2:13" ht="14.25" thickBot="1" x14ac:dyDescent="0.2">
      <c r="B14" s="1142" t="s">
        <v>525</v>
      </c>
      <c r="C14" s="1143"/>
      <c r="D14" s="1143"/>
      <c r="E14" s="1143"/>
      <c r="F14" s="1143"/>
      <c r="G14" s="1143"/>
      <c r="H14" s="1143"/>
      <c r="I14" s="1143"/>
      <c r="J14" s="1144"/>
      <c r="L14" s="182" t="s">
        <v>396</v>
      </c>
      <c r="M14" s="182"/>
    </row>
    <row r="15" spans="2:13" ht="14.25" thickBot="1" x14ac:dyDescent="0.2">
      <c r="B15" s="143" t="s">
        <v>326</v>
      </c>
      <c r="C15" s="158" t="s">
        <v>438</v>
      </c>
      <c r="D15" s="147" t="s">
        <v>439</v>
      </c>
      <c r="E15" s="147" t="s">
        <v>440</v>
      </c>
      <c r="F15" s="147" t="s">
        <v>441</v>
      </c>
      <c r="G15" s="147" t="s">
        <v>442</v>
      </c>
      <c r="H15" s="147" t="s">
        <v>443</v>
      </c>
      <c r="I15" s="147" t="s">
        <v>444</v>
      </c>
      <c r="J15" s="147" t="s">
        <v>445</v>
      </c>
      <c r="L15" s="182" t="s">
        <v>397</v>
      </c>
      <c r="M15" s="182" t="s">
        <v>404</v>
      </c>
    </row>
    <row r="16" spans="2:13" ht="14.25" thickTop="1" x14ac:dyDescent="0.15">
      <c r="B16" s="142" t="s">
        <v>529</v>
      </c>
      <c r="C16" s="173" t="s">
        <v>482</v>
      </c>
      <c r="D16" s="153" t="s">
        <v>340</v>
      </c>
      <c r="E16" s="153" t="s">
        <v>333</v>
      </c>
      <c r="F16" s="153" t="s">
        <v>341</v>
      </c>
      <c r="G16" s="153" t="s">
        <v>341</v>
      </c>
      <c r="H16" s="153" t="s">
        <v>357</v>
      </c>
      <c r="I16" s="145" t="s">
        <v>362</v>
      </c>
      <c r="J16" s="145" t="s">
        <v>360</v>
      </c>
      <c r="L16" s="182" t="s">
        <v>398</v>
      </c>
      <c r="M16" s="182" t="s">
        <v>398</v>
      </c>
    </row>
    <row r="17" spans="2:13" x14ac:dyDescent="0.15">
      <c r="B17" s="144" t="s">
        <v>327</v>
      </c>
      <c r="C17" s="174" t="s">
        <v>483</v>
      </c>
      <c r="D17" s="146" t="s">
        <v>330</v>
      </c>
      <c r="E17" s="146" t="s">
        <v>334</v>
      </c>
      <c r="F17" s="146" t="s">
        <v>342</v>
      </c>
      <c r="G17" s="146" t="s">
        <v>346</v>
      </c>
      <c r="H17" s="146" t="s">
        <v>358</v>
      </c>
      <c r="I17" s="146" t="s">
        <v>363</v>
      </c>
      <c r="J17" s="146" t="s">
        <v>359</v>
      </c>
      <c r="L17" s="182" t="s">
        <v>400</v>
      </c>
      <c r="M17" s="182" t="s">
        <v>399</v>
      </c>
    </row>
    <row r="18" spans="2:13" x14ac:dyDescent="0.15">
      <c r="B18" s="144" t="s">
        <v>328</v>
      </c>
      <c r="C18" s="174" t="s">
        <v>484</v>
      </c>
      <c r="D18" s="146" t="s">
        <v>331</v>
      </c>
      <c r="E18" s="146" t="s">
        <v>527</v>
      </c>
      <c r="F18" s="146" t="s">
        <v>343</v>
      </c>
      <c r="G18" s="146" t="s">
        <v>344</v>
      </c>
      <c r="H18" s="146"/>
      <c r="I18" s="146" t="s">
        <v>358</v>
      </c>
      <c r="J18" s="146" t="s">
        <v>361</v>
      </c>
      <c r="L18" s="182" t="s">
        <v>401</v>
      </c>
      <c r="M18" s="182" t="s">
        <v>402</v>
      </c>
    </row>
    <row r="19" spans="2:13" x14ac:dyDescent="0.15">
      <c r="B19" s="144" t="s">
        <v>329</v>
      </c>
      <c r="C19" s="174" t="s">
        <v>485</v>
      </c>
      <c r="D19" s="146"/>
      <c r="E19" s="191" t="s">
        <v>536</v>
      </c>
      <c r="F19" s="146" t="s">
        <v>344</v>
      </c>
      <c r="G19" s="146" t="s">
        <v>345</v>
      </c>
      <c r="H19" s="146"/>
      <c r="I19" s="146"/>
      <c r="J19" s="146"/>
      <c r="L19" s="182" t="s">
        <v>402</v>
      </c>
      <c r="M19" s="182" t="s">
        <v>403</v>
      </c>
    </row>
    <row r="20" spans="2:13" x14ac:dyDescent="0.15">
      <c r="B20" s="148" t="s">
        <v>336</v>
      </c>
      <c r="C20" s="174" t="s">
        <v>480</v>
      </c>
      <c r="D20" s="146"/>
      <c r="E20" s="146" t="s">
        <v>335</v>
      </c>
      <c r="F20" s="146" t="s">
        <v>345</v>
      </c>
      <c r="G20" s="146" t="s">
        <v>513</v>
      </c>
      <c r="H20" s="146"/>
      <c r="I20" s="146"/>
      <c r="J20" s="146"/>
      <c r="L20" s="182" t="s">
        <v>403</v>
      </c>
      <c r="M20" s="182"/>
    </row>
    <row r="21" spans="2:13" x14ac:dyDescent="0.15">
      <c r="B21" s="148"/>
      <c r="C21" s="174" t="s">
        <v>481</v>
      </c>
      <c r="D21" s="146"/>
      <c r="E21" s="146" t="s">
        <v>512</v>
      </c>
      <c r="F21" s="146" t="s">
        <v>513</v>
      </c>
      <c r="G21" s="146"/>
      <c r="H21" s="146"/>
      <c r="I21" s="146"/>
      <c r="J21" s="146"/>
      <c r="L21" s="182"/>
      <c r="M21" s="182"/>
    </row>
    <row r="22" spans="2:13" x14ac:dyDescent="0.15">
      <c r="C22" s="174" t="s">
        <v>486</v>
      </c>
      <c r="D22" s="146"/>
      <c r="E22" s="146" t="s">
        <v>336</v>
      </c>
      <c r="F22" s="146"/>
      <c r="G22" s="146"/>
      <c r="H22" s="146"/>
      <c r="I22" s="146"/>
      <c r="J22" s="146"/>
      <c r="L22" s="182" t="s">
        <v>405</v>
      </c>
      <c r="M22" s="182"/>
    </row>
    <row r="23" spans="2:13" x14ac:dyDescent="0.15">
      <c r="C23" s="174" t="s">
        <v>487</v>
      </c>
      <c r="D23" s="146"/>
      <c r="E23" s="146"/>
      <c r="F23" s="146"/>
      <c r="G23" s="146"/>
      <c r="H23" s="146"/>
      <c r="I23" s="146"/>
      <c r="J23" s="146"/>
    </row>
    <row r="24" spans="2:13" x14ac:dyDescent="0.15">
      <c r="C24" s="174" t="s">
        <v>488</v>
      </c>
      <c r="D24" s="146"/>
      <c r="E24" s="146"/>
      <c r="F24" s="146"/>
      <c r="G24" s="146"/>
      <c r="H24" s="146"/>
      <c r="I24" s="146"/>
      <c r="J24" s="146"/>
    </row>
    <row r="25" spans="2:13" x14ac:dyDescent="0.15">
      <c r="C25" s="174" t="s">
        <v>489</v>
      </c>
      <c r="D25" s="146"/>
      <c r="E25" s="191" t="s">
        <v>334</v>
      </c>
      <c r="F25" s="146"/>
      <c r="G25" s="146"/>
      <c r="H25" s="146"/>
      <c r="I25" s="146"/>
      <c r="J25" s="146"/>
    </row>
    <row r="26" spans="2:13" x14ac:dyDescent="0.15">
      <c r="C26" s="174" t="s">
        <v>490</v>
      </c>
      <c r="D26" s="146"/>
      <c r="E26" s="192" t="s">
        <v>527</v>
      </c>
      <c r="F26" s="146"/>
      <c r="G26" s="146"/>
      <c r="H26" s="146"/>
      <c r="I26" s="146"/>
      <c r="J26" s="146"/>
    </row>
    <row r="27" spans="2:13" x14ac:dyDescent="0.15">
      <c r="C27" s="174" t="s">
        <v>491</v>
      </c>
      <c r="D27" s="146"/>
      <c r="E27" s="146" t="s">
        <v>347</v>
      </c>
      <c r="F27" s="146"/>
      <c r="G27" s="146"/>
      <c r="H27" s="146"/>
      <c r="I27" s="146"/>
      <c r="J27" s="146"/>
    </row>
    <row r="28" spans="2:13" x14ac:dyDescent="0.15">
      <c r="C28" s="172" t="s">
        <v>492</v>
      </c>
      <c r="D28" s="146"/>
      <c r="E28" s="192" t="s">
        <v>541</v>
      </c>
      <c r="F28" s="146"/>
      <c r="G28" s="146"/>
      <c r="H28" s="146"/>
      <c r="I28" s="146"/>
      <c r="J28" s="146"/>
    </row>
    <row r="29" spans="2:13" x14ac:dyDescent="0.15">
      <c r="C29" s="175" t="s">
        <v>336</v>
      </c>
      <c r="D29" s="146"/>
      <c r="E29" s="146" t="s">
        <v>511</v>
      </c>
      <c r="F29" s="146"/>
      <c r="G29" s="146"/>
      <c r="H29" s="146"/>
      <c r="I29" s="146"/>
      <c r="J29" s="146"/>
    </row>
    <row r="30" spans="2:13" x14ac:dyDescent="0.15">
      <c r="C30" s="146"/>
      <c r="D30" s="146"/>
      <c r="E30" s="146" t="s">
        <v>336</v>
      </c>
      <c r="F30" s="146"/>
      <c r="G30" s="146"/>
      <c r="H30" s="146"/>
      <c r="I30" s="146"/>
      <c r="J30" s="146"/>
    </row>
    <row r="31" spans="2:13" x14ac:dyDescent="0.15">
      <c r="C31" s="146" t="s">
        <v>349</v>
      </c>
      <c r="D31" s="146"/>
      <c r="E31" s="146"/>
      <c r="F31" s="146"/>
      <c r="G31" s="146"/>
      <c r="H31" s="146"/>
      <c r="I31" s="146"/>
      <c r="J31" s="146"/>
    </row>
    <row r="32" spans="2:13" x14ac:dyDescent="0.15">
      <c r="C32" s="146" t="s">
        <v>336</v>
      </c>
      <c r="D32" s="146"/>
      <c r="E32" s="146" t="s">
        <v>337</v>
      </c>
      <c r="F32" s="146"/>
      <c r="G32" s="146"/>
      <c r="H32" s="146"/>
      <c r="I32" s="146"/>
      <c r="J32" s="146"/>
    </row>
    <row r="33" spans="3:10" x14ac:dyDescent="0.15">
      <c r="C33" s="146"/>
      <c r="D33" s="146"/>
      <c r="E33" s="146" t="s">
        <v>446</v>
      </c>
      <c r="F33" s="146"/>
      <c r="G33" s="146"/>
      <c r="H33" s="146"/>
      <c r="I33" s="146"/>
      <c r="J33" s="146"/>
    </row>
    <row r="34" spans="3:10" x14ac:dyDescent="0.15">
      <c r="C34" s="146" t="s">
        <v>350</v>
      </c>
      <c r="D34" s="146"/>
      <c r="E34" s="146" t="s">
        <v>348</v>
      </c>
      <c r="F34" s="146"/>
      <c r="G34" s="146"/>
      <c r="H34" s="146"/>
      <c r="I34" s="146"/>
      <c r="J34" s="146"/>
    </row>
    <row r="35" spans="3:10" x14ac:dyDescent="0.15">
      <c r="C35" s="146" t="s">
        <v>351</v>
      </c>
      <c r="D35" s="146"/>
      <c r="E35" s="146" t="s">
        <v>338</v>
      </c>
      <c r="F35" s="146"/>
      <c r="G35" s="146"/>
      <c r="H35" s="146"/>
      <c r="I35" s="146"/>
      <c r="J35" s="146"/>
    </row>
    <row r="36" spans="3:10" x14ac:dyDescent="0.15">
      <c r="C36" s="146" t="s">
        <v>336</v>
      </c>
      <c r="D36" s="146"/>
      <c r="E36" s="146" t="s">
        <v>339</v>
      </c>
      <c r="F36" s="146"/>
      <c r="G36" s="146"/>
      <c r="H36" s="146"/>
      <c r="I36" s="146"/>
      <c r="J36" s="146"/>
    </row>
    <row r="37" spans="3:10" x14ac:dyDescent="0.15">
      <c r="C37" s="146"/>
      <c r="D37" s="146"/>
      <c r="E37" s="146" t="s">
        <v>511</v>
      </c>
      <c r="F37" s="146"/>
      <c r="G37" s="146"/>
      <c r="H37" s="146"/>
      <c r="I37" s="146"/>
      <c r="J37" s="146"/>
    </row>
    <row r="38" spans="3:10" x14ac:dyDescent="0.15">
      <c r="C38" s="146" t="s">
        <v>352</v>
      </c>
      <c r="D38" s="146"/>
      <c r="E38" s="146" t="s">
        <v>336</v>
      </c>
      <c r="F38" s="146"/>
      <c r="G38" s="146"/>
      <c r="H38" s="146"/>
      <c r="I38" s="146"/>
      <c r="J38" s="146"/>
    </row>
    <row r="39" spans="3:10" x14ac:dyDescent="0.15">
      <c r="C39" s="146" t="s">
        <v>353</v>
      </c>
      <c r="D39" s="146"/>
      <c r="E39" s="146"/>
      <c r="F39" s="146"/>
      <c r="G39" s="146"/>
      <c r="H39" s="146"/>
      <c r="I39" s="146"/>
      <c r="J39" s="146"/>
    </row>
    <row r="40" spans="3:10" x14ac:dyDescent="0.15">
      <c r="C40" s="146" t="s">
        <v>354</v>
      </c>
      <c r="D40" s="146"/>
      <c r="E40" s="146"/>
      <c r="F40" s="146"/>
      <c r="G40" s="146"/>
      <c r="H40" s="146"/>
      <c r="I40" s="146"/>
      <c r="J40" s="146"/>
    </row>
    <row r="41" spans="3:10" x14ac:dyDescent="0.15">
      <c r="C41" s="146" t="s">
        <v>356</v>
      </c>
      <c r="D41" s="146"/>
      <c r="E41" s="146"/>
      <c r="F41" s="146"/>
      <c r="G41" s="146"/>
      <c r="H41" s="146"/>
      <c r="I41" s="146"/>
      <c r="J41" s="146"/>
    </row>
    <row r="42" spans="3:10" x14ac:dyDescent="0.15">
      <c r="C42" s="146" t="s">
        <v>355</v>
      </c>
      <c r="D42" s="146"/>
      <c r="E42" s="146"/>
      <c r="F42" s="146"/>
      <c r="G42" s="146"/>
      <c r="H42" s="146"/>
      <c r="I42" s="146"/>
      <c r="J42" s="146"/>
    </row>
    <row r="43" spans="3:10" x14ac:dyDescent="0.15">
      <c r="C43" s="146" t="s">
        <v>336</v>
      </c>
      <c r="D43" s="146"/>
      <c r="E43" s="146"/>
      <c r="F43" s="146"/>
      <c r="G43" s="146"/>
      <c r="H43" s="146"/>
      <c r="I43" s="146"/>
      <c r="J43" s="146"/>
    </row>
    <row r="44" spans="3:10" x14ac:dyDescent="0.15">
      <c r="C44" s="146"/>
      <c r="D44" s="146"/>
      <c r="E44" s="146"/>
      <c r="F44" s="146"/>
      <c r="G44" s="146"/>
      <c r="H44" s="146"/>
      <c r="I44" s="146"/>
      <c r="J44" s="146"/>
    </row>
    <row r="45" spans="3:10" x14ac:dyDescent="0.15">
      <c r="C45" s="146" t="s">
        <v>336</v>
      </c>
      <c r="D45" s="146"/>
      <c r="E45" s="146"/>
      <c r="F45" s="146"/>
      <c r="G45" s="146"/>
      <c r="H45" s="146"/>
      <c r="I45" s="146"/>
      <c r="J45" s="146"/>
    </row>
    <row r="46" spans="3:10" x14ac:dyDescent="0.15">
      <c r="C46" s="146"/>
      <c r="D46" s="146"/>
      <c r="E46" s="146"/>
      <c r="F46" s="146"/>
      <c r="G46" s="146"/>
      <c r="H46" s="146"/>
      <c r="I46" s="146"/>
      <c r="J46" s="146"/>
    </row>
    <row r="48" spans="3:10" x14ac:dyDescent="0.15">
      <c r="C48" s="161"/>
      <c r="D48" s="161"/>
      <c r="E48" s="161"/>
      <c r="F48" s="161"/>
      <c r="G48" s="161"/>
    </row>
    <row r="49" spans="2:7" x14ac:dyDescent="0.15">
      <c r="B49" s="1145" t="s">
        <v>528</v>
      </c>
      <c r="C49" s="1146"/>
      <c r="D49" s="1146"/>
      <c r="E49" s="1146"/>
      <c r="F49" s="1146"/>
      <c r="G49" s="1147"/>
    </row>
    <row r="50" spans="2:7" ht="14.25" thickBot="1" x14ac:dyDescent="0.2">
      <c r="B50" s="150" t="s">
        <v>364</v>
      </c>
      <c r="C50" s="150" t="s">
        <v>326</v>
      </c>
      <c r="D50" s="151" t="s">
        <v>365</v>
      </c>
      <c r="E50" s="151" t="s">
        <v>366</v>
      </c>
      <c r="F50" s="152" t="s">
        <v>389</v>
      </c>
      <c r="G50" s="152" t="s">
        <v>392</v>
      </c>
    </row>
    <row r="51" spans="2:7" ht="14.25" thickTop="1" x14ac:dyDescent="0.15">
      <c r="B51" t="s">
        <v>367</v>
      </c>
      <c r="C51" t="s">
        <v>369</v>
      </c>
      <c r="D51" t="s">
        <v>382</v>
      </c>
      <c r="E51" t="s">
        <v>384</v>
      </c>
      <c r="F51" t="s">
        <v>390</v>
      </c>
      <c r="G51" t="s">
        <v>393</v>
      </c>
    </row>
    <row r="52" spans="2:7" x14ac:dyDescent="0.15">
      <c r="B52" t="s">
        <v>368</v>
      </c>
      <c r="C52" t="s">
        <v>370</v>
      </c>
      <c r="D52" t="s">
        <v>479</v>
      </c>
      <c r="E52" t="s">
        <v>385</v>
      </c>
      <c r="F52" t="s">
        <v>391</v>
      </c>
      <c r="G52" t="s">
        <v>394</v>
      </c>
    </row>
    <row r="53" spans="2:7" x14ac:dyDescent="0.15">
      <c r="B53" t="s">
        <v>477</v>
      </c>
      <c r="C53" t="s">
        <v>515</v>
      </c>
      <c r="D53" t="s">
        <v>383</v>
      </c>
      <c r="E53" t="s">
        <v>386</v>
      </c>
      <c r="G53" t="s">
        <v>395</v>
      </c>
    </row>
    <row r="54" spans="2:7" x14ac:dyDescent="0.15">
      <c r="B54" t="s">
        <v>516</v>
      </c>
      <c r="E54" t="s">
        <v>387</v>
      </c>
    </row>
    <row r="55" spans="2:7" x14ac:dyDescent="0.15">
      <c r="C55" t="s">
        <v>371</v>
      </c>
      <c r="E55" t="s">
        <v>478</v>
      </c>
    </row>
    <row r="56" spans="2:7" x14ac:dyDescent="0.15">
      <c r="C56" t="s">
        <v>372</v>
      </c>
      <c r="E56" t="s">
        <v>388</v>
      </c>
    </row>
    <row r="57" spans="2:7" x14ac:dyDescent="0.15">
      <c r="C57" t="s">
        <v>373</v>
      </c>
    </row>
    <row r="58" spans="2:7" x14ac:dyDescent="0.15">
      <c r="C58" t="s">
        <v>374</v>
      </c>
    </row>
    <row r="59" spans="2:7" x14ac:dyDescent="0.15">
      <c r="C59" t="s">
        <v>336</v>
      </c>
    </row>
    <row r="61" spans="2:7" x14ac:dyDescent="0.15">
      <c r="C61" t="s">
        <v>408</v>
      </c>
    </row>
    <row r="62" spans="2:7" x14ac:dyDescent="0.15">
      <c r="C62" t="s">
        <v>409</v>
      </c>
    </row>
    <row r="63" spans="2:7" x14ac:dyDescent="0.15">
      <c r="C63" t="s">
        <v>410</v>
      </c>
    </row>
    <row r="64" spans="2:7" x14ac:dyDescent="0.15">
      <c r="C64" t="s">
        <v>375</v>
      </c>
    </row>
    <row r="65" spans="3:3" x14ac:dyDescent="0.15">
      <c r="C65" t="s">
        <v>376</v>
      </c>
    </row>
    <row r="66" spans="3:3" x14ac:dyDescent="0.15">
      <c r="C66" t="s">
        <v>377</v>
      </c>
    </row>
    <row r="67" spans="3:3" x14ac:dyDescent="0.15">
      <c r="C67" t="s">
        <v>378</v>
      </c>
    </row>
    <row r="68" spans="3:3" x14ac:dyDescent="0.15">
      <c r="C68" t="s">
        <v>413</v>
      </c>
    </row>
    <row r="69" spans="3:3" x14ac:dyDescent="0.15">
      <c r="C69" t="s">
        <v>414</v>
      </c>
    </row>
    <row r="70" spans="3:3" x14ac:dyDescent="0.15">
      <c r="C70" t="s">
        <v>412</v>
      </c>
    </row>
    <row r="71" spans="3:3" x14ac:dyDescent="0.15">
      <c r="C71" t="s">
        <v>379</v>
      </c>
    </row>
    <row r="72" spans="3:3" x14ac:dyDescent="0.15">
      <c r="C72" t="s">
        <v>415</v>
      </c>
    </row>
    <row r="73" spans="3:3" x14ac:dyDescent="0.15">
      <c r="C73" t="s">
        <v>411</v>
      </c>
    </row>
    <row r="74" spans="3:3" x14ac:dyDescent="0.15">
      <c r="C74" t="s">
        <v>336</v>
      </c>
    </row>
    <row r="76" spans="3:3" x14ac:dyDescent="0.15">
      <c r="C76" t="s">
        <v>380</v>
      </c>
    </row>
    <row r="77" spans="3:3" x14ac:dyDescent="0.15">
      <c r="C77" t="s">
        <v>517</v>
      </c>
    </row>
    <row r="78" spans="3:3" x14ac:dyDescent="0.15">
      <c r="C78" t="s">
        <v>518</v>
      </c>
    </row>
    <row r="79" spans="3:3" x14ac:dyDescent="0.15">
      <c r="C79" t="s">
        <v>381</v>
      </c>
    </row>
    <row r="80" spans="3:3" x14ac:dyDescent="0.15">
      <c r="C80" t="s">
        <v>336</v>
      </c>
    </row>
  </sheetData>
  <mergeCells count="3">
    <mergeCell ref="B14:J14"/>
    <mergeCell ref="B49:G49"/>
    <mergeCell ref="B4:E4"/>
  </mergeCells>
  <phoneticPr fontId="9"/>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177</vt:i4>
      </vt:variant>
      <vt:variant>
        <vt:lpstr>名前付き一覧</vt:lpstr>
      </vt:variant>
      <vt:variant>
        <vt:i4>471</vt:i4>
      </vt:variant>
    </vt:vector>
  </HeadingPairs>
  <TitlesOfParts>
    <vt:vector size="648" baseType="lpstr">
      <vt:lpstr>点検様式作成フロー</vt:lpstr>
      <vt:lpstr>変状面積算出方法</vt:lpstr>
      <vt:lpstr>様式A-1</vt:lpstr>
      <vt:lpstr>様式A-2</vt:lpstr>
      <vt:lpstr>様式A-3</vt:lpstr>
      <vt:lpstr>様式B(トンネル様式1P001)</vt:lpstr>
      <vt:lpstr>様式B(トンネル様式1P001) (2)</vt:lpstr>
      <vt:lpstr>様式B(トンネル様式1P001) (3)</vt:lpstr>
      <vt:lpstr>様式B(トンネル様式1P001) (4)</vt:lpstr>
      <vt:lpstr>様式B(トンネル様式1P001) (5)</vt:lpstr>
      <vt:lpstr>様式B(トンネル様式1P001) (6)</vt:lpstr>
      <vt:lpstr>様式B(トンネル様式1P001) (7)</vt:lpstr>
      <vt:lpstr>様式B(トンネル様式1P001) (8)</vt:lpstr>
      <vt:lpstr>様式B(トンネル様式1P001) (9)</vt:lpstr>
      <vt:lpstr>様式B(トンネル様式1P001) (10)</vt:lpstr>
      <vt:lpstr>様式B(トンネル様式1P001) (11)</vt:lpstr>
      <vt:lpstr>様式B(トンネル様式1P001) (12)</vt:lpstr>
      <vt:lpstr>様式B(トンネル様式1P001) (13)</vt:lpstr>
      <vt:lpstr>様式B(トンネル様式1P001) (14)</vt:lpstr>
      <vt:lpstr>様式B(トンネル様式1P001) (15)</vt:lpstr>
      <vt:lpstr>様式B(トンネル様式1P001) (16)</vt:lpstr>
      <vt:lpstr>様式B(トンネル様式1P001) (17)</vt:lpstr>
      <vt:lpstr>様式B(トンネル様式1P001) (18)</vt:lpstr>
      <vt:lpstr>様式B(トンネル様式1P001) (19)</vt:lpstr>
      <vt:lpstr>様式B(トンネル様式1P001) (20)</vt:lpstr>
      <vt:lpstr>様式B(トンネル様式1P001) (21)</vt:lpstr>
      <vt:lpstr>様式C-1-1</vt:lpstr>
      <vt:lpstr>様式C-1-2</vt:lpstr>
      <vt:lpstr>様式C-2</vt:lpstr>
      <vt:lpstr>様式D-1-1(トンネル様式2P001) P001</vt:lpstr>
      <vt:lpstr>様式D-1-1(トンネル様式2P001) P002</vt:lpstr>
      <vt:lpstr>様式D-1-1(トンネル様式2P001) P003</vt:lpstr>
      <vt:lpstr>様式D-1-1(トンネル様式2P001) P004</vt:lpstr>
      <vt:lpstr>様式D-1-1(トンネル様式2P001) P005</vt:lpstr>
      <vt:lpstr>様式D-1-1(トンネル様式2P001) P006</vt:lpstr>
      <vt:lpstr>様式D-1-1(トンネル様式2P001) P007</vt:lpstr>
      <vt:lpstr>様式D-1-1(トンネル様式2P001) P008</vt:lpstr>
      <vt:lpstr>様式D-1-1(トンネル様式2P001) P009</vt:lpstr>
      <vt:lpstr>様式D-1-1(トンネル様式2P001) P010</vt:lpstr>
      <vt:lpstr>様式D-1-1(トンネル様式2P001) P011</vt:lpstr>
      <vt:lpstr>様式D-1-1(トンネル様式2P001) P012</vt:lpstr>
      <vt:lpstr>様式D-1-1(トンネル様式2P001) P013</vt:lpstr>
      <vt:lpstr>様式D-1-1(トンネル様式2P001) P014</vt:lpstr>
      <vt:lpstr>様式D-1-1(トンネル様式2P001) P015</vt:lpstr>
      <vt:lpstr>様式D-1-1(トンネル様式2P001) P016</vt:lpstr>
      <vt:lpstr>様式D-1-1(トンネル様式2P001) P017</vt:lpstr>
      <vt:lpstr>様式D-1-1(トンネル様式2P001) P018</vt:lpstr>
      <vt:lpstr>様式D-1-1(トンネル様式2P001) P019</vt:lpstr>
      <vt:lpstr>様式D-1-1(トンネル様式2P001) P020</vt:lpstr>
      <vt:lpstr>様式D-1-1(トンネル様式2P001) P021</vt:lpstr>
      <vt:lpstr>様式D-1-1(トンネル様式2P001) P022</vt:lpstr>
      <vt:lpstr>様式D-1-1(トンネル様式2P001) P023</vt:lpstr>
      <vt:lpstr>様式D-1-1(トンネル様式2P001) P024</vt:lpstr>
      <vt:lpstr>様式D-1-1(トンネル様式2P001) P025</vt:lpstr>
      <vt:lpstr>様式D-1-1(トンネル様式2P001) P026</vt:lpstr>
      <vt:lpstr>様式D-1-1(トンネル様式2P001) P027</vt:lpstr>
      <vt:lpstr>様式D-1-1(トンネル様式2P001) P028</vt:lpstr>
      <vt:lpstr>様式D-1-1(トンネル様式2P001) P029</vt:lpstr>
      <vt:lpstr>様式D-1-1(トンネル様式2P001) P030</vt:lpstr>
      <vt:lpstr>様式D-1-1(トンネル様式2P001) P031</vt:lpstr>
      <vt:lpstr>様式D-1-1(トンネル様式2P001) P032</vt:lpstr>
      <vt:lpstr>様式D-1-1(トンネル様式2P001) P033</vt:lpstr>
      <vt:lpstr>様式D-1-1(トンネル様式2P001) P034</vt:lpstr>
      <vt:lpstr>様式D-1-1(トンネル様式2P001) P035</vt:lpstr>
      <vt:lpstr>様式D-1-1(トンネル様式2P001) P036</vt:lpstr>
      <vt:lpstr>様式D-1-1(トンネル様式2P001) P037</vt:lpstr>
      <vt:lpstr>様式D-1-1(トンネル様式2P001) P038</vt:lpstr>
      <vt:lpstr>様式D-1-2</vt:lpstr>
      <vt:lpstr>様式D-2-1</vt:lpstr>
      <vt:lpstr>様式D-2-1´</vt:lpstr>
      <vt:lpstr>様式D-3_PS</vt:lpstr>
      <vt:lpstr>様式D-3_001</vt:lpstr>
      <vt:lpstr>様式D-3_002</vt:lpstr>
      <vt:lpstr>様式D-3_003</vt:lpstr>
      <vt:lpstr>様式D-3_004</vt:lpstr>
      <vt:lpstr>様式D-3_005</vt:lpstr>
      <vt:lpstr>様式D-3_006</vt:lpstr>
      <vt:lpstr>様式D-3_007</vt:lpstr>
      <vt:lpstr>様式D-3_008</vt:lpstr>
      <vt:lpstr>様式D-3_009</vt:lpstr>
      <vt:lpstr>様式D-3_010</vt:lpstr>
      <vt:lpstr>様式D-3_011</vt:lpstr>
      <vt:lpstr>様式D-3_012</vt:lpstr>
      <vt:lpstr>様式D-3_013</vt:lpstr>
      <vt:lpstr>様式D-3_014</vt:lpstr>
      <vt:lpstr>様式D-3_015</vt:lpstr>
      <vt:lpstr>様式D-3_016</vt:lpstr>
      <vt:lpstr>様式D-3_017</vt:lpstr>
      <vt:lpstr>様式D-3_018</vt:lpstr>
      <vt:lpstr>様式D-3_019</vt:lpstr>
      <vt:lpstr>様式D-3_020</vt:lpstr>
      <vt:lpstr>様式D-3_021</vt:lpstr>
      <vt:lpstr>様式D-3_022</vt:lpstr>
      <vt:lpstr>様式D-3_023</vt:lpstr>
      <vt:lpstr>様式D-3_024</vt:lpstr>
      <vt:lpstr>様式D-3_025</vt:lpstr>
      <vt:lpstr>様式D-3_026</vt:lpstr>
      <vt:lpstr>様式D-3_027</vt:lpstr>
      <vt:lpstr>様式D-3_028</vt:lpstr>
      <vt:lpstr>様式D-3_029</vt:lpstr>
      <vt:lpstr>様式D-3_030</vt:lpstr>
      <vt:lpstr>様式D-3_031</vt:lpstr>
      <vt:lpstr>様式D-3_032</vt:lpstr>
      <vt:lpstr>様式D-3_033</vt:lpstr>
      <vt:lpstr>様式D-3_034</vt:lpstr>
      <vt:lpstr>様式D-3_035</vt:lpstr>
      <vt:lpstr>様式D-3_036</vt:lpstr>
      <vt:lpstr>様式D-3_037</vt:lpstr>
      <vt:lpstr>様式D-3_038</vt:lpstr>
      <vt:lpstr>様式D-3_039</vt:lpstr>
      <vt:lpstr>様式D-3_040</vt:lpstr>
      <vt:lpstr>様式D-3_041</vt:lpstr>
      <vt:lpstr>様式D-3_042</vt:lpstr>
      <vt:lpstr>様式D-3_043</vt:lpstr>
      <vt:lpstr>様式D-3_044</vt:lpstr>
      <vt:lpstr>様式D-3_045</vt:lpstr>
      <vt:lpstr>様式D-3_046</vt:lpstr>
      <vt:lpstr>様式D-3_047</vt:lpstr>
      <vt:lpstr>様式D-3_048</vt:lpstr>
      <vt:lpstr>様式D-3_049</vt:lpstr>
      <vt:lpstr>様式D-3_050</vt:lpstr>
      <vt:lpstr>様式D-3_051</vt:lpstr>
      <vt:lpstr>様式D-3_052</vt:lpstr>
      <vt:lpstr>様式D-3_053</vt:lpstr>
      <vt:lpstr>様式D-3_054</vt:lpstr>
      <vt:lpstr>様式D-3_055</vt:lpstr>
      <vt:lpstr>様式D-3_056</vt:lpstr>
      <vt:lpstr>様式D-3_057</vt:lpstr>
      <vt:lpstr>様式D-3_058</vt:lpstr>
      <vt:lpstr>様式D-3_059</vt:lpstr>
      <vt:lpstr>様式D-3_060</vt:lpstr>
      <vt:lpstr>様式D-3_061</vt:lpstr>
      <vt:lpstr>様式D-3_062</vt:lpstr>
      <vt:lpstr>様式D-3_063</vt:lpstr>
      <vt:lpstr>様式D-3_064</vt:lpstr>
      <vt:lpstr>様式D-3_065</vt:lpstr>
      <vt:lpstr>様式D-3_066</vt:lpstr>
      <vt:lpstr>様式D-3_067</vt:lpstr>
      <vt:lpstr>様式D-3_068</vt:lpstr>
      <vt:lpstr>様式D-3_069</vt:lpstr>
      <vt:lpstr>様式D-3_070</vt:lpstr>
      <vt:lpstr>様式D-3_071</vt:lpstr>
      <vt:lpstr>様式D-3_072</vt:lpstr>
      <vt:lpstr>様式D-3_073</vt:lpstr>
      <vt:lpstr>様式D-3_074</vt:lpstr>
      <vt:lpstr>様式D-3_075</vt:lpstr>
      <vt:lpstr>様式D-3_076</vt:lpstr>
      <vt:lpstr>様式D-3_077</vt:lpstr>
      <vt:lpstr>様式D-3_078</vt:lpstr>
      <vt:lpstr>様式D-3_079</vt:lpstr>
      <vt:lpstr>様式D-3_080</vt:lpstr>
      <vt:lpstr>様式D-3_081</vt:lpstr>
      <vt:lpstr>様式D-3_082</vt:lpstr>
      <vt:lpstr>様式D-3_083</vt:lpstr>
      <vt:lpstr>様式D-3_084</vt:lpstr>
      <vt:lpstr>様式D-3_085</vt:lpstr>
      <vt:lpstr>様式D-3_086</vt:lpstr>
      <vt:lpstr>様式D-3_087</vt:lpstr>
      <vt:lpstr>様式D-3_088</vt:lpstr>
      <vt:lpstr>様式D-3_089</vt:lpstr>
      <vt:lpstr>様式D-3_090</vt:lpstr>
      <vt:lpstr>様式D-3_091</vt:lpstr>
      <vt:lpstr>様式D-3_092</vt:lpstr>
      <vt:lpstr>様式D-3_093</vt:lpstr>
      <vt:lpstr>様式D-3_094</vt:lpstr>
      <vt:lpstr>様式D-3_095</vt:lpstr>
      <vt:lpstr>様式D-3_096</vt:lpstr>
      <vt:lpstr>様式D-3_097</vt:lpstr>
      <vt:lpstr>様式D-3_098</vt:lpstr>
      <vt:lpstr>様式D-3_099</vt:lpstr>
      <vt:lpstr>様式D-3_100</vt:lpstr>
      <vt:lpstr>様式D-3_101</vt:lpstr>
      <vt:lpstr>様式D-3_102</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'様式B(トンネル様式1P001)'!Print_Area</vt:lpstr>
      <vt:lpstr>'様式B(トンネル様式1P001) (10)'!Print_Area</vt:lpstr>
      <vt:lpstr>'様式B(トンネル様式1P001) (11)'!Print_Area</vt:lpstr>
      <vt:lpstr>'様式B(トンネル様式1P001) (12)'!Print_Area</vt:lpstr>
      <vt:lpstr>'様式B(トンネル様式1P001) (13)'!Print_Area</vt:lpstr>
      <vt:lpstr>'様式B(トンネル様式1P001) (14)'!Print_Area</vt:lpstr>
      <vt:lpstr>'様式B(トンネル様式1P001) (15)'!Print_Area</vt:lpstr>
      <vt:lpstr>'様式B(トンネル様式1P001) (16)'!Print_Area</vt:lpstr>
      <vt:lpstr>'様式B(トンネル様式1P001) (17)'!Print_Area</vt:lpstr>
      <vt:lpstr>'様式B(トンネル様式1P001) (18)'!Print_Area</vt:lpstr>
      <vt:lpstr>'様式B(トンネル様式1P001) (19)'!Print_Area</vt:lpstr>
      <vt:lpstr>'様式B(トンネル様式1P001) (2)'!Print_Area</vt:lpstr>
      <vt:lpstr>'様式B(トンネル様式1P001) (20)'!Print_Area</vt:lpstr>
      <vt:lpstr>'様式B(トンネル様式1P001) (21)'!Print_Area</vt:lpstr>
      <vt:lpstr>'様式B(トンネル様式1P001) (3)'!Print_Area</vt:lpstr>
      <vt:lpstr>'様式B(トンネル様式1P001) (4)'!Print_Area</vt:lpstr>
      <vt:lpstr>'様式B(トンネル様式1P001) (5)'!Print_Area</vt:lpstr>
      <vt:lpstr>'様式B(トンネル様式1P001) (6)'!Print_Area</vt:lpstr>
      <vt:lpstr>'様式B(トンネル様式1P001) (7)'!Print_Area</vt:lpstr>
      <vt:lpstr>'様式B(トンネル様式1P001) (8)'!Print_Area</vt:lpstr>
      <vt:lpstr>'様式B(トンネル様式1P001) (9)'!Print_Area</vt:lpstr>
      <vt:lpstr>'様式C-1-1'!Print_Area</vt:lpstr>
      <vt:lpstr>'様式C-1-2'!Print_Area</vt:lpstr>
      <vt:lpstr>'様式C-2'!Print_Area</vt:lpstr>
      <vt:lpstr>'様式D-1-1(トンネル様式2P001) P001'!Print_Area</vt:lpstr>
      <vt:lpstr>'様式D-1-1(トンネル様式2P001) P002'!Print_Area</vt:lpstr>
      <vt:lpstr>'様式D-1-1(トンネル様式2P001) P003'!Print_Area</vt:lpstr>
      <vt:lpstr>'様式D-1-1(トンネル様式2P001) P004'!Print_Area</vt:lpstr>
      <vt:lpstr>'様式D-1-1(トンネル様式2P001) P005'!Print_Area</vt:lpstr>
      <vt:lpstr>'様式D-1-1(トンネル様式2P001) P006'!Print_Area</vt:lpstr>
      <vt:lpstr>'様式D-1-1(トンネル様式2P001) P007'!Print_Area</vt:lpstr>
      <vt:lpstr>'様式D-1-1(トンネル様式2P001) P008'!Print_Area</vt:lpstr>
      <vt:lpstr>'様式D-1-1(トンネル様式2P001) P009'!Print_Area</vt:lpstr>
      <vt:lpstr>'様式D-1-1(トンネル様式2P001) P010'!Print_Area</vt:lpstr>
      <vt:lpstr>'様式D-1-1(トンネル様式2P001) P011'!Print_Area</vt:lpstr>
      <vt:lpstr>'様式D-1-1(トンネル様式2P001) P012'!Print_Area</vt:lpstr>
      <vt:lpstr>'様式D-1-1(トンネル様式2P001) P013'!Print_Area</vt:lpstr>
      <vt:lpstr>'様式D-1-1(トンネル様式2P001) P014'!Print_Area</vt:lpstr>
      <vt:lpstr>'様式D-1-1(トンネル様式2P001) P015'!Print_Area</vt:lpstr>
      <vt:lpstr>'様式D-1-1(トンネル様式2P001) P016'!Print_Area</vt:lpstr>
      <vt:lpstr>'様式D-1-1(トンネル様式2P001) P017'!Print_Area</vt:lpstr>
      <vt:lpstr>'様式D-1-1(トンネル様式2P001) P018'!Print_Area</vt:lpstr>
      <vt:lpstr>'様式D-1-1(トンネル様式2P001) P019'!Print_Area</vt:lpstr>
      <vt:lpstr>'様式D-1-1(トンネル様式2P001) P020'!Print_Area</vt:lpstr>
      <vt:lpstr>'様式D-1-1(トンネル様式2P001) P021'!Print_Area</vt:lpstr>
      <vt:lpstr>'様式D-1-1(トンネル様式2P001) P022'!Print_Area</vt:lpstr>
      <vt:lpstr>'様式D-1-1(トンネル様式2P001) P023'!Print_Area</vt:lpstr>
      <vt:lpstr>'様式D-1-1(トンネル様式2P001) P024'!Print_Area</vt:lpstr>
      <vt:lpstr>'様式D-1-1(トンネル様式2P001) P025'!Print_Area</vt:lpstr>
      <vt:lpstr>'様式D-1-1(トンネル様式2P001) P026'!Print_Area</vt:lpstr>
      <vt:lpstr>'様式D-1-1(トンネル様式2P001) P027'!Print_Area</vt:lpstr>
      <vt:lpstr>'様式D-1-1(トンネル様式2P001) P028'!Print_Area</vt:lpstr>
      <vt:lpstr>'様式D-1-1(トンネル様式2P001) P029'!Print_Area</vt:lpstr>
      <vt:lpstr>'様式D-1-1(トンネル様式2P001) P030'!Print_Area</vt:lpstr>
      <vt:lpstr>'様式D-1-1(トンネル様式2P001) P031'!Print_Area</vt:lpstr>
      <vt:lpstr>'様式D-1-1(トンネル様式2P001) P032'!Print_Area</vt:lpstr>
      <vt:lpstr>'様式D-1-1(トンネル様式2P001) P033'!Print_Area</vt:lpstr>
      <vt:lpstr>'様式D-1-1(トンネル様式2P001) P034'!Print_Area</vt:lpstr>
      <vt:lpstr>'様式D-1-1(トンネル様式2P001) P035'!Print_Area</vt:lpstr>
      <vt:lpstr>'様式D-1-1(トンネル様式2P001) P036'!Print_Area</vt:lpstr>
      <vt:lpstr>'様式D-1-1(トンネル様式2P001) P037'!Print_Area</vt:lpstr>
      <vt:lpstr>'様式D-1-1(トンネル様式2P001) P038'!Print_Area</vt:lpstr>
      <vt:lpstr>'様式D-1-2'!Print_Area</vt:lpstr>
      <vt:lpstr>'様式D-2-1'!Print_Area</vt:lpstr>
      <vt:lpstr>'様式D-2-1´'!Print_Area</vt:lpstr>
      <vt:lpstr>'様式D-3_001'!Print_Area</vt:lpstr>
      <vt:lpstr>'様式D-3_002'!Print_Area</vt:lpstr>
      <vt:lpstr>'様式D-3_003'!Print_Area</vt:lpstr>
      <vt:lpstr>'様式D-3_004'!Print_Area</vt:lpstr>
      <vt:lpstr>'様式D-3_005'!Print_Area</vt:lpstr>
      <vt:lpstr>'様式D-3_006'!Print_Area</vt:lpstr>
      <vt:lpstr>'様式D-3_007'!Print_Area</vt:lpstr>
      <vt:lpstr>'様式D-3_008'!Print_Area</vt:lpstr>
      <vt:lpstr>'様式D-3_009'!Print_Area</vt:lpstr>
      <vt:lpstr>'様式D-3_010'!Print_Area</vt:lpstr>
      <vt:lpstr>'様式D-3_011'!Print_Area</vt:lpstr>
      <vt:lpstr>'様式D-3_012'!Print_Area</vt:lpstr>
      <vt:lpstr>'様式D-3_013'!Print_Area</vt:lpstr>
      <vt:lpstr>'様式D-3_014'!Print_Area</vt:lpstr>
      <vt:lpstr>'様式D-3_015'!Print_Area</vt:lpstr>
      <vt:lpstr>'様式D-3_016'!Print_Area</vt:lpstr>
      <vt:lpstr>'様式D-3_017'!Print_Area</vt:lpstr>
      <vt:lpstr>'様式D-3_018'!Print_Area</vt:lpstr>
      <vt:lpstr>'様式D-3_019'!Print_Area</vt:lpstr>
      <vt:lpstr>'様式D-3_020'!Print_Area</vt:lpstr>
      <vt:lpstr>'様式D-3_021'!Print_Area</vt:lpstr>
      <vt:lpstr>'様式D-3_022'!Print_Area</vt:lpstr>
      <vt:lpstr>'様式D-3_023'!Print_Area</vt:lpstr>
      <vt:lpstr>'様式D-3_024'!Print_Area</vt:lpstr>
      <vt:lpstr>'様式D-3_025'!Print_Area</vt:lpstr>
      <vt:lpstr>'様式D-3_026'!Print_Area</vt:lpstr>
      <vt:lpstr>'様式D-3_027'!Print_Area</vt:lpstr>
      <vt:lpstr>'様式D-3_028'!Print_Area</vt:lpstr>
      <vt:lpstr>'様式D-3_029'!Print_Area</vt:lpstr>
      <vt:lpstr>'様式D-3_030'!Print_Area</vt:lpstr>
      <vt:lpstr>'様式D-3_031'!Print_Area</vt:lpstr>
      <vt:lpstr>'様式D-3_032'!Print_Area</vt:lpstr>
      <vt:lpstr>'様式D-3_033'!Print_Area</vt:lpstr>
      <vt:lpstr>'様式D-3_034'!Print_Area</vt:lpstr>
      <vt:lpstr>'様式D-3_035'!Print_Area</vt:lpstr>
      <vt:lpstr>'様式D-3_036'!Print_Area</vt:lpstr>
      <vt:lpstr>'様式D-3_037'!Print_Area</vt:lpstr>
      <vt:lpstr>'様式D-3_038'!Print_Area</vt:lpstr>
      <vt:lpstr>'様式D-3_039'!Print_Area</vt:lpstr>
      <vt:lpstr>'様式D-3_040'!Print_Area</vt:lpstr>
      <vt:lpstr>'様式D-3_041'!Print_Area</vt:lpstr>
      <vt:lpstr>'様式D-3_042'!Print_Area</vt:lpstr>
      <vt:lpstr>'様式D-3_043'!Print_Area</vt:lpstr>
      <vt:lpstr>'様式D-3_044'!Print_Area</vt:lpstr>
      <vt:lpstr>'様式D-3_045'!Print_Area</vt:lpstr>
      <vt:lpstr>'様式D-3_046'!Print_Area</vt:lpstr>
      <vt:lpstr>'様式D-3_047'!Print_Area</vt:lpstr>
      <vt:lpstr>'様式D-3_048'!Print_Area</vt:lpstr>
      <vt:lpstr>'様式D-3_049'!Print_Area</vt:lpstr>
      <vt:lpstr>'様式D-3_050'!Print_Area</vt:lpstr>
      <vt:lpstr>'様式D-3_051'!Print_Area</vt:lpstr>
      <vt:lpstr>'様式D-3_052'!Print_Area</vt:lpstr>
      <vt:lpstr>'様式D-3_053'!Print_Area</vt:lpstr>
      <vt:lpstr>'様式D-3_054'!Print_Area</vt:lpstr>
      <vt:lpstr>'様式D-3_055'!Print_Area</vt:lpstr>
      <vt:lpstr>'様式D-3_056'!Print_Area</vt:lpstr>
      <vt:lpstr>'様式D-3_057'!Print_Area</vt:lpstr>
      <vt:lpstr>'様式D-3_058'!Print_Area</vt:lpstr>
      <vt:lpstr>'様式D-3_059'!Print_Area</vt:lpstr>
      <vt:lpstr>'様式D-3_060'!Print_Area</vt:lpstr>
      <vt:lpstr>'様式D-3_061'!Print_Area</vt:lpstr>
      <vt:lpstr>'様式D-3_062'!Print_Area</vt:lpstr>
      <vt:lpstr>'様式D-3_063'!Print_Area</vt:lpstr>
      <vt:lpstr>'様式D-3_064'!Print_Area</vt:lpstr>
      <vt:lpstr>'様式D-3_065'!Print_Area</vt:lpstr>
      <vt:lpstr>'様式D-3_066'!Print_Area</vt:lpstr>
      <vt:lpstr>'様式D-3_067'!Print_Area</vt:lpstr>
      <vt:lpstr>'様式D-3_068'!Print_Area</vt:lpstr>
      <vt:lpstr>'様式D-3_069'!Print_Area</vt:lpstr>
      <vt:lpstr>'様式D-3_070'!Print_Area</vt:lpstr>
      <vt:lpstr>'様式D-3_071'!Print_Area</vt:lpstr>
      <vt:lpstr>'様式D-3_072'!Print_Area</vt:lpstr>
      <vt:lpstr>'様式D-3_073'!Print_Area</vt:lpstr>
      <vt:lpstr>'様式D-3_074'!Print_Area</vt:lpstr>
      <vt:lpstr>'様式D-3_075'!Print_Area</vt:lpstr>
      <vt:lpstr>'様式D-3_076'!Print_Area</vt:lpstr>
      <vt:lpstr>'様式D-3_077'!Print_Area</vt:lpstr>
      <vt:lpstr>'様式D-3_078'!Print_Area</vt:lpstr>
      <vt:lpstr>'様式D-3_079'!Print_Area</vt:lpstr>
      <vt:lpstr>'様式D-3_080'!Print_Area</vt:lpstr>
      <vt:lpstr>'様式D-3_081'!Print_Area</vt:lpstr>
      <vt:lpstr>'様式D-3_082'!Print_Area</vt:lpstr>
      <vt:lpstr>'様式D-3_083'!Print_Area</vt:lpstr>
      <vt:lpstr>'様式D-3_084'!Print_Area</vt:lpstr>
      <vt:lpstr>'様式D-3_085'!Print_Area</vt:lpstr>
      <vt:lpstr>'様式D-3_086'!Print_Area</vt:lpstr>
      <vt:lpstr>'様式D-3_087'!Print_Area</vt:lpstr>
      <vt:lpstr>'様式D-3_088'!Print_Area</vt:lpstr>
      <vt:lpstr>'様式D-3_089'!Print_Area</vt:lpstr>
      <vt:lpstr>'様式D-3_090'!Print_Area</vt:lpstr>
      <vt:lpstr>'様式D-3_091'!Print_Area</vt:lpstr>
      <vt:lpstr>'様式D-3_092'!Print_Area</vt:lpstr>
      <vt:lpstr>'様式D-3_093'!Print_Area</vt:lpstr>
      <vt:lpstr>'様式D-3_094'!Print_Area</vt:lpstr>
      <vt:lpstr>'様式D-3_095'!Print_Area</vt:lpstr>
      <vt:lpstr>'様式D-3_096'!Print_Area</vt:lpstr>
      <vt:lpstr>'様式D-3_097'!Print_Area</vt:lpstr>
      <vt:lpstr>'様式D-3_098'!Print_Area</vt:lpstr>
      <vt:lpstr>'様式D-3_099'!Print_Area</vt:lpstr>
      <vt:lpstr>'様式D-3_100'!Print_Area</vt:lpstr>
      <vt:lpstr>'様式D-3_101'!Print_Area</vt:lpstr>
      <vt:lpstr>'様式D-3_102'!Print_Area</vt:lpstr>
      <vt:lpstr>'様式D-3_PE'!Print_Area</vt:lpstr>
      <vt:lpstr>'様式D-3_PS'!Print_Area</vt:lpstr>
      <vt:lpstr>様式F!Print_Area</vt:lpstr>
      <vt:lpstr>'様式A-2'!Print_Titles</vt:lpstr>
      <vt:lpstr>'様式C-1-1'!Print_Titles</vt:lpstr>
      <vt:lpstr>'様式D-1-2'!Print_Titles</vt:lpstr>
      <vt:lpstr>'様式D-2-1'!Print_Titles</vt:lpstr>
      <vt:lpstr>'様式D-2-1´'!Print_Titles</vt:lpstr>
      <vt:lpstr>'様式D-3_001'!Print_Titles</vt:lpstr>
      <vt:lpstr>'様式D-3_002'!Print_Titles</vt:lpstr>
      <vt:lpstr>'様式D-3_003'!Print_Titles</vt:lpstr>
      <vt:lpstr>'様式D-3_004'!Print_Titles</vt:lpstr>
      <vt:lpstr>'様式D-3_005'!Print_Titles</vt:lpstr>
      <vt:lpstr>'様式D-3_006'!Print_Titles</vt:lpstr>
      <vt:lpstr>'様式D-3_007'!Print_Titles</vt:lpstr>
      <vt:lpstr>'様式D-3_008'!Print_Titles</vt:lpstr>
      <vt:lpstr>'様式D-3_009'!Print_Titles</vt:lpstr>
      <vt:lpstr>'様式D-3_010'!Print_Titles</vt:lpstr>
      <vt:lpstr>'様式D-3_011'!Print_Titles</vt:lpstr>
      <vt:lpstr>'様式D-3_012'!Print_Titles</vt:lpstr>
      <vt:lpstr>'様式D-3_013'!Print_Titles</vt:lpstr>
      <vt:lpstr>'様式D-3_014'!Print_Titles</vt:lpstr>
      <vt:lpstr>'様式D-3_015'!Print_Titles</vt:lpstr>
      <vt:lpstr>'様式D-3_016'!Print_Titles</vt:lpstr>
      <vt:lpstr>'様式D-3_017'!Print_Titles</vt:lpstr>
      <vt:lpstr>'様式D-3_018'!Print_Titles</vt:lpstr>
      <vt:lpstr>'様式D-3_019'!Print_Titles</vt:lpstr>
      <vt:lpstr>'様式D-3_020'!Print_Titles</vt:lpstr>
      <vt:lpstr>'様式D-3_021'!Print_Titles</vt:lpstr>
      <vt:lpstr>'様式D-3_022'!Print_Titles</vt:lpstr>
      <vt:lpstr>'様式D-3_023'!Print_Titles</vt:lpstr>
      <vt:lpstr>'様式D-3_024'!Print_Titles</vt:lpstr>
      <vt:lpstr>'様式D-3_025'!Print_Titles</vt:lpstr>
      <vt:lpstr>'様式D-3_026'!Print_Titles</vt:lpstr>
      <vt:lpstr>'様式D-3_027'!Print_Titles</vt:lpstr>
      <vt:lpstr>'様式D-3_028'!Print_Titles</vt:lpstr>
      <vt:lpstr>'様式D-3_029'!Print_Titles</vt:lpstr>
      <vt:lpstr>'様式D-3_030'!Print_Titles</vt:lpstr>
      <vt:lpstr>'様式D-3_031'!Print_Titles</vt:lpstr>
      <vt:lpstr>'様式D-3_032'!Print_Titles</vt:lpstr>
      <vt:lpstr>'様式D-3_033'!Print_Titles</vt:lpstr>
      <vt:lpstr>'様式D-3_034'!Print_Titles</vt:lpstr>
      <vt:lpstr>'様式D-3_035'!Print_Titles</vt:lpstr>
      <vt:lpstr>'様式D-3_036'!Print_Titles</vt:lpstr>
      <vt:lpstr>'様式D-3_037'!Print_Titles</vt:lpstr>
      <vt:lpstr>'様式D-3_038'!Print_Titles</vt:lpstr>
      <vt:lpstr>'様式D-3_039'!Print_Titles</vt:lpstr>
      <vt:lpstr>'様式D-3_040'!Print_Titles</vt:lpstr>
      <vt:lpstr>'様式D-3_041'!Print_Titles</vt:lpstr>
      <vt:lpstr>'様式D-3_042'!Print_Titles</vt:lpstr>
      <vt:lpstr>'様式D-3_043'!Print_Titles</vt:lpstr>
      <vt:lpstr>'様式D-3_044'!Print_Titles</vt:lpstr>
      <vt:lpstr>'様式D-3_045'!Print_Titles</vt:lpstr>
      <vt:lpstr>'様式D-3_046'!Print_Titles</vt:lpstr>
      <vt:lpstr>'様式D-3_047'!Print_Titles</vt:lpstr>
      <vt:lpstr>'様式D-3_048'!Print_Titles</vt:lpstr>
      <vt:lpstr>'様式D-3_049'!Print_Titles</vt:lpstr>
      <vt:lpstr>'様式D-3_050'!Print_Titles</vt:lpstr>
      <vt:lpstr>'様式D-3_051'!Print_Titles</vt:lpstr>
      <vt:lpstr>'様式D-3_052'!Print_Titles</vt:lpstr>
      <vt:lpstr>'様式D-3_053'!Print_Titles</vt:lpstr>
      <vt:lpstr>'様式D-3_054'!Print_Titles</vt:lpstr>
      <vt:lpstr>'様式D-3_055'!Print_Titles</vt:lpstr>
      <vt:lpstr>'様式D-3_056'!Print_Titles</vt:lpstr>
      <vt:lpstr>'様式D-3_057'!Print_Titles</vt:lpstr>
      <vt:lpstr>'様式D-3_058'!Print_Titles</vt:lpstr>
      <vt:lpstr>'様式D-3_059'!Print_Titles</vt:lpstr>
      <vt:lpstr>'様式D-3_060'!Print_Titles</vt:lpstr>
      <vt:lpstr>'様式D-3_061'!Print_Titles</vt:lpstr>
      <vt:lpstr>'様式D-3_062'!Print_Titles</vt:lpstr>
      <vt:lpstr>'様式D-3_063'!Print_Titles</vt:lpstr>
      <vt:lpstr>'様式D-3_064'!Print_Titles</vt:lpstr>
      <vt:lpstr>'様式D-3_065'!Print_Titles</vt:lpstr>
      <vt:lpstr>'様式D-3_066'!Print_Titles</vt:lpstr>
      <vt:lpstr>'様式D-3_067'!Print_Titles</vt:lpstr>
      <vt:lpstr>'様式D-3_068'!Print_Titles</vt:lpstr>
      <vt:lpstr>'様式D-3_069'!Print_Titles</vt:lpstr>
      <vt:lpstr>'様式D-3_070'!Print_Titles</vt:lpstr>
      <vt:lpstr>'様式D-3_071'!Print_Titles</vt:lpstr>
      <vt:lpstr>'様式D-3_072'!Print_Titles</vt:lpstr>
      <vt:lpstr>'様式D-3_073'!Print_Titles</vt:lpstr>
      <vt:lpstr>'様式D-3_074'!Print_Titles</vt:lpstr>
      <vt:lpstr>'様式D-3_075'!Print_Titles</vt:lpstr>
      <vt:lpstr>'様式D-3_076'!Print_Titles</vt:lpstr>
      <vt:lpstr>'様式D-3_077'!Print_Titles</vt:lpstr>
      <vt:lpstr>'様式D-3_078'!Print_Titles</vt:lpstr>
      <vt:lpstr>'様式D-3_079'!Print_Titles</vt:lpstr>
      <vt:lpstr>'様式D-3_080'!Print_Titles</vt:lpstr>
      <vt:lpstr>'様式D-3_081'!Print_Titles</vt:lpstr>
      <vt:lpstr>'様式D-3_082'!Print_Titles</vt:lpstr>
      <vt:lpstr>'様式D-3_083'!Print_Titles</vt:lpstr>
      <vt:lpstr>'様式D-3_084'!Print_Titles</vt:lpstr>
      <vt:lpstr>'様式D-3_085'!Print_Titles</vt:lpstr>
      <vt:lpstr>'様式D-3_086'!Print_Titles</vt:lpstr>
      <vt:lpstr>'様式D-3_087'!Print_Titles</vt:lpstr>
      <vt:lpstr>'様式D-3_088'!Print_Titles</vt:lpstr>
      <vt:lpstr>'様式D-3_089'!Print_Titles</vt:lpstr>
      <vt:lpstr>'様式D-3_090'!Print_Titles</vt:lpstr>
      <vt:lpstr>'様式D-3_091'!Print_Titles</vt:lpstr>
      <vt:lpstr>'様式D-3_092'!Print_Titles</vt:lpstr>
      <vt:lpstr>'様式D-3_093'!Print_Titles</vt:lpstr>
      <vt:lpstr>'様式D-3_094'!Print_Titles</vt:lpstr>
      <vt:lpstr>'様式D-3_095'!Print_Titles</vt:lpstr>
      <vt:lpstr>'様式D-3_096'!Print_Titles</vt:lpstr>
      <vt:lpstr>'様式D-3_097'!Print_Titles</vt:lpstr>
      <vt:lpstr>'様式D-3_098'!Print_Titles</vt:lpstr>
      <vt:lpstr>'様式D-3_099'!Print_Titles</vt:lpstr>
      <vt:lpstr>'様式D-3_100'!Print_Titles</vt:lpstr>
      <vt:lpstr>'様式D-3_101'!Print_Titles</vt:lpstr>
      <vt:lpstr>'様式D-3_102'!Print_Titles</vt:lpstr>
      <vt:lpstr>'様式D-3_PE'!Print_Titles</vt:lpstr>
      <vt:lpstr>'様式D-3_PS'!Print_Titles</vt:lpstr>
      <vt:lpstr>様式F!Print_Titles</vt:lpstr>
      <vt:lpstr>'様式C-2'!Z_D77EBD73_782E_4A63_AC37_29D349B4D009_.wvu.Cols</vt:lpstr>
      <vt:lpstr>'様式A-1'!Z_D77EBD73_782E_4A63_AC37_29D349B4D009_.wvu.PrintArea</vt:lpstr>
      <vt:lpstr>'様式A-2'!Z_D77EBD73_782E_4A63_AC37_29D349B4D009_.wvu.PrintArea</vt:lpstr>
      <vt:lpstr>'様式A-3'!Z_D77EBD73_782E_4A63_AC37_29D349B4D009_.wvu.PrintArea</vt:lpstr>
      <vt:lpstr>'様式B(トンネル様式1P001)'!Z_D77EBD73_782E_4A63_AC37_29D349B4D009_.wvu.PrintArea</vt:lpstr>
      <vt:lpstr>'様式B(トンネル様式1P001) (10)'!Z_D77EBD73_782E_4A63_AC37_29D349B4D009_.wvu.PrintArea</vt:lpstr>
      <vt:lpstr>'様式B(トンネル様式1P001) (11)'!Z_D77EBD73_782E_4A63_AC37_29D349B4D009_.wvu.PrintArea</vt:lpstr>
      <vt:lpstr>'様式B(トンネル様式1P001) (12)'!Z_D77EBD73_782E_4A63_AC37_29D349B4D009_.wvu.PrintArea</vt:lpstr>
      <vt:lpstr>'様式B(トンネル様式1P001) (13)'!Z_D77EBD73_782E_4A63_AC37_29D349B4D009_.wvu.PrintArea</vt:lpstr>
      <vt:lpstr>'様式B(トンネル様式1P001) (14)'!Z_D77EBD73_782E_4A63_AC37_29D349B4D009_.wvu.PrintArea</vt:lpstr>
      <vt:lpstr>'様式B(トンネル様式1P001) (15)'!Z_D77EBD73_782E_4A63_AC37_29D349B4D009_.wvu.PrintArea</vt:lpstr>
      <vt:lpstr>'様式B(トンネル様式1P001) (16)'!Z_D77EBD73_782E_4A63_AC37_29D349B4D009_.wvu.PrintArea</vt:lpstr>
      <vt:lpstr>'様式B(トンネル様式1P001) (17)'!Z_D77EBD73_782E_4A63_AC37_29D349B4D009_.wvu.PrintArea</vt:lpstr>
      <vt:lpstr>'様式B(トンネル様式1P001) (18)'!Z_D77EBD73_782E_4A63_AC37_29D349B4D009_.wvu.PrintArea</vt:lpstr>
      <vt:lpstr>'様式B(トンネル様式1P001) (19)'!Z_D77EBD73_782E_4A63_AC37_29D349B4D009_.wvu.PrintArea</vt:lpstr>
      <vt:lpstr>'様式B(トンネル様式1P001) (2)'!Z_D77EBD73_782E_4A63_AC37_29D349B4D009_.wvu.PrintArea</vt:lpstr>
      <vt:lpstr>'様式B(トンネル様式1P001) (20)'!Z_D77EBD73_782E_4A63_AC37_29D349B4D009_.wvu.PrintArea</vt:lpstr>
      <vt:lpstr>'様式B(トンネル様式1P001) (21)'!Z_D77EBD73_782E_4A63_AC37_29D349B4D009_.wvu.PrintArea</vt:lpstr>
      <vt:lpstr>'様式B(トンネル様式1P001) (3)'!Z_D77EBD73_782E_4A63_AC37_29D349B4D009_.wvu.PrintArea</vt:lpstr>
      <vt:lpstr>'様式B(トンネル様式1P001) (4)'!Z_D77EBD73_782E_4A63_AC37_29D349B4D009_.wvu.PrintArea</vt:lpstr>
      <vt:lpstr>'様式B(トンネル様式1P001) (5)'!Z_D77EBD73_782E_4A63_AC37_29D349B4D009_.wvu.PrintArea</vt:lpstr>
      <vt:lpstr>'様式B(トンネル様式1P001) (6)'!Z_D77EBD73_782E_4A63_AC37_29D349B4D009_.wvu.PrintArea</vt:lpstr>
      <vt:lpstr>'様式B(トンネル様式1P001) (7)'!Z_D77EBD73_782E_4A63_AC37_29D349B4D009_.wvu.PrintArea</vt:lpstr>
      <vt:lpstr>'様式B(トンネル様式1P001) (8)'!Z_D77EBD73_782E_4A63_AC37_29D349B4D009_.wvu.PrintArea</vt:lpstr>
      <vt:lpstr>'様式B(トンネル様式1P001) (9)'!Z_D77EBD73_782E_4A63_AC37_29D349B4D009_.wvu.PrintArea</vt:lpstr>
      <vt:lpstr>'様式C-1-1'!Z_D77EBD73_782E_4A63_AC37_29D349B4D009_.wvu.PrintArea</vt:lpstr>
      <vt:lpstr>'様式C-2'!Z_D77EBD73_782E_4A63_AC37_29D349B4D009_.wvu.PrintArea</vt:lpstr>
      <vt:lpstr>'様式D-1-1(トンネル様式2P001) P001'!Z_D77EBD73_782E_4A63_AC37_29D349B4D009_.wvu.PrintArea</vt:lpstr>
      <vt:lpstr>'様式D-1-1(トンネル様式2P001) P002'!Z_D77EBD73_782E_4A63_AC37_29D349B4D009_.wvu.PrintArea</vt:lpstr>
      <vt:lpstr>'様式D-1-1(トンネル様式2P001) P003'!Z_D77EBD73_782E_4A63_AC37_29D349B4D009_.wvu.PrintArea</vt:lpstr>
      <vt:lpstr>'様式D-1-1(トンネル様式2P001) P004'!Z_D77EBD73_782E_4A63_AC37_29D349B4D009_.wvu.PrintArea</vt:lpstr>
      <vt:lpstr>'様式D-1-1(トンネル様式2P001) P005'!Z_D77EBD73_782E_4A63_AC37_29D349B4D009_.wvu.PrintArea</vt:lpstr>
      <vt:lpstr>'様式D-1-1(トンネル様式2P001) P006'!Z_D77EBD73_782E_4A63_AC37_29D349B4D009_.wvu.PrintArea</vt:lpstr>
      <vt:lpstr>'様式D-1-1(トンネル様式2P001) P007'!Z_D77EBD73_782E_4A63_AC37_29D349B4D009_.wvu.PrintArea</vt:lpstr>
      <vt:lpstr>'様式D-1-1(トンネル様式2P001) P008'!Z_D77EBD73_782E_4A63_AC37_29D349B4D009_.wvu.PrintArea</vt:lpstr>
      <vt:lpstr>'様式D-1-1(トンネル様式2P001) P009'!Z_D77EBD73_782E_4A63_AC37_29D349B4D009_.wvu.PrintArea</vt:lpstr>
      <vt:lpstr>'様式D-1-1(トンネル様式2P001) P010'!Z_D77EBD73_782E_4A63_AC37_29D349B4D009_.wvu.PrintArea</vt:lpstr>
      <vt:lpstr>'様式D-1-1(トンネル様式2P001) P011'!Z_D77EBD73_782E_4A63_AC37_29D349B4D009_.wvu.PrintArea</vt:lpstr>
      <vt:lpstr>'様式D-1-1(トンネル様式2P001) P012'!Z_D77EBD73_782E_4A63_AC37_29D349B4D009_.wvu.PrintArea</vt:lpstr>
      <vt:lpstr>'様式D-1-1(トンネル様式2P001) P013'!Z_D77EBD73_782E_4A63_AC37_29D349B4D009_.wvu.PrintArea</vt:lpstr>
      <vt:lpstr>'様式D-1-1(トンネル様式2P001) P014'!Z_D77EBD73_782E_4A63_AC37_29D349B4D009_.wvu.PrintArea</vt:lpstr>
      <vt:lpstr>'様式D-1-1(トンネル様式2P001) P015'!Z_D77EBD73_782E_4A63_AC37_29D349B4D009_.wvu.PrintArea</vt:lpstr>
      <vt:lpstr>'様式D-1-1(トンネル様式2P001) P016'!Z_D77EBD73_782E_4A63_AC37_29D349B4D009_.wvu.PrintArea</vt:lpstr>
      <vt:lpstr>'様式D-1-1(トンネル様式2P001) P017'!Z_D77EBD73_782E_4A63_AC37_29D349B4D009_.wvu.PrintArea</vt:lpstr>
      <vt:lpstr>'様式D-1-1(トンネル様式2P001) P018'!Z_D77EBD73_782E_4A63_AC37_29D349B4D009_.wvu.PrintArea</vt:lpstr>
      <vt:lpstr>'様式D-1-1(トンネル様式2P001) P019'!Z_D77EBD73_782E_4A63_AC37_29D349B4D009_.wvu.PrintArea</vt:lpstr>
      <vt:lpstr>'様式D-1-1(トンネル様式2P001) P020'!Z_D77EBD73_782E_4A63_AC37_29D349B4D009_.wvu.PrintArea</vt:lpstr>
      <vt:lpstr>'様式D-1-1(トンネル様式2P001) P021'!Z_D77EBD73_782E_4A63_AC37_29D349B4D009_.wvu.PrintArea</vt:lpstr>
      <vt:lpstr>'様式D-1-1(トンネル様式2P001) P022'!Z_D77EBD73_782E_4A63_AC37_29D349B4D009_.wvu.PrintArea</vt:lpstr>
      <vt:lpstr>'様式D-1-1(トンネル様式2P001) P023'!Z_D77EBD73_782E_4A63_AC37_29D349B4D009_.wvu.PrintArea</vt:lpstr>
      <vt:lpstr>'様式D-1-1(トンネル様式2P001) P024'!Z_D77EBD73_782E_4A63_AC37_29D349B4D009_.wvu.PrintArea</vt:lpstr>
      <vt:lpstr>'様式D-1-1(トンネル様式2P001) P025'!Z_D77EBD73_782E_4A63_AC37_29D349B4D009_.wvu.PrintArea</vt:lpstr>
      <vt:lpstr>'様式D-1-1(トンネル様式2P001) P026'!Z_D77EBD73_782E_4A63_AC37_29D349B4D009_.wvu.PrintArea</vt:lpstr>
      <vt:lpstr>'様式D-1-1(トンネル様式2P001) P027'!Z_D77EBD73_782E_4A63_AC37_29D349B4D009_.wvu.PrintArea</vt:lpstr>
      <vt:lpstr>'様式D-1-1(トンネル様式2P001) P028'!Z_D77EBD73_782E_4A63_AC37_29D349B4D009_.wvu.PrintArea</vt:lpstr>
      <vt:lpstr>'様式D-1-1(トンネル様式2P001) P029'!Z_D77EBD73_782E_4A63_AC37_29D349B4D009_.wvu.PrintArea</vt:lpstr>
      <vt:lpstr>'様式D-1-1(トンネル様式2P001) P030'!Z_D77EBD73_782E_4A63_AC37_29D349B4D009_.wvu.PrintArea</vt:lpstr>
      <vt:lpstr>'様式D-1-1(トンネル様式2P001) P031'!Z_D77EBD73_782E_4A63_AC37_29D349B4D009_.wvu.PrintArea</vt:lpstr>
      <vt:lpstr>'様式D-1-1(トンネル様式2P001) P032'!Z_D77EBD73_782E_4A63_AC37_29D349B4D009_.wvu.PrintArea</vt:lpstr>
      <vt:lpstr>'様式D-1-1(トンネル様式2P001) P033'!Z_D77EBD73_782E_4A63_AC37_29D349B4D009_.wvu.PrintArea</vt:lpstr>
      <vt:lpstr>'様式D-1-1(トンネル様式2P001) P034'!Z_D77EBD73_782E_4A63_AC37_29D349B4D009_.wvu.PrintArea</vt:lpstr>
      <vt:lpstr>'様式D-1-1(トンネル様式2P001) P035'!Z_D77EBD73_782E_4A63_AC37_29D349B4D009_.wvu.PrintArea</vt:lpstr>
      <vt:lpstr>'様式D-1-1(トンネル様式2P001) P036'!Z_D77EBD73_782E_4A63_AC37_29D349B4D009_.wvu.PrintArea</vt:lpstr>
      <vt:lpstr>'様式D-1-1(トンネル様式2P001) P037'!Z_D77EBD73_782E_4A63_AC37_29D349B4D009_.wvu.PrintArea</vt:lpstr>
      <vt:lpstr>'様式D-1-1(トンネル様式2P001) P038'!Z_D77EBD73_782E_4A63_AC37_29D349B4D009_.wvu.PrintArea</vt:lpstr>
      <vt:lpstr>'様式D-2-1'!Z_D77EBD73_782E_4A63_AC37_29D349B4D009_.wvu.PrintArea</vt:lpstr>
      <vt:lpstr>'様式D-2-1´'!Z_D77EBD73_782E_4A63_AC37_29D349B4D009_.wvu.PrintArea</vt:lpstr>
      <vt:lpstr>'様式D-3_001'!Z_D77EBD73_782E_4A63_AC37_29D349B4D009_.wvu.PrintArea</vt:lpstr>
      <vt:lpstr>'様式D-3_002'!Z_D77EBD73_782E_4A63_AC37_29D349B4D009_.wvu.PrintArea</vt:lpstr>
      <vt:lpstr>'様式D-3_003'!Z_D77EBD73_782E_4A63_AC37_29D349B4D009_.wvu.PrintArea</vt:lpstr>
      <vt:lpstr>'様式D-3_004'!Z_D77EBD73_782E_4A63_AC37_29D349B4D009_.wvu.PrintArea</vt:lpstr>
      <vt:lpstr>'様式D-3_005'!Z_D77EBD73_782E_4A63_AC37_29D349B4D009_.wvu.PrintArea</vt:lpstr>
      <vt:lpstr>'様式D-3_006'!Z_D77EBD73_782E_4A63_AC37_29D349B4D009_.wvu.PrintArea</vt:lpstr>
      <vt:lpstr>'様式D-3_007'!Z_D77EBD73_782E_4A63_AC37_29D349B4D009_.wvu.PrintArea</vt:lpstr>
      <vt:lpstr>'様式D-3_008'!Z_D77EBD73_782E_4A63_AC37_29D349B4D009_.wvu.PrintArea</vt:lpstr>
      <vt:lpstr>'様式D-3_009'!Z_D77EBD73_782E_4A63_AC37_29D349B4D009_.wvu.PrintArea</vt:lpstr>
      <vt:lpstr>'様式D-3_010'!Z_D77EBD73_782E_4A63_AC37_29D349B4D009_.wvu.PrintArea</vt:lpstr>
      <vt:lpstr>'様式D-3_011'!Z_D77EBD73_782E_4A63_AC37_29D349B4D009_.wvu.PrintArea</vt:lpstr>
      <vt:lpstr>'様式D-3_012'!Z_D77EBD73_782E_4A63_AC37_29D349B4D009_.wvu.PrintArea</vt:lpstr>
      <vt:lpstr>'様式D-3_013'!Z_D77EBD73_782E_4A63_AC37_29D349B4D009_.wvu.PrintArea</vt:lpstr>
      <vt:lpstr>'様式D-3_014'!Z_D77EBD73_782E_4A63_AC37_29D349B4D009_.wvu.PrintArea</vt:lpstr>
      <vt:lpstr>'様式D-3_015'!Z_D77EBD73_782E_4A63_AC37_29D349B4D009_.wvu.PrintArea</vt:lpstr>
      <vt:lpstr>'様式D-3_016'!Z_D77EBD73_782E_4A63_AC37_29D349B4D009_.wvu.PrintArea</vt:lpstr>
      <vt:lpstr>'様式D-3_017'!Z_D77EBD73_782E_4A63_AC37_29D349B4D009_.wvu.PrintArea</vt:lpstr>
      <vt:lpstr>'様式D-3_018'!Z_D77EBD73_782E_4A63_AC37_29D349B4D009_.wvu.PrintArea</vt:lpstr>
      <vt:lpstr>'様式D-3_019'!Z_D77EBD73_782E_4A63_AC37_29D349B4D009_.wvu.PrintArea</vt:lpstr>
      <vt:lpstr>'様式D-3_020'!Z_D77EBD73_782E_4A63_AC37_29D349B4D009_.wvu.PrintArea</vt:lpstr>
      <vt:lpstr>'様式D-3_021'!Z_D77EBD73_782E_4A63_AC37_29D349B4D009_.wvu.PrintArea</vt:lpstr>
      <vt:lpstr>'様式D-3_022'!Z_D77EBD73_782E_4A63_AC37_29D349B4D009_.wvu.PrintArea</vt:lpstr>
      <vt:lpstr>'様式D-3_023'!Z_D77EBD73_782E_4A63_AC37_29D349B4D009_.wvu.PrintArea</vt:lpstr>
      <vt:lpstr>'様式D-3_024'!Z_D77EBD73_782E_4A63_AC37_29D349B4D009_.wvu.PrintArea</vt:lpstr>
      <vt:lpstr>'様式D-3_025'!Z_D77EBD73_782E_4A63_AC37_29D349B4D009_.wvu.PrintArea</vt:lpstr>
      <vt:lpstr>'様式D-3_026'!Z_D77EBD73_782E_4A63_AC37_29D349B4D009_.wvu.PrintArea</vt:lpstr>
      <vt:lpstr>'様式D-3_027'!Z_D77EBD73_782E_4A63_AC37_29D349B4D009_.wvu.PrintArea</vt:lpstr>
      <vt:lpstr>'様式D-3_028'!Z_D77EBD73_782E_4A63_AC37_29D349B4D009_.wvu.PrintArea</vt:lpstr>
      <vt:lpstr>'様式D-3_029'!Z_D77EBD73_782E_4A63_AC37_29D349B4D009_.wvu.PrintArea</vt:lpstr>
      <vt:lpstr>'様式D-3_030'!Z_D77EBD73_782E_4A63_AC37_29D349B4D009_.wvu.PrintArea</vt:lpstr>
      <vt:lpstr>'様式D-3_031'!Z_D77EBD73_782E_4A63_AC37_29D349B4D009_.wvu.PrintArea</vt:lpstr>
      <vt:lpstr>'様式D-3_032'!Z_D77EBD73_782E_4A63_AC37_29D349B4D009_.wvu.PrintArea</vt:lpstr>
      <vt:lpstr>'様式D-3_033'!Z_D77EBD73_782E_4A63_AC37_29D349B4D009_.wvu.PrintArea</vt:lpstr>
      <vt:lpstr>'様式D-3_034'!Z_D77EBD73_782E_4A63_AC37_29D349B4D009_.wvu.PrintArea</vt:lpstr>
      <vt:lpstr>'様式D-3_035'!Z_D77EBD73_782E_4A63_AC37_29D349B4D009_.wvu.PrintArea</vt:lpstr>
      <vt:lpstr>'様式D-3_036'!Z_D77EBD73_782E_4A63_AC37_29D349B4D009_.wvu.PrintArea</vt:lpstr>
      <vt:lpstr>'様式D-3_037'!Z_D77EBD73_782E_4A63_AC37_29D349B4D009_.wvu.PrintArea</vt:lpstr>
      <vt:lpstr>'様式D-3_038'!Z_D77EBD73_782E_4A63_AC37_29D349B4D009_.wvu.PrintArea</vt:lpstr>
      <vt:lpstr>'様式D-3_039'!Z_D77EBD73_782E_4A63_AC37_29D349B4D009_.wvu.PrintArea</vt:lpstr>
      <vt:lpstr>'様式D-3_040'!Z_D77EBD73_782E_4A63_AC37_29D349B4D009_.wvu.PrintArea</vt:lpstr>
      <vt:lpstr>'様式D-3_041'!Z_D77EBD73_782E_4A63_AC37_29D349B4D009_.wvu.PrintArea</vt:lpstr>
      <vt:lpstr>'様式D-3_042'!Z_D77EBD73_782E_4A63_AC37_29D349B4D009_.wvu.PrintArea</vt:lpstr>
      <vt:lpstr>'様式D-3_043'!Z_D77EBD73_782E_4A63_AC37_29D349B4D009_.wvu.PrintArea</vt:lpstr>
      <vt:lpstr>'様式D-3_044'!Z_D77EBD73_782E_4A63_AC37_29D349B4D009_.wvu.PrintArea</vt:lpstr>
      <vt:lpstr>'様式D-3_045'!Z_D77EBD73_782E_4A63_AC37_29D349B4D009_.wvu.PrintArea</vt:lpstr>
      <vt:lpstr>'様式D-3_046'!Z_D77EBD73_782E_4A63_AC37_29D349B4D009_.wvu.PrintArea</vt:lpstr>
      <vt:lpstr>'様式D-3_047'!Z_D77EBD73_782E_4A63_AC37_29D349B4D009_.wvu.PrintArea</vt:lpstr>
      <vt:lpstr>'様式D-3_048'!Z_D77EBD73_782E_4A63_AC37_29D349B4D009_.wvu.PrintArea</vt:lpstr>
      <vt:lpstr>'様式D-3_049'!Z_D77EBD73_782E_4A63_AC37_29D349B4D009_.wvu.PrintArea</vt:lpstr>
      <vt:lpstr>'様式D-3_050'!Z_D77EBD73_782E_4A63_AC37_29D349B4D009_.wvu.PrintArea</vt:lpstr>
      <vt:lpstr>'様式D-3_051'!Z_D77EBD73_782E_4A63_AC37_29D349B4D009_.wvu.PrintArea</vt:lpstr>
      <vt:lpstr>'様式D-3_052'!Z_D77EBD73_782E_4A63_AC37_29D349B4D009_.wvu.PrintArea</vt:lpstr>
      <vt:lpstr>'様式D-3_053'!Z_D77EBD73_782E_4A63_AC37_29D349B4D009_.wvu.PrintArea</vt:lpstr>
      <vt:lpstr>'様式D-3_054'!Z_D77EBD73_782E_4A63_AC37_29D349B4D009_.wvu.PrintArea</vt:lpstr>
      <vt:lpstr>'様式D-3_055'!Z_D77EBD73_782E_4A63_AC37_29D349B4D009_.wvu.PrintArea</vt:lpstr>
      <vt:lpstr>'様式D-3_056'!Z_D77EBD73_782E_4A63_AC37_29D349B4D009_.wvu.PrintArea</vt:lpstr>
      <vt:lpstr>'様式D-3_057'!Z_D77EBD73_782E_4A63_AC37_29D349B4D009_.wvu.PrintArea</vt:lpstr>
      <vt:lpstr>'様式D-3_058'!Z_D77EBD73_782E_4A63_AC37_29D349B4D009_.wvu.PrintArea</vt:lpstr>
      <vt:lpstr>'様式D-3_059'!Z_D77EBD73_782E_4A63_AC37_29D349B4D009_.wvu.PrintArea</vt:lpstr>
      <vt:lpstr>'様式D-3_060'!Z_D77EBD73_782E_4A63_AC37_29D349B4D009_.wvu.PrintArea</vt:lpstr>
      <vt:lpstr>'様式D-3_061'!Z_D77EBD73_782E_4A63_AC37_29D349B4D009_.wvu.PrintArea</vt:lpstr>
      <vt:lpstr>'様式D-3_062'!Z_D77EBD73_782E_4A63_AC37_29D349B4D009_.wvu.PrintArea</vt:lpstr>
      <vt:lpstr>'様式D-3_063'!Z_D77EBD73_782E_4A63_AC37_29D349B4D009_.wvu.PrintArea</vt:lpstr>
      <vt:lpstr>'様式D-3_064'!Z_D77EBD73_782E_4A63_AC37_29D349B4D009_.wvu.PrintArea</vt:lpstr>
      <vt:lpstr>'様式D-3_065'!Z_D77EBD73_782E_4A63_AC37_29D349B4D009_.wvu.PrintArea</vt:lpstr>
      <vt:lpstr>'様式D-3_066'!Z_D77EBD73_782E_4A63_AC37_29D349B4D009_.wvu.PrintArea</vt:lpstr>
      <vt:lpstr>'様式D-3_067'!Z_D77EBD73_782E_4A63_AC37_29D349B4D009_.wvu.PrintArea</vt:lpstr>
      <vt:lpstr>'様式D-3_068'!Z_D77EBD73_782E_4A63_AC37_29D349B4D009_.wvu.PrintArea</vt:lpstr>
      <vt:lpstr>'様式D-3_069'!Z_D77EBD73_782E_4A63_AC37_29D349B4D009_.wvu.PrintArea</vt:lpstr>
      <vt:lpstr>'様式D-3_070'!Z_D77EBD73_782E_4A63_AC37_29D349B4D009_.wvu.PrintArea</vt:lpstr>
      <vt:lpstr>'様式D-3_071'!Z_D77EBD73_782E_4A63_AC37_29D349B4D009_.wvu.PrintArea</vt:lpstr>
      <vt:lpstr>'様式D-3_072'!Z_D77EBD73_782E_4A63_AC37_29D349B4D009_.wvu.PrintArea</vt:lpstr>
      <vt:lpstr>'様式D-3_073'!Z_D77EBD73_782E_4A63_AC37_29D349B4D009_.wvu.PrintArea</vt:lpstr>
      <vt:lpstr>'様式D-3_074'!Z_D77EBD73_782E_4A63_AC37_29D349B4D009_.wvu.PrintArea</vt:lpstr>
      <vt:lpstr>'様式D-3_075'!Z_D77EBD73_782E_4A63_AC37_29D349B4D009_.wvu.PrintArea</vt:lpstr>
      <vt:lpstr>'様式D-3_076'!Z_D77EBD73_782E_4A63_AC37_29D349B4D009_.wvu.PrintArea</vt:lpstr>
      <vt:lpstr>'様式D-3_077'!Z_D77EBD73_782E_4A63_AC37_29D349B4D009_.wvu.PrintArea</vt:lpstr>
      <vt:lpstr>'様式D-3_078'!Z_D77EBD73_782E_4A63_AC37_29D349B4D009_.wvu.PrintArea</vt:lpstr>
      <vt:lpstr>'様式D-3_079'!Z_D77EBD73_782E_4A63_AC37_29D349B4D009_.wvu.PrintArea</vt:lpstr>
      <vt:lpstr>'様式D-3_080'!Z_D77EBD73_782E_4A63_AC37_29D349B4D009_.wvu.PrintArea</vt:lpstr>
      <vt:lpstr>'様式D-3_081'!Z_D77EBD73_782E_4A63_AC37_29D349B4D009_.wvu.PrintArea</vt:lpstr>
      <vt:lpstr>'様式D-3_082'!Z_D77EBD73_782E_4A63_AC37_29D349B4D009_.wvu.PrintArea</vt:lpstr>
      <vt:lpstr>'様式D-3_083'!Z_D77EBD73_782E_4A63_AC37_29D349B4D009_.wvu.PrintArea</vt:lpstr>
      <vt:lpstr>'様式D-3_084'!Z_D77EBD73_782E_4A63_AC37_29D349B4D009_.wvu.PrintArea</vt:lpstr>
      <vt:lpstr>'様式D-3_085'!Z_D77EBD73_782E_4A63_AC37_29D349B4D009_.wvu.PrintArea</vt:lpstr>
      <vt:lpstr>'様式D-3_086'!Z_D77EBD73_782E_4A63_AC37_29D349B4D009_.wvu.PrintArea</vt:lpstr>
      <vt:lpstr>'様式D-3_087'!Z_D77EBD73_782E_4A63_AC37_29D349B4D009_.wvu.PrintArea</vt:lpstr>
      <vt:lpstr>'様式D-3_088'!Z_D77EBD73_782E_4A63_AC37_29D349B4D009_.wvu.PrintArea</vt:lpstr>
      <vt:lpstr>'様式D-3_089'!Z_D77EBD73_782E_4A63_AC37_29D349B4D009_.wvu.PrintArea</vt:lpstr>
      <vt:lpstr>'様式D-3_090'!Z_D77EBD73_782E_4A63_AC37_29D349B4D009_.wvu.PrintArea</vt:lpstr>
      <vt:lpstr>'様式D-3_091'!Z_D77EBD73_782E_4A63_AC37_29D349B4D009_.wvu.PrintArea</vt:lpstr>
      <vt:lpstr>'様式D-3_092'!Z_D77EBD73_782E_4A63_AC37_29D349B4D009_.wvu.PrintArea</vt:lpstr>
      <vt:lpstr>'様式D-3_093'!Z_D77EBD73_782E_4A63_AC37_29D349B4D009_.wvu.PrintArea</vt:lpstr>
      <vt:lpstr>'様式D-3_094'!Z_D77EBD73_782E_4A63_AC37_29D349B4D009_.wvu.PrintArea</vt:lpstr>
      <vt:lpstr>'様式D-3_095'!Z_D77EBD73_782E_4A63_AC37_29D349B4D009_.wvu.PrintArea</vt:lpstr>
      <vt:lpstr>'様式D-3_096'!Z_D77EBD73_782E_4A63_AC37_29D349B4D009_.wvu.PrintArea</vt:lpstr>
      <vt:lpstr>'様式D-3_097'!Z_D77EBD73_782E_4A63_AC37_29D349B4D009_.wvu.PrintArea</vt:lpstr>
      <vt:lpstr>'様式D-3_098'!Z_D77EBD73_782E_4A63_AC37_29D349B4D009_.wvu.PrintArea</vt:lpstr>
      <vt:lpstr>'様式D-3_099'!Z_D77EBD73_782E_4A63_AC37_29D349B4D009_.wvu.PrintArea</vt:lpstr>
      <vt:lpstr>'様式D-3_100'!Z_D77EBD73_782E_4A63_AC37_29D349B4D009_.wvu.PrintArea</vt:lpstr>
      <vt:lpstr>'様式D-3_101'!Z_D77EBD73_782E_4A63_AC37_29D349B4D009_.wvu.PrintArea</vt:lpstr>
      <vt:lpstr>'様式D-3_102'!Z_D77EBD73_782E_4A63_AC37_29D349B4D009_.wvu.PrintArea</vt:lpstr>
      <vt:lpstr>'様式D-3_PE'!Z_D77EBD73_782E_4A63_AC37_29D349B4D009_.wvu.PrintArea</vt:lpstr>
      <vt:lpstr>'様式D-3_PS'!Z_D77EBD73_782E_4A63_AC37_29D349B4D009_.wvu.PrintArea</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H302F3</dc:creator>
  <cp:lastModifiedBy>門脇 悠太</cp:lastModifiedBy>
  <cp:lastPrinted>2021-10-07T10:00:54Z</cp:lastPrinted>
  <dcterms:created xsi:type="dcterms:W3CDTF">2012-04-09T00:49:26Z</dcterms:created>
  <dcterms:modified xsi:type="dcterms:W3CDTF">2021-10-07T10:17:47Z</dcterms:modified>
</cp:coreProperties>
</file>