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updateLinks="never" defaultThemeVersion="124226"/>
  <mc:AlternateContent xmlns:mc="http://schemas.openxmlformats.org/markup-compatibility/2006">
    <mc:Choice Requires="x15">
      <x15ac:absPath xmlns:x15ac="http://schemas.microsoft.com/office/spreadsheetml/2010/11/ac" url="C:\Users\AE8595\Desktop\作業用\山口\新しいフォルダー\高鉢山第３トンネル台帳\"/>
    </mc:Choice>
  </mc:AlternateContent>
  <xr:revisionPtr revIDLastSave="0" documentId="13_ncr:1_{B768AFFE-4CD3-4E87-9461-996018DEDBB6}" xr6:coauthVersionLast="47" xr6:coauthVersionMax="47" xr10:uidLastSave="{00000000-0000-0000-0000-000000000000}"/>
  <bookViews>
    <workbookView xWindow="-120" yWindow="-120" windowWidth="38640" windowHeight="21120" tabRatio="985" firstSheet="52" activeTab="69"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A-3 (2)" sheetId="78" r:id="rId6"/>
    <sheet name="様式A-3 (3)" sheetId="79" r:id="rId7"/>
    <sheet name="様式A-3 (4)" sheetId="80" r:id="rId8"/>
    <sheet name="様式A-3 (5)" sheetId="82" r:id="rId9"/>
    <sheet name="様式A-3 (6)" sheetId="81" r:id="rId10"/>
    <sheet name="様式B(トンネル様式1P001)" sheetId="83" r:id="rId11"/>
    <sheet name="様式B(トンネル様式1P002)" sheetId="84" r:id="rId12"/>
    <sheet name="様式B(トンネル様式1P003)" sheetId="85" r:id="rId13"/>
    <sheet name="様式C-1-1" sheetId="86" r:id="rId14"/>
    <sheet name="様式C-1-2" sheetId="87" r:id="rId15"/>
    <sheet name="様式C-2" sheetId="88" r:id="rId16"/>
    <sheet name="様式D-1-1(トンネル様式2P001)" sheetId="89" r:id="rId17"/>
    <sheet name="様式D-1-1(トンネル様式2P002)" sheetId="90" r:id="rId18"/>
    <sheet name="様式D-1-1(トンネル様式2P003)" sheetId="91" r:id="rId19"/>
    <sheet name="様式D-1-2" sheetId="92" r:id="rId20"/>
    <sheet name="様式D-2-1" sheetId="93" r:id="rId21"/>
    <sheet name="様式D-2-1 (2)" sheetId="94" r:id="rId22"/>
    <sheet name="様式D-2-1 (3)" sheetId="95" r:id="rId23"/>
    <sheet name="様式D-2-1 (4)" sheetId="96" r:id="rId24"/>
    <sheet name="様式D-2-1 (5)" sheetId="97" r:id="rId25"/>
    <sheet name="様式D-2-1´" sheetId="98" r:id="rId26"/>
    <sheet name="様式D-3_PS" sheetId="99" r:id="rId27"/>
    <sheet name="様式D-3_S001" sheetId="100" r:id="rId28"/>
    <sheet name="様式D-3_S002" sheetId="101" r:id="rId29"/>
    <sheet name="様式D-3_S003" sheetId="102" r:id="rId30"/>
    <sheet name="様式D-3_S004" sheetId="103" r:id="rId31"/>
    <sheet name="様式D-3_S005" sheetId="104" r:id="rId32"/>
    <sheet name="様式D-3_S006" sheetId="105" r:id="rId33"/>
    <sheet name="様式D-3_S007" sheetId="106" r:id="rId34"/>
    <sheet name="様式D-3_S008" sheetId="107" r:id="rId35"/>
    <sheet name="様式D-3_S009" sheetId="108" r:id="rId36"/>
    <sheet name="様式D-3_S010" sheetId="109" r:id="rId37"/>
    <sheet name="様式D-3_S011" sheetId="110" r:id="rId38"/>
    <sheet name="様式D-3_S012" sheetId="111" r:id="rId39"/>
    <sheet name="様式D-3_S013" sheetId="112" r:id="rId40"/>
    <sheet name="様式D-3_S014" sheetId="113" r:id="rId41"/>
    <sheet name="様式D-3_S015" sheetId="114" r:id="rId42"/>
    <sheet name="様式D-3_S016" sheetId="115" r:id="rId43"/>
    <sheet name="様式D-3_S017" sheetId="116" r:id="rId44"/>
    <sheet name="様式D-3_S018" sheetId="117" r:id="rId45"/>
    <sheet name="様式D-3_S019" sheetId="118" r:id="rId46"/>
    <sheet name="様式D-3_S020" sheetId="119" r:id="rId47"/>
    <sheet name="様式D-3_S021" sheetId="120" r:id="rId48"/>
    <sheet name="様式D-3_S022" sheetId="121" r:id="rId49"/>
    <sheet name="様式D-3_S023" sheetId="122" r:id="rId50"/>
    <sheet name="様式D-3_S024" sheetId="123" r:id="rId51"/>
    <sheet name="様式D-3_S025" sheetId="124" r:id="rId52"/>
    <sheet name="様式D-3_S026" sheetId="125" r:id="rId53"/>
    <sheet name="様式D-3_S027" sheetId="126" r:id="rId54"/>
    <sheet name="様式D-3_S028" sheetId="127" r:id="rId55"/>
    <sheet name="様式D-3_S029" sheetId="128" r:id="rId56"/>
    <sheet name="様式D-3_S030" sheetId="129" r:id="rId57"/>
    <sheet name="様式D-3_S031" sheetId="130" r:id="rId58"/>
    <sheet name="様式D-3_S032" sheetId="131" r:id="rId59"/>
    <sheet name="様式D-3_S033" sheetId="132" r:id="rId60"/>
    <sheet name="様式D-3_S034" sheetId="133" r:id="rId61"/>
    <sheet name="様式D-3_S035" sheetId="134" r:id="rId62"/>
    <sheet name="様式D-3_S036" sheetId="135" r:id="rId63"/>
    <sheet name="様式D-3_S037" sheetId="136" r:id="rId64"/>
    <sheet name="様式D-3_S038" sheetId="137" r:id="rId65"/>
    <sheet name="様式D-3_S039" sheetId="138" r:id="rId66"/>
    <sheet name="様式D-3_S040" sheetId="139" r:id="rId67"/>
    <sheet name="様式D-3_PE" sheetId="140" r:id="rId68"/>
    <sheet name="様式E" sheetId="141" r:id="rId69"/>
    <sheet name="様式F" sheetId="142" r:id="rId70"/>
    <sheet name="(参考)リスト" sheetId="74" r:id="rId71"/>
  </sheets>
  <externalReferences>
    <externalReference r:id="rId72"/>
    <externalReference r:id="rId73"/>
    <externalReference r:id="rId74"/>
    <externalReference r:id="rId75"/>
  </externalReferences>
  <definedNames>
    <definedName name="_xlnm.Print_Area" localSheetId="70">'(参考)リスト'!$A$3:$J$80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'様式A-2'!$B$3:$AN$52</definedName>
    <definedName name="_xlnm.Print_Area" localSheetId="4">'様式A-3'!$B$3:$AI$19</definedName>
    <definedName name="_xlnm.Print_Area" localSheetId="5">'様式A-3 (2)'!$B$3:$AI$19</definedName>
    <definedName name="_xlnm.Print_Area" localSheetId="6">'様式A-3 (3)'!$B$3:$AI$19</definedName>
    <definedName name="_xlnm.Print_Area" localSheetId="7">'様式A-3 (4)'!$B$3:$AI$19</definedName>
    <definedName name="_xlnm.Print_Area" localSheetId="8">'様式A-3 (5)'!$B$3:$AI$19</definedName>
    <definedName name="_xlnm.Print_Area" localSheetId="9">'様式A-3 (6)'!$B$3:$AI$19</definedName>
    <definedName name="_xlnm.Print_Area" localSheetId="10">'様式B(トンネル様式1P001)'!$A$2:$Z$32</definedName>
    <definedName name="_xlnm.Print_Area" localSheetId="11">'様式B(トンネル様式1P002)'!$A$2:$Z$32</definedName>
    <definedName name="_xlnm.Print_Area" localSheetId="12">'様式B(トンネル様式1P003)'!$A$2:$Z$32</definedName>
    <definedName name="_xlnm.Print_Area" localSheetId="13">'様式C-1-1'!$B$2:$Z$45</definedName>
    <definedName name="_xlnm.Print_Area" localSheetId="14">'様式C-1-2'!$A$1:$Z$43</definedName>
    <definedName name="_xlnm.Print_Area" localSheetId="15">'様式C-2'!$B$2:$Z$23</definedName>
    <definedName name="_xlnm.Print_Area" localSheetId="16">'様式D-1-1(トンネル様式2P001)'!$B$2:$W$45</definedName>
    <definedName name="_xlnm.Print_Area" localSheetId="17">'様式D-1-1(トンネル様式2P002)'!$B$2:$W$45</definedName>
    <definedName name="_xlnm.Print_Area" localSheetId="18">'様式D-1-1(トンネル様式2P003)'!$B$2:$W$45</definedName>
    <definedName name="_xlnm.Print_Area" localSheetId="19">'様式D-1-2'!$B$2:$Y$58</definedName>
    <definedName name="_xlnm.Print_Area" localSheetId="20">'様式D-2-1'!$B$3:$AI$19</definedName>
    <definedName name="_xlnm.Print_Area" localSheetId="21">'様式D-2-1 (2)'!$B$3:$AI$19</definedName>
    <definedName name="_xlnm.Print_Area" localSheetId="22">'様式D-2-1 (3)'!$B$3:$AI$19</definedName>
    <definedName name="_xlnm.Print_Area" localSheetId="23">'様式D-2-1 (4)'!$B$3:$AI$19</definedName>
    <definedName name="_xlnm.Print_Area" localSheetId="24">'様式D-2-1 (5)'!$B$3:$AI$19</definedName>
    <definedName name="_xlnm.Print_Area" localSheetId="25">'様式D-2-1´'!$B$3:$AI$19</definedName>
    <definedName name="_xlnm.Print_Area" localSheetId="67">'様式D-3_PE'!$A$1:$AO$52</definedName>
    <definedName name="_xlnm.Print_Area" localSheetId="26">'様式D-3_PS'!$A$1:$AO$52</definedName>
    <definedName name="_xlnm.Print_Area" localSheetId="27">'様式D-3_S001'!$A$1:$AO$52</definedName>
    <definedName name="_xlnm.Print_Area" localSheetId="28">'様式D-3_S002'!$A$1:$AO$52</definedName>
    <definedName name="_xlnm.Print_Area" localSheetId="29">'様式D-3_S003'!$A$1:$AO$52</definedName>
    <definedName name="_xlnm.Print_Area" localSheetId="30">'様式D-3_S004'!$A$1:$AO$52</definedName>
    <definedName name="_xlnm.Print_Area" localSheetId="31">'様式D-3_S005'!$A$1:$AO$52</definedName>
    <definedName name="_xlnm.Print_Area" localSheetId="32">'様式D-3_S006'!$A$1:$AO$52</definedName>
    <definedName name="_xlnm.Print_Area" localSheetId="33">'様式D-3_S007'!$A$1:$AO$52</definedName>
    <definedName name="_xlnm.Print_Area" localSheetId="34">'様式D-3_S008'!$A$1:$AO$52</definedName>
    <definedName name="_xlnm.Print_Area" localSheetId="35">'様式D-3_S009'!$A$1:$AO$52</definedName>
    <definedName name="_xlnm.Print_Area" localSheetId="36">'様式D-3_S010'!$A$1:$AO$52</definedName>
    <definedName name="_xlnm.Print_Area" localSheetId="37">'様式D-3_S011'!$A$1:$AO$52</definedName>
    <definedName name="_xlnm.Print_Area" localSheetId="38">'様式D-3_S012'!$A$1:$AO$52</definedName>
    <definedName name="_xlnm.Print_Area" localSheetId="39">'様式D-3_S013'!$A$1:$AO$52</definedName>
    <definedName name="_xlnm.Print_Area" localSheetId="40">'様式D-3_S014'!$A$1:$AO$52</definedName>
    <definedName name="_xlnm.Print_Area" localSheetId="41">'様式D-3_S015'!$A$1:$AO$52</definedName>
    <definedName name="_xlnm.Print_Area" localSheetId="42">'様式D-3_S016'!$A$1:$AO$52</definedName>
    <definedName name="_xlnm.Print_Area" localSheetId="43">'様式D-3_S017'!$A$1:$AO$52</definedName>
    <definedName name="_xlnm.Print_Area" localSheetId="44">'様式D-3_S018'!$A$1:$AO$52</definedName>
    <definedName name="_xlnm.Print_Area" localSheetId="45">'様式D-3_S019'!$A$1:$AO$52</definedName>
    <definedName name="_xlnm.Print_Area" localSheetId="46">'様式D-3_S020'!$A$1:$AO$52</definedName>
    <definedName name="_xlnm.Print_Area" localSheetId="47">'様式D-3_S021'!$A$1:$AO$52</definedName>
    <definedName name="_xlnm.Print_Area" localSheetId="48">'様式D-3_S022'!$A$1:$AO$52</definedName>
    <definedName name="_xlnm.Print_Area" localSheetId="49">'様式D-3_S023'!$A$1:$AO$52</definedName>
    <definedName name="_xlnm.Print_Area" localSheetId="50">'様式D-3_S024'!$A$1:$AO$52</definedName>
    <definedName name="_xlnm.Print_Area" localSheetId="51">'様式D-3_S025'!$A$1:$AO$52</definedName>
    <definedName name="_xlnm.Print_Area" localSheetId="52">'様式D-3_S026'!$A$1:$AO$52</definedName>
    <definedName name="_xlnm.Print_Area" localSheetId="53">'様式D-3_S027'!$A$1:$AO$52</definedName>
    <definedName name="_xlnm.Print_Area" localSheetId="54">'様式D-3_S028'!$A$1:$AO$52</definedName>
    <definedName name="_xlnm.Print_Area" localSheetId="55">'様式D-3_S029'!$A$1:$AO$52</definedName>
    <definedName name="_xlnm.Print_Area" localSheetId="56">'様式D-3_S030'!$A$1:$AO$52</definedName>
    <definedName name="_xlnm.Print_Area" localSheetId="57">'様式D-3_S031'!$A$1:$AO$52</definedName>
    <definedName name="_xlnm.Print_Area" localSheetId="58">'様式D-3_S032'!$A$1:$AO$52</definedName>
    <definedName name="_xlnm.Print_Area" localSheetId="59">'様式D-3_S033'!$A$1:$AO$52</definedName>
    <definedName name="_xlnm.Print_Area" localSheetId="60">'様式D-3_S034'!$A$1:$AO$52</definedName>
    <definedName name="_xlnm.Print_Area" localSheetId="61">'様式D-3_S035'!$A$1:$AO$52</definedName>
    <definedName name="_xlnm.Print_Area" localSheetId="62">'様式D-3_S036'!$A$1:$AO$52</definedName>
    <definedName name="_xlnm.Print_Area" localSheetId="63">'様式D-3_S037'!$A$1:$AO$52</definedName>
    <definedName name="_xlnm.Print_Area" localSheetId="64">'様式D-3_S038'!$A$1:$AO$52</definedName>
    <definedName name="_xlnm.Print_Area" localSheetId="65">'様式D-3_S039'!$A$1:$AO$52</definedName>
    <definedName name="_xlnm.Print_Area" localSheetId="66">'様式D-3_S040'!$A$1:$AO$52</definedName>
    <definedName name="_xlnm.Print_Area" localSheetId="69">様式F!$B$1:$AN$58</definedName>
    <definedName name="_xlnm.Print_Titles" localSheetId="3">'様式A-2'!$3:$9</definedName>
    <definedName name="_xlnm.Print_Titles" localSheetId="19">'様式D-1-2'!$B:$Y,'様式D-1-2'!$2:$4</definedName>
    <definedName name="_xlnm.Print_Titles" localSheetId="67">'様式D-3_PE'!$B:$AO,'様式D-3_PE'!$3:$5</definedName>
    <definedName name="_xlnm.Print_Titles" localSheetId="26">'様式D-3_PS'!$B:$AO,'様式D-3_PS'!$3:$5</definedName>
    <definedName name="_xlnm.Print_Titles" localSheetId="27">'様式D-3_S001'!$B:$AO,'様式D-3_S001'!$3:$5</definedName>
    <definedName name="_xlnm.Print_Titles" localSheetId="28">'様式D-3_S002'!$B:$AO,'様式D-3_S002'!$3:$5</definedName>
    <definedName name="_xlnm.Print_Titles" localSheetId="29">'様式D-3_S003'!$B:$AO,'様式D-3_S003'!$3:$5</definedName>
    <definedName name="_xlnm.Print_Titles" localSheetId="30">'様式D-3_S004'!$B:$AO,'様式D-3_S004'!$3:$5</definedName>
    <definedName name="_xlnm.Print_Titles" localSheetId="31">'様式D-3_S005'!$B:$AO,'様式D-3_S005'!$3:$5</definedName>
    <definedName name="_xlnm.Print_Titles" localSheetId="32">'様式D-3_S006'!$B:$AO,'様式D-3_S006'!$3:$5</definedName>
    <definedName name="_xlnm.Print_Titles" localSheetId="33">'様式D-3_S007'!$B:$AO,'様式D-3_S007'!$3:$5</definedName>
    <definedName name="_xlnm.Print_Titles" localSheetId="34">'様式D-3_S008'!$B:$AO,'様式D-3_S008'!$3:$5</definedName>
    <definedName name="_xlnm.Print_Titles" localSheetId="35">'様式D-3_S009'!$B:$AO,'様式D-3_S009'!$3:$5</definedName>
    <definedName name="_xlnm.Print_Titles" localSheetId="36">'様式D-3_S010'!$B:$AO,'様式D-3_S010'!$3:$5</definedName>
    <definedName name="_xlnm.Print_Titles" localSheetId="37">'様式D-3_S011'!$B:$AO,'様式D-3_S011'!$3:$5</definedName>
    <definedName name="_xlnm.Print_Titles" localSheetId="38">'様式D-3_S012'!$B:$AO,'様式D-3_S012'!$3:$5</definedName>
    <definedName name="_xlnm.Print_Titles" localSheetId="39">'様式D-3_S013'!$B:$AO,'様式D-3_S013'!$3:$5</definedName>
    <definedName name="_xlnm.Print_Titles" localSheetId="40">'様式D-3_S014'!$B:$AO,'様式D-3_S014'!$3:$5</definedName>
    <definedName name="_xlnm.Print_Titles" localSheetId="41">'様式D-3_S015'!$B:$AO,'様式D-3_S015'!$3:$5</definedName>
    <definedName name="_xlnm.Print_Titles" localSheetId="42">'様式D-3_S016'!$B:$AO,'様式D-3_S016'!$3:$5</definedName>
    <definedName name="_xlnm.Print_Titles" localSheetId="43">'様式D-3_S017'!$B:$AO,'様式D-3_S017'!$3:$5</definedName>
    <definedName name="_xlnm.Print_Titles" localSheetId="44">'様式D-3_S018'!$B:$AO,'様式D-3_S018'!$3:$5</definedName>
    <definedName name="_xlnm.Print_Titles" localSheetId="45">'様式D-3_S019'!$B:$AO,'様式D-3_S019'!$3:$5</definedName>
    <definedName name="_xlnm.Print_Titles" localSheetId="46">'様式D-3_S020'!$B:$AO,'様式D-3_S020'!$3:$5</definedName>
    <definedName name="_xlnm.Print_Titles" localSheetId="47">'様式D-3_S021'!$B:$AO,'様式D-3_S021'!$3:$5</definedName>
    <definedName name="_xlnm.Print_Titles" localSheetId="48">'様式D-3_S022'!$B:$AO,'様式D-3_S022'!$3:$5</definedName>
    <definedName name="_xlnm.Print_Titles" localSheetId="49">'様式D-3_S023'!$B:$AO,'様式D-3_S023'!$3:$5</definedName>
    <definedName name="_xlnm.Print_Titles" localSheetId="50">'様式D-3_S024'!$B:$AO,'様式D-3_S024'!$3:$5</definedName>
    <definedName name="_xlnm.Print_Titles" localSheetId="51">'様式D-3_S025'!$B:$AO,'様式D-3_S025'!$3:$5</definedName>
    <definedName name="_xlnm.Print_Titles" localSheetId="52">'様式D-3_S026'!$B:$AO,'様式D-3_S026'!$3:$5</definedName>
    <definedName name="_xlnm.Print_Titles" localSheetId="53">'様式D-3_S027'!$B:$AO,'様式D-3_S027'!$3:$5</definedName>
    <definedName name="_xlnm.Print_Titles" localSheetId="54">'様式D-3_S028'!$B:$AO,'様式D-3_S028'!$3:$5</definedName>
    <definedName name="_xlnm.Print_Titles" localSheetId="55">'様式D-3_S029'!$B:$AO,'様式D-3_S029'!$3:$5</definedName>
    <definedName name="_xlnm.Print_Titles" localSheetId="56">'様式D-3_S030'!$B:$AO,'様式D-3_S030'!$3:$5</definedName>
    <definedName name="_xlnm.Print_Titles" localSheetId="57">'様式D-3_S031'!$B:$AO,'様式D-3_S031'!$3:$5</definedName>
    <definedName name="_xlnm.Print_Titles" localSheetId="58">'様式D-3_S032'!$B:$AO,'様式D-3_S032'!$3:$5</definedName>
    <definedName name="_xlnm.Print_Titles" localSheetId="59">'様式D-3_S033'!$B:$AO,'様式D-3_S033'!$3:$5</definedName>
    <definedName name="_xlnm.Print_Titles" localSheetId="60">'様式D-3_S034'!$B:$AO,'様式D-3_S034'!$3:$5</definedName>
    <definedName name="_xlnm.Print_Titles" localSheetId="61">'様式D-3_S035'!$B:$AO,'様式D-3_S035'!$3:$5</definedName>
    <definedName name="_xlnm.Print_Titles" localSheetId="62">'様式D-3_S036'!$B:$AO,'様式D-3_S036'!$3:$5</definedName>
    <definedName name="_xlnm.Print_Titles" localSheetId="63">'様式D-3_S037'!$B:$AO,'様式D-3_S037'!$3:$5</definedName>
    <definedName name="_xlnm.Print_Titles" localSheetId="64">'様式D-3_S038'!$B:$AO,'様式D-3_S038'!$3:$5</definedName>
    <definedName name="_xlnm.Print_Titles" localSheetId="65">'様式D-3_S039'!$B:$AO,'様式D-3_S039'!$3:$5</definedName>
    <definedName name="_xlnm.Print_Titles" localSheetId="66">'様式D-3_S040'!$B:$AO,'様式D-3_S040'!$3:$5</definedName>
    <definedName name="_xlnm.Print_Titles" localSheetId="69">様式F!$1:$9</definedName>
    <definedName name="Z_D77EBD73_782E_4A63_AC37_29D349B4D009_.wvu.Cols" localSheetId="13" hidden="1">'様式C-1-1'!#REF!</definedName>
    <definedName name="Z_D77EBD73_782E_4A63_AC37_29D349B4D009_.wvu.Cols" localSheetId="14" hidden="1">'様式C-1-2'!#REF!</definedName>
    <definedName name="Z_D77EBD73_782E_4A63_AC37_29D349B4D009_.wvu.Cols" localSheetId="15"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'様式A-3 (2)'!$B$3:$AI$18</definedName>
    <definedName name="Z_D77EBD73_782E_4A63_AC37_29D349B4D009_.wvu.PrintArea" localSheetId="6" hidden="1">'様式A-3 (3)'!$B$3:$AI$18</definedName>
    <definedName name="Z_D77EBD73_782E_4A63_AC37_29D349B4D009_.wvu.PrintArea" localSheetId="7" hidden="1">'様式A-3 (4)'!$B$3:$AI$18</definedName>
    <definedName name="Z_D77EBD73_782E_4A63_AC37_29D349B4D009_.wvu.PrintArea" localSheetId="8" hidden="1">'様式A-3 (5)'!$B$3:$AI$18</definedName>
    <definedName name="Z_D77EBD73_782E_4A63_AC37_29D349B4D009_.wvu.PrintArea" localSheetId="9" hidden="1">'様式A-3 (6)'!$B$3:$AI$18</definedName>
    <definedName name="Z_D77EBD73_782E_4A63_AC37_29D349B4D009_.wvu.PrintArea" localSheetId="10" hidden="1">'様式B(トンネル様式1P001)'!$B$2:$Y$27</definedName>
    <definedName name="Z_D77EBD73_782E_4A63_AC37_29D349B4D009_.wvu.PrintArea" localSheetId="11" hidden="1">'様式B(トンネル様式1P002)'!$B$2:$Y$27</definedName>
    <definedName name="Z_D77EBD73_782E_4A63_AC37_29D349B4D009_.wvu.PrintArea" localSheetId="12" hidden="1">'様式B(トンネル様式1P003)'!$B$2:$Y$27</definedName>
    <definedName name="Z_D77EBD73_782E_4A63_AC37_29D349B4D009_.wvu.PrintArea" localSheetId="13" hidden="1">'様式C-1-1'!$B$2:$Y$43</definedName>
    <definedName name="Z_D77EBD73_782E_4A63_AC37_29D349B4D009_.wvu.PrintArea" localSheetId="14" hidden="1">'様式C-1-2'!#REF!</definedName>
    <definedName name="Z_D77EBD73_782E_4A63_AC37_29D349B4D009_.wvu.PrintArea" localSheetId="15" hidden="1">'様式C-2'!$B$2:$Z$21</definedName>
    <definedName name="Z_D77EBD73_782E_4A63_AC37_29D349B4D009_.wvu.PrintArea" localSheetId="16" hidden="1">'様式D-1-1(トンネル様式2P001)'!$B$2:$W$40</definedName>
    <definedName name="Z_D77EBD73_782E_4A63_AC37_29D349B4D009_.wvu.PrintArea" localSheetId="17" hidden="1">'様式D-1-1(トンネル様式2P002)'!$B$2:$W$40</definedName>
    <definedName name="Z_D77EBD73_782E_4A63_AC37_29D349B4D009_.wvu.PrintArea" localSheetId="18" hidden="1">'様式D-1-1(トンネル様式2P003)'!$B$2:$W$40</definedName>
    <definedName name="Z_D77EBD73_782E_4A63_AC37_29D349B4D009_.wvu.PrintArea" localSheetId="20" hidden="1">'様式D-2-1'!$B$3:$AI$18</definedName>
    <definedName name="Z_D77EBD73_782E_4A63_AC37_29D349B4D009_.wvu.PrintArea" localSheetId="21" hidden="1">'様式D-2-1 (2)'!$B$3:$AI$18</definedName>
    <definedName name="Z_D77EBD73_782E_4A63_AC37_29D349B4D009_.wvu.PrintArea" localSheetId="22" hidden="1">'様式D-2-1 (3)'!$B$3:$AI$18</definedName>
    <definedName name="Z_D77EBD73_782E_4A63_AC37_29D349B4D009_.wvu.PrintArea" localSheetId="23" hidden="1">'様式D-2-1 (4)'!$B$3:$AI$18</definedName>
    <definedName name="Z_D77EBD73_782E_4A63_AC37_29D349B4D009_.wvu.PrintArea" localSheetId="24" hidden="1">'様式D-2-1 (5)'!$B$3:$AI$18</definedName>
    <definedName name="Z_D77EBD73_782E_4A63_AC37_29D349B4D009_.wvu.PrintArea" localSheetId="25" hidden="1">'様式D-2-1´'!$B$3:$AI$18</definedName>
    <definedName name="Z_D77EBD73_782E_4A63_AC37_29D349B4D009_.wvu.PrintArea" localSheetId="67" hidden="1">'様式D-3_PE'!$B$3:$AO$46</definedName>
    <definedName name="Z_D77EBD73_782E_4A63_AC37_29D349B4D009_.wvu.PrintArea" localSheetId="26" hidden="1">'様式D-3_PS'!$B$3:$AO$46</definedName>
    <definedName name="Z_D77EBD73_782E_4A63_AC37_29D349B4D009_.wvu.PrintArea" localSheetId="27" hidden="1">'様式D-3_S001'!$B$3:$AO$46</definedName>
    <definedName name="Z_D77EBD73_782E_4A63_AC37_29D349B4D009_.wvu.PrintArea" localSheetId="28" hidden="1">'様式D-3_S002'!$B$3:$AO$46</definedName>
    <definedName name="Z_D77EBD73_782E_4A63_AC37_29D349B4D009_.wvu.PrintArea" localSheetId="29" hidden="1">'様式D-3_S003'!$B$3:$AO$46</definedName>
    <definedName name="Z_D77EBD73_782E_4A63_AC37_29D349B4D009_.wvu.PrintArea" localSheetId="30" hidden="1">'様式D-3_S004'!$B$3:$AO$46</definedName>
    <definedName name="Z_D77EBD73_782E_4A63_AC37_29D349B4D009_.wvu.PrintArea" localSheetId="31" hidden="1">'様式D-3_S005'!$B$3:$AO$46</definedName>
    <definedName name="Z_D77EBD73_782E_4A63_AC37_29D349B4D009_.wvu.PrintArea" localSheetId="32" hidden="1">'様式D-3_S006'!$B$3:$AO$46</definedName>
    <definedName name="Z_D77EBD73_782E_4A63_AC37_29D349B4D009_.wvu.PrintArea" localSheetId="33" hidden="1">'様式D-3_S007'!$B$3:$AO$46</definedName>
    <definedName name="Z_D77EBD73_782E_4A63_AC37_29D349B4D009_.wvu.PrintArea" localSheetId="34" hidden="1">'様式D-3_S008'!$B$3:$AO$46</definedName>
    <definedName name="Z_D77EBD73_782E_4A63_AC37_29D349B4D009_.wvu.PrintArea" localSheetId="35" hidden="1">'様式D-3_S009'!$B$3:$AO$46</definedName>
    <definedName name="Z_D77EBD73_782E_4A63_AC37_29D349B4D009_.wvu.PrintArea" localSheetId="36" hidden="1">'様式D-3_S010'!$B$3:$AO$46</definedName>
    <definedName name="Z_D77EBD73_782E_4A63_AC37_29D349B4D009_.wvu.PrintArea" localSheetId="37" hidden="1">'様式D-3_S011'!$B$3:$AO$46</definedName>
    <definedName name="Z_D77EBD73_782E_4A63_AC37_29D349B4D009_.wvu.PrintArea" localSheetId="38" hidden="1">'様式D-3_S012'!$B$3:$AO$46</definedName>
    <definedName name="Z_D77EBD73_782E_4A63_AC37_29D349B4D009_.wvu.PrintArea" localSheetId="39" hidden="1">'様式D-3_S013'!$B$3:$AO$46</definedName>
    <definedName name="Z_D77EBD73_782E_4A63_AC37_29D349B4D009_.wvu.PrintArea" localSheetId="40" hidden="1">'様式D-3_S014'!$B$3:$AO$46</definedName>
    <definedName name="Z_D77EBD73_782E_4A63_AC37_29D349B4D009_.wvu.PrintArea" localSheetId="41" hidden="1">'様式D-3_S015'!$B$3:$AO$46</definedName>
    <definedName name="Z_D77EBD73_782E_4A63_AC37_29D349B4D009_.wvu.PrintArea" localSheetId="42" hidden="1">'様式D-3_S016'!$B$3:$AO$46</definedName>
    <definedName name="Z_D77EBD73_782E_4A63_AC37_29D349B4D009_.wvu.PrintArea" localSheetId="43" hidden="1">'様式D-3_S017'!$B$3:$AO$46</definedName>
    <definedName name="Z_D77EBD73_782E_4A63_AC37_29D349B4D009_.wvu.PrintArea" localSheetId="44" hidden="1">'様式D-3_S018'!$B$3:$AO$46</definedName>
    <definedName name="Z_D77EBD73_782E_4A63_AC37_29D349B4D009_.wvu.PrintArea" localSheetId="45" hidden="1">'様式D-3_S019'!$B$3:$AO$46</definedName>
    <definedName name="Z_D77EBD73_782E_4A63_AC37_29D349B4D009_.wvu.PrintArea" localSheetId="46" hidden="1">'様式D-3_S020'!$B$3:$AO$46</definedName>
    <definedName name="Z_D77EBD73_782E_4A63_AC37_29D349B4D009_.wvu.PrintArea" localSheetId="47" hidden="1">'様式D-3_S021'!$B$3:$AO$46</definedName>
    <definedName name="Z_D77EBD73_782E_4A63_AC37_29D349B4D009_.wvu.PrintArea" localSheetId="48" hidden="1">'様式D-3_S022'!$B$3:$AO$46</definedName>
    <definedName name="Z_D77EBD73_782E_4A63_AC37_29D349B4D009_.wvu.PrintArea" localSheetId="49" hidden="1">'様式D-3_S023'!$B$3:$AO$46</definedName>
    <definedName name="Z_D77EBD73_782E_4A63_AC37_29D349B4D009_.wvu.PrintArea" localSheetId="50" hidden="1">'様式D-3_S024'!$B$3:$AO$46</definedName>
    <definedName name="Z_D77EBD73_782E_4A63_AC37_29D349B4D009_.wvu.PrintArea" localSheetId="51" hidden="1">'様式D-3_S025'!$B$3:$AO$46</definedName>
    <definedName name="Z_D77EBD73_782E_4A63_AC37_29D349B4D009_.wvu.PrintArea" localSheetId="52" hidden="1">'様式D-3_S026'!$B$3:$AO$46</definedName>
    <definedName name="Z_D77EBD73_782E_4A63_AC37_29D349B4D009_.wvu.PrintArea" localSheetId="53" hidden="1">'様式D-3_S027'!$B$3:$AO$46</definedName>
    <definedName name="Z_D77EBD73_782E_4A63_AC37_29D349B4D009_.wvu.PrintArea" localSheetId="54" hidden="1">'様式D-3_S028'!$B$3:$AO$46</definedName>
    <definedName name="Z_D77EBD73_782E_4A63_AC37_29D349B4D009_.wvu.PrintArea" localSheetId="55" hidden="1">'様式D-3_S029'!$B$3:$AO$46</definedName>
    <definedName name="Z_D77EBD73_782E_4A63_AC37_29D349B4D009_.wvu.PrintArea" localSheetId="56" hidden="1">'様式D-3_S030'!$B$3:$AO$46</definedName>
    <definedName name="Z_D77EBD73_782E_4A63_AC37_29D349B4D009_.wvu.PrintArea" localSheetId="57" hidden="1">'様式D-3_S031'!$B$3:$AO$46</definedName>
    <definedName name="Z_D77EBD73_782E_4A63_AC37_29D349B4D009_.wvu.PrintArea" localSheetId="58" hidden="1">'様式D-3_S032'!$B$3:$AO$46</definedName>
    <definedName name="Z_D77EBD73_782E_4A63_AC37_29D349B4D009_.wvu.PrintArea" localSheetId="59" hidden="1">'様式D-3_S033'!$B$3:$AO$46</definedName>
    <definedName name="Z_D77EBD73_782E_4A63_AC37_29D349B4D009_.wvu.PrintArea" localSheetId="60" hidden="1">'様式D-3_S034'!$B$3:$AO$46</definedName>
    <definedName name="Z_D77EBD73_782E_4A63_AC37_29D349B4D009_.wvu.PrintArea" localSheetId="61" hidden="1">'様式D-3_S035'!$B$3:$AO$46</definedName>
    <definedName name="Z_D77EBD73_782E_4A63_AC37_29D349B4D009_.wvu.PrintArea" localSheetId="62" hidden="1">'様式D-3_S036'!$B$3:$AO$46</definedName>
    <definedName name="Z_D77EBD73_782E_4A63_AC37_29D349B4D009_.wvu.PrintArea" localSheetId="63" hidden="1">'様式D-3_S037'!$B$3:$AO$46</definedName>
    <definedName name="Z_D77EBD73_782E_4A63_AC37_29D349B4D009_.wvu.PrintArea" localSheetId="64" hidden="1">'様式D-3_S038'!$B$3:$AO$46</definedName>
    <definedName name="Z_D77EBD73_782E_4A63_AC37_29D349B4D009_.wvu.PrintArea" localSheetId="65" hidden="1">'様式D-3_S039'!$B$3:$AO$46</definedName>
    <definedName name="Z_D77EBD73_782E_4A63_AC37_29D349B4D009_.wvu.PrintArea" localSheetId="66" hidden="1">'様式D-3_S040'!$B$3:$AO$46</definedName>
    <definedName name="その他">'(参考)リスト'!$C$45</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'(参考)リスト'!$E$25:$E$30</definedName>
    <definedName name="照明施設">'(参考)リスト'!$C$51:$C$53</definedName>
    <definedName name="対象箇所" localSheetId="1">テーブル1[対象箇所]</definedName>
    <definedName name="対象箇所" localSheetId="5">テーブル1[対象箇所]</definedName>
    <definedName name="対象箇所" localSheetId="6">テーブル1[対象箇所]</definedName>
    <definedName name="対象箇所" localSheetId="7">テーブル1[対象箇所]</definedName>
    <definedName name="対象箇所" localSheetId="8">テーブル1[対象箇所]</definedName>
    <definedName name="対象箇所" localSheetId="9">テーブル1[対象箇所]</definedName>
    <definedName name="対象箇所" localSheetId="11">[1]!テーブル1[対象箇所]</definedName>
    <definedName name="対象箇所" localSheetId="12">[1]!テーブル1[対象箇所]</definedName>
    <definedName name="対象箇所" localSheetId="17">[2]!テーブル1[対象箇所]</definedName>
    <definedName name="対象箇所" localSheetId="18">[2]!テーブル1[対象箇所]</definedName>
    <definedName name="対象箇所" localSheetId="21">[3]!テーブル1[対象箇所]</definedName>
    <definedName name="対象箇所" localSheetId="22">[3]!テーブル1[対象箇所]</definedName>
    <definedName name="対象箇所" localSheetId="23">[3]!テーブル1[対象箇所]</definedName>
    <definedName name="対象箇所" localSheetId="24">[3]!テーブル1[対象箇所]</definedName>
    <definedName name="対象箇所" localSheetId="67">[4]!テーブル1[対象箇所]</definedName>
    <definedName name="対象箇所" localSheetId="27">[4]!テーブル1[対象箇所]</definedName>
    <definedName name="対象箇所" localSheetId="28">[4]!テーブル1[対象箇所]</definedName>
    <definedName name="対象箇所" localSheetId="29">[4]!テーブル1[対象箇所]</definedName>
    <definedName name="対象箇所" localSheetId="30">[4]!テーブル1[対象箇所]</definedName>
    <definedName name="対象箇所" localSheetId="31">[4]!テーブル1[対象箇所]</definedName>
    <definedName name="対象箇所" localSheetId="32">[4]!テーブル1[対象箇所]</definedName>
    <definedName name="対象箇所" localSheetId="33">[4]!テーブル1[対象箇所]</definedName>
    <definedName name="対象箇所" localSheetId="34">[4]!テーブル1[対象箇所]</definedName>
    <definedName name="対象箇所" localSheetId="35">[4]!テーブル1[対象箇所]</definedName>
    <definedName name="対象箇所" localSheetId="36">[4]!テーブル1[対象箇所]</definedName>
    <definedName name="対象箇所" localSheetId="37">[4]!テーブル1[対象箇所]</definedName>
    <definedName name="対象箇所" localSheetId="38">[4]!テーブル1[対象箇所]</definedName>
    <definedName name="対象箇所" localSheetId="39">[4]!テーブル1[対象箇所]</definedName>
    <definedName name="対象箇所" localSheetId="40">[4]!テーブル1[対象箇所]</definedName>
    <definedName name="対象箇所" localSheetId="41">[4]!テーブル1[対象箇所]</definedName>
    <definedName name="対象箇所" localSheetId="42">[4]!テーブル1[対象箇所]</definedName>
    <definedName name="対象箇所" localSheetId="43">[4]!テーブル1[対象箇所]</definedName>
    <definedName name="対象箇所" localSheetId="44">[4]!テーブル1[対象箇所]</definedName>
    <definedName name="対象箇所" localSheetId="45">[4]!テーブル1[対象箇所]</definedName>
    <definedName name="対象箇所" localSheetId="46">[4]!テーブル1[対象箇所]</definedName>
    <definedName name="対象箇所" localSheetId="47">[4]!テーブル1[対象箇所]</definedName>
    <definedName name="対象箇所" localSheetId="48">[4]!テーブル1[対象箇所]</definedName>
    <definedName name="対象箇所" localSheetId="49">[4]!テーブル1[対象箇所]</definedName>
    <definedName name="対象箇所" localSheetId="50">[4]!テーブル1[対象箇所]</definedName>
    <definedName name="対象箇所" localSheetId="51">[4]!テーブル1[対象箇所]</definedName>
    <definedName name="対象箇所" localSheetId="52">[4]!テーブル1[対象箇所]</definedName>
    <definedName name="対象箇所" localSheetId="53">[4]!テーブル1[対象箇所]</definedName>
    <definedName name="対象箇所" localSheetId="54">[4]!テーブル1[対象箇所]</definedName>
    <definedName name="対象箇所" localSheetId="55">[4]!テーブル1[対象箇所]</definedName>
    <definedName name="対象箇所" localSheetId="56">[4]!テーブル1[対象箇所]</definedName>
    <definedName name="対象箇所" localSheetId="57">[4]!テーブル1[対象箇所]</definedName>
    <definedName name="対象箇所" localSheetId="58">[4]!テーブル1[対象箇所]</definedName>
    <definedName name="対象箇所" localSheetId="59">[4]!テーブル1[対象箇所]</definedName>
    <definedName name="対象箇所" localSheetId="60">[4]!テーブル1[対象箇所]</definedName>
    <definedName name="対象箇所" localSheetId="61">[4]!テーブル1[対象箇所]</definedName>
    <definedName name="対象箇所" localSheetId="62">[4]!テーブル1[対象箇所]</definedName>
    <definedName name="対象箇所" localSheetId="63">[4]!テーブル1[対象箇所]</definedName>
    <definedName name="対象箇所" localSheetId="64">[4]!テーブル1[対象箇所]</definedName>
    <definedName name="対象箇所" localSheetId="65">[4]!テーブル1[対象箇所]</definedName>
    <definedName name="対象箇所" localSheetId="66">[4]!テーブル1[対象箇所]</definedName>
    <definedName name="対象箇所">テーブル1[対象箇所]</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'(参考)リスト'!$E$32:$E$38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T51" i="142" l="1"/>
  <c r="AT50" i="142"/>
  <c r="I50" i="142"/>
  <c r="AT49" i="142"/>
  <c r="AT48" i="142"/>
  <c r="AM41" i="142"/>
  <c r="AT39" i="142"/>
  <c r="AT38" i="142"/>
  <c r="AT37" i="142"/>
  <c r="AT36" i="142"/>
  <c r="AT35" i="142"/>
  <c r="AT34" i="142"/>
  <c r="AT33" i="142"/>
  <c r="AT32" i="142"/>
  <c r="AT31" i="142"/>
  <c r="AT30" i="142"/>
  <c r="AT29" i="142"/>
  <c r="AT28" i="142"/>
  <c r="AT27" i="142"/>
  <c r="AT26" i="142"/>
  <c r="AT25" i="142"/>
  <c r="AT24" i="142"/>
  <c r="AT23" i="142"/>
  <c r="AT22" i="142"/>
  <c r="AT21" i="142"/>
  <c r="AT20" i="142"/>
  <c r="AT19" i="142"/>
  <c r="AT18" i="142"/>
  <c r="AT17" i="142"/>
  <c r="AT16" i="142"/>
  <c r="M16" i="142"/>
  <c r="AT15" i="142"/>
  <c r="AT14" i="142"/>
  <c r="AT13" i="142"/>
  <c r="AT12" i="142"/>
  <c r="AT11" i="142"/>
  <c r="AT10" i="142"/>
  <c r="AS34" i="140"/>
  <c r="AS35" i="140" s="1"/>
  <c r="AJ32" i="140"/>
  <c r="AI32" i="140"/>
  <c r="AI35" i="140" s="1"/>
  <c r="AH32" i="140"/>
  <c r="AH35" i="140" s="1"/>
  <c r="BQ5" i="140" s="1"/>
  <c r="W51" i="142" s="1"/>
  <c r="AG32" i="140"/>
  <c r="AF32" i="140"/>
  <c r="AE32" i="140"/>
  <c r="AE35" i="140" s="1"/>
  <c r="BO5" i="140" s="1"/>
  <c r="U51" i="142" s="1"/>
  <c r="AD32" i="140"/>
  <c r="AD35" i="140" s="1"/>
  <c r="BN5" i="140" s="1"/>
  <c r="T51" i="142" s="1"/>
  <c r="AC32" i="140"/>
  <c r="AC33" i="140" s="1"/>
  <c r="AB32" i="140"/>
  <c r="AA32" i="140"/>
  <c r="Z32" i="140"/>
  <c r="BX5" i="140" s="1"/>
  <c r="AD51" i="142" s="1"/>
  <c r="Y32" i="140"/>
  <c r="BW5" i="140" s="1"/>
  <c r="AC51" i="142" s="1"/>
  <c r="AJ31" i="140"/>
  <c r="AI31" i="140"/>
  <c r="AH31" i="140"/>
  <c r="AG31" i="140"/>
  <c r="AF31" i="140"/>
  <c r="CD5" i="140" s="1"/>
  <c r="AJ51" i="142" s="1"/>
  <c r="AE31" i="140"/>
  <c r="CC5" i="140" s="1"/>
  <c r="AI51" i="142" s="1"/>
  <c r="AD31" i="140"/>
  <c r="CB5" i="140" s="1"/>
  <c r="AH51" i="142" s="1"/>
  <c r="AC31" i="140"/>
  <c r="CA5" i="140" s="1"/>
  <c r="AG51" i="142" s="1"/>
  <c r="AQ30" i="140"/>
  <c r="AQ29" i="140"/>
  <c r="AQ28" i="140"/>
  <c r="AQ27" i="140"/>
  <c r="AQ26" i="140"/>
  <c r="AQ25" i="140"/>
  <c r="AQ24" i="140"/>
  <c r="AQ23" i="140"/>
  <c r="AQ22" i="140"/>
  <c r="AQ21" i="140"/>
  <c r="AQ20" i="140"/>
  <c r="AQ19" i="140"/>
  <c r="AQ18" i="140"/>
  <c r="AQ17" i="140"/>
  <c r="AQ16" i="140"/>
  <c r="AQ15" i="140"/>
  <c r="AQ14" i="140"/>
  <c r="AQ13" i="140"/>
  <c r="AQ12" i="140"/>
  <c r="AQ11" i="140"/>
  <c r="CH5" i="140"/>
  <c r="AN51" i="142" s="1"/>
  <c r="CG5" i="140"/>
  <c r="AM51" i="142" s="1"/>
  <c r="CF5" i="140"/>
  <c r="AL51" i="142" s="1"/>
  <c r="CE5" i="140"/>
  <c r="AK51" i="142" s="1"/>
  <c r="BV5" i="140"/>
  <c r="BU5" i="140"/>
  <c r="BT5" i="140"/>
  <c r="BS5" i="140"/>
  <c r="BR5" i="140"/>
  <c r="X51" i="142" s="1"/>
  <c r="BI5" i="140"/>
  <c r="O51" i="142" s="1"/>
  <c r="BH5" i="140"/>
  <c r="N51" i="142" s="1"/>
  <c r="BG5" i="140"/>
  <c r="M51" i="142" s="1"/>
  <c r="BE5" i="140"/>
  <c r="K51" i="142" s="1"/>
  <c r="BC5" i="140"/>
  <c r="I51" i="142" s="1"/>
  <c r="BB5" i="140"/>
  <c r="H51" i="142" s="1"/>
  <c r="BA5" i="140"/>
  <c r="G51" i="142" s="1"/>
  <c r="AZ5" i="140"/>
  <c r="F51" i="142" s="1"/>
  <c r="AW5" i="140"/>
  <c r="AV5" i="140"/>
  <c r="AI35" i="139"/>
  <c r="BR5" i="139" s="1"/>
  <c r="X50" i="142" s="1"/>
  <c r="AG35" i="139"/>
  <c r="Y35" i="139"/>
  <c r="BJ5" i="139" s="1"/>
  <c r="P50" i="142" s="1"/>
  <c r="AJ32" i="139"/>
  <c r="AI32" i="139"/>
  <c r="AH32" i="139"/>
  <c r="AG32" i="139"/>
  <c r="AF32" i="139"/>
  <c r="BE5" i="139" s="1"/>
  <c r="K50" i="142" s="1"/>
  <c r="AE32" i="139"/>
  <c r="AE35" i="139" s="1"/>
  <c r="BO5" i="139" s="1"/>
  <c r="U50" i="142" s="1"/>
  <c r="AD32" i="139"/>
  <c r="AD35" i="139" s="1"/>
  <c r="BN5" i="139" s="1"/>
  <c r="T50" i="142" s="1"/>
  <c r="AC32" i="139"/>
  <c r="AC33" i="139" s="1"/>
  <c r="AB32" i="139"/>
  <c r="AA32" i="139"/>
  <c r="AS34" i="139" s="1"/>
  <c r="Z32" i="139"/>
  <c r="Y32" i="139"/>
  <c r="AJ31" i="139"/>
  <c r="AI31" i="139"/>
  <c r="AH31" i="139"/>
  <c r="AG31" i="139"/>
  <c r="CE5" i="139" s="1"/>
  <c r="AK50" i="142" s="1"/>
  <c r="AF31" i="139"/>
  <c r="CD5" i="139" s="1"/>
  <c r="AJ50" i="142" s="1"/>
  <c r="AE31" i="139"/>
  <c r="CC5" i="139" s="1"/>
  <c r="AI50" i="142" s="1"/>
  <c r="AD31" i="139"/>
  <c r="CB5" i="139" s="1"/>
  <c r="AH50" i="142" s="1"/>
  <c r="AC31" i="139"/>
  <c r="AQ30" i="139"/>
  <c r="AQ29" i="139"/>
  <c r="AQ28" i="139"/>
  <c r="AQ27" i="139"/>
  <c r="AQ26" i="139"/>
  <c r="AQ25" i="139"/>
  <c r="AQ24" i="139"/>
  <c r="AQ23" i="139"/>
  <c r="AQ22" i="139"/>
  <c r="AQ21" i="139"/>
  <c r="AQ20" i="139"/>
  <c r="AQ19" i="139"/>
  <c r="AQ18" i="139"/>
  <c r="AQ17" i="139"/>
  <c r="AQ16" i="139"/>
  <c r="AQ15" i="139"/>
  <c r="AQ14" i="139"/>
  <c r="AQ13" i="139"/>
  <c r="AQ12" i="139"/>
  <c r="AQ11" i="139"/>
  <c r="CH5" i="139"/>
  <c r="AN50" i="142" s="1"/>
  <c r="CG5" i="139"/>
  <c r="AM50" i="142" s="1"/>
  <c r="CF5" i="139"/>
  <c r="AL50" i="142" s="1"/>
  <c r="CA5" i="139"/>
  <c r="AG50" i="142" s="1"/>
  <c r="BY5" i="139"/>
  <c r="AE50" i="142" s="1"/>
  <c r="BW5" i="139"/>
  <c r="AC50" i="142" s="1"/>
  <c r="BV5" i="139"/>
  <c r="BU5" i="139"/>
  <c r="BT5" i="139"/>
  <c r="BS5" i="139"/>
  <c r="BP5" i="139"/>
  <c r="V50" i="142" s="1"/>
  <c r="BI5" i="139"/>
  <c r="O50" i="142" s="1"/>
  <c r="BH5" i="139"/>
  <c r="N50" i="142" s="1"/>
  <c r="BF5" i="139"/>
  <c r="L50" i="142" s="1"/>
  <c r="BD5" i="139"/>
  <c r="J50" i="142" s="1"/>
  <c r="BC5" i="139"/>
  <c r="BB5" i="139"/>
  <c r="H50" i="142" s="1"/>
  <c r="BA5" i="139"/>
  <c r="G50" i="142" s="1"/>
  <c r="AZ5" i="139"/>
  <c r="F50" i="142" s="1"/>
  <c r="AX5" i="139"/>
  <c r="D50" i="142" s="1"/>
  <c r="AW5" i="139"/>
  <c r="AV5" i="139"/>
  <c r="AH35" i="138"/>
  <c r="Z35" i="138"/>
  <c r="BK5" i="138" s="1"/>
  <c r="Q49" i="142" s="1"/>
  <c r="AJ32" i="138"/>
  <c r="AI32" i="138"/>
  <c r="AH32" i="138"/>
  <c r="AG32" i="138"/>
  <c r="AG35" i="138" s="1"/>
  <c r="BP5" i="138" s="1"/>
  <c r="V49" i="142" s="1"/>
  <c r="AF32" i="138"/>
  <c r="AE32" i="138"/>
  <c r="AE35" i="138" s="1"/>
  <c r="BO5" i="138" s="1"/>
  <c r="U49" i="142" s="1"/>
  <c r="AD32" i="138"/>
  <c r="AD35" i="138" s="1"/>
  <c r="AC32" i="138"/>
  <c r="AC33" i="138" s="1"/>
  <c r="AB32" i="138"/>
  <c r="AA32" i="138"/>
  <c r="Z32" i="138"/>
  <c r="Y32" i="138"/>
  <c r="AQ34" i="138" s="1"/>
  <c r="AJ31" i="138"/>
  <c r="AI31" i="138"/>
  <c r="AH31" i="138"/>
  <c r="CF5" i="138" s="1"/>
  <c r="AL49" i="142" s="1"/>
  <c r="AG31" i="138"/>
  <c r="AF31" i="138"/>
  <c r="CD5" i="138" s="1"/>
  <c r="AJ49" i="142" s="1"/>
  <c r="AE31" i="138"/>
  <c r="CC5" i="138" s="1"/>
  <c r="AI49" i="142" s="1"/>
  <c r="AD31" i="138"/>
  <c r="AC31" i="138"/>
  <c r="CA5" i="138" s="1"/>
  <c r="AG49" i="142" s="1"/>
  <c r="AQ30" i="138"/>
  <c r="AQ29" i="138"/>
  <c r="AQ28" i="138"/>
  <c r="AQ27" i="138"/>
  <c r="AQ26" i="138"/>
  <c r="AQ25" i="138"/>
  <c r="AQ24" i="138"/>
  <c r="AQ23" i="138"/>
  <c r="AQ22" i="138"/>
  <c r="AQ21" i="138"/>
  <c r="AQ20" i="138"/>
  <c r="AQ19" i="138"/>
  <c r="AQ18" i="138"/>
  <c r="AQ17" i="138"/>
  <c r="AQ16" i="138"/>
  <c r="AQ15" i="138"/>
  <c r="AQ14" i="138"/>
  <c r="AQ13" i="138"/>
  <c r="AQ12" i="138"/>
  <c r="AQ11" i="138"/>
  <c r="CH5" i="138"/>
  <c r="AN49" i="142" s="1"/>
  <c r="CG5" i="138"/>
  <c r="AM49" i="142" s="1"/>
  <c r="CE5" i="138"/>
  <c r="AK49" i="142" s="1"/>
  <c r="CB5" i="138"/>
  <c r="AH49" i="142" s="1"/>
  <c r="BZ5" i="138"/>
  <c r="AF49" i="142" s="1"/>
  <c r="BY5" i="138"/>
  <c r="AE49" i="142" s="1"/>
  <c r="BW5" i="138"/>
  <c r="AC49" i="142" s="1"/>
  <c r="BV5" i="138"/>
  <c r="BU5" i="138"/>
  <c r="BT5" i="138"/>
  <c r="BS5" i="138"/>
  <c r="BQ5" i="138"/>
  <c r="W49" i="142" s="1"/>
  <c r="BI5" i="138"/>
  <c r="O49" i="142" s="1"/>
  <c r="BG5" i="138"/>
  <c r="M49" i="142" s="1"/>
  <c r="BE5" i="138"/>
  <c r="K49" i="142" s="1"/>
  <c r="BD5" i="138"/>
  <c r="J49" i="142" s="1"/>
  <c r="BC5" i="138"/>
  <c r="I49" i="142" s="1"/>
  <c r="BB5" i="138"/>
  <c r="H49" i="142" s="1"/>
  <c r="BA5" i="138"/>
  <c r="G49" i="142" s="1"/>
  <c r="AY5" i="138"/>
  <c r="E49" i="142" s="1"/>
  <c r="AW5" i="138"/>
  <c r="AV5" i="138"/>
  <c r="AG35" i="137"/>
  <c r="Y35" i="137"/>
  <c r="Y33" i="137"/>
  <c r="AJ32" i="137"/>
  <c r="AI32" i="137"/>
  <c r="AH32" i="137"/>
  <c r="AH35" i="137" s="1"/>
  <c r="BQ5" i="137" s="1"/>
  <c r="W48" i="142" s="1"/>
  <c r="AG32" i="137"/>
  <c r="AF32" i="137"/>
  <c r="AE32" i="137"/>
  <c r="AE35" i="137" s="1"/>
  <c r="BO5" i="137" s="1"/>
  <c r="U48" i="142" s="1"/>
  <c r="AD32" i="137"/>
  <c r="AD35" i="137" s="1"/>
  <c r="BN5" i="137" s="1"/>
  <c r="T48" i="142" s="1"/>
  <c r="AC32" i="137"/>
  <c r="AB32" i="137"/>
  <c r="AA32" i="137"/>
  <c r="Z32" i="137"/>
  <c r="AY5" i="137" s="1"/>
  <c r="E48" i="142" s="1"/>
  <c r="Y32" i="137"/>
  <c r="AJ31" i="137"/>
  <c r="AI31" i="137"/>
  <c r="AH31" i="137"/>
  <c r="AG31" i="137"/>
  <c r="CE5" i="137" s="1"/>
  <c r="AK48" i="142" s="1"/>
  <c r="AF31" i="137"/>
  <c r="CD5" i="137" s="1"/>
  <c r="AJ48" i="142" s="1"/>
  <c r="AE31" i="137"/>
  <c r="AD31" i="137"/>
  <c r="CB5" i="137" s="1"/>
  <c r="AH48" i="142" s="1"/>
  <c r="AC31" i="137"/>
  <c r="AQ30" i="137"/>
  <c r="AQ29" i="137"/>
  <c r="AQ28" i="137"/>
  <c r="AQ27" i="137"/>
  <c r="AQ26" i="137"/>
  <c r="AQ25" i="137"/>
  <c r="AQ24" i="137"/>
  <c r="AQ23" i="137"/>
  <c r="AQ22" i="137"/>
  <c r="AQ21" i="137"/>
  <c r="AQ20" i="137"/>
  <c r="AQ19" i="137"/>
  <c r="AQ18" i="137"/>
  <c r="AQ17" i="137"/>
  <c r="AQ16" i="137"/>
  <c r="AQ15" i="137"/>
  <c r="AQ14" i="137"/>
  <c r="AQ13" i="137"/>
  <c r="AQ12" i="137"/>
  <c r="AQ11" i="137"/>
  <c r="CH5" i="137"/>
  <c r="AN48" i="142" s="1"/>
  <c r="CG5" i="137"/>
  <c r="AM48" i="142" s="1"/>
  <c r="CF5" i="137"/>
  <c r="AL48" i="142" s="1"/>
  <c r="CC5" i="137"/>
  <c r="AI48" i="142" s="1"/>
  <c r="CA5" i="137"/>
  <c r="AG48" i="142" s="1"/>
  <c r="BX5" i="137"/>
  <c r="AD48" i="142" s="1"/>
  <c r="BW5" i="137"/>
  <c r="AC48" i="142" s="1"/>
  <c r="BV5" i="137"/>
  <c r="BU5" i="137"/>
  <c r="BT5" i="137"/>
  <c r="BS5" i="137"/>
  <c r="BP5" i="137"/>
  <c r="V48" i="142" s="1"/>
  <c r="BJ5" i="137"/>
  <c r="P48" i="142" s="1"/>
  <c r="BH5" i="137"/>
  <c r="N48" i="142" s="1"/>
  <c r="BF5" i="137"/>
  <c r="L48" i="142" s="1"/>
  <c r="BE5" i="137"/>
  <c r="K48" i="142" s="1"/>
  <c r="BD5" i="137"/>
  <c r="J48" i="142" s="1"/>
  <c r="BC5" i="137"/>
  <c r="I48" i="142" s="1"/>
  <c r="AZ5" i="137"/>
  <c r="F48" i="142" s="1"/>
  <c r="AX5" i="137"/>
  <c r="D48" i="142" s="1"/>
  <c r="AW5" i="137"/>
  <c r="AV5" i="137"/>
  <c r="AH35" i="136"/>
  <c r="AG35" i="136"/>
  <c r="BP5" i="136" s="1"/>
  <c r="V47" i="142" s="1"/>
  <c r="AD35" i="136"/>
  <c r="AC35" i="136"/>
  <c r="Z35" i="136"/>
  <c r="Y33" i="136"/>
  <c r="AJ32" i="136"/>
  <c r="AI32" i="136"/>
  <c r="AI35" i="136" s="1"/>
  <c r="BR5" i="136" s="1"/>
  <c r="X47" i="142" s="1"/>
  <c r="AH32" i="136"/>
  <c r="AG32" i="136"/>
  <c r="AF32" i="136"/>
  <c r="AE32" i="136"/>
  <c r="AE35" i="136" s="1"/>
  <c r="BO5" i="136" s="1"/>
  <c r="U47" i="142" s="1"/>
  <c r="AD32" i="136"/>
  <c r="AC32" i="136"/>
  <c r="BB5" i="136" s="1"/>
  <c r="H47" i="142" s="1"/>
  <c r="AB32" i="136"/>
  <c r="AA32" i="136"/>
  <c r="BX5" i="136" s="1"/>
  <c r="AD47" i="142" s="1"/>
  <c r="Z32" i="136"/>
  <c r="Y32" i="136"/>
  <c r="Y35" i="136" s="1"/>
  <c r="BJ5" i="136" s="1"/>
  <c r="P47" i="142" s="1"/>
  <c r="AJ31" i="136"/>
  <c r="AI31" i="136"/>
  <c r="AH31" i="136"/>
  <c r="CF5" i="136" s="1"/>
  <c r="AL47" i="142" s="1"/>
  <c r="AG31" i="136"/>
  <c r="CE5" i="136" s="1"/>
  <c r="AK47" i="142" s="1"/>
  <c r="AF31" i="136"/>
  <c r="CD5" i="136" s="1"/>
  <c r="AJ47" i="142" s="1"/>
  <c r="AE31" i="136"/>
  <c r="CC5" i="136" s="1"/>
  <c r="AI47" i="142" s="1"/>
  <c r="AD31" i="136"/>
  <c r="AC31" i="136"/>
  <c r="AQ30" i="136"/>
  <c r="AQ29" i="136"/>
  <c r="AQ28" i="136"/>
  <c r="AQ27" i="136"/>
  <c r="AQ26" i="136"/>
  <c r="AQ25" i="136"/>
  <c r="AQ24" i="136"/>
  <c r="AQ23" i="136"/>
  <c r="AQ22" i="136"/>
  <c r="AQ21" i="136"/>
  <c r="AQ20" i="136"/>
  <c r="AQ19" i="136"/>
  <c r="AQ18" i="136"/>
  <c r="AQ17" i="136"/>
  <c r="AQ16" i="136"/>
  <c r="AQ15" i="136"/>
  <c r="AQ14" i="136"/>
  <c r="AQ13" i="136"/>
  <c r="AQ12" i="136"/>
  <c r="AQ11" i="136"/>
  <c r="CH5" i="136"/>
  <c r="AN47" i="142" s="1"/>
  <c r="CG5" i="136"/>
  <c r="AM47" i="142" s="1"/>
  <c r="CB5" i="136"/>
  <c r="AH47" i="142" s="1"/>
  <c r="CA5" i="136"/>
  <c r="AG47" i="142" s="1"/>
  <c r="BY5" i="136"/>
  <c r="AE47" i="142" s="1"/>
  <c r="BW5" i="136"/>
  <c r="AC47" i="142" s="1"/>
  <c r="BV5" i="136"/>
  <c r="BU5" i="136"/>
  <c r="BT5" i="136"/>
  <c r="BS5" i="136"/>
  <c r="BQ5" i="136"/>
  <c r="W47" i="142" s="1"/>
  <c r="BK5" i="136"/>
  <c r="Q47" i="142" s="1"/>
  <c r="BI5" i="136"/>
  <c r="O47" i="142" s="1"/>
  <c r="BG5" i="136"/>
  <c r="M47" i="142" s="1"/>
  <c r="BF5" i="136"/>
  <c r="L47" i="142" s="1"/>
  <c r="BE5" i="136"/>
  <c r="K47" i="142" s="1"/>
  <c r="BD5" i="136"/>
  <c r="J47" i="142" s="1"/>
  <c r="BC5" i="136"/>
  <c r="I47" i="142" s="1"/>
  <c r="BA5" i="136"/>
  <c r="G47" i="142" s="1"/>
  <c r="AY5" i="136"/>
  <c r="E47" i="142" s="1"/>
  <c r="AX5" i="136"/>
  <c r="D47" i="142" s="1"/>
  <c r="AW5" i="136"/>
  <c r="AV5" i="136"/>
  <c r="AE35" i="135"/>
  <c r="BO5" i="135" s="1"/>
  <c r="U46" i="142" s="1"/>
  <c r="AG33" i="135"/>
  <c r="AJ32" i="135"/>
  <c r="AI35" i="135" s="1"/>
  <c r="BR5" i="135" s="1"/>
  <c r="X46" i="142" s="1"/>
  <c r="AI32" i="135"/>
  <c r="AH32" i="135"/>
  <c r="AH35" i="135" s="1"/>
  <c r="AG32" i="135"/>
  <c r="AG35" i="135" s="1"/>
  <c r="BP5" i="135" s="1"/>
  <c r="V46" i="142" s="1"/>
  <c r="AE32" i="135"/>
  <c r="BD5" i="135" s="1"/>
  <c r="J46" i="142" s="1"/>
  <c r="AD32" i="135"/>
  <c r="AC32" i="135"/>
  <c r="BB5" i="135" s="1"/>
  <c r="H46" i="142" s="1"/>
  <c r="AB32" i="135"/>
  <c r="AS34" i="135" s="1"/>
  <c r="AA32" i="135"/>
  <c r="Z32" i="135"/>
  <c r="Z35" i="135" s="1"/>
  <c r="Y32" i="135"/>
  <c r="AJ31" i="135"/>
  <c r="CH5" i="135" s="1"/>
  <c r="AN46" i="142" s="1"/>
  <c r="AI31" i="135"/>
  <c r="CG5" i="135" s="1"/>
  <c r="AM46" i="142" s="1"/>
  <c r="AH31" i="135"/>
  <c r="CF5" i="135" s="1"/>
  <c r="AL46" i="142" s="1"/>
  <c r="AG31" i="135"/>
  <c r="CE5" i="135" s="1"/>
  <c r="AK46" i="142" s="1"/>
  <c r="AE31" i="135"/>
  <c r="AD31" i="135"/>
  <c r="CB5" i="135" s="1"/>
  <c r="AH46" i="142" s="1"/>
  <c r="AC31" i="135"/>
  <c r="AQ30" i="135"/>
  <c r="AQ29" i="135"/>
  <c r="AQ28" i="135"/>
  <c r="AQ27" i="135"/>
  <c r="AQ26" i="135"/>
  <c r="AQ25" i="135"/>
  <c r="AQ24" i="135"/>
  <c r="AQ23" i="135"/>
  <c r="AQ22" i="135"/>
  <c r="AQ21" i="135"/>
  <c r="AQ20" i="135"/>
  <c r="AQ19" i="135"/>
  <c r="AQ18" i="135"/>
  <c r="AQ17" i="135"/>
  <c r="AQ16" i="135"/>
  <c r="AQ15" i="135"/>
  <c r="AQ14" i="135"/>
  <c r="AQ13" i="135"/>
  <c r="AQ12" i="135"/>
  <c r="AQ11" i="135"/>
  <c r="AF11" i="135"/>
  <c r="AF32" i="135" s="1"/>
  <c r="CC5" i="135"/>
  <c r="AI46" i="142" s="1"/>
  <c r="CA5" i="135"/>
  <c r="AG46" i="142" s="1"/>
  <c r="BY5" i="135"/>
  <c r="AE46" i="142" s="1"/>
  <c r="BV5" i="135"/>
  <c r="BU5" i="135"/>
  <c r="BT5" i="135"/>
  <c r="BS5" i="135"/>
  <c r="BQ5" i="135"/>
  <c r="W46" i="142" s="1"/>
  <c r="BK5" i="135"/>
  <c r="Q46" i="142" s="1"/>
  <c r="BH5" i="135"/>
  <c r="N46" i="142" s="1"/>
  <c r="BF5" i="135"/>
  <c r="L46" i="142" s="1"/>
  <c r="BE5" i="135"/>
  <c r="K46" i="142" s="1"/>
  <c r="AZ5" i="135"/>
  <c r="F46" i="142" s="1"/>
  <c r="AX5" i="135"/>
  <c r="D46" i="142" s="1"/>
  <c r="AW5" i="135"/>
  <c r="AV5" i="135"/>
  <c r="AH35" i="134"/>
  <c r="BQ5" i="134" s="1"/>
  <c r="W45" i="142" s="1"/>
  <c r="Z35" i="134"/>
  <c r="AS34" i="134"/>
  <c r="AQ34" i="134"/>
  <c r="AJ32" i="134"/>
  <c r="BI5" i="134" s="1"/>
  <c r="O45" i="142" s="1"/>
  <c r="AI32" i="134"/>
  <c r="AH32" i="134"/>
  <c r="AG32" i="134"/>
  <c r="AF32" i="134"/>
  <c r="AE32" i="134"/>
  <c r="BD5" i="134" s="1"/>
  <c r="J45" i="142" s="1"/>
  <c r="AD32" i="134"/>
  <c r="AC32" i="134"/>
  <c r="AC35" i="134" s="1"/>
  <c r="AB32" i="134"/>
  <c r="BA5" i="134" s="1"/>
  <c r="G45" i="142" s="1"/>
  <c r="AA32" i="134"/>
  <c r="Z32" i="134"/>
  <c r="Y32" i="134"/>
  <c r="AJ31" i="134"/>
  <c r="AI31" i="134"/>
  <c r="AH31" i="134"/>
  <c r="CF5" i="134" s="1"/>
  <c r="AL45" i="142" s="1"/>
  <c r="AG31" i="134"/>
  <c r="AF31" i="134"/>
  <c r="CD5" i="134" s="1"/>
  <c r="AJ45" i="142" s="1"/>
  <c r="AE31" i="134"/>
  <c r="AC31" i="134"/>
  <c r="AQ30" i="134"/>
  <c r="AQ29" i="134"/>
  <c r="AQ28" i="134"/>
  <c r="AQ27" i="134"/>
  <c r="AQ26" i="134"/>
  <c r="AQ25" i="134"/>
  <c r="AQ24" i="134"/>
  <c r="AQ23" i="134"/>
  <c r="AQ22" i="134"/>
  <c r="AQ21" i="134"/>
  <c r="AQ20" i="134"/>
  <c r="AQ19" i="134"/>
  <c r="AQ18" i="134"/>
  <c r="AQ17" i="134"/>
  <c r="AQ16" i="134"/>
  <c r="AQ15" i="134"/>
  <c r="AQ14" i="134"/>
  <c r="AQ13" i="134"/>
  <c r="AQ12" i="134"/>
  <c r="AQ11" i="134"/>
  <c r="AD11" i="134"/>
  <c r="AD31" i="134" s="1"/>
  <c r="CB5" i="134" s="1"/>
  <c r="AH45" i="142" s="1"/>
  <c r="CH5" i="134"/>
  <c r="AN45" i="142" s="1"/>
  <c r="CG5" i="134"/>
  <c r="AM45" i="142" s="1"/>
  <c r="CE5" i="134"/>
  <c r="AK45" i="142" s="1"/>
  <c r="CC5" i="134"/>
  <c r="AI45" i="142" s="1"/>
  <c r="CA5" i="134"/>
  <c r="AG45" i="142" s="1"/>
  <c r="BZ5" i="134"/>
  <c r="AF45" i="142" s="1"/>
  <c r="BX5" i="134"/>
  <c r="AD45" i="142" s="1"/>
  <c r="BW5" i="134"/>
  <c r="AC45" i="142" s="1"/>
  <c r="BV5" i="134"/>
  <c r="BU5" i="134"/>
  <c r="BT5" i="134"/>
  <c r="BS5" i="134"/>
  <c r="BM5" i="134"/>
  <c r="S45" i="142" s="1"/>
  <c r="BK5" i="134"/>
  <c r="Q45" i="142" s="1"/>
  <c r="BH5" i="134"/>
  <c r="N45" i="142" s="1"/>
  <c r="BG5" i="134"/>
  <c r="M45" i="142" s="1"/>
  <c r="BE5" i="134"/>
  <c r="K45" i="142" s="1"/>
  <c r="BC5" i="134"/>
  <c r="I45" i="142" s="1"/>
  <c r="BB5" i="134"/>
  <c r="H45" i="142" s="1"/>
  <c r="AZ5" i="134"/>
  <c r="F45" i="142" s="1"/>
  <c r="AY5" i="134"/>
  <c r="E45" i="142" s="1"/>
  <c r="AW5" i="134"/>
  <c r="AV5" i="134"/>
  <c r="AI35" i="133"/>
  <c r="AC35" i="133"/>
  <c r="Z35" i="133"/>
  <c r="BK5" i="133" s="1"/>
  <c r="Q44" i="142" s="1"/>
  <c r="Y35" i="133"/>
  <c r="BJ5" i="133" s="1"/>
  <c r="P44" i="142" s="1"/>
  <c r="AJ32" i="133"/>
  <c r="BI5" i="133" s="1"/>
  <c r="O44" i="142" s="1"/>
  <c r="AI32" i="133"/>
  <c r="AH32" i="133"/>
  <c r="AH35" i="133" s="1"/>
  <c r="BQ5" i="133" s="1"/>
  <c r="W44" i="142" s="1"/>
  <c r="AG32" i="133"/>
  <c r="AF32" i="133"/>
  <c r="AE32" i="133"/>
  <c r="AE35" i="133" s="1"/>
  <c r="AC32" i="133"/>
  <c r="AC33" i="133" s="1"/>
  <c r="AB32" i="133"/>
  <c r="BA5" i="133" s="1"/>
  <c r="G44" i="142" s="1"/>
  <c r="AA32" i="133"/>
  <c r="AS34" i="133" s="1"/>
  <c r="AS35" i="133" s="1"/>
  <c r="Z32" i="133"/>
  <c r="Y32" i="133"/>
  <c r="AJ31" i="133"/>
  <c r="AI31" i="133"/>
  <c r="AH31" i="133"/>
  <c r="AG31" i="133"/>
  <c r="AF31" i="133"/>
  <c r="CD5" i="133" s="1"/>
  <c r="AJ44" i="142" s="1"/>
  <c r="AE31" i="133"/>
  <c r="AD31" i="133"/>
  <c r="CB5" i="133" s="1"/>
  <c r="AH44" i="142" s="1"/>
  <c r="AC31" i="133"/>
  <c r="CA5" i="133" s="1"/>
  <c r="AG44" i="142" s="1"/>
  <c r="AQ30" i="133"/>
  <c r="AQ29" i="133"/>
  <c r="AQ28" i="133"/>
  <c r="AQ27" i="133"/>
  <c r="AQ26" i="133"/>
  <c r="AQ25" i="133"/>
  <c r="AQ24" i="133"/>
  <c r="AQ23" i="133"/>
  <c r="AQ22" i="133"/>
  <c r="AQ21" i="133"/>
  <c r="AQ20" i="133"/>
  <c r="AQ19" i="133"/>
  <c r="AQ18" i="133"/>
  <c r="AQ17" i="133"/>
  <c r="AQ16" i="133"/>
  <c r="AQ15" i="133"/>
  <c r="AQ14" i="133"/>
  <c r="AQ13" i="133"/>
  <c r="AQ12" i="133"/>
  <c r="AQ11" i="133"/>
  <c r="AD11" i="133"/>
  <c r="AD32" i="133" s="1"/>
  <c r="CH5" i="133"/>
  <c r="AN44" i="142" s="1"/>
  <c r="CG5" i="133"/>
  <c r="AM44" i="142" s="1"/>
  <c r="CF5" i="133"/>
  <c r="AL44" i="142" s="1"/>
  <c r="CE5" i="133"/>
  <c r="AK44" i="142" s="1"/>
  <c r="CC5" i="133"/>
  <c r="AI44" i="142" s="1"/>
  <c r="BX5" i="133"/>
  <c r="AD44" i="142" s="1"/>
  <c r="BW5" i="133"/>
  <c r="AC44" i="142" s="1"/>
  <c r="BV5" i="133"/>
  <c r="BU5" i="133"/>
  <c r="BT5" i="133"/>
  <c r="BS5" i="133"/>
  <c r="BR5" i="133"/>
  <c r="X44" i="142" s="1"/>
  <c r="BO5" i="133"/>
  <c r="U44" i="142" s="1"/>
  <c r="BM5" i="133"/>
  <c r="S44" i="142" s="1"/>
  <c r="BH5" i="133"/>
  <c r="N44" i="142" s="1"/>
  <c r="BG5" i="133"/>
  <c r="M44" i="142" s="1"/>
  <c r="BE5" i="133"/>
  <c r="K44" i="142" s="1"/>
  <c r="BD5" i="133"/>
  <c r="J44" i="142" s="1"/>
  <c r="BB5" i="133"/>
  <c r="H44" i="142" s="1"/>
  <c r="AZ5" i="133"/>
  <c r="F44" i="142" s="1"/>
  <c r="AY5" i="133"/>
  <c r="E44" i="142" s="1"/>
  <c r="AW5" i="133"/>
  <c r="AV5" i="133"/>
  <c r="AG35" i="132"/>
  <c r="BP5" i="132" s="1"/>
  <c r="V43" i="142" s="1"/>
  <c r="Y35" i="132"/>
  <c r="BJ5" i="132" s="1"/>
  <c r="P43" i="142" s="1"/>
  <c r="AJ32" i="132"/>
  <c r="AI32" i="132"/>
  <c r="BH5" i="132" s="1"/>
  <c r="N43" i="142" s="1"/>
  <c r="AH32" i="132"/>
  <c r="AG32" i="132"/>
  <c r="AF32" i="132"/>
  <c r="BE5" i="132" s="1"/>
  <c r="K43" i="142" s="1"/>
  <c r="AD32" i="132"/>
  <c r="AD35" i="132" s="1"/>
  <c r="BN5" i="132" s="1"/>
  <c r="T43" i="142" s="1"/>
  <c r="AC32" i="132"/>
  <c r="AB32" i="132"/>
  <c r="AA32" i="132"/>
  <c r="Z32" i="132"/>
  <c r="BZ5" i="132" s="1"/>
  <c r="AF43" i="142" s="1"/>
  <c r="Y32" i="132"/>
  <c r="AX5" i="132" s="1"/>
  <c r="D43" i="142" s="1"/>
  <c r="AJ31" i="132"/>
  <c r="AI31" i="132"/>
  <c r="AH31" i="132"/>
  <c r="AG31" i="132"/>
  <c r="AF31" i="132"/>
  <c r="CD5" i="132" s="1"/>
  <c r="AJ43" i="142" s="1"/>
  <c r="AE31" i="132"/>
  <c r="CC5" i="132" s="1"/>
  <c r="AI43" i="142" s="1"/>
  <c r="AD31" i="132"/>
  <c r="CB5" i="132" s="1"/>
  <c r="AH43" i="142" s="1"/>
  <c r="AC31" i="132"/>
  <c r="AQ30" i="132"/>
  <c r="AQ29" i="132"/>
  <c r="AQ28" i="132"/>
  <c r="AQ27" i="132"/>
  <c r="AQ26" i="132"/>
  <c r="AQ25" i="132"/>
  <c r="AQ24" i="132"/>
  <c r="AQ23" i="132"/>
  <c r="AQ22" i="132"/>
  <c r="AQ21" i="132"/>
  <c r="AQ20" i="132"/>
  <c r="AQ19" i="132"/>
  <c r="AQ18" i="132"/>
  <c r="AQ17" i="132"/>
  <c r="AQ16" i="132"/>
  <c r="AQ15" i="132"/>
  <c r="AQ14" i="132"/>
  <c r="AQ13" i="132"/>
  <c r="AQ12" i="132"/>
  <c r="AQ11" i="132"/>
  <c r="AE11" i="132"/>
  <c r="AE32" i="132" s="1"/>
  <c r="CH5" i="132"/>
  <c r="AN43" i="142" s="1"/>
  <c r="CG5" i="132"/>
  <c r="AM43" i="142" s="1"/>
  <c r="CF5" i="132"/>
  <c r="AL43" i="142" s="1"/>
  <c r="CE5" i="132"/>
  <c r="AK43" i="142" s="1"/>
  <c r="CA5" i="132"/>
  <c r="AG43" i="142" s="1"/>
  <c r="BW5" i="132"/>
  <c r="AC43" i="142" s="1"/>
  <c r="BV5" i="132"/>
  <c r="BU5" i="132"/>
  <c r="BT5" i="132"/>
  <c r="BS5" i="132"/>
  <c r="BI5" i="132"/>
  <c r="O43" i="142" s="1"/>
  <c r="BC5" i="132"/>
  <c r="I43" i="142" s="1"/>
  <c r="BB5" i="132"/>
  <c r="H43" i="142" s="1"/>
  <c r="BA5" i="132"/>
  <c r="G43" i="142" s="1"/>
  <c r="AW5" i="132"/>
  <c r="AV5" i="132"/>
  <c r="AG35" i="131"/>
  <c r="AC35" i="131"/>
  <c r="Y35" i="131"/>
  <c r="AJ32" i="131"/>
  <c r="AI32" i="131"/>
  <c r="AH32" i="131"/>
  <c r="AH35" i="131" s="1"/>
  <c r="BQ5" i="131" s="1"/>
  <c r="W42" i="142" s="1"/>
  <c r="AG32" i="131"/>
  <c r="AF32" i="131"/>
  <c r="AE32" i="131"/>
  <c r="AE35" i="131" s="1"/>
  <c r="BO5" i="131" s="1"/>
  <c r="U42" i="142" s="1"/>
  <c r="AD32" i="131"/>
  <c r="AD35" i="131" s="1"/>
  <c r="BN5" i="131" s="1"/>
  <c r="T42" i="142" s="1"/>
  <c r="AC32" i="131"/>
  <c r="AC33" i="131" s="1"/>
  <c r="AB32" i="131"/>
  <c r="BA5" i="131" s="1"/>
  <c r="G42" i="142" s="1"/>
  <c r="AA32" i="131"/>
  <c r="Z32" i="131"/>
  <c r="Z35" i="131" s="1"/>
  <c r="Y32" i="131"/>
  <c r="AQ34" i="131" s="1"/>
  <c r="AJ31" i="131"/>
  <c r="AI31" i="131"/>
  <c r="CG5" i="131" s="1"/>
  <c r="AM42" i="142" s="1"/>
  <c r="AH31" i="131"/>
  <c r="AG31" i="131"/>
  <c r="CE5" i="131" s="1"/>
  <c r="AK42" i="142" s="1"/>
  <c r="AF31" i="131"/>
  <c r="CD5" i="131" s="1"/>
  <c r="AJ42" i="142" s="1"/>
  <c r="AE31" i="131"/>
  <c r="AD31" i="131"/>
  <c r="CB5" i="131" s="1"/>
  <c r="AH42" i="142" s="1"/>
  <c r="AC31" i="131"/>
  <c r="AQ30" i="131"/>
  <c r="AQ29" i="131"/>
  <c r="AQ28" i="131"/>
  <c r="AQ27" i="131"/>
  <c r="AQ26" i="131"/>
  <c r="AQ25" i="131"/>
  <c r="AQ24" i="131"/>
  <c r="AQ23" i="131"/>
  <c r="AQ22" i="131"/>
  <c r="AQ21" i="131"/>
  <c r="AQ20" i="131"/>
  <c r="AQ19" i="131"/>
  <c r="AQ18" i="131"/>
  <c r="AQ17" i="131"/>
  <c r="AQ16" i="131"/>
  <c r="AQ15" i="131"/>
  <c r="AQ14" i="131"/>
  <c r="AQ13" i="131"/>
  <c r="AQ12" i="131"/>
  <c r="AQ11" i="131"/>
  <c r="CH5" i="131"/>
  <c r="AN42" i="142" s="1"/>
  <c r="CF5" i="131"/>
  <c r="AL42" i="142" s="1"/>
  <c r="CC5" i="131"/>
  <c r="AI42" i="142" s="1"/>
  <c r="CA5" i="131"/>
  <c r="AG42" i="142" s="1"/>
  <c r="BZ5" i="131"/>
  <c r="AF42" i="142" s="1"/>
  <c r="BX5" i="131"/>
  <c r="AD42" i="142" s="1"/>
  <c r="BW5" i="131"/>
  <c r="AC42" i="142" s="1"/>
  <c r="BV5" i="131"/>
  <c r="BU5" i="131"/>
  <c r="BT5" i="131"/>
  <c r="BS5" i="131"/>
  <c r="BP5" i="131"/>
  <c r="V42" i="142" s="1"/>
  <c r="BK5" i="131"/>
  <c r="Q42" i="142" s="1"/>
  <c r="BJ5" i="131"/>
  <c r="P42" i="142" s="1"/>
  <c r="BH5" i="131"/>
  <c r="N42" i="142" s="1"/>
  <c r="BF5" i="131"/>
  <c r="L42" i="142" s="1"/>
  <c r="BE5" i="131"/>
  <c r="K42" i="142" s="1"/>
  <c r="BC5" i="131"/>
  <c r="I42" i="142" s="1"/>
  <c r="BB5" i="131"/>
  <c r="H42" i="142" s="1"/>
  <c r="AZ5" i="131"/>
  <c r="F42" i="142" s="1"/>
  <c r="AX5" i="131"/>
  <c r="D42" i="142" s="1"/>
  <c r="AW5" i="131"/>
  <c r="AV5" i="131"/>
  <c r="AG35" i="130"/>
  <c r="BP5" i="130" s="1"/>
  <c r="V41" i="142" s="1"/>
  <c r="AD35" i="130"/>
  <c r="AC35" i="130"/>
  <c r="Z35" i="130"/>
  <c r="AQ34" i="130"/>
  <c r="Y33" i="130"/>
  <c r="AJ32" i="130"/>
  <c r="AI32" i="130"/>
  <c r="AI35" i="130" s="1"/>
  <c r="BR5" i="130" s="1"/>
  <c r="X41" i="142" s="1"/>
  <c r="AH32" i="130"/>
  <c r="AH35" i="130" s="1"/>
  <c r="BQ5" i="130" s="1"/>
  <c r="W41" i="142" s="1"/>
  <c r="AG32" i="130"/>
  <c r="AF32" i="130"/>
  <c r="BE5" i="130" s="1"/>
  <c r="K41" i="142" s="1"/>
  <c r="AE32" i="130"/>
  <c r="AE35" i="130" s="1"/>
  <c r="BO5" i="130" s="1"/>
  <c r="U41" i="142" s="1"/>
  <c r="AD32" i="130"/>
  <c r="AC32" i="130"/>
  <c r="BB5" i="130" s="1"/>
  <c r="H41" i="142" s="1"/>
  <c r="AB32" i="130"/>
  <c r="AA32" i="130"/>
  <c r="BZ5" i="130" s="1"/>
  <c r="AF41" i="142" s="1"/>
  <c r="Z32" i="130"/>
  <c r="Y32" i="130"/>
  <c r="Y35" i="130" s="1"/>
  <c r="BJ5" i="130" s="1"/>
  <c r="P41" i="142" s="1"/>
  <c r="AJ31" i="130"/>
  <c r="CH5" i="130" s="1"/>
  <c r="AN41" i="142" s="1"/>
  <c r="AI31" i="130"/>
  <c r="AH31" i="130"/>
  <c r="CF5" i="130" s="1"/>
  <c r="AL41" i="142" s="1"/>
  <c r="AG31" i="130"/>
  <c r="CE5" i="130" s="1"/>
  <c r="AK41" i="142" s="1"/>
  <c r="AF31" i="130"/>
  <c r="AE31" i="130"/>
  <c r="CC5" i="130" s="1"/>
  <c r="AI41" i="142" s="1"/>
  <c r="AD31" i="130"/>
  <c r="AC31" i="130"/>
  <c r="AQ30" i="130"/>
  <c r="AQ29" i="130"/>
  <c r="AQ28" i="130"/>
  <c r="AQ27" i="130"/>
  <c r="AQ26" i="130"/>
  <c r="AQ25" i="130"/>
  <c r="AQ24" i="130"/>
  <c r="AQ23" i="130"/>
  <c r="AQ22" i="130"/>
  <c r="AQ21" i="130"/>
  <c r="AQ20" i="130"/>
  <c r="AQ19" i="130"/>
  <c r="AQ18" i="130"/>
  <c r="AQ17" i="130"/>
  <c r="AQ16" i="130"/>
  <c r="AQ15" i="130"/>
  <c r="AQ14" i="130"/>
  <c r="AQ13" i="130"/>
  <c r="AQ12" i="130"/>
  <c r="AQ11" i="130"/>
  <c r="CG5" i="130"/>
  <c r="CD5" i="130"/>
  <c r="AJ41" i="142" s="1"/>
  <c r="CB5" i="130"/>
  <c r="AH41" i="142" s="1"/>
  <c r="CA5" i="130"/>
  <c r="AG41" i="142" s="1"/>
  <c r="BY5" i="130"/>
  <c r="AE41" i="142" s="1"/>
  <c r="BW5" i="130"/>
  <c r="AC41" i="142" s="1"/>
  <c r="BV5" i="130"/>
  <c r="BU5" i="130"/>
  <c r="BT5" i="130"/>
  <c r="BS5" i="130"/>
  <c r="BK5" i="130"/>
  <c r="Q41" i="142" s="1"/>
  <c r="BI5" i="130"/>
  <c r="O41" i="142" s="1"/>
  <c r="BG5" i="130"/>
  <c r="M41" i="142" s="1"/>
  <c r="BF5" i="130"/>
  <c r="L41" i="142" s="1"/>
  <c r="BD5" i="130"/>
  <c r="J41" i="142" s="1"/>
  <c r="BC5" i="130"/>
  <c r="I41" i="142" s="1"/>
  <c r="BA5" i="130"/>
  <c r="G41" i="142" s="1"/>
  <c r="AY5" i="130"/>
  <c r="E41" i="142" s="1"/>
  <c r="AX5" i="130"/>
  <c r="D41" i="142" s="1"/>
  <c r="AW5" i="130"/>
  <c r="AV5" i="130"/>
  <c r="AH35" i="129"/>
  <c r="BQ5" i="129" s="1"/>
  <c r="W40" i="142" s="1"/>
  <c r="AE35" i="129"/>
  <c r="BO5" i="129" s="1"/>
  <c r="U40" i="142" s="1"/>
  <c r="AG33" i="129"/>
  <c r="AC33" i="129"/>
  <c r="AJ32" i="129"/>
  <c r="BI5" i="129" s="1"/>
  <c r="O40" i="142" s="1"/>
  <c r="AI32" i="129"/>
  <c r="AH32" i="129"/>
  <c r="AG32" i="129"/>
  <c r="AG35" i="129" s="1"/>
  <c r="BP5" i="129" s="1"/>
  <c r="V40" i="142" s="1"/>
  <c r="AF32" i="129"/>
  <c r="AE32" i="129"/>
  <c r="AD32" i="129"/>
  <c r="BC5" i="129" s="1"/>
  <c r="I40" i="142" s="1"/>
  <c r="AC32" i="129"/>
  <c r="AC35" i="129" s="1"/>
  <c r="AB32" i="129"/>
  <c r="BA5" i="129" s="1"/>
  <c r="G40" i="142" s="1"/>
  <c r="AA32" i="129"/>
  <c r="Z32" i="129"/>
  <c r="Z35" i="129" s="1"/>
  <c r="BK5" i="129" s="1"/>
  <c r="Q40" i="142" s="1"/>
  <c r="Y32" i="129"/>
  <c r="Y33" i="129" s="1"/>
  <c r="AJ31" i="129"/>
  <c r="AI31" i="129"/>
  <c r="CG5" i="129" s="1"/>
  <c r="AM40" i="142" s="1"/>
  <c r="AH31" i="129"/>
  <c r="CF5" i="129" s="1"/>
  <c r="AL40" i="142" s="1"/>
  <c r="AG31" i="129"/>
  <c r="AF31" i="129"/>
  <c r="CD5" i="129" s="1"/>
  <c r="AJ40" i="142" s="1"/>
  <c r="AE31" i="129"/>
  <c r="AD31" i="129"/>
  <c r="AC31" i="129"/>
  <c r="CA5" i="129" s="1"/>
  <c r="AG40" i="142" s="1"/>
  <c r="AQ30" i="129"/>
  <c r="AQ29" i="129"/>
  <c r="AQ28" i="129"/>
  <c r="AQ27" i="129"/>
  <c r="AQ26" i="129"/>
  <c r="AQ25" i="129"/>
  <c r="AQ24" i="129"/>
  <c r="AQ23" i="129"/>
  <c r="AQ22" i="129"/>
  <c r="AQ21" i="129"/>
  <c r="AQ20" i="129"/>
  <c r="AQ19" i="129"/>
  <c r="AQ18" i="129"/>
  <c r="AQ17" i="129"/>
  <c r="AQ16" i="129"/>
  <c r="AQ15" i="129"/>
  <c r="AQ14" i="129"/>
  <c r="AQ13" i="129"/>
  <c r="AQ12" i="129"/>
  <c r="AQ11" i="129"/>
  <c r="CH5" i="129"/>
  <c r="AN40" i="142" s="1"/>
  <c r="CE5" i="129"/>
  <c r="AK40" i="142" s="1"/>
  <c r="CC5" i="129"/>
  <c r="AI40" i="142" s="1"/>
  <c r="CB5" i="129"/>
  <c r="AH40" i="142" s="1"/>
  <c r="BZ5" i="129"/>
  <c r="AF40" i="142" s="1"/>
  <c r="BX5" i="129"/>
  <c r="AD40" i="142" s="1"/>
  <c r="BW5" i="129"/>
  <c r="AC40" i="142" s="1"/>
  <c r="BV5" i="129"/>
  <c r="BU5" i="129"/>
  <c r="BT5" i="129"/>
  <c r="BS5" i="129"/>
  <c r="BM5" i="129"/>
  <c r="S40" i="142" s="1"/>
  <c r="BH5" i="129"/>
  <c r="N40" i="142" s="1"/>
  <c r="BG5" i="129"/>
  <c r="M40" i="142" s="1"/>
  <c r="BE5" i="129"/>
  <c r="K40" i="142" s="1"/>
  <c r="BD5" i="129"/>
  <c r="J40" i="142" s="1"/>
  <c r="BB5" i="129"/>
  <c r="H40" i="142" s="1"/>
  <c r="AZ5" i="129"/>
  <c r="F40" i="142" s="1"/>
  <c r="AY5" i="129"/>
  <c r="E40" i="142" s="1"/>
  <c r="AW5" i="129"/>
  <c r="AV5" i="129"/>
  <c r="AI35" i="128"/>
  <c r="BR5" i="128" s="1"/>
  <c r="X39" i="142" s="1"/>
  <c r="AG35" i="128"/>
  <c r="BP5" i="128" s="1"/>
  <c r="V39" i="142" s="1"/>
  <c r="AE35" i="128"/>
  <c r="BO5" i="128" s="1"/>
  <c r="U39" i="142" s="1"/>
  <c r="Y35" i="128"/>
  <c r="BJ5" i="128" s="1"/>
  <c r="P39" i="142" s="1"/>
  <c r="AQ34" i="128"/>
  <c r="AG33" i="128"/>
  <c r="Y33" i="128"/>
  <c r="AJ32" i="128"/>
  <c r="AI32" i="128"/>
  <c r="AH32" i="128"/>
  <c r="AH35" i="128" s="1"/>
  <c r="BQ5" i="128" s="1"/>
  <c r="W39" i="142" s="1"/>
  <c r="AG32" i="128"/>
  <c r="AF32" i="128"/>
  <c r="BE5" i="128" s="1"/>
  <c r="K39" i="142" s="1"/>
  <c r="AE32" i="128"/>
  <c r="BD5" i="128" s="1"/>
  <c r="J39" i="142" s="1"/>
  <c r="AD32" i="128"/>
  <c r="AD35" i="128" s="1"/>
  <c r="BN5" i="128" s="1"/>
  <c r="T39" i="142" s="1"/>
  <c r="AC32" i="128"/>
  <c r="AB32" i="128"/>
  <c r="AA32" i="128"/>
  <c r="AS34" i="128" s="1"/>
  <c r="AS35" i="128" s="1"/>
  <c r="Z32" i="128"/>
  <c r="Y32" i="128"/>
  <c r="AJ31" i="128"/>
  <c r="CH5" i="128" s="1"/>
  <c r="AN39" i="142" s="1"/>
  <c r="AI31" i="128"/>
  <c r="CG5" i="128" s="1"/>
  <c r="AM39" i="142" s="1"/>
  <c r="AH31" i="128"/>
  <c r="AG31" i="128"/>
  <c r="CE5" i="128" s="1"/>
  <c r="AK39" i="142" s="1"/>
  <c r="AF31" i="128"/>
  <c r="AE31" i="128"/>
  <c r="AD31" i="128"/>
  <c r="CB5" i="128" s="1"/>
  <c r="AH39" i="142" s="1"/>
  <c r="AC31" i="128"/>
  <c r="AQ30" i="128"/>
  <c r="AQ29" i="128"/>
  <c r="AQ28" i="128"/>
  <c r="AQ27" i="128"/>
  <c r="AQ26" i="128"/>
  <c r="AQ25" i="128"/>
  <c r="AQ24" i="128"/>
  <c r="AQ23" i="128"/>
  <c r="AQ22" i="128"/>
  <c r="AQ21" i="128"/>
  <c r="AQ20" i="128"/>
  <c r="AQ19" i="128"/>
  <c r="AQ18" i="128"/>
  <c r="AQ17" i="128"/>
  <c r="AQ16" i="128"/>
  <c r="AQ15" i="128"/>
  <c r="AQ14" i="128"/>
  <c r="AQ13" i="128"/>
  <c r="AQ12" i="128"/>
  <c r="AQ11" i="128"/>
  <c r="CF5" i="128"/>
  <c r="AL39" i="142" s="1"/>
  <c r="CD5" i="128"/>
  <c r="AJ39" i="142" s="1"/>
  <c r="CC5" i="128"/>
  <c r="AI39" i="142" s="1"/>
  <c r="CA5" i="128"/>
  <c r="AG39" i="142" s="1"/>
  <c r="BX5" i="128"/>
  <c r="AD39" i="142" s="1"/>
  <c r="BW5" i="128"/>
  <c r="AC39" i="142" s="1"/>
  <c r="BV5" i="128"/>
  <c r="BU5" i="128"/>
  <c r="BT5" i="128"/>
  <c r="BS5" i="128"/>
  <c r="BI5" i="128"/>
  <c r="O39" i="142" s="1"/>
  <c r="BH5" i="128"/>
  <c r="N39" i="142" s="1"/>
  <c r="BF5" i="128"/>
  <c r="L39" i="142" s="1"/>
  <c r="BC5" i="128"/>
  <c r="I39" i="142" s="1"/>
  <c r="BA5" i="128"/>
  <c r="G39" i="142" s="1"/>
  <c r="AZ5" i="128"/>
  <c r="F39" i="142" s="1"/>
  <c r="AX5" i="128"/>
  <c r="D39" i="142" s="1"/>
  <c r="AW5" i="128"/>
  <c r="AV5" i="128"/>
  <c r="AH35" i="127"/>
  <c r="AD35" i="127"/>
  <c r="Z35" i="127"/>
  <c r="BK5" i="127" s="1"/>
  <c r="Q38" i="142" s="1"/>
  <c r="AS34" i="127"/>
  <c r="AC33" i="127"/>
  <c r="AJ32" i="127"/>
  <c r="AI32" i="127"/>
  <c r="AI35" i="127" s="1"/>
  <c r="BR5" i="127" s="1"/>
  <c r="X38" i="142" s="1"/>
  <c r="AH32" i="127"/>
  <c r="AG32" i="127"/>
  <c r="AF32" i="127"/>
  <c r="BE5" i="127" s="1"/>
  <c r="K38" i="142" s="1"/>
  <c r="AE32" i="127"/>
  <c r="AD32" i="127"/>
  <c r="BC5" i="127" s="1"/>
  <c r="I38" i="142" s="1"/>
  <c r="AC32" i="127"/>
  <c r="AC35" i="127" s="1"/>
  <c r="BM5" i="127" s="1"/>
  <c r="S38" i="142" s="1"/>
  <c r="AB32" i="127"/>
  <c r="AA32" i="127"/>
  <c r="BX5" i="127" s="1"/>
  <c r="AD38" i="142" s="1"/>
  <c r="Z32" i="127"/>
  <c r="Y32" i="127"/>
  <c r="AJ31" i="127"/>
  <c r="CH5" i="127" s="1"/>
  <c r="AN38" i="142" s="1"/>
  <c r="AI31" i="127"/>
  <c r="AH31" i="127"/>
  <c r="CF5" i="127" s="1"/>
  <c r="AL38" i="142" s="1"/>
  <c r="AG31" i="127"/>
  <c r="AF31" i="127"/>
  <c r="AE31" i="127"/>
  <c r="CC5" i="127" s="1"/>
  <c r="AI38" i="142" s="1"/>
  <c r="AD31" i="127"/>
  <c r="AC31" i="127"/>
  <c r="CA5" i="127" s="1"/>
  <c r="AG38" i="142" s="1"/>
  <c r="AQ30" i="127"/>
  <c r="AQ29" i="127"/>
  <c r="AQ28" i="127"/>
  <c r="AQ27" i="127"/>
  <c r="AQ26" i="127"/>
  <c r="AQ25" i="127"/>
  <c r="AQ24" i="127"/>
  <c r="AQ23" i="127"/>
  <c r="AQ22" i="127"/>
  <c r="AQ21" i="127"/>
  <c r="AQ20" i="127"/>
  <c r="AQ19" i="127"/>
  <c r="AQ18" i="127"/>
  <c r="AQ17" i="127"/>
  <c r="AQ16" i="127"/>
  <c r="AQ15" i="127"/>
  <c r="AQ14" i="127"/>
  <c r="AQ13" i="127"/>
  <c r="AQ12" i="127"/>
  <c r="AQ11" i="127"/>
  <c r="CG5" i="127"/>
  <c r="AM38" i="142" s="1"/>
  <c r="CE5" i="127"/>
  <c r="AK38" i="142" s="1"/>
  <c r="CD5" i="127"/>
  <c r="AJ38" i="142" s="1"/>
  <c r="CB5" i="127"/>
  <c r="AH38" i="142" s="1"/>
  <c r="BV5" i="127"/>
  <c r="BU5" i="127"/>
  <c r="BT5" i="127"/>
  <c r="BS5" i="127"/>
  <c r="BQ5" i="127"/>
  <c r="W38" i="142" s="1"/>
  <c r="BI5" i="127"/>
  <c r="O38" i="142" s="1"/>
  <c r="BG5" i="127"/>
  <c r="M38" i="142" s="1"/>
  <c r="BD5" i="127"/>
  <c r="J38" i="142" s="1"/>
  <c r="BB5" i="127"/>
  <c r="H38" i="142" s="1"/>
  <c r="BA5" i="127"/>
  <c r="G38" i="142" s="1"/>
  <c r="AY5" i="127"/>
  <c r="E38" i="142" s="1"/>
  <c r="AW5" i="127"/>
  <c r="AV5" i="127"/>
  <c r="AE35" i="126"/>
  <c r="BO5" i="126" s="1"/>
  <c r="U37" i="142" s="1"/>
  <c r="AJ32" i="126"/>
  <c r="BI5" i="126" s="1"/>
  <c r="O37" i="142" s="1"/>
  <c r="AI32" i="126"/>
  <c r="AH32" i="126"/>
  <c r="BG5" i="126" s="1"/>
  <c r="M37" i="142" s="1"/>
  <c r="AG32" i="126"/>
  <c r="AF32" i="126"/>
  <c r="AE32" i="126"/>
  <c r="BD5" i="126" s="1"/>
  <c r="J37" i="142" s="1"/>
  <c r="AD32" i="126"/>
  <c r="AD35" i="126" s="1"/>
  <c r="BN5" i="126" s="1"/>
  <c r="T37" i="142" s="1"/>
  <c r="AC32" i="126"/>
  <c r="AC33" i="126" s="1"/>
  <c r="AB32" i="126"/>
  <c r="BA5" i="126" s="1"/>
  <c r="G37" i="142" s="1"/>
  <c r="AA32" i="126"/>
  <c r="Z32" i="126"/>
  <c r="Z35" i="126" s="1"/>
  <c r="BK5" i="126" s="1"/>
  <c r="Q37" i="142" s="1"/>
  <c r="Y32" i="126"/>
  <c r="AJ31" i="126"/>
  <c r="AI31" i="126"/>
  <c r="CG5" i="126" s="1"/>
  <c r="AM37" i="142" s="1"/>
  <c r="AH31" i="126"/>
  <c r="AG31" i="126"/>
  <c r="AF31" i="126"/>
  <c r="CD5" i="126" s="1"/>
  <c r="AJ37" i="142" s="1"/>
  <c r="AE31" i="126"/>
  <c r="AD31" i="126"/>
  <c r="CB5" i="126" s="1"/>
  <c r="AH37" i="142" s="1"/>
  <c r="AC31" i="126"/>
  <c r="CA5" i="126" s="1"/>
  <c r="AG37" i="142" s="1"/>
  <c r="AQ30" i="126"/>
  <c r="AQ29" i="126"/>
  <c r="AQ28" i="126"/>
  <c r="AQ27" i="126"/>
  <c r="AQ26" i="126"/>
  <c r="AQ25" i="126"/>
  <c r="AQ24" i="126"/>
  <c r="AQ23" i="126"/>
  <c r="AQ22" i="126"/>
  <c r="AQ21" i="126"/>
  <c r="AQ20" i="126"/>
  <c r="AQ19" i="126"/>
  <c r="AQ18" i="126"/>
  <c r="AQ17" i="126"/>
  <c r="AQ16" i="126"/>
  <c r="AQ15" i="126"/>
  <c r="AQ14" i="126"/>
  <c r="AQ13" i="126"/>
  <c r="AQ12" i="126"/>
  <c r="AQ11" i="126"/>
  <c r="CH5" i="126"/>
  <c r="AN37" i="142" s="1"/>
  <c r="CF5" i="126"/>
  <c r="AL37" i="142" s="1"/>
  <c r="CE5" i="126"/>
  <c r="AK37" i="142" s="1"/>
  <c r="CC5" i="126"/>
  <c r="AI37" i="142" s="1"/>
  <c r="BV5" i="126"/>
  <c r="BU5" i="126"/>
  <c r="BT5" i="126"/>
  <c r="BS5" i="126"/>
  <c r="BH5" i="126"/>
  <c r="N37" i="142" s="1"/>
  <c r="BE5" i="126"/>
  <c r="K37" i="142" s="1"/>
  <c r="BC5" i="126"/>
  <c r="I37" i="142" s="1"/>
  <c r="BB5" i="126"/>
  <c r="H37" i="142" s="1"/>
  <c r="AZ5" i="126"/>
  <c r="F37" i="142" s="1"/>
  <c r="AW5" i="126"/>
  <c r="AV5" i="126"/>
  <c r="AQ35" i="125"/>
  <c r="AI35" i="125"/>
  <c r="BR5" i="125" s="1"/>
  <c r="X36" i="142" s="1"/>
  <c r="AG35" i="125"/>
  <c r="BP5" i="125" s="1"/>
  <c r="V36" i="142" s="1"/>
  <c r="AC35" i="125"/>
  <c r="BM5" i="125" s="1"/>
  <c r="S36" i="142" s="1"/>
  <c r="Y35" i="125"/>
  <c r="BJ5" i="125" s="1"/>
  <c r="P36" i="142" s="1"/>
  <c r="AQ34" i="125"/>
  <c r="AJ32" i="125"/>
  <c r="AI32" i="125"/>
  <c r="BH5" i="125" s="1"/>
  <c r="N36" i="142" s="1"/>
  <c r="AH32" i="125"/>
  <c r="AG32" i="125"/>
  <c r="AF32" i="125"/>
  <c r="BE5" i="125" s="1"/>
  <c r="K36" i="142" s="1"/>
  <c r="AE32" i="125"/>
  <c r="AE35" i="125" s="1"/>
  <c r="BO5" i="125" s="1"/>
  <c r="U36" i="142" s="1"/>
  <c r="AD32" i="125"/>
  <c r="AD35" i="125" s="1"/>
  <c r="AC32" i="125"/>
  <c r="AB32" i="125"/>
  <c r="AA32" i="125"/>
  <c r="AS34" i="125" s="1"/>
  <c r="Z32" i="125"/>
  <c r="Z35" i="125" s="1"/>
  <c r="BK5" i="125" s="1"/>
  <c r="Q36" i="142" s="1"/>
  <c r="Y32" i="125"/>
  <c r="AJ31" i="125"/>
  <c r="CH5" i="125" s="1"/>
  <c r="AN36" i="142" s="1"/>
  <c r="AI31" i="125"/>
  <c r="AH31" i="125"/>
  <c r="AG31" i="125"/>
  <c r="CE5" i="125" s="1"/>
  <c r="AK36" i="142" s="1"/>
  <c r="AF31" i="125"/>
  <c r="AE31" i="125"/>
  <c r="CC5" i="125" s="1"/>
  <c r="AI36" i="142" s="1"/>
  <c r="AD31" i="125"/>
  <c r="CB5" i="125" s="1"/>
  <c r="AH36" i="142" s="1"/>
  <c r="AC31" i="125"/>
  <c r="AQ30" i="125"/>
  <c r="AQ29" i="125"/>
  <c r="AQ28" i="125"/>
  <c r="AQ27" i="125"/>
  <c r="AQ26" i="125"/>
  <c r="AQ25" i="125"/>
  <c r="AQ24" i="125"/>
  <c r="AQ23" i="125"/>
  <c r="AQ22" i="125"/>
  <c r="AQ21" i="125"/>
  <c r="AQ20" i="125"/>
  <c r="AQ19" i="125"/>
  <c r="AQ18" i="125"/>
  <c r="AQ17" i="125"/>
  <c r="AQ16" i="125"/>
  <c r="AQ15" i="125"/>
  <c r="AQ14" i="125"/>
  <c r="AQ13" i="125"/>
  <c r="AQ12" i="125"/>
  <c r="AQ11" i="125"/>
  <c r="CG5" i="125"/>
  <c r="AM36" i="142" s="1"/>
  <c r="CF5" i="125"/>
  <c r="AL36" i="142" s="1"/>
  <c r="CD5" i="125"/>
  <c r="AJ36" i="142" s="1"/>
  <c r="CA5" i="125"/>
  <c r="AG36" i="142" s="1"/>
  <c r="BX5" i="125"/>
  <c r="AD36" i="142" s="1"/>
  <c r="BW5" i="125"/>
  <c r="AC36" i="142" s="1"/>
  <c r="BV5" i="125"/>
  <c r="BU5" i="125"/>
  <c r="BT5" i="125"/>
  <c r="BS5" i="125"/>
  <c r="BN5" i="125"/>
  <c r="T36" i="142" s="1"/>
  <c r="BI5" i="125"/>
  <c r="O36" i="142" s="1"/>
  <c r="BF5" i="125"/>
  <c r="L36" i="142" s="1"/>
  <c r="BD5" i="125"/>
  <c r="J36" i="142" s="1"/>
  <c r="BC5" i="125"/>
  <c r="I36" i="142" s="1"/>
  <c r="BA5" i="125"/>
  <c r="G36" i="142" s="1"/>
  <c r="AZ5" i="125"/>
  <c r="F36" i="142" s="1"/>
  <c r="AX5" i="125"/>
  <c r="D36" i="142" s="1"/>
  <c r="AW5" i="125"/>
  <c r="AV5" i="125"/>
  <c r="AH35" i="124"/>
  <c r="AD35" i="124"/>
  <c r="Z35" i="124"/>
  <c r="BK5" i="124" s="1"/>
  <c r="Q35" i="142" s="1"/>
  <c r="AS34" i="124"/>
  <c r="AC33" i="124"/>
  <c r="AJ32" i="124"/>
  <c r="AI32" i="124"/>
  <c r="AH32" i="124"/>
  <c r="AG32" i="124"/>
  <c r="AF32" i="124"/>
  <c r="AE32" i="124"/>
  <c r="AE35" i="124" s="1"/>
  <c r="AD32" i="124"/>
  <c r="BC5" i="124" s="1"/>
  <c r="I35" i="142" s="1"/>
  <c r="AC32" i="124"/>
  <c r="AC35" i="124" s="1"/>
  <c r="BM5" i="124" s="1"/>
  <c r="S35" i="142" s="1"/>
  <c r="AB32" i="124"/>
  <c r="BA5" i="124" s="1"/>
  <c r="G35" i="142" s="1"/>
  <c r="AA32" i="124"/>
  <c r="Z32" i="124"/>
  <c r="Y32" i="124"/>
  <c r="AJ31" i="124"/>
  <c r="AI31" i="124"/>
  <c r="AH31" i="124"/>
  <c r="CF5" i="124" s="1"/>
  <c r="AL35" i="142" s="1"/>
  <c r="AG31" i="124"/>
  <c r="AF31" i="124"/>
  <c r="CD5" i="124" s="1"/>
  <c r="AJ35" i="142" s="1"/>
  <c r="AE31" i="124"/>
  <c r="CC5" i="124" s="1"/>
  <c r="AI35" i="142" s="1"/>
  <c r="AD31" i="124"/>
  <c r="AC31" i="124"/>
  <c r="CA5" i="124" s="1"/>
  <c r="AG35" i="142" s="1"/>
  <c r="AQ30" i="124"/>
  <c r="AQ29" i="124"/>
  <c r="AQ28" i="124"/>
  <c r="AQ27" i="124"/>
  <c r="AQ26" i="124"/>
  <c r="AQ25" i="124"/>
  <c r="AQ24" i="124"/>
  <c r="AQ23" i="124"/>
  <c r="AQ22" i="124"/>
  <c r="AQ21" i="124"/>
  <c r="AQ20" i="124"/>
  <c r="AQ19" i="124"/>
  <c r="AQ18" i="124"/>
  <c r="AQ17" i="124"/>
  <c r="AQ16" i="124"/>
  <c r="AQ15" i="124"/>
  <c r="AQ14" i="124"/>
  <c r="AQ13" i="124"/>
  <c r="AQ12" i="124"/>
  <c r="AQ11" i="124"/>
  <c r="CH5" i="124"/>
  <c r="AN35" i="142" s="1"/>
  <c r="CG5" i="124"/>
  <c r="AM35" i="142" s="1"/>
  <c r="CE5" i="124"/>
  <c r="AK35" i="142" s="1"/>
  <c r="CB5" i="124"/>
  <c r="AH35" i="142" s="1"/>
  <c r="BZ5" i="124"/>
  <c r="AF35" i="142" s="1"/>
  <c r="BV5" i="124"/>
  <c r="BU5" i="124"/>
  <c r="BT5" i="124"/>
  <c r="BS5" i="124"/>
  <c r="BQ5" i="124"/>
  <c r="W35" i="142" s="1"/>
  <c r="BO5" i="124"/>
  <c r="U35" i="142" s="1"/>
  <c r="BI5" i="124"/>
  <c r="O35" i="142" s="1"/>
  <c r="BG5" i="124"/>
  <c r="M35" i="142" s="1"/>
  <c r="BE5" i="124"/>
  <c r="K35" i="142" s="1"/>
  <c r="BD5" i="124"/>
  <c r="J35" i="142" s="1"/>
  <c r="BB5" i="124"/>
  <c r="H35" i="142" s="1"/>
  <c r="AY5" i="124"/>
  <c r="E35" i="142" s="1"/>
  <c r="AW5" i="124"/>
  <c r="AV5" i="124"/>
  <c r="AG35" i="123"/>
  <c r="AC35" i="123"/>
  <c r="BM5" i="123" s="1"/>
  <c r="S34" i="142" s="1"/>
  <c r="Y35" i="123"/>
  <c r="BJ5" i="123" s="1"/>
  <c r="P34" i="142" s="1"/>
  <c r="AJ32" i="123"/>
  <c r="AI35" i="123" s="1"/>
  <c r="BR5" i="123" s="1"/>
  <c r="X34" i="142" s="1"/>
  <c r="AI32" i="123"/>
  <c r="AH32" i="123"/>
  <c r="AG32" i="123"/>
  <c r="AF32" i="123"/>
  <c r="AE32" i="123"/>
  <c r="BD5" i="123" s="1"/>
  <c r="J34" i="142" s="1"/>
  <c r="AD32" i="123"/>
  <c r="AD35" i="123" s="1"/>
  <c r="BN5" i="123" s="1"/>
  <c r="T34" i="142" s="1"/>
  <c r="AC32" i="123"/>
  <c r="AB32" i="123"/>
  <c r="AA32" i="123"/>
  <c r="Z32" i="123"/>
  <c r="Y32" i="123"/>
  <c r="AQ35" i="123" s="1"/>
  <c r="AJ31" i="123"/>
  <c r="AI31" i="123"/>
  <c r="CG5" i="123" s="1"/>
  <c r="AM34" i="142" s="1"/>
  <c r="AH31" i="123"/>
  <c r="AG31" i="123"/>
  <c r="CE5" i="123" s="1"/>
  <c r="AK34" i="142" s="1"/>
  <c r="AF31" i="123"/>
  <c r="CD5" i="123" s="1"/>
  <c r="AJ34" i="142" s="1"/>
  <c r="AE31" i="123"/>
  <c r="AD31" i="123"/>
  <c r="CB5" i="123" s="1"/>
  <c r="AH34" i="142" s="1"/>
  <c r="AC31" i="123"/>
  <c r="AQ30" i="123"/>
  <c r="AQ29" i="123"/>
  <c r="AQ28" i="123"/>
  <c r="AQ27" i="123"/>
  <c r="AQ26" i="123"/>
  <c r="AQ25" i="123"/>
  <c r="AQ24" i="123"/>
  <c r="AQ23" i="123"/>
  <c r="AQ22" i="123"/>
  <c r="AQ21" i="123"/>
  <c r="AQ20" i="123"/>
  <c r="AQ19" i="123"/>
  <c r="AQ18" i="123"/>
  <c r="AQ17" i="123"/>
  <c r="AQ16" i="123"/>
  <c r="AQ15" i="123"/>
  <c r="AQ14" i="123"/>
  <c r="AQ13" i="123"/>
  <c r="AQ12" i="123"/>
  <c r="AQ11" i="123"/>
  <c r="CH5" i="123"/>
  <c r="AN34" i="142" s="1"/>
  <c r="CF5" i="123"/>
  <c r="AL34" i="142" s="1"/>
  <c r="CC5" i="123"/>
  <c r="AI34" i="142" s="1"/>
  <c r="CA5" i="123"/>
  <c r="AG34" i="142" s="1"/>
  <c r="BZ5" i="123"/>
  <c r="AF34" i="142" s="1"/>
  <c r="BX5" i="123"/>
  <c r="AD34" i="142" s="1"/>
  <c r="BW5" i="123"/>
  <c r="AC34" i="142" s="1"/>
  <c r="BV5" i="123"/>
  <c r="BU5" i="123"/>
  <c r="BT5" i="123"/>
  <c r="BS5" i="123"/>
  <c r="BP5" i="123"/>
  <c r="V34" i="142" s="1"/>
  <c r="BH5" i="123"/>
  <c r="N34" i="142" s="1"/>
  <c r="BF5" i="123"/>
  <c r="L34" i="142" s="1"/>
  <c r="BE5" i="123"/>
  <c r="K34" i="142" s="1"/>
  <c r="BC5" i="123"/>
  <c r="I34" i="142" s="1"/>
  <c r="BB5" i="123"/>
  <c r="H34" i="142" s="1"/>
  <c r="AZ5" i="123"/>
  <c r="F34" i="142" s="1"/>
  <c r="AX5" i="123"/>
  <c r="D34" i="142" s="1"/>
  <c r="AW5" i="123"/>
  <c r="AV5" i="123"/>
  <c r="AH35" i="122"/>
  <c r="AG35" i="122"/>
  <c r="Z35" i="122"/>
  <c r="BK5" i="122" s="1"/>
  <c r="Q33" i="142" s="1"/>
  <c r="AQ34" i="122"/>
  <c r="AJ32" i="122"/>
  <c r="AI32" i="122"/>
  <c r="AI35" i="122" s="1"/>
  <c r="BR5" i="122" s="1"/>
  <c r="X33" i="142" s="1"/>
  <c r="AH32" i="122"/>
  <c r="BG5" i="122" s="1"/>
  <c r="M33" i="142" s="1"/>
  <c r="AG32" i="122"/>
  <c r="AF32" i="122"/>
  <c r="AE32" i="122"/>
  <c r="AE35" i="122" s="1"/>
  <c r="BO5" i="122" s="1"/>
  <c r="U33" i="142" s="1"/>
  <c r="AD32" i="122"/>
  <c r="AC33" i="122" s="1"/>
  <c r="AC32" i="122"/>
  <c r="AC35" i="122" s="1"/>
  <c r="AQ35" i="122" s="1"/>
  <c r="AB32" i="122"/>
  <c r="AA32" i="122"/>
  <c r="AS34" i="122" s="1"/>
  <c r="AS35" i="122" s="1"/>
  <c r="Z32" i="122"/>
  <c r="Y32" i="122"/>
  <c r="Y35" i="122" s="1"/>
  <c r="BJ5" i="122" s="1"/>
  <c r="P33" i="142" s="1"/>
  <c r="AJ31" i="122"/>
  <c r="CH5" i="122" s="1"/>
  <c r="AN33" i="142" s="1"/>
  <c r="AI31" i="122"/>
  <c r="AH31" i="122"/>
  <c r="AG31" i="122"/>
  <c r="CE5" i="122" s="1"/>
  <c r="AK33" i="142" s="1"/>
  <c r="AF31" i="122"/>
  <c r="AE31" i="122"/>
  <c r="AD31" i="122"/>
  <c r="CB5" i="122" s="1"/>
  <c r="AH33" i="142" s="1"/>
  <c r="AC31" i="122"/>
  <c r="AQ30" i="122"/>
  <c r="AQ29" i="122"/>
  <c r="AQ28" i="122"/>
  <c r="AQ27" i="122"/>
  <c r="AQ26" i="122"/>
  <c r="AQ25" i="122"/>
  <c r="AQ24" i="122"/>
  <c r="AQ23" i="122"/>
  <c r="AQ22" i="122"/>
  <c r="AQ21" i="122"/>
  <c r="AQ20" i="122"/>
  <c r="AQ19" i="122"/>
  <c r="AQ18" i="122"/>
  <c r="AQ17" i="122"/>
  <c r="AQ16" i="122"/>
  <c r="AQ15" i="122"/>
  <c r="AQ14" i="122"/>
  <c r="AQ13" i="122"/>
  <c r="AQ12" i="122"/>
  <c r="AQ11" i="122"/>
  <c r="CG5" i="122"/>
  <c r="AM33" i="142" s="1"/>
  <c r="CF5" i="122"/>
  <c r="AL33" i="142" s="1"/>
  <c r="CD5" i="122"/>
  <c r="AJ33" i="142" s="1"/>
  <c r="CC5" i="122"/>
  <c r="AI33" i="142" s="1"/>
  <c r="CA5" i="122"/>
  <c r="AG33" i="142" s="1"/>
  <c r="BW5" i="122"/>
  <c r="AC33" i="142" s="1"/>
  <c r="BV5" i="122"/>
  <c r="BU5" i="122"/>
  <c r="BT5" i="122"/>
  <c r="BS5" i="122"/>
  <c r="BQ5" i="122"/>
  <c r="W33" i="142" s="1"/>
  <c r="BP5" i="122"/>
  <c r="V33" i="142" s="1"/>
  <c r="BM5" i="122"/>
  <c r="S33" i="142" s="1"/>
  <c r="BI5" i="122"/>
  <c r="O33" i="142" s="1"/>
  <c r="BF5" i="122"/>
  <c r="L33" i="142" s="1"/>
  <c r="BE5" i="122"/>
  <c r="K33" i="142" s="1"/>
  <c r="BD5" i="122"/>
  <c r="J33" i="142" s="1"/>
  <c r="BA5" i="122"/>
  <c r="G33" i="142" s="1"/>
  <c r="AX5" i="122"/>
  <c r="D33" i="142" s="1"/>
  <c r="AW5" i="122"/>
  <c r="AV5" i="122"/>
  <c r="AR35" i="121"/>
  <c r="AH35" i="121"/>
  <c r="AG35" i="121"/>
  <c r="BP5" i="121" s="1"/>
  <c r="V32" i="142" s="1"/>
  <c r="Z35" i="121"/>
  <c r="BK5" i="121" s="1"/>
  <c r="Q32" i="142" s="1"/>
  <c r="AQ34" i="121"/>
  <c r="AJ32" i="121"/>
  <c r="AI32" i="121"/>
  <c r="AH32" i="121"/>
  <c r="AG32" i="121"/>
  <c r="AG33" i="121" s="1"/>
  <c r="AF32" i="121"/>
  <c r="BE5" i="121" s="1"/>
  <c r="K32" i="142" s="1"/>
  <c r="AE32" i="121"/>
  <c r="AD32" i="121"/>
  <c r="AD35" i="121" s="1"/>
  <c r="AC32" i="121"/>
  <c r="AC35" i="121" s="1"/>
  <c r="BM5" i="121" s="1"/>
  <c r="S32" i="142" s="1"/>
  <c r="AB32" i="121"/>
  <c r="AA32" i="121"/>
  <c r="Z32" i="121"/>
  <c r="Y32" i="121"/>
  <c r="Y33" i="121" s="1"/>
  <c r="AJ31" i="121"/>
  <c r="CH5" i="121" s="1"/>
  <c r="AN32" i="142" s="1"/>
  <c r="AI31" i="121"/>
  <c r="AH31" i="121"/>
  <c r="CF5" i="121" s="1"/>
  <c r="AL32" i="142" s="1"/>
  <c r="AG31" i="121"/>
  <c r="AF31" i="121"/>
  <c r="AE31" i="121"/>
  <c r="CC5" i="121" s="1"/>
  <c r="AI32" i="142" s="1"/>
  <c r="AD31" i="121"/>
  <c r="AC31" i="121"/>
  <c r="CA5" i="121" s="1"/>
  <c r="AG32" i="142" s="1"/>
  <c r="AQ30" i="121"/>
  <c r="AQ29" i="121"/>
  <c r="AQ28" i="121"/>
  <c r="AQ27" i="121"/>
  <c r="AQ26" i="121"/>
  <c r="AQ25" i="121"/>
  <c r="AQ24" i="121"/>
  <c r="AQ23" i="121"/>
  <c r="AQ22" i="121"/>
  <c r="AQ21" i="121"/>
  <c r="AQ20" i="121"/>
  <c r="AQ19" i="121"/>
  <c r="AQ18" i="121"/>
  <c r="AQ17" i="121"/>
  <c r="AQ16" i="121"/>
  <c r="AQ15" i="121"/>
  <c r="AQ14" i="121"/>
  <c r="AQ13" i="121"/>
  <c r="AQ12" i="121"/>
  <c r="AQ11" i="121"/>
  <c r="CG5" i="121"/>
  <c r="AM32" i="142" s="1"/>
  <c r="CE5" i="121"/>
  <c r="AK32" i="142" s="1"/>
  <c r="CD5" i="121"/>
  <c r="AJ32" i="142" s="1"/>
  <c r="CB5" i="121"/>
  <c r="AH32" i="142" s="1"/>
  <c r="BW5" i="121"/>
  <c r="AC32" i="142" s="1"/>
  <c r="BV5" i="121"/>
  <c r="BU5" i="121"/>
  <c r="BT5" i="121"/>
  <c r="BS5" i="121"/>
  <c r="BQ5" i="121"/>
  <c r="W32" i="142" s="1"/>
  <c r="BN5" i="121"/>
  <c r="T32" i="142" s="1"/>
  <c r="BI5" i="121"/>
  <c r="O32" i="142" s="1"/>
  <c r="BG5" i="121"/>
  <c r="M32" i="142" s="1"/>
  <c r="BF5" i="121"/>
  <c r="L32" i="142" s="1"/>
  <c r="BB5" i="121"/>
  <c r="H32" i="142" s="1"/>
  <c r="BA5" i="121"/>
  <c r="G32" i="142" s="1"/>
  <c r="AY5" i="121"/>
  <c r="E32" i="142" s="1"/>
  <c r="AX5" i="121"/>
  <c r="D32" i="142" s="1"/>
  <c r="AW5" i="121"/>
  <c r="AV5" i="121"/>
  <c r="AH35" i="120"/>
  <c r="BQ5" i="120" s="1"/>
  <c r="W31" i="142" s="1"/>
  <c r="AC35" i="120"/>
  <c r="BM5" i="120" s="1"/>
  <c r="S31" i="142" s="1"/>
  <c r="AS34" i="120"/>
  <c r="AJ32" i="120"/>
  <c r="AI32" i="120"/>
  <c r="AH32" i="120"/>
  <c r="BG5" i="120" s="1"/>
  <c r="M31" i="142" s="1"/>
  <c r="AG32" i="120"/>
  <c r="AE32" i="120"/>
  <c r="AE35" i="120" s="1"/>
  <c r="BO5" i="120" s="1"/>
  <c r="U31" i="142" s="1"/>
  <c r="AD32" i="120"/>
  <c r="AD35" i="120" s="1"/>
  <c r="BN5" i="120" s="1"/>
  <c r="T31" i="142" s="1"/>
  <c r="AC32" i="120"/>
  <c r="AB32" i="120"/>
  <c r="BA5" i="120" s="1"/>
  <c r="G31" i="142" s="1"/>
  <c r="AA32" i="120"/>
  <c r="Z32" i="120"/>
  <c r="AY5" i="120" s="1"/>
  <c r="E31" i="142" s="1"/>
  <c r="Y32" i="120"/>
  <c r="AJ31" i="120"/>
  <c r="CH5" i="120" s="1"/>
  <c r="AN31" i="142" s="1"/>
  <c r="AI31" i="120"/>
  <c r="AH31" i="120"/>
  <c r="AG31" i="120"/>
  <c r="CE5" i="120" s="1"/>
  <c r="AK31" i="142" s="1"/>
  <c r="AE31" i="120"/>
  <c r="CC5" i="120" s="1"/>
  <c r="AI31" i="142" s="1"/>
  <c r="AD31" i="120"/>
  <c r="AC31" i="120"/>
  <c r="AQ30" i="120"/>
  <c r="AQ29" i="120"/>
  <c r="AQ28" i="120"/>
  <c r="AQ27" i="120"/>
  <c r="AQ26" i="120"/>
  <c r="AQ25" i="120"/>
  <c r="AQ24" i="120"/>
  <c r="AQ23" i="120"/>
  <c r="AQ22" i="120"/>
  <c r="AQ21" i="120"/>
  <c r="AQ20" i="120"/>
  <c r="AQ19" i="120"/>
  <c r="AQ18" i="120"/>
  <c r="AQ17" i="120"/>
  <c r="AQ16" i="120"/>
  <c r="AQ15" i="120"/>
  <c r="AQ14" i="120"/>
  <c r="AQ13" i="120"/>
  <c r="AQ12" i="120"/>
  <c r="AQ11" i="120"/>
  <c r="AF11" i="120"/>
  <c r="AF32" i="120" s="1"/>
  <c r="BE5" i="120" s="1"/>
  <c r="K31" i="142" s="1"/>
  <c r="CG5" i="120"/>
  <c r="AM31" i="142" s="1"/>
  <c r="CF5" i="120"/>
  <c r="AL31" i="142" s="1"/>
  <c r="CB5" i="120"/>
  <c r="AH31" i="142" s="1"/>
  <c r="CA5" i="120"/>
  <c r="AG31" i="142" s="1"/>
  <c r="BX5" i="120"/>
  <c r="AD31" i="142" s="1"/>
  <c r="BV5" i="120"/>
  <c r="BU5" i="120"/>
  <c r="BT5" i="120"/>
  <c r="BS5" i="120"/>
  <c r="BH5" i="120"/>
  <c r="N31" i="142" s="1"/>
  <c r="BD5" i="120"/>
  <c r="J31" i="142" s="1"/>
  <c r="BC5" i="120"/>
  <c r="I31" i="142" s="1"/>
  <c r="AZ5" i="120"/>
  <c r="F31" i="142" s="1"/>
  <c r="AW5" i="120"/>
  <c r="AV5" i="120"/>
  <c r="AQ35" i="119"/>
  <c r="AE35" i="119"/>
  <c r="BO5" i="119" s="1"/>
  <c r="U30" i="142" s="1"/>
  <c r="AD35" i="119"/>
  <c r="Z35" i="119"/>
  <c r="BK5" i="119" s="1"/>
  <c r="Q30" i="142" s="1"/>
  <c r="Y35" i="119"/>
  <c r="AC33" i="119"/>
  <c r="AJ32" i="119"/>
  <c r="AI32" i="119"/>
  <c r="AH32" i="119"/>
  <c r="AH35" i="119" s="1"/>
  <c r="BQ5" i="119" s="1"/>
  <c r="W30" i="142" s="1"/>
  <c r="AG32" i="119"/>
  <c r="AG35" i="119" s="1"/>
  <c r="BP5" i="119" s="1"/>
  <c r="V30" i="142" s="1"/>
  <c r="AF32" i="119"/>
  <c r="AE32" i="119"/>
  <c r="AD32" i="119"/>
  <c r="BC5" i="119" s="1"/>
  <c r="I30" i="142" s="1"/>
  <c r="AC32" i="119"/>
  <c r="AC35" i="119" s="1"/>
  <c r="BM5" i="119" s="1"/>
  <c r="S30" i="142" s="1"/>
  <c r="AB32" i="119"/>
  <c r="AA32" i="119"/>
  <c r="Z32" i="119"/>
  <c r="AY5" i="119" s="1"/>
  <c r="E30" i="142" s="1"/>
  <c r="Y32" i="119"/>
  <c r="AQ34" i="119" s="1"/>
  <c r="AJ31" i="119"/>
  <c r="AI31" i="119"/>
  <c r="AH31" i="119"/>
  <c r="CF5" i="119" s="1"/>
  <c r="AL30" i="142" s="1"/>
  <c r="AG31" i="119"/>
  <c r="AF31" i="119"/>
  <c r="CD5" i="119" s="1"/>
  <c r="AJ30" i="142" s="1"/>
  <c r="AE31" i="119"/>
  <c r="CC5" i="119" s="1"/>
  <c r="AI30" i="142" s="1"/>
  <c r="AD31" i="119"/>
  <c r="AC31" i="119"/>
  <c r="CA5" i="119" s="1"/>
  <c r="AG30" i="142" s="1"/>
  <c r="AQ30" i="119"/>
  <c r="AQ29" i="119"/>
  <c r="AQ28" i="119"/>
  <c r="AQ27" i="119"/>
  <c r="AQ26" i="119"/>
  <c r="AQ25" i="119"/>
  <c r="AQ24" i="119"/>
  <c r="AQ23" i="119"/>
  <c r="AQ22" i="119"/>
  <c r="AQ21" i="119"/>
  <c r="AQ20" i="119"/>
  <c r="AQ19" i="119"/>
  <c r="AQ18" i="119"/>
  <c r="AQ17" i="119"/>
  <c r="AQ16" i="119"/>
  <c r="AQ15" i="119"/>
  <c r="AQ14" i="119"/>
  <c r="AQ13" i="119"/>
  <c r="AQ12" i="119"/>
  <c r="AQ11" i="119"/>
  <c r="CH5" i="119"/>
  <c r="AN30" i="142" s="1"/>
  <c r="CG5" i="119"/>
  <c r="AM30" i="142" s="1"/>
  <c r="CE5" i="119"/>
  <c r="AK30" i="142" s="1"/>
  <c r="CB5" i="119"/>
  <c r="AH30" i="142" s="1"/>
  <c r="BW5" i="119"/>
  <c r="AC30" i="142" s="1"/>
  <c r="BV5" i="119"/>
  <c r="BU5" i="119"/>
  <c r="BT5" i="119"/>
  <c r="BS5" i="119"/>
  <c r="BJ5" i="119"/>
  <c r="P30" i="142" s="1"/>
  <c r="BI5" i="119"/>
  <c r="O30" i="142" s="1"/>
  <c r="BE5" i="119"/>
  <c r="K30" i="142" s="1"/>
  <c r="BD5" i="119"/>
  <c r="J30" i="142" s="1"/>
  <c r="BB5" i="119"/>
  <c r="H30" i="142" s="1"/>
  <c r="BA5" i="119"/>
  <c r="G30" i="142" s="1"/>
  <c r="AW5" i="119"/>
  <c r="AV5" i="119"/>
  <c r="AG35" i="118"/>
  <c r="BP5" i="118" s="1"/>
  <c r="V29" i="142" s="1"/>
  <c r="Z35" i="118"/>
  <c r="Y35" i="118"/>
  <c r="AQ34" i="118"/>
  <c r="AJ32" i="118"/>
  <c r="BI5" i="118" s="1"/>
  <c r="O29" i="142" s="1"/>
  <c r="AI32" i="118"/>
  <c r="AI35" i="118" s="1"/>
  <c r="AH32" i="118"/>
  <c r="AH35" i="118" s="1"/>
  <c r="BQ5" i="118" s="1"/>
  <c r="W29" i="142" s="1"/>
  <c r="AG32" i="118"/>
  <c r="AF32" i="118"/>
  <c r="BE5" i="118" s="1"/>
  <c r="K29" i="142" s="1"/>
  <c r="AE32" i="118"/>
  <c r="BD5" i="118" s="1"/>
  <c r="J29" i="142" s="1"/>
  <c r="AD32" i="118"/>
  <c r="AD35" i="118" s="1"/>
  <c r="AR35" i="118" s="1"/>
  <c r="AC32" i="118"/>
  <c r="AB32" i="118"/>
  <c r="AA32" i="118"/>
  <c r="BX5" i="118" s="1"/>
  <c r="AD29" i="142" s="1"/>
  <c r="Z32" i="118"/>
  <c r="AY5" i="118" s="1"/>
  <c r="E29" i="142" s="1"/>
  <c r="Y32" i="118"/>
  <c r="AJ31" i="118"/>
  <c r="CH5" i="118" s="1"/>
  <c r="AN29" i="142" s="1"/>
  <c r="AI31" i="118"/>
  <c r="CG5" i="118" s="1"/>
  <c r="AM29" i="142" s="1"/>
  <c r="AH31" i="118"/>
  <c r="AG31" i="118"/>
  <c r="CE5" i="118" s="1"/>
  <c r="AK29" i="142" s="1"/>
  <c r="AF31" i="118"/>
  <c r="CD5" i="118" s="1"/>
  <c r="AJ29" i="142" s="1"/>
  <c r="AE31" i="118"/>
  <c r="AD31" i="118"/>
  <c r="CB5" i="118" s="1"/>
  <c r="AH29" i="142" s="1"/>
  <c r="AC31" i="118"/>
  <c r="AQ30" i="118"/>
  <c r="AQ29" i="118"/>
  <c r="AQ28" i="118"/>
  <c r="AQ27" i="118"/>
  <c r="AQ26" i="118"/>
  <c r="AQ25" i="118"/>
  <c r="AQ24" i="118"/>
  <c r="AQ23" i="118"/>
  <c r="AQ22" i="118"/>
  <c r="AQ21" i="118"/>
  <c r="AQ20" i="118"/>
  <c r="AQ19" i="118"/>
  <c r="AQ18" i="118"/>
  <c r="AQ17" i="118"/>
  <c r="AQ16" i="118"/>
  <c r="AQ15" i="118"/>
  <c r="AQ14" i="118"/>
  <c r="AQ13" i="118"/>
  <c r="AQ12" i="118"/>
  <c r="AQ11" i="118"/>
  <c r="CF5" i="118"/>
  <c r="AL29" i="142" s="1"/>
  <c r="CC5" i="118"/>
  <c r="AI29" i="142" s="1"/>
  <c r="CA5" i="118"/>
  <c r="AG29" i="142" s="1"/>
  <c r="BZ5" i="118"/>
  <c r="AF29" i="142" s="1"/>
  <c r="BY5" i="118"/>
  <c r="AE29" i="142" s="1"/>
  <c r="BW5" i="118"/>
  <c r="AC29" i="142" s="1"/>
  <c r="BV5" i="118"/>
  <c r="BU5" i="118"/>
  <c r="BT5" i="118"/>
  <c r="BS5" i="118"/>
  <c r="BR5" i="118"/>
  <c r="X29" i="142" s="1"/>
  <c r="BN5" i="118"/>
  <c r="T29" i="142" s="1"/>
  <c r="BK5" i="118"/>
  <c r="Q29" i="142" s="1"/>
  <c r="BJ5" i="118"/>
  <c r="P29" i="142" s="1"/>
  <c r="BF5" i="118"/>
  <c r="L29" i="142" s="1"/>
  <c r="BC5" i="118"/>
  <c r="I29" i="142" s="1"/>
  <c r="BB5" i="118"/>
  <c r="H29" i="142" s="1"/>
  <c r="AX5" i="118"/>
  <c r="D29" i="142" s="1"/>
  <c r="AW5" i="118"/>
  <c r="AV5" i="118"/>
  <c r="AH35" i="117"/>
  <c r="BQ5" i="117" s="1"/>
  <c r="W28" i="142" s="1"/>
  <c r="AC35" i="117"/>
  <c r="BM5" i="117" s="1"/>
  <c r="S28" i="142" s="1"/>
  <c r="Z35" i="117"/>
  <c r="AS34" i="117"/>
  <c r="AJ32" i="117"/>
  <c r="BI5" i="117" s="1"/>
  <c r="O28" i="142" s="1"/>
  <c r="AI32" i="117"/>
  <c r="AI35" i="117" s="1"/>
  <c r="BR5" i="117" s="1"/>
  <c r="X28" i="142" s="1"/>
  <c r="AH32" i="117"/>
  <c r="AG32" i="117"/>
  <c r="AG33" i="117" s="1"/>
  <c r="AF32" i="117"/>
  <c r="BE5" i="117" s="1"/>
  <c r="K28" i="142" s="1"/>
  <c r="AE32" i="117"/>
  <c r="AD32" i="117"/>
  <c r="AD35" i="117" s="1"/>
  <c r="AC32" i="117"/>
  <c r="AB32" i="117"/>
  <c r="BA5" i="117" s="1"/>
  <c r="G28" i="142" s="1"/>
  <c r="AA32" i="117"/>
  <c r="BX5" i="117" s="1"/>
  <c r="AD28" i="142" s="1"/>
  <c r="Z32" i="117"/>
  <c r="Y32" i="117"/>
  <c r="AX5" i="117" s="1"/>
  <c r="D28" i="142" s="1"/>
  <c r="AJ31" i="117"/>
  <c r="CH5" i="117" s="1"/>
  <c r="AN28" i="142" s="1"/>
  <c r="AI31" i="117"/>
  <c r="AH31" i="117"/>
  <c r="CF5" i="117" s="1"/>
  <c r="AL28" i="142" s="1"/>
  <c r="AG31" i="117"/>
  <c r="AF31" i="117"/>
  <c r="AE31" i="117"/>
  <c r="CC5" i="117" s="1"/>
  <c r="AI28" i="142" s="1"/>
  <c r="AD31" i="117"/>
  <c r="AC31" i="117"/>
  <c r="AQ30" i="117"/>
  <c r="AQ29" i="117"/>
  <c r="AQ28" i="117"/>
  <c r="AQ27" i="117"/>
  <c r="AQ26" i="117"/>
  <c r="AQ25" i="117"/>
  <c r="AQ24" i="117"/>
  <c r="AQ23" i="117"/>
  <c r="AQ22" i="117"/>
  <c r="AQ21" i="117"/>
  <c r="AQ20" i="117"/>
  <c r="AQ19" i="117"/>
  <c r="AQ18" i="117"/>
  <c r="AQ17" i="117"/>
  <c r="AQ16" i="117"/>
  <c r="AQ15" i="117"/>
  <c r="AQ14" i="117"/>
  <c r="AQ13" i="117"/>
  <c r="AQ12" i="117"/>
  <c r="AQ11" i="117"/>
  <c r="CG5" i="117"/>
  <c r="AM28" i="142" s="1"/>
  <c r="CE5" i="117"/>
  <c r="AK28" i="142" s="1"/>
  <c r="CD5" i="117"/>
  <c r="AJ28" i="142" s="1"/>
  <c r="CB5" i="117"/>
  <c r="AH28" i="142" s="1"/>
  <c r="CA5" i="117"/>
  <c r="AG28" i="142" s="1"/>
  <c r="BV5" i="117"/>
  <c r="BU5" i="117"/>
  <c r="BT5" i="117"/>
  <c r="BS5" i="117"/>
  <c r="BN5" i="117"/>
  <c r="T28" i="142" s="1"/>
  <c r="BK5" i="117"/>
  <c r="Q28" i="142" s="1"/>
  <c r="BG5" i="117"/>
  <c r="M28" i="142" s="1"/>
  <c r="BD5" i="117"/>
  <c r="J28" i="142" s="1"/>
  <c r="BC5" i="117"/>
  <c r="I28" i="142" s="1"/>
  <c r="AY5" i="117"/>
  <c r="E28" i="142" s="1"/>
  <c r="AW5" i="117"/>
  <c r="AV5" i="117"/>
  <c r="AI35" i="116"/>
  <c r="BR5" i="116" s="1"/>
  <c r="X27" i="142" s="1"/>
  <c r="AD35" i="116"/>
  <c r="BN5" i="116" s="1"/>
  <c r="T27" i="142" s="1"/>
  <c r="Y35" i="116"/>
  <c r="BJ5" i="116" s="1"/>
  <c r="P27" i="142" s="1"/>
  <c r="AS34" i="116"/>
  <c r="AC33" i="116"/>
  <c r="AJ32" i="116"/>
  <c r="BI5" i="116" s="1"/>
  <c r="O27" i="142" s="1"/>
  <c r="AI32" i="116"/>
  <c r="AH32" i="116"/>
  <c r="AH35" i="116" s="1"/>
  <c r="BQ5" i="116" s="1"/>
  <c r="W27" i="142" s="1"/>
  <c r="AG32" i="116"/>
  <c r="AF32" i="116"/>
  <c r="AE32" i="116"/>
  <c r="AE35" i="116" s="1"/>
  <c r="BO5" i="116" s="1"/>
  <c r="U27" i="142" s="1"/>
  <c r="AD32" i="116"/>
  <c r="BC5" i="116" s="1"/>
  <c r="I27" i="142" s="1"/>
  <c r="AC32" i="116"/>
  <c r="AC35" i="116" s="1"/>
  <c r="BM5" i="116" s="1"/>
  <c r="S27" i="142" s="1"/>
  <c r="AB32" i="116"/>
  <c r="BA5" i="116" s="1"/>
  <c r="G27" i="142" s="1"/>
  <c r="AA32" i="116"/>
  <c r="Z32" i="116"/>
  <c r="AY5" i="116" s="1"/>
  <c r="E27" i="142" s="1"/>
  <c r="Y32" i="116"/>
  <c r="AJ31" i="116"/>
  <c r="AI31" i="116"/>
  <c r="CG5" i="116" s="1"/>
  <c r="AM27" i="142" s="1"/>
  <c r="AH31" i="116"/>
  <c r="AG31" i="116"/>
  <c r="AF31" i="116"/>
  <c r="CD5" i="116" s="1"/>
  <c r="AJ27" i="142" s="1"/>
  <c r="AE31" i="116"/>
  <c r="AD31" i="116"/>
  <c r="CB5" i="116" s="1"/>
  <c r="AH27" i="142" s="1"/>
  <c r="AC31" i="116"/>
  <c r="CA5" i="116" s="1"/>
  <c r="AG27" i="142" s="1"/>
  <c r="AQ30" i="116"/>
  <c r="AQ29" i="116"/>
  <c r="AQ28" i="116"/>
  <c r="AQ27" i="116"/>
  <c r="AQ26" i="116"/>
  <c r="AQ25" i="116"/>
  <c r="AQ24" i="116"/>
  <c r="AQ23" i="116"/>
  <c r="AQ22" i="116"/>
  <c r="AQ21" i="116"/>
  <c r="AQ20" i="116"/>
  <c r="AQ19" i="116"/>
  <c r="AQ18" i="116"/>
  <c r="AQ17" i="116"/>
  <c r="AQ16" i="116"/>
  <c r="AQ15" i="116"/>
  <c r="AQ14" i="116"/>
  <c r="AQ13" i="116"/>
  <c r="AQ12" i="116"/>
  <c r="AQ11" i="116"/>
  <c r="CH5" i="116"/>
  <c r="AN27" i="142" s="1"/>
  <c r="CF5" i="116"/>
  <c r="AL27" i="142" s="1"/>
  <c r="CE5" i="116"/>
  <c r="AK27" i="142" s="1"/>
  <c r="CC5" i="116"/>
  <c r="AI27" i="142" s="1"/>
  <c r="BX5" i="116"/>
  <c r="AD27" i="142" s="1"/>
  <c r="BW5" i="116"/>
  <c r="AC27" i="142" s="1"/>
  <c r="BV5" i="116"/>
  <c r="BU5" i="116"/>
  <c r="BT5" i="116"/>
  <c r="BS5" i="116"/>
  <c r="BH5" i="116"/>
  <c r="N27" i="142" s="1"/>
  <c r="BG5" i="116"/>
  <c r="M27" i="142" s="1"/>
  <c r="BE5" i="116"/>
  <c r="K27" i="142" s="1"/>
  <c r="BD5" i="116"/>
  <c r="J27" i="142" s="1"/>
  <c r="AZ5" i="116"/>
  <c r="F27" i="142" s="1"/>
  <c r="AW5" i="116"/>
  <c r="AV5" i="116"/>
  <c r="AI35" i="115"/>
  <c r="BR5" i="115" s="1"/>
  <c r="X26" i="142" s="1"/>
  <c r="AG35" i="115"/>
  <c r="BP5" i="115" s="1"/>
  <c r="V26" i="142" s="1"/>
  <c r="Y35" i="115"/>
  <c r="AJ32" i="115"/>
  <c r="AI32" i="115"/>
  <c r="BH5" i="115" s="1"/>
  <c r="N26" i="142" s="1"/>
  <c r="AH32" i="115"/>
  <c r="AG32" i="115"/>
  <c r="AF32" i="115"/>
  <c r="BE5" i="115" s="1"/>
  <c r="K26" i="142" s="1"/>
  <c r="AE32" i="115"/>
  <c r="BD5" i="115" s="1"/>
  <c r="J26" i="142" s="1"/>
  <c r="AD32" i="115"/>
  <c r="AD35" i="115" s="1"/>
  <c r="AC32" i="115"/>
  <c r="AC35" i="115" s="1"/>
  <c r="BM5" i="115" s="1"/>
  <c r="S26" i="142" s="1"/>
  <c r="AB32" i="115"/>
  <c r="AA32" i="115"/>
  <c r="Z32" i="115"/>
  <c r="Y32" i="115"/>
  <c r="AJ31" i="115"/>
  <c r="AI31" i="115"/>
  <c r="CG5" i="115" s="1"/>
  <c r="AM26" i="142" s="1"/>
  <c r="AH31" i="115"/>
  <c r="CF5" i="115" s="1"/>
  <c r="AL26" i="142" s="1"/>
  <c r="AG31" i="115"/>
  <c r="AE31" i="115"/>
  <c r="CC5" i="115" s="1"/>
  <c r="AI26" i="142" s="1"/>
  <c r="AD31" i="115"/>
  <c r="CB5" i="115" s="1"/>
  <c r="AH26" i="142" s="1"/>
  <c r="AC31" i="115"/>
  <c r="AQ30" i="115"/>
  <c r="AQ29" i="115"/>
  <c r="AQ28" i="115"/>
  <c r="AQ27" i="115"/>
  <c r="AQ26" i="115"/>
  <c r="AQ25" i="115"/>
  <c r="AQ24" i="115"/>
  <c r="AQ23" i="115"/>
  <c r="AQ22" i="115"/>
  <c r="AQ21" i="115"/>
  <c r="AQ20" i="115"/>
  <c r="AQ19" i="115"/>
  <c r="AQ18" i="115"/>
  <c r="AQ17" i="115"/>
  <c r="AQ16" i="115"/>
  <c r="AQ15" i="115"/>
  <c r="AQ14" i="115"/>
  <c r="AQ13" i="115"/>
  <c r="AQ12" i="115"/>
  <c r="AQ11" i="115"/>
  <c r="AF11" i="115"/>
  <c r="AF31" i="115" s="1"/>
  <c r="CH5" i="115"/>
  <c r="AN26" i="142" s="1"/>
  <c r="CE5" i="115"/>
  <c r="AK26" i="142" s="1"/>
  <c r="CD5" i="115"/>
  <c r="AJ26" i="142" s="1"/>
  <c r="CA5" i="115"/>
  <c r="AG26" i="142" s="1"/>
  <c r="BW5" i="115"/>
  <c r="AC26" i="142" s="1"/>
  <c r="BV5" i="115"/>
  <c r="BU5" i="115"/>
  <c r="BT5" i="115"/>
  <c r="BS5" i="115"/>
  <c r="BN5" i="115"/>
  <c r="T26" i="142" s="1"/>
  <c r="BJ5" i="115"/>
  <c r="P26" i="142" s="1"/>
  <c r="BI5" i="115"/>
  <c r="O26" i="142" s="1"/>
  <c r="BF5" i="115"/>
  <c r="L26" i="142" s="1"/>
  <c r="BB5" i="115"/>
  <c r="H26" i="142" s="1"/>
  <c r="BA5" i="115"/>
  <c r="G26" i="142" s="1"/>
  <c r="AX5" i="115"/>
  <c r="D26" i="142" s="1"/>
  <c r="AW5" i="115"/>
  <c r="AV5" i="115"/>
  <c r="AR35" i="114"/>
  <c r="AH35" i="114"/>
  <c r="BQ5" i="114" s="1"/>
  <c r="W25" i="142" s="1"/>
  <c r="AC35" i="114"/>
  <c r="BM5" i="114" s="1"/>
  <c r="S25" i="142" s="1"/>
  <c r="AS34" i="114"/>
  <c r="Y33" i="114"/>
  <c r="AJ32" i="114"/>
  <c r="AI32" i="114"/>
  <c r="AH32" i="114"/>
  <c r="AG32" i="114"/>
  <c r="AF32" i="114"/>
  <c r="BE5" i="114" s="1"/>
  <c r="K25" i="142" s="1"/>
  <c r="AE32" i="114"/>
  <c r="AE35" i="114" s="1"/>
  <c r="BO5" i="114" s="1"/>
  <c r="U25" i="142" s="1"/>
  <c r="AD32" i="114"/>
  <c r="AD35" i="114" s="1"/>
  <c r="BN5" i="114" s="1"/>
  <c r="T25" i="142" s="1"/>
  <c r="AC32" i="114"/>
  <c r="AC33" i="114" s="1"/>
  <c r="AB32" i="114"/>
  <c r="BA5" i="114" s="1"/>
  <c r="G25" i="142" s="1"/>
  <c r="AA32" i="114"/>
  <c r="Z32" i="114"/>
  <c r="Z35" i="114" s="1"/>
  <c r="BK5" i="114" s="1"/>
  <c r="Q25" i="142" s="1"/>
  <c r="Y32" i="114"/>
  <c r="AJ31" i="114"/>
  <c r="AI31" i="114"/>
  <c r="CG5" i="114" s="1"/>
  <c r="AM25" i="142" s="1"/>
  <c r="AH31" i="114"/>
  <c r="AG31" i="114"/>
  <c r="AF31" i="114"/>
  <c r="CD5" i="114" s="1"/>
  <c r="AJ25" i="142" s="1"/>
  <c r="AE31" i="114"/>
  <c r="AD31" i="114"/>
  <c r="CB5" i="114" s="1"/>
  <c r="AH25" i="142" s="1"/>
  <c r="AC31" i="114"/>
  <c r="AQ30" i="114"/>
  <c r="AQ29" i="114"/>
  <c r="AQ28" i="114"/>
  <c r="AQ27" i="114"/>
  <c r="AQ26" i="114"/>
  <c r="AQ25" i="114"/>
  <c r="AQ24" i="114"/>
  <c r="AQ23" i="114"/>
  <c r="AQ22" i="114"/>
  <c r="AQ21" i="114"/>
  <c r="AQ20" i="114"/>
  <c r="AQ19" i="114"/>
  <c r="AQ18" i="114"/>
  <c r="AQ17" i="114"/>
  <c r="AQ16" i="114"/>
  <c r="AQ15" i="114"/>
  <c r="AQ14" i="114"/>
  <c r="AQ13" i="114"/>
  <c r="AQ12" i="114"/>
  <c r="AQ11" i="114"/>
  <c r="CH5" i="114"/>
  <c r="AN25" i="142" s="1"/>
  <c r="CF5" i="114"/>
  <c r="AL25" i="142" s="1"/>
  <c r="CE5" i="114"/>
  <c r="AK25" i="142" s="1"/>
  <c r="CC5" i="114"/>
  <c r="AI25" i="142" s="1"/>
  <c r="CA5" i="114"/>
  <c r="AG25" i="142" s="1"/>
  <c r="BZ5" i="114"/>
  <c r="AF25" i="142" s="1"/>
  <c r="BX5" i="114"/>
  <c r="AD25" i="142" s="1"/>
  <c r="BW5" i="114"/>
  <c r="AC25" i="142" s="1"/>
  <c r="BV5" i="114"/>
  <c r="BU5" i="114"/>
  <c r="BT5" i="114"/>
  <c r="BS5" i="114"/>
  <c r="BH5" i="114"/>
  <c r="N25" i="142" s="1"/>
  <c r="BG5" i="114"/>
  <c r="M25" i="142" s="1"/>
  <c r="BC5" i="114"/>
  <c r="I25" i="142" s="1"/>
  <c r="BB5" i="114"/>
  <c r="H25" i="142" s="1"/>
  <c r="AZ5" i="114"/>
  <c r="F25" i="142" s="1"/>
  <c r="AY5" i="114"/>
  <c r="E25" i="142" s="1"/>
  <c r="AW5" i="114"/>
  <c r="AV5" i="114"/>
  <c r="AD35" i="113"/>
  <c r="BN5" i="113" s="1"/>
  <c r="T24" i="142" s="1"/>
  <c r="Y35" i="113"/>
  <c r="BJ5" i="113" s="1"/>
  <c r="P24" i="142" s="1"/>
  <c r="AJ32" i="113"/>
  <c r="AI32" i="113"/>
  <c r="AI35" i="113" s="1"/>
  <c r="BR5" i="113" s="1"/>
  <c r="X24" i="142" s="1"/>
  <c r="AH32" i="113"/>
  <c r="AG32" i="113"/>
  <c r="AG35" i="113" s="1"/>
  <c r="AF32" i="113"/>
  <c r="BE5" i="113" s="1"/>
  <c r="K24" i="142" s="1"/>
  <c r="AE32" i="113"/>
  <c r="AE35" i="113" s="1"/>
  <c r="BO5" i="113" s="1"/>
  <c r="U24" i="142" s="1"/>
  <c r="AD32" i="113"/>
  <c r="AC32" i="113"/>
  <c r="BB5" i="113" s="1"/>
  <c r="H24" i="142" s="1"/>
  <c r="AB32" i="113"/>
  <c r="AA32" i="113"/>
  <c r="AS34" i="113" s="1"/>
  <c r="AS35" i="113" s="1"/>
  <c r="Z32" i="113"/>
  <c r="Y32" i="113"/>
  <c r="AJ31" i="113"/>
  <c r="CH5" i="113" s="1"/>
  <c r="AN24" i="142" s="1"/>
  <c r="AI31" i="113"/>
  <c r="AH31" i="113"/>
  <c r="AG31" i="113"/>
  <c r="CE5" i="113" s="1"/>
  <c r="AK24" i="142" s="1"/>
  <c r="AF31" i="113"/>
  <c r="AE31" i="113"/>
  <c r="CC5" i="113" s="1"/>
  <c r="AI24" i="142" s="1"/>
  <c r="AD31" i="113"/>
  <c r="CB5" i="113" s="1"/>
  <c r="AH24" i="142" s="1"/>
  <c r="AC31" i="113"/>
  <c r="AQ30" i="113"/>
  <c r="AQ29" i="113"/>
  <c r="AQ28" i="113"/>
  <c r="AQ27" i="113"/>
  <c r="AQ26" i="113"/>
  <c r="AQ25" i="113"/>
  <c r="AQ24" i="113"/>
  <c r="AQ23" i="113"/>
  <c r="AQ22" i="113"/>
  <c r="AQ21" i="113"/>
  <c r="AQ20" i="113"/>
  <c r="AQ19" i="113"/>
  <c r="AQ18" i="113"/>
  <c r="AQ17" i="113"/>
  <c r="AQ16" i="113"/>
  <c r="AQ15" i="113"/>
  <c r="AQ14" i="113"/>
  <c r="AQ13" i="113"/>
  <c r="AQ12" i="113"/>
  <c r="AQ11" i="113"/>
  <c r="CG5" i="113"/>
  <c r="AM24" i="142" s="1"/>
  <c r="CF5" i="113"/>
  <c r="AL24" i="142" s="1"/>
  <c r="CD5" i="113"/>
  <c r="AJ24" i="142" s="1"/>
  <c r="CA5" i="113"/>
  <c r="AG24" i="142" s="1"/>
  <c r="BW5" i="113"/>
  <c r="AC24" i="142" s="1"/>
  <c r="BV5" i="113"/>
  <c r="BU5" i="113"/>
  <c r="BT5" i="113"/>
  <c r="BS5" i="113"/>
  <c r="BP5" i="113"/>
  <c r="V24" i="142" s="1"/>
  <c r="BI5" i="113"/>
  <c r="O24" i="142" s="1"/>
  <c r="BH5" i="113"/>
  <c r="N24" i="142" s="1"/>
  <c r="BD5" i="113"/>
  <c r="J24" i="142" s="1"/>
  <c r="BC5" i="113"/>
  <c r="I24" i="142" s="1"/>
  <c r="BA5" i="113"/>
  <c r="G24" i="142" s="1"/>
  <c r="AW5" i="113"/>
  <c r="AV5" i="113"/>
  <c r="AR35" i="112"/>
  <c r="AQ35" i="112"/>
  <c r="AD35" i="112"/>
  <c r="BN5" i="112" s="1"/>
  <c r="T23" i="142" s="1"/>
  <c r="Z35" i="112"/>
  <c r="BK5" i="112" s="1"/>
  <c r="Q23" i="142" s="1"/>
  <c r="Y35" i="112"/>
  <c r="AC33" i="112"/>
  <c r="AJ32" i="112"/>
  <c r="BI5" i="112" s="1"/>
  <c r="O23" i="142" s="1"/>
  <c r="AI32" i="112"/>
  <c r="AH32" i="112"/>
  <c r="AH35" i="112" s="1"/>
  <c r="AG32" i="112"/>
  <c r="AG35" i="112" s="1"/>
  <c r="BP5" i="112" s="1"/>
  <c r="V23" i="142" s="1"/>
  <c r="AF32" i="112"/>
  <c r="AE32" i="112"/>
  <c r="AE35" i="112" s="1"/>
  <c r="BO5" i="112" s="1"/>
  <c r="U23" i="142" s="1"/>
  <c r="AD32" i="112"/>
  <c r="BC5" i="112" s="1"/>
  <c r="I23" i="142" s="1"/>
  <c r="AC32" i="112"/>
  <c r="AC35" i="112" s="1"/>
  <c r="BM5" i="112" s="1"/>
  <c r="S23" i="142" s="1"/>
  <c r="AB32" i="112"/>
  <c r="BZ5" i="112" s="1"/>
  <c r="AF23" i="142" s="1"/>
  <c r="AA32" i="112"/>
  <c r="Z32" i="112"/>
  <c r="AY5" i="112" s="1"/>
  <c r="E23" i="142" s="1"/>
  <c r="Y32" i="112"/>
  <c r="AQ34" i="112" s="1"/>
  <c r="AJ31" i="112"/>
  <c r="AI31" i="112"/>
  <c r="CG5" i="112" s="1"/>
  <c r="AM23" i="142" s="1"/>
  <c r="AH31" i="112"/>
  <c r="CF5" i="112" s="1"/>
  <c r="AL23" i="142" s="1"/>
  <c r="AG31" i="112"/>
  <c r="AF31" i="112"/>
  <c r="CD5" i="112" s="1"/>
  <c r="AJ23" i="142" s="1"/>
  <c r="AE31" i="112"/>
  <c r="CC5" i="112" s="1"/>
  <c r="AI23" i="142" s="1"/>
  <c r="AD31" i="112"/>
  <c r="AC31" i="112"/>
  <c r="CA5" i="112" s="1"/>
  <c r="AG23" i="142" s="1"/>
  <c r="AQ30" i="112"/>
  <c r="AQ29" i="112"/>
  <c r="AQ28" i="112"/>
  <c r="AQ27" i="112"/>
  <c r="AQ26" i="112"/>
  <c r="AQ25" i="112"/>
  <c r="AQ24" i="112"/>
  <c r="AQ23" i="112"/>
  <c r="AQ22" i="112"/>
  <c r="AQ21" i="112"/>
  <c r="AQ20" i="112"/>
  <c r="AQ19" i="112"/>
  <c r="AQ18" i="112"/>
  <c r="AQ17" i="112"/>
  <c r="AQ16" i="112"/>
  <c r="AQ15" i="112"/>
  <c r="AQ14" i="112"/>
  <c r="AQ13" i="112"/>
  <c r="AQ12" i="112"/>
  <c r="AQ11" i="112"/>
  <c r="CH5" i="112"/>
  <c r="AN23" i="142" s="1"/>
  <c r="CE5" i="112"/>
  <c r="AK23" i="142" s="1"/>
  <c r="CB5" i="112"/>
  <c r="AH23" i="142" s="1"/>
  <c r="BY5" i="112"/>
  <c r="BW5" i="112"/>
  <c r="AC23" i="142" s="1"/>
  <c r="BV5" i="112"/>
  <c r="BU5" i="112"/>
  <c r="BT5" i="112"/>
  <c r="BS5" i="112"/>
  <c r="BQ5" i="112"/>
  <c r="W23" i="142" s="1"/>
  <c r="BJ5" i="112"/>
  <c r="P23" i="142" s="1"/>
  <c r="BE5" i="112"/>
  <c r="K23" i="142" s="1"/>
  <c r="BB5" i="112"/>
  <c r="H23" i="142" s="1"/>
  <c r="AW5" i="112"/>
  <c r="AV5" i="112"/>
  <c r="AG35" i="111"/>
  <c r="BP5" i="111" s="1"/>
  <c r="V22" i="142" s="1"/>
  <c r="Z35" i="111"/>
  <c r="Y35" i="111"/>
  <c r="AQ34" i="111"/>
  <c r="AG33" i="111"/>
  <c r="Y33" i="111"/>
  <c r="AJ32" i="111"/>
  <c r="AI32" i="111"/>
  <c r="AH32" i="111"/>
  <c r="AH35" i="111" s="1"/>
  <c r="BQ5" i="111" s="1"/>
  <c r="W22" i="142" s="1"/>
  <c r="AG32" i="111"/>
  <c r="AF32" i="111"/>
  <c r="AE32" i="111"/>
  <c r="BD5" i="111" s="1"/>
  <c r="J22" i="142" s="1"/>
  <c r="AD32" i="111"/>
  <c r="AD35" i="111" s="1"/>
  <c r="AR35" i="111" s="1"/>
  <c r="AC32" i="111"/>
  <c r="AC35" i="111" s="1"/>
  <c r="AB32" i="111"/>
  <c r="AA32" i="111"/>
  <c r="Z32" i="111"/>
  <c r="AY5" i="111" s="1"/>
  <c r="E22" i="142" s="1"/>
  <c r="Y32" i="111"/>
  <c r="AJ31" i="111"/>
  <c r="CH5" i="111" s="1"/>
  <c r="AN22" i="142" s="1"/>
  <c r="AI31" i="111"/>
  <c r="CG5" i="111" s="1"/>
  <c r="AM22" i="142" s="1"/>
  <c r="AH31" i="111"/>
  <c r="AG31" i="111"/>
  <c r="CE5" i="111" s="1"/>
  <c r="AK22" i="142" s="1"/>
  <c r="AF31" i="111"/>
  <c r="AE31" i="111"/>
  <c r="AD31" i="111"/>
  <c r="CB5" i="111" s="1"/>
  <c r="AH22" i="142" s="1"/>
  <c r="AC31" i="111"/>
  <c r="AQ30" i="111"/>
  <c r="AQ29" i="111"/>
  <c r="AQ28" i="111"/>
  <c r="AQ27" i="111"/>
  <c r="AQ26" i="111"/>
  <c r="AQ25" i="111"/>
  <c r="AQ24" i="111"/>
  <c r="AQ23" i="111"/>
  <c r="AQ22" i="111"/>
  <c r="AQ21" i="111"/>
  <c r="AQ20" i="111"/>
  <c r="AQ19" i="111"/>
  <c r="AQ18" i="111"/>
  <c r="AQ17" i="111"/>
  <c r="AQ16" i="111"/>
  <c r="AQ15" i="111"/>
  <c r="AQ14" i="111"/>
  <c r="AQ13" i="111"/>
  <c r="AQ12" i="111"/>
  <c r="AQ11" i="111"/>
  <c r="CF5" i="111"/>
  <c r="AL22" i="142" s="1"/>
  <c r="CD5" i="111"/>
  <c r="AJ22" i="142" s="1"/>
  <c r="CC5" i="111"/>
  <c r="AI22" i="142" s="1"/>
  <c r="CA5" i="111"/>
  <c r="AG22" i="142" s="1"/>
  <c r="BZ5" i="111"/>
  <c r="AF22" i="142" s="1"/>
  <c r="BY5" i="111"/>
  <c r="AE23" i="142" s="1"/>
  <c r="BW5" i="111"/>
  <c r="AC22" i="142" s="1"/>
  <c r="BV5" i="111"/>
  <c r="BU5" i="111"/>
  <c r="BT5" i="111"/>
  <c r="BS5" i="111"/>
  <c r="BN5" i="111"/>
  <c r="T22" i="142" s="1"/>
  <c r="BK5" i="111"/>
  <c r="Q22" i="142" s="1"/>
  <c r="BJ5" i="111"/>
  <c r="P22" i="142" s="1"/>
  <c r="BI5" i="111"/>
  <c r="O22" i="142" s="1"/>
  <c r="BF5" i="111"/>
  <c r="L22" i="142" s="1"/>
  <c r="BE5" i="111"/>
  <c r="K22" i="142" s="1"/>
  <c r="BC5" i="111"/>
  <c r="I22" i="142" s="1"/>
  <c r="BB5" i="111"/>
  <c r="H22" i="142" s="1"/>
  <c r="BA5" i="111"/>
  <c r="G22" i="142" s="1"/>
  <c r="AX5" i="111"/>
  <c r="D22" i="142" s="1"/>
  <c r="AW5" i="111"/>
  <c r="AV5" i="111"/>
  <c r="AH35" i="110"/>
  <c r="BQ5" i="110" s="1"/>
  <c r="W21" i="142" s="1"/>
  <c r="AC35" i="110"/>
  <c r="BM5" i="110" s="1"/>
  <c r="S21" i="142" s="1"/>
  <c r="Z35" i="110"/>
  <c r="AS34" i="110"/>
  <c r="AJ32" i="110"/>
  <c r="AI32" i="110"/>
  <c r="AI35" i="110" s="1"/>
  <c r="AH32" i="110"/>
  <c r="AG32" i="110"/>
  <c r="AG33" i="110" s="1"/>
  <c r="AF32" i="110"/>
  <c r="BE5" i="110" s="1"/>
  <c r="K21" i="142" s="1"/>
  <c r="AE32" i="110"/>
  <c r="AD32" i="110"/>
  <c r="AC33" i="110" s="1"/>
  <c r="AC32" i="110"/>
  <c r="BB5" i="110" s="1"/>
  <c r="H21" i="142" s="1"/>
  <c r="AB32" i="110"/>
  <c r="AA32" i="110"/>
  <c r="BX5" i="110" s="1"/>
  <c r="AD21" i="142" s="1"/>
  <c r="Z32" i="110"/>
  <c r="Y32" i="110"/>
  <c r="AX5" i="110" s="1"/>
  <c r="D21" i="142" s="1"/>
  <c r="AJ31" i="110"/>
  <c r="CH5" i="110" s="1"/>
  <c r="AN21" i="142" s="1"/>
  <c r="AI31" i="110"/>
  <c r="AH31" i="110"/>
  <c r="CF5" i="110" s="1"/>
  <c r="AL21" i="142" s="1"/>
  <c r="AG31" i="110"/>
  <c r="AF31" i="110"/>
  <c r="AE31" i="110"/>
  <c r="CC5" i="110" s="1"/>
  <c r="AI21" i="142" s="1"/>
  <c r="AD31" i="110"/>
  <c r="AC31" i="110"/>
  <c r="CA5" i="110" s="1"/>
  <c r="AG21" i="142" s="1"/>
  <c r="AQ30" i="110"/>
  <c r="AQ29" i="110"/>
  <c r="AQ28" i="110"/>
  <c r="AQ27" i="110"/>
  <c r="AQ26" i="110"/>
  <c r="AQ25" i="110"/>
  <c r="AQ24" i="110"/>
  <c r="AQ23" i="110"/>
  <c r="AQ22" i="110"/>
  <c r="AQ21" i="110"/>
  <c r="AQ20" i="110"/>
  <c r="AQ19" i="110"/>
  <c r="AQ18" i="110"/>
  <c r="AQ17" i="110"/>
  <c r="AQ16" i="110"/>
  <c r="AQ15" i="110"/>
  <c r="AQ14" i="110"/>
  <c r="AQ13" i="110"/>
  <c r="AQ12" i="110"/>
  <c r="AQ11" i="110"/>
  <c r="CG5" i="110"/>
  <c r="AM21" i="142" s="1"/>
  <c r="CE5" i="110"/>
  <c r="AK21" i="142" s="1"/>
  <c r="CD5" i="110"/>
  <c r="AJ21" i="142" s="1"/>
  <c r="CB5" i="110"/>
  <c r="AH21" i="142" s="1"/>
  <c r="BV5" i="110"/>
  <c r="BU5" i="110"/>
  <c r="BT5" i="110"/>
  <c r="BS5" i="110"/>
  <c r="BR5" i="110"/>
  <c r="X21" i="142" s="1"/>
  <c r="BK5" i="110"/>
  <c r="Q21" i="142" s="1"/>
  <c r="BI5" i="110"/>
  <c r="O21" i="142" s="1"/>
  <c r="BG5" i="110"/>
  <c r="M21" i="142" s="1"/>
  <c r="BD5" i="110"/>
  <c r="J21" i="142" s="1"/>
  <c r="BA5" i="110"/>
  <c r="G21" i="142" s="1"/>
  <c r="AY5" i="110"/>
  <c r="E21" i="142" s="1"/>
  <c r="AW5" i="110"/>
  <c r="AV5" i="110"/>
  <c r="AE35" i="109"/>
  <c r="AD35" i="109"/>
  <c r="BN5" i="109" s="1"/>
  <c r="T20" i="142" s="1"/>
  <c r="AJ32" i="109"/>
  <c r="BI5" i="109" s="1"/>
  <c r="O20" i="142" s="1"/>
  <c r="AI32" i="109"/>
  <c r="AH32" i="109"/>
  <c r="AH35" i="109" s="1"/>
  <c r="BQ5" i="109" s="1"/>
  <c r="W20" i="142" s="1"/>
  <c r="AG32" i="109"/>
  <c r="AF32" i="109"/>
  <c r="AE32" i="109"/>
  <c r="AD32" i="109"/>
  <c r="AC32" i="109"/>
  <c r="AC35" i="109" s="1"/>
  <c r="BM5" i="109" s="1"/>
  <c r="S20" i="142" s="1"/>
  <c r="AB32" i="109"/>
  <c r="BA5" i="109" s="1"/>
  <c r="G20" i="142" s="1"/>
  <c r="AA32" i="109"/>
  <c r="Z32" i="109"/>
  <c r="Z35" i="109" s="1"/>
  <c r="Y32" i="109"/>
  <c r="AJ31" i="109"/>
  <c r="AI31" i="109"/>
  <c r="CG5" i="109" s="1"/>
  <c r="AM20" i="142" s="1"/>
  <c r="AH31" i="109"/>
  <c r="CF5" i="109" s="1"/>
  <c r="AL20" i="142" s="1"/>
  <c r="AG31" i="109"/>
  <c r="CE5" i="109" s="1"/>
  <c r="AK20" i="142" s="1"/>
  <c r="AF31" i="109"/>
  <c r="CD5" i="109" s="1"/>
  <c r="AJ20" i="142" s="1"/>
  <c r="AE31" i="109"/>
  <c r="AD31" i="109"/>
  <c r="CB5" i="109" s="1"/>
  <c r="AH20" i="142" s="1"/>
  <c r="AC31" i="109"/>
  <c r="AQ30" i="109"/>
  <c r="AQ29" i="109"/>
  <c r="AQ28" i="109"/>
  <c r="AQ27" i="109"/>
  <c r="AQ26" i="109"/>
  <c r="AQ25" i="109"/>
  <c r="AQ24" i="109"/>
  <c r="AQ23" i="109"/>
  <c r="AQ22" i="109"/>
  <c r="AQ21" i="109"/>
  <c r="AQ20" i="109"/>
  <c r="AQ19" i="109"/>
  <c r="AQ18" i="109"/>
  <c r="AQ17" i="109"/>
  <c r="AQ16" i="109"/>
  <c r="AQ15" i="109"/>
  <c r="AQ14" i="109"/>
  <c r="AQ13" i="109"/>
  <c r="AQ12" i="109"/>
  <c r="AQ11" i="109"/>
  <c r="CH5" i="109"/>
  <c r="AN20" i="142" s="1"/>
  <c r="CC5" i="109"/>
  <c r="AI20" i="142" s="1"/>
  <c r="CA5" i="109"/>
  <c r="AG20" i="142" s="1"/>
  <c r="BX5" i="109"/>
  <c r="AD20" i="142" s="1"/>
  <c r="BW5" i="109"/>
  <c r="AC20" i="142" s="1"/>
  <c r="BV5" i="109"/>
  <c r="BU5" i="109"/>
  <c r="BT5" i="109"/>
  <c r="BS5" i="109"/>
  <c r="BO5" i="109"/>
  <c r="U20" i="142" s="1"/>
  <c r="BK5" i="109"/>
  <c r="Q20" i="142" s="1"/>
  <c r="BH5" i="109"/>
  <c r="N20" i="142" s="1"/>
  <c r="BG5" i="109"/>
  <c r="M20" i="142" s="1"/>
  <c r="BE5" i="109"/>
  <c r="K20" i="142" s="1"/>
  <c r="BD5" i="109"/>
  <c r="J20" i="142" s="1"/>
  <c r="BC5" i="109"/>
  <c r="I20" i="142" s="1"/>
  <c r="AZ5" i="109"/>
  <c r="F20" i="142" s="1"/>
  <c r="AW5" i="109"/>
  <c r="AV5" i="109"/>
  <c r="AQ35" i="108"/>
  <c r="AG35" i="108"/>
  <c r="AC35" i="108"/>
  <c r="BM5" i="108" s="1"/>
  <c r="S19" i="142" s="1"/>
  <c r="Y35" i="108"/>
  <c r="BJ5" i="108" s="1"/>
  <c r="P19" i="142" s="1"/>
  <c r="AQ34" i="108"/>
  <c r="AA35" i="108" s="1"/>
  <c r="BL5" i="108" s="1"/>
  <c r="R19" i="142" s="1"/>
  <c r="AJ32" i="108"/>
  <c r="AI32" i="108"/>
  <c r="AI35" i="108" s="1"/>
  <c r="BR5" i="108" s="1"/>
  <c r="X19" i="142" s="1"/>
  <c r="AH32" i="108"/>
  <c r="AG32" i="108"/>
  <c r="AF32" i="108"/>
  <c r="BE5" i="108" s="1"/>
  <c r="K19" i="142" s="1"/>
  <c r="AE32" i="108"/>
  <c r="AD32" i="108"/>
  <c r="AC33" i="108" s="1"/>
  <c r="AC32" i="108"/>
  <c r="BB5" i="108" s="1"/>
  <c r="H19" i="142" s="1"/>
  <c r="AB32" i="108"/>
  <c r="AA32" i="108"/>
  <c r="AS34" i="108" s="1"/>
  <c r="Z32" i="108"/>
  <c r="Y32" i="108"/>
  <c r="AJ31" i="108"/>
  <c r="CH5" i="108" s="1"/>
  <c r="AN19" i="142" s="1"/>
  <c r="AI31" i="108"/>
  <c r="AH31" i="108"/>
  <c r="AG31" i="108"/>
  <c r="CE5" i="108" s="1"/>
  <c r="AK19" i="142" s="1"/>
  <c r="AF31" i="108"/>
  <c r="AE31" i="108"/>
  <c r="AD31" i="108"/>
  <c r="AC31" i="108"/>
  <c r="AQ30" i="108"/>
  <c r="AQ29" i="108"/>
  <c r="AQ28" i="108"/>
  <c r="AQ27" i="108"/>
  <c r="AQ26" i="108"/>
  <c r="AQ25" i="108"/>
  <c r="AQ24" i="108"/>
  <c r="AQ23" i="108"/>
  <c r="AQ22" i="108"/>
  <c r="AQ21" i="108"/>
  <c r="AQ20" i="108"/>
  <c r="AQ19" i="108"/>
  <c r="AQ18" i="108"/>
  <c r="AQ17" i="108"/>
  <c r="AQ16" i="108"/>
  <c r="AQ15" i="108"/>
  <c r="AQ14" i="108"/>
  <c r="AQ13" i="108"/>
  <c r="AQ12" i="108"/>
  <c r="AQ11" i="108"/>
  <c r="CG5" i="108"/>
  <c r="AM19" i="142" s="1"/>
  <c r="CF5" i="108"/>
  <c r="AL19" i="142" s="1"/>
  <c r="CD5" i="108"/>
  <c r="AJ19" i="142" s="1"/>
  <c r="CC5" i="108"/>
  <c r="AI19" i="142" s="1"/>
  <c r="CB5" i="108"/>
  <c r="AH19" i="142" s="1"/>
  <c r="CA5" i="108"/>
  <c r="AG19" i="142" s="1"/>
  <c r="BW5" i="108"/>
  <c r="AC19" i="142" s="1"/>
  <c r="BV5" i="108"/>
  <c r="BU5" i="108"/>
  <c r="BT5" i="108"/>
  <c r="BS5" i="108"/>
  <c r="BP5" i="108"/>
  <c r="V19" i="142" s="1"/>
  <c r="BI5" i="108"/>
  <c r="O19" i="142" s="1"/>
  <c r="BH5" i="108"/>
  <c r="N19" i="142" s="1"/>
  <c r="BF5" i="108"/>
  <c r="L19" i="142" s="1"/>
  <c r="BD5" i="108"/>
  <c r="J19" i="142" s="1"/>
  <c r="BA5" i="108"/>
  <c r="G19" i="142" s="1"/>
  <c r="AX5" i="108"/>
  <c r="D19" i="142" s="1"/>
  <c r="AW5" i="108"/>
  <c r="AV5" i="108"/>
  <c r="AH35" i="107"/>
  <c r="AE35" i="107"/>
  <c r="BO5" i="107" s="1"/>
  <c r="U18" i="142" s="1"/>
  <c r="AD35" i="107"/>
  <c r="BN5" i="107" s="1"/>
  <c r="T18" i="142" s="1"/>
  <c r="Z35" i="107"/>
  <c r="BK5" i="107" s="1"/>
  <c r="Q18" i="142" s="1"/>
  <c r="AJ32" i="107"/>
  <c r="BI5" i="107" s="1"/>
  <c r="O18" i="142" s="1"/>
  <c r="AI32" i="107"/>
  <c r="AG33" i="107" s="1"/>
  <c r="AH32" i="107"/>
  <c r="AG32" i="107"/>
  <c r="AG35" i="107" s="1"/>
  <c r="BP5" i="107" s="1"/>
  <c r="V18" i="142" s="1"/>
  <c r="AF32" i="107"/>
  <c r="AE32" i="107"/>
  <c r="AD32" i="107"/>
  <c r="BC5" i="107" s="1"/>
  <c r="I18" i="142" s="1"/>
  <c r="AC32" i="107"/>
  <c r="AC35" i="107" s="1"/>
  <c r="AB32" i="107"/>
  <c r="BA5" i="107" s="1"/>
  <c r="G18" i="142" s="1"/>
  <c r="AA32" i="107"/>
  <c r="AS34" i="107" s="1"/>
  <c r="Z32" i="107"/>
  <c r="Y32" i="107"/>
  <c r="AX5" i="107" s="1"/>
  <c r="D18" i="142" s="1"/>
  <c r="AJ31" i="107"/>
  <c r="AI31" i="107"/>
  <c r="AH31" i="107"/>
  <c r="CF5" i="107" s="1"/>
  <c r="AL18" i="142" s="1"/>
  <c r="AG31" i="107"/>
  <c r="AF31" i="107"/>
  <c r="CD5" i="107" s="1"/>
  <c r="AJ18" i="142" s="1"/>
  <c r="AE31" i="107"/>
  <c r="CC5" i="107" s="1"/>
  <c r="AI18" i="142" s="1"/>
  <c r="AD31" i="107"/>
  <c r="AC31" i="107"/>
  <c r="CA5" i="107" s="1"/>
  <c r="AG18" i="142" s="1"/>
  <c r="AQ30" i="107"/>
  <c r="AQ29" i="107"/>
  <c r="AQ28" i="107"/>
  <c r="AQ27" i="107"/>
  <c r="AQ26" i="107"/>
  <c r="AQ25" i="107"/>
  <c r="AQ24" i="107"/>
  <c r="AQ23" i="107"/>
  <c r="AQ22" i="107"/>
  <c r="AQ21" i="107"/>
  <c r="AQ20" i="107"/>
  <c r="AQ19" i="107"/>
  <c r="AQ18" i="107"/>
  <c r="AQ17" i="107"/>
  <c r="AQ16" i="107"/>
  <c r="AQ15" i="107"/>
  <c r="AQ14" i="107"/>
  <c r="AQ13" i="107"/>
  <c r="AQ12" i="107"/>
  <c r="AQ11" i="107"/>
  <c r="CH5" i="107"/>
  <c r="AN18" i="142" s="1"/>
  <c r="CG5" i="107"/>
  <c r="AM18" i="142" s="1"/>
  <c r="CE5" i="107"/>
  <c r="AK18" i="142" s="1"/>
  <c r="CB5" i="107"/>
  <c r="AH18" i="142" s="1"/>
  <c r="BW5" i="107"/>
  <c r="AC18" i="142" s="1"/>
  <c r="BV5" i="107"/>
  <c r="BU5" i="107"/>
  <c r="BT5" i="107"/>
  <c r="BS5" i="107"/>
  <c r="BQ5" i="107"/>
  <c r="W18" i="142" s="1"/>
  <c r="BM5" i="107"/>
  <c r="S18" i="142" s="1"/>
  <c r="BG5" i="107"/>
  <c r="M18" i="142" s="1"/>
  <c r="BF5" i="107"/>
  <c r="L18" i="142" s="1"/>
  <c r="BE5" i="107"/>
  <c r="K18" i="142" s="1"/>
  <c r="BD5" i="107"/>
  <c r="J18" i="142" s="1"/>
  <c r="BB5" i="107"/>
  <c r="H18" i="142" s="1"/>
  <c r="AY5" i="107"/>
  <c r="E18" i="142" s="1"/>
  <c r="AW5" i="107"/>
  <c r="AV5" i="107"/>
  <c r="AI35" i="106"/>
  <c r="BR5" i="106" s="1"/>
  <c r="X17" i="142" s="1"/>
  <c r="AS34" i="106"/>
  <c r="AS35" i="106" s="1"/>
  <c r="AJ32" i="106"/>
  <c r="AI32" i="106"/>
  <c r="AH32" i="106"/>
  <c r="AH35" i="106" s="1"/>
  <c r="AG32" i="106"/>
  <c r="AG35" i="106" s="1"/>
  <c r="BP5" i="106" s="1"/>
  <c r="V17" i="142" s="1"/>
  <c r="AF32" i="106"/>
  <c r="AE35" i="106" s="1"/>
  <c r="BO5" i="106" s="1"/>
  <c r="U17" i="142" s="1"/>
  <c r="AE32" i="106"/>
  <c r="AD32" i="106"/>
  <c r="AD35" i="106" s="1"/>
  <c r="AC32" i="106"/>
  <c r="AC35" i="106" s="1"/>
  <c r="BM5" i="106" s="1"/>
  <c r="S17" i="142" s="1"/>
  <c r="AB32" i="106"/>
  <c r="AA32" i="106"/>
  <c r="BX5" i="106" s="1"/>
  <c r="AD17" i="142" s="1"/>
  <c r="Z32" i="106"/>
  <c r="Z35" i="106" s="1"/>
  <c r="BK5" i="106" s="1"/>
  <c r="Q17" i="142" s="1"/>
  <c r="Y32" i="106"/>
  <c r="Y33" i="106" s="1"/>
  <c r="AJ31" i="106"/>
  <c r="CH5" i="106" s="1"/>
  <c r="AN17" i="142" s="1"/>
  <c r="AI31" i="106"/>
  <c r="AH31" i="106"/>
  <c r="AG31" i="106"/>
  <c r="AF31" i="106"/>
  <c r="AE31" i="106"/>
  <c r="CC5" i="106" s="1"/>
  <c r="AI17" i="142" s="1"/>
  <c r="AD31" i="106"/>
  <c r="CB5" i="106" s="1"/>
  <c r="AH17" i="142" s="1"/>
  <c r="AC31" i="106"/>
  <c r="CA5" i="106" s="1"/>
  <c r="AG17" i="142" s="1"/>
  <c r="AQ30" i="106"/>
  <c r="AQ29" i="106"/>
  <c r="AQ28" i="106"/>
  <c r="AQ27" i="106"/>
  <c r="AQ26" i="106"/>
  <c r="AQ25" i="106"/>
  <c r="AQ24" i="106"/>
  <c r="AQ23" i="106"/>
  <c r="AQ22" i="106"/>
  <c r="AQ21" i="106"/>
  <c r="AQ20" i="106"/>
  <c r="AQ19" i="106"/>
  <c r="AQ18" i="106"/>
  <c r="AQ17" i="106"/>
  <c r="AQ16" i="106"/>
  <c r="AQ15" i="106"/>
  <c r="AQ14" i="106"/>
  <c r="AQ13" i="106"/>
  <c r="AQ12" i="106"/>
  <c r="AQ11" i="106"/>
  <c r="CG5" i="106"/>
  <c r="AM17" i="142" s="1"/>
  <c r="CF5" i="106"/>
  <c r="AL17" i="142" s="1"/>
  <c r="CE5" i="106"/>
  <c r="AK17" i="142" s="1"/>
  <c r="CD5" i="106"/>
  <c r="AJ17" i="142" s="1"/>
  <c r="BV5" i="106"/>
  <c r="BU5" i="106"/>
  <c r="BT5" i="106"/>
  <c r="BS5" i="106"/>
  <c r="BN5" i="106"/>
  <c r="T17" i="142" s="1"/>
  <c r="BI5" i="106"/>
  <c r="O17" i="142" s="1"/>
  <c r="BH5" i="106"/>
  <c r="N17" i="142" s="1"/>
  <c r="BG5" i="106"/>
  <c r="M17" i="142" s="1"/>
  <c r="BF5" i="106"/>
  <c r="L17" i="142" s="1"/>
  <c r="BE5" i="106"/>
  <c r="K17" i="142" s="1"/>
  <c r="BD5" i="106"/>
  <c r="J17" i="142" s="1"/>
  <c r="BC5" i="106"/>
  <c r="I17" i="142" s="1"/>
  <c r="BB5" i="106"/>
  <c r="H17" i="142" s="1"/>
  <c r="BA5" i="106"/>
  <c r="G17" i="142" s="1"/>
  <c r="AY5" i="106"/>
  <c r="E17" i="142" s="1"/>
  <c r="AW5" i="106"/>
  <c r="AV5" i="106"/>
  <c r="AH35" i="105"/>
  <c r="BQ5" i="105" s="1"/>
  <c r="W16" i="142" s="1"/>
  <c r="AG35" i="105"/>
  <c r="BP5" i="105" s="1"/>
  <c r="V16" i="142" s="1"/>
  <c r="Z35" i="105"/>
  <c r="BK5" i="105" s="1"/>
  <c r="Q16" i="142" s="1"/>
  <c r="AS34" i="105"/>
  <c r="AQ34" i="105"/>
  <c r="AA35" i="105" s="1"/>
  <c r="BL5" i="105" s="1"/>
  <c r="R16" i="142" s="1"/>
  <c r="AJ32" i="105"/>
  <c r="AI32" i="105"/>
  <c r="AI35" i="105" s="1"/>
  <c r="BR5" i="105" s="1"/>
  <c r="X16" i="142" s="1"/>
  <c r="AH32" i="105"/>
  <c r="AG32" i="105"/>
  <c r="AG33" i="105" s="1"/>
  <c r="AF32" i="105"/>
  <c r="BE5" i="105" s="1"/>
  <c r="K16" i="142" s="1"/>
  <c r="AD32" i="105"/>
  <c r="AD35" i="105" s="1"/>
  <c r="BN5" i="105" s="1"/>
  <c r="T16" i="142" s="1"/>
  <c r="AC32" i="105"/>
  <c r="AC35" i="105" s="1"/>
  <c r="BM5" i="105" s="1"/>
  <c r="S16" i="142" s="1"/>
  <c r="AB32" i="105"/>
  <c r="AA32" i="105"/>
  <c r="Z32" i="105"/>
  <c r="Y32" i="105"/>
  <c r="AX5" i="105" s="1"/>
  <c r="D16" i="142" s="1"/>
  <c r="AJ31" i="105"/>
  <c r="CH5" i="105" s="1"/>
  <c r="AN16" i="142" s="1"/>
  <c r="AI31" i="105"/>
  <c r="AH31" i="105"/>
  <c r="AG31" i="105"/>
  <c r="AF31" i="105"/>
  <c r="CD5" i="105" s="1"/>
  <c r="AJ16" i="142" s="1"/>
  <c r="AE31" i="105"/>
  <c r="CC5" i="105" s="1"/>
  <c r="AI16" i="142" s="1"/>
  <c r="AD31" i="105"/>
  <c r="CB5" i="105" s="1"/>
  <c r="AH16" i="142" s="1"/>
  <c r="AC31" i="105"/>
  <c r="CA5" i="105" s="1"/>
  <c r="AQ30" i="105"/>
  <c r="AQ29" i="105"/>
  <c r="AQ28" i="105"/>
  <c r="AQ27" i="105"/>
  <c r="AQ26" i="105"/>
  <c r="AQ25" i="105"/>
  <c r="AQ24" i="105"/>
  <c r="AQ23" i="105"/>
  <c r="AQ22" i="105"/>
  <c r="AQ21" i="105"/>
  <c r="AQ20" i="105"/>
  <c r="AQ19" i="105"/>
  <c r="AQ18" i="105"/>
  <c r="AQ17" i="105"/>
  <c r="AQ16" i="105"/>
  <c r="AQ15" i="105"/>
  <c r="AQ14" i="105"/>
  <c r="AQ13" i="105"/>
  <c r="AQ12" i="105"/>
  <c r="AE12" i="105"/>
  <c r="AE32" i="105" s="1"/>
  <c r="AQ11" i="105"/>
  <c r="CG5" i="105"/>
  <c r="AM16" i="142" s="1"/>
  <c r="CF5" i="105"/>
  <c r="AL16" i="142" s="1"/>
  <c r="CE5" i="105"/>
  <c r="AK16" i="142" s="1"/>
  <c r="BX5" i="105"/>
  <c r="AD16" i="142" s="1"/>
  <c r="BW5" i="105"/>
  <c r="AC16" i="142" s="1"/>
  <c r="BV5" i="105"/>
  <c r="BU5" i="105"/>
  <c r="BT5" i="105"/>
  <c r="BS5" i="105"/>
  <c r="BI5" i="105"/>
  <c r="O16" i="142" s="1"/>
  <c r="BH5" i="105"/>
  <c r="N16" i="142" s="1"/>
  <c r="BG5" i="105"/>
  <c r="BB5" i="105"/>
  <c r="H16" i="142" s="1"/>
  <c r="BA5" i="105"/>
  <c r="G16" i="142" s="1"/>
  <c r="AZ5" i="105"/>
  <c r="F16" i="142" s="1"/>
  <c r="AY5" i="105"/>
  <c r="E16" i="142" s="1"/>
  <c r="AW5" i="105"/>
  <c r="AV5" i="105"/>
  <c r="AQ35" i="104"/>
  <c r="AI35" i="104"/>
  <c r="BR5" i="104" s="1"/>
  <c r="X15" i="142" s="1"/>
  <c r="AG35" i="104"/>
  <c r="AC35" i="104"/>
  <c r="BM5" i="104" s="1"/>
  <c r="S15" i="142" s="1"/>
  <c r="Y35" i="104"/>
  <c r="BJ5" i="104" s="1"/>
  <c r="P15" i="142" s="1"/>
  <c r="AJ32" i="104"/>
  <c r="AI32" i="104"/>
  <c r="AH32" i="104"/>
  <c r="AH35" i="104" s="1"/>
  <c r="BQ5" i="104" s="1"/>
  <c r="W15" i="142" s="1"/>
  <c r="AG32" i="104"/>
  <c r="AF32" i="104"/>
  <c r="BE5" i="104" s="1"/>
  <c r="K15" i="142" s="1"/>
  <c r="AE32" i="104"/>
  <c r="AE35" i="104" s="1"/>
  <c r="BO5" i="104" s="1"/>
  <c r="U15" i="142" s="1"/>
  <c r="AD32" i="104"/>
  <c r="AD35" i="104" s="1"/>
  <c r="BN5" i="104" s="1"/>
  <c r="T15" i="142" s="1"/>
  <c r="AC32" i="104"/>
  <c r="AC33" i="104" s="1"/>
  <c r="AB32" i="104"/>
  <c r="AA32" i="104"/>
  <c r="AS34" i="104" s="1"/>
  <c r="Z32" i="104"/>
  <c r="AY5" i="104" s="1"/>
  <c r="E15" i="142" s="1"/>
  <c r="Y32" i="104"/>
  <c r="AJ31" i="104"/>
  <c r="CH5" i="104" s="1"/>
  <c r="AN15" i="142" s="1"/>
  <c r="AI31" i="104"/>
  <c r="AH31" i="104"/>
  <c r="AG31" i="104"/>
  <c r="CE5" i="104" s="1"/>
  <c r="AK15" i="142" s="1"/>
  <c r="AF31" i="104"/>
  <c r="AE31" i="104"/>
  <c r="CC5" i="104" s="1"/>
  <c r="AI15" i="142" s="1"/>
  <c r="AD31" i="104"/>
  <c r="CB5" i="104" s="1"/>
  <c r="AH15" i="142" s="1"/>
  <c r="AC31" i="104"/>
  <c r="AQ30" i="104"/>
  <c r="AQ29" i="104"/>
  <c r="AQ28" i="104"/>
  <c r="AQ27" i="104"/>
  <c r="AQ26" i="104"/>
  <c r="AQ25" i="104"/>
  <c r="AQ24" i="104"/>
  <c r="AQ23" i="104"/>
  <c r="AQ22" i="104"/>
  <c r="AQ21" i="104"/>
  <c r="AQ20" i="104"/>
  <c r="AQ19" i="104"/>
  <c r="AQ18" i="104"/>
  <c r="AQ17" i="104"/>
  <c r="AQ16" i="104"/>
  <c r="AQ15" i="104"/>
  <c r="AQ14" i="104"/>
  <c r="AQ13" i="104"/>
  <c r="AQ12" i="104"/>
  <c r="AQ11" i="104"/>
  <c r="CG5" i="104"/>
  <c r="AM15" i="142" s="1"/>
  <c r="CF5" i="104"/>
  <c r="AL15" i="142" s="1"/>
  <c r="CD5" i="104"/>
  <c r="AJ15" i="142" s="1"/>
  <c r="CA5" i="104"/>
  <c r="BW5" i="104"/>
  <c r="AC15" i="142" s="1"/>
  <c r="BV5" i="104"/>
  <c r="BU5" i="104"/>
  <c r="BT5" i="104"/>
  <c r="BS5" i="104"/>
  <c r="BP5" i="104"/>
  <c r="V15" i="142" s="1"/>
  <c r="BI5" i="104"/>
  <c r="O15" i="142" s="1"/>
  <c r="BH5" i="104"/>
  <c r="N15" i="142" s="1"/>
  <c r="BF5" i="104"/>
  <c r="L15" i="142" s="1"/>
  <c r="BD5" i="104"/>
  <c r="J15" i="142" s="1"/>
  <c r="BC5" i="104"/>
  <c r="I15" i="142" s="1"/>
  <c r="BA5" i="104"/>
  <c r="G15" i="142" s="1"/>
  <c r="AZ5" i="104"/>
  <c r="F15" i="142" s="1"/>
  <c r="AX5" i="104"/>
  <c r="D15" i="142" s="1"/>
  <c r="AW5" i="104"/>
  <c r="AV5" i="104"/>
  <c r="AH35" i="103"/>
  <c r="BQ5" i="103" s="1"/>
  <c r="W14" i="142" s="1"/>
  <c r="Z35" i="103"/>
  <c r="BK5" i="103" s="1"/>
  <c r="Q14" i="142" s="1"/>
  <c r="AJ32" i="103"/>
  <c r="BI5" i="103" s="1"/>
  <c r="O14" i="142" s="1"/>
  <c r="AI32" i="103"/>
  <c r="AI35" i="103" s="1"/>
  <c r="BR5" i="103" s="1"/>
  <c r="X14" i="142" s="1"/>
  <c r="AH32" i="103"/>
  <c r="AG32" i="103"/>
  <c r="AG35" i="103" s="1"/>
  <c r="BP5" i="103" s="1"/>
  <c r="V14" i="142" s="1"/>
  <c r="AF32" i="103"/>
  <c r="AE32" i="103"/>
  <c r="AE35" i="103" s="1"/>
  <c r="BO5" i="103" s="1"/>
  <c r="U14" i="142" s="1"/>
  <c r="AC32" i="103"/>
  <c r="AC35" i="103" s="1"/>
  <c r="AB32" i="103"/>
  <c r="BA5" i="103" s="1"/>
  <c r="G14" i="142" s="1"/>
  <c r="AA32" i="103"/>
  <c r="BX5" i="103" s="1"/>
  <c r="AD14" i="142" s="1"/>
  <c r="Z32" i="103"/>
  <c r="Y32" i="103"/>
  <c r="Y35" i="103" s="1"/>
  <c r="BJ5" i="103" s="1"/>
  <c r="P14" i="142" s="1"/>
  <c r="AJ31" i="103"/>
  <c r="AI31" i="103"/>
  <c r="AH31" i="103"/>
  <c r="CF5" i="103" s="1"/>
  <c r="AL14" i="142" s="1"/>
  <c r="AG31" i="103"/>
  <c r="CE5" i="103" s="1"/>
  <c r="AK14" i="142" s="1"/>
  <c r="AF31" i="103"/>
  <c r="CD5" i="103" s="1"/>
  <c r="AJ14" i="142" s="1"/>
  <c r="AE31" i="103"/>
  <c r="CC5" i="103" s="1"/>
  <c r="AI14" i="142" s="1"/>
  <c r="AC31" i="103"/>
  <c r="AQ30" i="103"/>
  <c r="AQ29" i="103"/>
  <c r="AQ28" i="103"/>
  <c r="AQ27" i="103"/>
  <c r="AQ26" i="103"/>
  <c r="AQ25" i="103"/>
  <c r="AQ24" i="103"/>
  <c r="AQ23" i="103"/>
  <c r="AQ22" i="103"/>
  <c r="AQ21" i="103"/>
  <c r="AQ20" i="103"/>
  <c r="AQ19" i="103"/>
  <c r="AQ18" i="103"/>
  <c r="AQ17" i="103"/>
  <c r="AQ16" i="103"/>
  <c r="AQ15" i="103"/>
  <c r="AQ14" i="103"/>
  <c r="AQ13" i="103"/>
  <c r="AQ12" i="103"/>
  <c r="AQ11" i="103"/>
  <c r="AD11" i="103"/>
  <c r="AD31" i="103" s="1"/>
  <c r="CB5" i="103" s="1"/>
  <c r="AH14" i="142" s="1"/>
  <c r="CH5" i="103"/>
  <c r="AN14" i="142" s="1"/>
  <c r="CG5" i="103"/>
  <c r="AM14" i="142" s="1"/>
  <c r="CA5" i="103"/>
  <c r="AG14" i="142" s="1"/>
  <c r="BV5" i="103"/>
  <c r="BU5" i="103"/>
  <c r="BT5" i="103"/>
  <c r="BS5" i="103"/>
  <c r="BG5" i="103"/>
  <c r="M14" i="142" s="1"/>
  <c r="BE5" i="103"/>
  <c r="K14" i="142" s="1"/>
  <c r="BD5" i="103"/>
  <c r="J14" i="142" s="1"/>
  <c r="BB5" i="103"/>
  <c r="H14" i="142" s="1"/>
  <c r="AY5" i="103"/>
  <c r="E14" i="142" s="1"/>
  <c r="AW5" i="103"/>
  <c r="AV5" i="103"/>
  <c r="AG35" i="102"/>
  <c r="BP5" i="102" s="1"/>
  <c r="V13" i="142" s="1"/>
  <c r="Z35" i="102"/>
  <c r="AQ34" i="102"/>
  <c r="Y33" i="102"/>
  <c r="AJ32" i="102"/>
  <c r="AI32" i="102"/>
  <c r="AI35" i="102" s="1"/>
  <c r="BR5" i="102" s="1"/>
  <c r="X13" i="142" s="1"/>
  <c r="AH32" i="102"/>
  <c r="AH35" i="102" s="1"/>
  <c r="BQ5" i="102" s="1"/>
  <c r="W13" i="142" s="1"/>
  <c r="AG32" i="102"/>
  <c r="AF32" i="102"/>
  <c r="BE5" i="102" s="1"/>
  <c r="K13" i="142" s="1"/>
  <c r="AE32" i="102"/>
  <c r="AE35" i="102" s="1"/>
  <c r="BO5" i="102" s="1"/>
  <c r="U13" i="142" s="1"/>
  <c r="AD32" i="102"/>
  <c r="AD35" i="102" s="1"/>
  <c r="BN5" i="102" s="1"/>
  <c r="T13" i="142" s="1"/>
  <c r="AC32" i="102"/>
  <c r="BB5" i="102" s="1"/>
  <c r="H13" i="142" s="1"/>
  <c r="AB32" i="102"/>
  <c r="AA32" i="102"/>
  <c r="BZ5" i="102" s="1"/>
  <c r="AF13" i="142" s="1"/>
  <c r="Z32" i="102"/>
  <c r="Y32" i="102"/>
  <c r="Y35" i="102" s="1"/>
  <c r="BJ5" i="102" s="1"/>
  <c r="P13" i="142" s="1"/>
  <c r="AJ31" i="102"/>
  <c r="CH5" i="102" s="1"/>
  <c r="AN13" i="142" s="1"/>
  <c r="AI31" i="102"/>
  <c r="AH31" i="102"/>
  <c r="CF5" i="102" s="1"/>
  <c r="AL13" i="142" s="1"/>
  <c r="AG31" i="102"/>
  <c r="CE5" i="102" s="1"/>
  <c r="AK13" i="142" s="1"/>
  <c r="AF31" i="102"/>
  <c r="AE31" i="102"/>
  <c r="CC5" i="102" s="1"/>
  <c r="AI13" i="142" s="1"/>
  <c r="AD31" i="102"/>
  <c r="AC31" i="102"/>
  <c r="AQ30" i="102"/>
  <c r="AQ29" i="102"/>
  <c r="AQ28" i="102"/>
  <c r="AQ27" i="102"/>
  <c r="AQ26" i="102"/>
  <c r="AQ25" i="102"/>
  <c r="AQ24" i="102"/>
  <c r="AQ23" i="102"/>
  <c r="AQ22" i="102"/>
  <c r="AQ21" i="102"/>
  <c r="AQ20" i="102"/>
  <c r="AQ19" i="102"/>
  <c r="AQ18" i="102"/>
  <c r="AQ17" i="102"/>
  <c r="AQ16" i="102"/>
  <c r="AQ15" i="102"/>
  <c r="AQ14" i="102"/>
  <c r="AQ13" i="102"/>
  <c r="AQ12" i="102"/>
  <c r="AQ11" i="102"/>
  <c r="CG5" i="102"/>
  <c r="AM13" i="142" s="1"/>
  <c r="CD5" i="102"/>
  <c r="AJ13" i="142" s="1"/>
  <c r="CB5" i="102"/>
  <c r="AH13" i="142" s="1"/>
  <c r="CA5" i="102"/>
  <c r="AG13" i="142" s="1"/>
  <c r="BY5" i="102"/>
  <c r="AE13" i="142" s="1"/>
  <c r="BW5" i="102"/>
  <c r="AC13" i="142" s="1"/>
  <c r="BV5" i="102"/>
  <c r="BU5" i="102"/>
  <c r="BT5" i="102"/>
  <c r="BS5" i="102"/>
  <c r="BK5" i="102"/>
  <c r="Q13" i="142" s="1"/>
  <c r="BI5" i="102"/>
  <c r="O13" i="142" s="1"/>
  <c r="BG5" i="102"/>
  <c r="M13" i="142" s="1"/>
  <c r="BF5" i="102"/>
  <c r="L13" i="142" s="1"/>
  <c r="BD5" i="102"/>
  <c r="J13" i="142" s="1"/>
  <c r="BC5" i="102"/>
  <c r="I13" i="142" s="1"/>
  <c r="BA5" i="102"/>
  <c r="G13" i="142" s="1"/>
  <c r="AY5" i="102"/>
  <c r="E13" i="142" s="1"/>
  <c r="AX5" i="102"/>
  <c r="D13" i="142" s="1"/>
  <c r="AW5" i="102"/>
  <c r="AV5" i="102"/>
  <c r="AH35" i="101"/>
  <c r="BQ5" i="101" s="1"/>
  <c r="W12" i="142" s="1"/>
  <c r="AS34" i="101"/>
  <c r="AG33" i="101"/>
  <c r="AJ32" i="101"/>
  <c r="BI5" i="101" s="1"/>
  <c r="O12" i="142" s="1"/>
  <c r="AI32" i="101"/>
  <c r="AH32" i="101"/>
  <c r="AG32" i="101"/>
  <c r="AG35" i="101" s="1"/>
  <c r="BP5" i="101" s="1"/>
  <c r="V12" i="142" s="1"/>
  <c r="AF32" i="101"/>
  <c r="AE32" i="101"/>
  <c r="AE35" i="101" s="1"/>
  <c r="BO5" i="101" s="1"/>
  <c r="U12" i="142" s="1"/>
  <c r="AD32" i="101"/>
  <c r="BC5" i="101" s="1"/>
  <c r="I12" i="142" s="1"/>
  <c r="AC32" i="101"/>
  <c r="AC35" i="101" s="1"/>
  <c r="BM5" i="101" s="1"/>
  <c r="S12" i="142" s="1"/>
  <c r="AB32" i="101"/>
  <c r="BA5" i="101" s="1"/>
  <c r="G12" i="142" s="1"/>
  <c r="AA32" i="101"/>
  <c r="Z32" i="101"/>
  <c r="Z35" i="101" s="1"/>
  <c r="BK5" i="101" s="1"/>
  <c r="Q12" i="142" s="1"/>
  <c r="Y32" i="101"/>
  <c r="Y33" i="101" s="1"/>
  <c r="AJ31" i="101"/>
  <c r="AI31" i="101"/>
  <c r="CG5" i="101" s="1"/>
  <c r="AM12" i="142" s="1"/>
  <c r="AH31" i="101"/>
  <c r="CF5" i="101" s="1"/>
  <c r="AL12" i="142" s="1"/>
  <c r="AG31" i="101"/>
  <c r="AF31" i="101"/>
  <c r="CD5" i="101" s="1"/>
  <c r="AJ12" i="142" s="1"/>
  <c r="AE31" i="101"/>
  <c r="AD31" i="101"/>
  <c r="AC31" i="101"/>
  <c r="CA5" i="101" s="1"/>
  <c r="AG12" i="142" s="1"/>
  <c r="AQ30" i="101"/>
  <c r="AQ29" i="101"/>
  <c r="AQ28" i="101"/>
  <c r="AQ27" i="101"/>
  <c r="AQ26" i="101"/>
  <c r="AQ25" i="101"/>
  <c r="AQ24" i="101"/>
  <c r="AQ23" i="101"/>
  <c r="AQ22" i="101"/>
  <c r="AQ21" i="101"/>
  <c r="AQ20" i="101"/>
  <c r="AQ19" i="101"/>
  <c r="AQ18" i="101"/>
  <c r="AQ17" i="101"/>
  <c r="AQ16" i="101"/>
  <c r="AQ15" i="101"/>
  <c r="AQ14" i="101"/>
  <c r="AQ13" i="101"/>
  <c r="AQ12" i="101"/>
  <c r="AQ11" i="101"/>
  <c r="CH5" i="101"/>
  <c r="AN12" i="142" s="1"/>
  <c r="CE5" i="101"/>
  <c r="AK12" i="142" s="1"/>
  <c r="CC5" i="101"/>
  <c r="AI12" i="142" s="1"/>
  <c r="CB5" i="101"/>
  <c r="AH12" i="142" s="1"/>
  <c r="BX5" i="101"/>
  <c r="AD12" i="142" s="1"/>
  <c r="BV5" i="101"/>
  <c r="BU5" i="101"/>
  <c r="BT5" i="101"/>
  <c r="BS5" i="101"/>
  <c r="BH5" i="101"/>
  <c r="N12" i="142" s="1"/>
  <c r="BG5" i="101"/>
  <c r="M12" i="142" s="1"/>
  <c r="BE5" i="101"/>
  <c r="K12" i="142" s="1"/>
  <c r="BD5" i="101"/>
  <c r="J12" i="142" s="1"/>
  <c r="BB5" i="101"/>
  <c r="H12" i="142" s="1"/>
  <c r="AZ5" i="101"/>
  <c r="F12" i="142" s="1"/>
  <c r="AY5" i="101"/>
  <c r="E12" i="142" s="1"/>
  <c r="AW5" i="101"/>
  <c r="AV5" i="101"/>
  <c r="AG35" i="100"/>
  <c r="Y35" i="100"/>
  <c r="AQ34" i="100"/>
  <c r="AA35" i="100" s="1"/>
  <c r="BL5" i="100" s="1"/>
  <c r="R11" i="142" s="1"/>
  <c r="AI32" i="100"/>
  <c r="AH32" i="100"/>
  <c r="AH35" i="100" s="1"/>
  <c r="BQ5" i="100" s="1"/>
  <c r="W11" i="142" s="1"/>
  <c r="AG32" i="100"/>
  <c r="BF5" i="100" s="1"/>
  <c r="L11" i="142" s="1"/>
  <c r="AF32" i="100"/>
  <c r="BE5" i="100" s="1"/>
  <c r="K11" i="142" s="1"/>
  <c r="AE32" i="100"/>
  <c r="BD5" i="100" s="1"/>
  <c r="J11" i="142" s="1"/>
  <c r="AD32" i="100"/>
  <c r="AD35" i="100" s="1"/>
  <c r="BN5" i="100" s="1"/>
  <c r="T11" i="142" s="1"/>
  <c r="AC32" i="100"/>
  <c r="AC33" i="100" s="1"/>
  <c r="AB32" i="100"/>
  <c r="AA32" i="100"/>
  <c r="AS34" i="100" s="1"/>
  <c r="Z32" i="100"/>
  <c r="BZ5" i="100" s="1"/>
  <c r="AF11" i="142" s="1"/>
  <c r="Y32" i="100"/>
  <c r="AX5" i="100" s="1"/>
  <c r="D11" i="142" s="1"/>
  <c r="AJ31" i="100"/>
  <c r="CH5" i="100" s="1"/>
  <c r="AN11" i="142" s="1"/>
  <c r="AI31" i="100"/>
  <c r="CG5" i="100" s="1"/>
  <c r="AM11" i="142" s="1"/>
  <c r="AH31" i="100"/>
  <c r="AG31" i="100"/>
  <c r="AE31" i="100"/>
  <c r="AD31" i="100"/>
  <c r="CB5" i="100" s="1"/>
  <c r="AH11" i="142" s="1"/>
  <c r="AC31" i="100"/>
  <c r="CA5" i="100" s="1"/>
  <c r="AG11" i="142" s="1"/>
  <c r="AQ30" i="100"/>
  <c r="AQ29" i="100"/>
  <c r="AQ28" i="100"/>
  <c r="AQ27" i="100"/>
  <c r="AQ26" i="100"/>
  <c r="AQ25" i="100"/>
  <c r="AQ24" i="100"/>
  <c r="AQ23" i="100"/>
  <c r="AQ22" i="100"/>
  <c r="AQ21" i="100"/>
  <c r="AQ20" i="100"/>
  <c r="AQ19" i="100"/>
  <c r="AQ18" i="100"/>
  <c r="AQ17" i="100"/>
  <c r="AQ16" i="100"/>
  <c r="AQ15" i="100"/>
  <c r="AQ14" i="100"/>
  <c r="AQ13" i="100"/>
  <c r="AQ12" i="100"/>
  <c r="AJ12" i="100"/>
  <c r="AJ32" i="100" s="1"/>
  <c r="AQ11" i="100"/>
  <c r="AF11" i="100"/>
  <c r="AF31" i="100" s="1"/>
  <c r="CD5" i="100" s="1"/>
  <c r="AJ11" i="142" s="1"/>
  <c r="CF5" i="100"/>
  <c r="AL11" i="142" s="1"/>
  <c r="CE5" i="100"/>
  <c r="AK11" i="142" s="1"/>
  <c r="CC5" i="100"/>
  <c r="AI11" i="142" s="1"/>
  <c r="BX5" i="100"/>
  <c r="AD11" i="142" s="1"/>
  <c r="BW5" i="100"/>
  <c r="AC11" i="142" s="1"/>
  <c r="BV5" i="100"/>
  <c r="BU5" i="100"/>
  <c r="BT5" i="100"/>
  <c r="BS5" i="100"/>
  <c r="BP5" i="100"/>
  <c r="V11" i="142" s="1"/>
  <c r="BJ5" i="100"/>
  <c r="P11" i="142" s="1"/>
  <c r="BH5" i="100"/>
  <c r="N11" i="142" s="1"/>
  <c r="BG5" i="100"/>
  <c r="M11" i="142" s="1"/>
  <c r="BC5" i="100"/>
  <c r="I11" i="142" s="1"/>
  <c r="BB5" i="100"/>
  <c r="H11" i="142" s="1"/>
  <c r="BA5" i="100"/>
  <c r="G11" i="142" s="1"/>
  <c r="AZ5" i="100"/>
  <c r="F11" i="142" s="1"/>
  <c r="AY5" i="100"/>
  <c r="E11" i="142" s="1"/>
  <c r="AW5" i="100"/>
  <c r="AV5" i="100"/>
  <c r="AI35" i="99"/>
  <c r="BR5" i="99" s="1"/>
  <c r="X10" i="142" s="1"/>
  <c r="AG35" i="99"/>
  <c r="Y35" i="99"/>
  <c r="BJ5" i="99" s="1"/>
  <c r="P10" i="142" s="1"/>
  <c r="AJ32" i="99"/>
  <c r="AI32" i="99"/>
  <c r="AH32" i="99"/>
  <c r="AH35" i="99" s="1"/>
  <c r="BQ5" i="99" s="1"/>
  <c r="W10" i="142" s="1"/>
  <c r="AG32" i="99"/>
  <c r="AF32" i="99"/>
  <c r="BE5" i="99" s="1"/>
  <c r="K10" i="142" s="1"/>
  <c r="AE32" i="99"/>
  <c r="AE35" i="99" s="1"/>
  <c r="BO5" i="99" s="1"/>
  <c r="U10" i="142" s="1"/>
  <c r="AD32" i="99"/>
  <c r="AD35" i="99" s="1"/>
  <c r="BN5" i="99" s="1"/>
  <c r="T10" i="142" s="1"/>
  <c r="AC32" i="99"/>
  <c r="AC33" i="99" s="1"/>
  <c r="AB32" i="99"/>
  <c r="AA32" i="99"/>
  <c r="AS34" i="99" s="1"/>
  <c r="Z32" i="99"/>
  <c r="AY5" i="99" s="1"/>
  <c r="E10" i="142" s="1"/>
  <c r="Y32" i="99"/>
  <c r="AJ31" i="99"/>
  <c r="CH5" i="99" s="1"/>
  <c r="AN10" i="142" s="1"/>
  <c r="AI31" i="99"/>
  <c r="AH31" i="99"/>
  <c r="AG31" i="99"/>
  <c r="CE5" i="99" s="1"/>
  <c r="AK10" i="142" s="1"/>
  <c r="AF31" i="99"/>
  <c r="AE31" i="99"/>
  <c r="CC5" i="99" s="1"/>
  <c r="AI10" i="142" s="1"/>
  <c r="AD31" i="99"/>
  <c r="CB5" i="99" s="1"/>
  <c r="AH10" i="142" s="1"/>
  <c r="AH52" i="142" s="1"/>
  <c r="AC31" i="99"/>
  <c r="AQ30" i="99"/>
  <c r="AQ29" i="99"/>
  <c r="AQ28" i="99"/>
  <c r="AQ27" i="99"/>
  <c r="AQ26" i="99"/>
  <c r="AQ25" i="99"/>
  <c r="AQ24" i="99"/>
  <c r="AQ23" i="99"/>
  <c r="AQ22" i="99"/>
  <c r="AQ21" i="99"/>
  <c r="AQ20" i="99"/>
  <c r="AQ19" i="99"/>
  <c r="AQ18" i="99"/>
  <c r="AQ17" i="99"/>
  <c r="AQ16" i="99"/>
  <c r="AQ15" i="99"/>
  <c r="AQ14" i="99"/>
  <c r="AQ13" i="99"/>
  <c r="AQ12" i="99"/>
  <c r="AQ11" i="99"/>
  <c r="CG5" i="99"/>
  <c r="AM10" i="142" s="1"/>
  <c r="CF5" i="99"/>
  <c r="AL10" i="142" s="1"/>
  <c r="CD5" i="99"/>
  <c r="AJ10" i="142" s="1"/>
  <c r="CA5" i="99"/>
  <c r="AG10" i="142" s="1"/>
  <c r="BW5" i="99"/>
  <c r="AC10" i="142" s="1"/>
  <c r="BV5" i="99"/>
  <c r="BU5" i="99"/>
  <c r="BT5" i="99"/>
  <c r="BS5" i="99"/>
  <c r="BP5" i="99"/>
  <c r="V10" i="142" s="1"/>
  <c r="BI5" i="99"/>
  <c r="O10" i="142" s="1"/>
  <c r="BH5" i="99"/>
  <c r="N10" i="142" s="1"/>
  <c r="BF5" i="99"/>
  <c r="L10" i="142" s="1"/>
  <c r="BD5" i="99"/>
  <c r="J10" i="142" s="1"/>
  <c r="BC5" i="99"/>
  <c r="I10" i="142" s="1"/>
  <c r="BA5" i="99"/>
  <c r="G10" i="142" s="1"/>
  <c r="AZ5" i="99"/>
  <c r="F10" i="142" s="1"/>
  <c r="AX5" i="99"/>
  <c r="D10" i="142" s="1"/>
  <c r="AW5" i="99"/>
  <c r="AV5" i="99"/>
  <c r="AK52" i="142" l="1"/>
  <c r="AG33" i="100"/>
  <c r="AI35" i="100"/>
  <c r="BR5" i="100" s="1"/>
  <c r="X11" i="142" s="1"/>
  <c r="BI5" i="100"/>
  <c r="O11" i="142" s="1"/>
  <c r="AS35" i="104"/>
  <c r="AR35" i="102"/>
  <c r="AR35" i="106"/>
  <c r="BQ5" i="106"/>
  <c r="W17" i="142" s="1"/>
  <c r="W52" i="142" s="1"/>
  <c r="AN52" i="142"/>
  <c r="K52" i="142"/>
  <c r="AE35" i="105"/>
  <c r="BO5" i="105" s="1"/>
  <c r="U16" i="142" s="1"/>
  <c r="BD5" i="105"/>
  <c r="J16" i="142" s="1"/>
  <c r="J52" i="142" s="1"/>
  <c r="AS35" i="110"/>
  <c r="AI52" i="142"/>
  <c r="AS35" i="99"/>
  <c r="AQ35" i="103"/>
  <c r="BM5" i="103"/>
  <c r="S14" i="142" s="1"/>
  <c r="AQ35" i="111"/>
  <c r="BM5" i="111"/>
  <c r="S22" i="142" s="1"/>
  <c r="AR35" i="105"/>
  <c r="AA35" i="112"/>
  <c r="BL5" i="112" s="1"/>
  <c r="R23" i="142" s="1"/>
  <c r="BX5" i="99"/>
  <c r="AD10" i="142" s="1"/>
  <c r="AE35" i="100"/>
  <c r="BO5" i="100" s="1"/>
  <c r="U11" i="142" s="1"/>
  <c r="BZ5" i="103"/>
  <c r="AF14" i="142" s="1"/>
  <c r="AY5" i="113"/>
  <c r="E24" i="142" s="1"/>
  <c r="AR35" i="113"/>
  <c r="Y33" i="109"/>
  <c r="AH35" i="115"/>
  <c r="BQ5" i="115" s="1"/>
  <c r="W26" i="142" s="1"/>
  <c r="BG5" i="115"/>
  <c r="M26" i="142" s="1"/>
  <c r="BX5" i="119"/>
  <c r="AD30" i="142" s="1"/>
  <c r="AZ5" i="119"/>
  <c r="F30" i="142" s="1"/>
  <c r="AS34" i="119"/>
  <c r="AS35" i="119" s="1"/>
  <c r="BZ5" i="119"/>
  <c r="AF30" i="142" s="1"/>
  <c r="AI35" i="119"/>
  <c r="BR5" i="119" s="1"/>
  <c r="X30" i="142" s="1"/>
  <c r="BH5" i="119"/>
  <c r="N30" i="142" s="1"/>
  <c r="AG35" i="120"/>
  <c r="BP5" i="120" s="1"/>
  <c r="V31" i="142" s="1"/>
  <c r="AG33" i="120"/>
  <c r="BF5" i="120"/>
  <c r="L31" i="142" s="1"/>
  <c r="AQ34" i="126"/>
  <c r="AX5" i="126"/>
  <c r="D37" i="142" s="1"/>
  <c r="Y33" i="126"/>
  <c r="BY5" i="126"/>
  <c r="AE37" i="142" s="1"/>
  <c r="BZ5" i="126"/>
  <c r="AF37" i="142" s="1"/>
  <c r="Y35" i="126"/>
  <c r="BJ5" i="126" s="1"/>
  <c r="P37" i="142" s="1"/>
  <c r="BW5" i="126"/>
  <c r="AC37" i="142" s="1"/>
  <c r="AG35" i="126"/>
  <c r="BP5" i="126" s="1"/>
  <c r="V37" i="142" s="1"/>
  <c r="BF5" i="126"/>
  <c r="L37" i="142" s="1"/>
  <c r="BB5" i="99"/>
  <c r="H10" i="142" s="1"/>
  <c r="BZ5" i="99"/>
  <c r="AF10" i="142" s="1"/>
  <c r="AR35" i="99"/>
  <c r="BY5" i="100"/>
  <c r="AE11" i="142" s="1"/>
  <c r="AX5" i="101"/>
  <c r="D12" i="142" s="1"/>
  <c r="BF5" i="101"/>
  <c r="L12" i="142" s="1"/>
  <c r="AQ34" i="101"/>
  <c r="AA35" i="101" s="1"/>
  <c r="BL5" i="101" s="1"/>
  <c r="R12" i="142" s="1"/>
  <c r="AG33" i="102"/>
  <c r="Y33" i="103"/>
  <c r="BB5" i="104"/>
  <c r="H15" i="142" s="1"/>
  <c r="BZ5" i="104"/>
  <c r="AF15" i="142" s="1"/>
  <c r="AR35" i="104"/>
  <c r="AQ36" i="104" s="1"/>
  <c r="BY5" i="105"/>
  <c r="AE16" i="142" s="1"/>
  <c r="Y35" i="105"/>
  <c r="BJ5" i="105" s="1"/>
  <c r="P16" i="142" s="1"/>
  <c r="BW5" i="106"/>
  <c r="AC17" i="142" s="1"/>
  <c r="BY5" i="107"/>
  <c r="AE18" i="142" s="1"/>
  <c r="AC33" i="107"/>
  <c r="AZ5" i="108"/>
  <c r="F19" i="142" s="1"/>
  <c r="BZ5" i="108"/>
  <c r="AF19" i="142" s="1"/>
  <c r="AY5" i="108"/>
  <c r="E19" i="142" s="1"/>
  <c r="E52" i="142" s="1"/>
  <c r="AH35" i="108"/>
  <c r="BQ5" i="108" s="1"/>
  <c r="W19" i="142" s="1"/>
  <c r="BG5" i="108"/>
  <c r="M19" i="142" s="1"/>
  <c r="Z35" i="108"/>
  <c r="BK5" i="108" s="1"/>
  <c r="Q19" i="142" s="1"/>
  <c r="BZ5" i="109"/>
  <c r="AF20" i="142" s="1"/>
  <c r="AC33" i="109"/>
  <c r="AG33" i="112"/>
  <c r="AQ34" i="114"/>
  <c r="AA35" i="114" s="1"/>
  <c r="BL5" i="114" s="1"/>
  <c r="R25" i="142" s="1"/>
  <c r="AX5" i="114"/>
  <c r="D25" i="142" s="1"/>
  <c r="AQ35" i="114"/>
  <c r="BY5" i="114"/>
  <c r="AE25" i="142" s="1"/>
  <c r="Y35" i="114"/>
  <c r="BJ5" i="114" s="1"/>
  <c r="P25" i="142" s="1"/>
  <c r="P52" i="142" s="1"/>
  <c r="AG35" i="114"/>
  <c r="BP5" i="114" s="1"/>
  <c r="V25" i="142" s="1"/>
  <c r="BF5" i="114"/>
  <c r="L25" i="142" s="1"/>
  <c r="AG33" i="114"/>
  <c r="AS34" i="115"/>
  <c r="AZ5" i="115"/>
  <c r="F26" i="142" s="1"/>
  <c r="AQ35" i="115"/>
  <c r="AS35" i="116"/>
  <c r="AG35" i="117"/>
  <c r="BP5" i="117" s="1"/>
  <c r="V28" i="142" s="1"/>
  <c r="AE35" i="118"/>
  <c r="BO5" i="118" s="1"/>
  <c r="U29" i="142" s="1"/>
  <c r="AQ34" i="120"/>
  <c r="AA35" i="120" s="1"/>
  <c r="BL5" i="120" s="1"/>
  <c r="R31" i="142" s="1"/>
  <c r="BW5" i="120"/>
  <c r="AC31" i="142" s="1"/>
  <c r="AX5" i="120"/>
  <c r="D31" i="142" s="1"/>
  <c r="AQ35" i="120"/>
  <c r="BZ5" i="120"/>
  <c r="AF31" i="142" s="1"/>
  <c r="Y35" i="120"/>
  <c r="BJ5" i="120" s="1"/>
  <c r="P31" i="142" s="1"/>
  <c r="BY5" i="120"/>
  <c r="AE31" i="142" s="1"/>
  <c r="AR35" i="120"/>
  <c r="AQ35" i="121"/>
  <c r="Y33" i="122"/>
  <c r="BZ5" i="122"/>
  <c r="AF33" i="142" s="1"/>
  <c r="AY5" i="122"/>
  <c r="E33" i="142" s="1"/>
  <c r="BY5" i="110"/>
  <c r="AE22" i="142" s="1"/>
  <c r="Y35" i="110"/>
  <c r="BJ5" i="110" s="1"/>
  <c r="P21" i="142" s="1"/>
  <c r="Y33" i="115"/>
  <c r="AR35" i="115"/>
  <c r="BX5" i="115"/>
  <c r="AD26" i="142" s="1"/>
  <c r="AQ34" i="115"/>
  <c r="AA35" i="115" s="1"/>
  <c r="BL5" i="115" s="1"/>
  <c r="R26" i="142" s="1"/>
  <c r="AY5" i="115"/>
  <c r="E26" i="142" s="1"/>
  <c r="BZ5" i="117"/>
  <c r="AF28" i="142" s="1"/>
  <c r="BY5" i="117"/>
  <c r="AE28" i="142" s="1"/>
  <c r="Y35" i="117"/>
  <c r="BJ5" i="117" s="1"/>
  <c r="P28" i="142" s="1"/>
  <c r="AZ5" i="106"/>
  <c r="F17" i="142" s="1"/>
  <c r="BZ5" i="107"/>
  <c r="AF18" i="142" s="1"/>
  <c r="AI35" i="109"/>
  <c r="BR5" i="109" s="1"/>
  <c r="X20" i="142" s="1"/>
  <c r="BA5" i="112"/>
  <c r="G23" i="142" s="1"/>
  <c r="Y33" i="113"/>
  <c r="AS35" i="120"/>
  <c r="BX5" i="121"/>
  <c r="AD32" i="142" s="1"/>
  <c r="AZ5" i="121"/>
  <c r="F32" i="142" s="1"/>
  <c r="AS34" i="121"/>
  <c r="AI35" i="121"/>
  <c r="BR5" i="121" s="1"/>
  <c r="X32" i="142" s="1"/>
  <c r="BH5" i="121"/>
  <c r="N32" i="142" s="1"/>
  <c r="AX5" i="106"/>
  <c r="D17" i="142" s="1"/>
  <c r="AC35" i="99"/>
  <c r="AD32" i="103"/>
  <c r="Z35" i="100"/>
  <c r="BK5" i="100" s="1"/>
  <c r="Q11" i="142" s="1"/>
  <c r="Y35" i="101"/>
  <c r="BJ5" i="101" s="1"/>
  <c r="P12" i="142" s="1"/>
  <c r="AI35" i="101"/>
  <c r="BR5" i="101" s="1"/>
  <c r="X12" i="142" s="1"/>
  <c r="AS34" i="102"/>
  <c r="AS35" i="102" s="1"/>
  <c r="AX5" i="103"/>
  <c r="D14" i="142" s="1"/>
  <c r="BF5" i="103"/>
  <c r="L14" i="142" s="1"/>
  <c r="L52" i="142" s="1"/>
  <c r="AG33" i="103"/>
  <c r="BC5" i="105"/>
  <c r="I16" i="142" s="1"/>
  <c r="BY5" i="106"/>
  <c r="AE17" i="142" s="1"/>
  <c r="AQ34" i="107"/>
  <c r="AA35" i="107" s="1"/>
  <c r="BL5" i="107" s="1"/>
  <c r="R18" i="142" s="1"/>
  <c r="AQ35" i="107"/>
  <c r="BC5" i="108"/>
  <c r="I19" i="142" s="1"/>
  <c r="AD35" i="108"/>
  <c r="BN5" i="108" s="1"/>
  <c r="T19" i="142" s="1"/>
  <c r="AS34" i="109"/>
  <c r="AS35" i="109" s="1"/>
  <c r="AR35" i="109"/>
  <c r="AD35" i="110"/>
  <c r="BX5" i="111"/>
  <c r="AD22" i="142" s="1"/>
  <c r="AZ5" i="111"/>
  <c r="F22" i="142" s="1"/>
  <c r="AS34" i="111"/>
  <c r="AA35" i="111" s="1"/>
  <c r="BL5" i="111" s="1"/>
  <c r="R22" i="142" s="1"/>
  <c r="AI35" i="111"/>
  <c r="BR5" i="111" s="1"/>
  <c r="X22" i="142" s="1"/>
  <c r="BH5" i="111"/>
  <c r="N22" i="142" s="1"/>
  <c r="BX5" i="113"/>
  <c r="AD24" i="142" s="1"/>
  <c r="AC33" i="113"/>
  <c r="AG33" i="115"/>
  <c r="BA5" i="118"/>
  <c r="G29" i="142" s="1"/>
  <c r="Y33" i="118"/>
  <c r="AG33" i="119"/>
  <c r="AI35" i="120"/>
  <c r="BR5" i="120" s="1"/>
  <c r="X31" i="142" s="1"/>
  <c r="BI5" i="120"/>
  <c r="O31" i="142" s="1"/>
  <c r="BH5" i="122"/>
  <c r="N33" i="142" s="1"/>
  <c r="AS35" i="125"/>
  <c r="AR35" i="127"/>
  <c r="BN5" i="127"/>
  <c r="T38" i="142" s="1"/>
  <c r="BX5" i="104"/>
  <c r="AD15" i="142" s="1"/>
  <c r="AI35" i="107"/>
  <c r="BR5" i="107" s="1"/>
  <c r="X18" i="142" s="1"/>
  <c r="BH5" i="107"/>
  <c r="N18" i="142" s="1"/>
  <c r="Z35" i="99"/>
  <c r="BK5" i="99" s="1"/>
  <c r="Q10" i="142" s="1"/>
  <c r="AC33" i="102"/>
  <c r="AG33" i="109"/>
  <c r="AG33" i="99"/>
  <c r="AR35" i="100"/>
  <c r="BY5" i="101"/>
  <c r="AE12" i="142" s="1"/>
  <c r="AQ35" i="101"/>
  <c r="AZ5" i="102"/>
  <c r="F13" i="142" s="1"/>
  <c r="F52" i="142" s="1"/>
  <c r="BH5" i="102"/>
  <c r="N13" i="142" s="1"/>
  <c r="N52" i="142" s="1"/>
  <c r="BX5" i="102"/>
  <c r="AD13" i="142" s="1"/>
  <c r="AD52" i="142" s="1"/>
  <c r="BW5" i="103"/>
  <c r="AC14" i="142" s="1"/>
  <c r="AQ34" i="103"/>
  <c r="AG33" i="104"/>
  <c r="Y33" i="105"/>
  <c r="BZ5" i="106"/>
  <c r="AF17" i="142" s="1"/>
  <c r="AC33" i="106"/>
  <c r="AR35" i="107"/>
  <c r="BX5" i="108"/>
  <c r="AD19" i="142" s="1"/>
  <c r="Y33" i="108"/>
  <c r="AE35" i="108"/>
  <c r="AY5" i="109"/>
  <c r="E20" i="142" s="1"/>
  <c r="BY5" i="109"/>
  <c r="AE21" i="142" s="1"/>
  <c r="AQ34" i="109"/>
  <c r="AA35" i="109" s="1"/>
  <c r="BL5" i="109" s="1"/>
  <c r="R20" i="142" s="1"/>
  <c r="AX5" i="109"/>
  <c r="D20" i="142" s="1"/>
  <c r="D52" i="142" s="1"/>
  <c r="AG35" i="109"/>
  <c r="BP5" i="109" s="1"/>
  <c r="V20" i="142" s="1"/>
  <c r="V52" i="142" s="1"/>
  <c r="BF5" i="109"/>
  <c r="L20" i="142" s="1"/>
  <c r="Y35" i="109"/>
  <c r="BJ5" i="109" s="1"/>
  <c r="P20" i="142" s="1"/>
  <c r="BC5" i="110"/>
  <c r="I21" i="142" s="1"/>
  <c r="BW5" i="110"/>
  <c r="AC21" i="142" s="1"/>
  <c r="Y33" i="110"/>
  <c r="AG35" i="110"/>
  <c r="BP5" i="110" s="1"/>
  <c r="V21" i="142" s="1"/>
  <c r="AE35" i="111"/>
  <c r="BO5" i="111" s="1"/>
  <c r="U22" i="142" s="1"/>
  <c r="BD5" i="112"/>
  <c r="J23" i="142" s="1"/>
  <c r="AZ5" i="113"/>
  <c r="F24" i="142" s="1"/>
  <c r="BY5" i="113"/>
  <c r="AE24" i="142" s="1"/>
  <c r="BI5" i="114"/>
  <c r="O25" i="142" s="1"/>
  <c r="O52" i="142" s="1"/>
  <c r="AI35" i="114"/>
  <c r="BR5" i="114" s="1"/>
  <c r="X25" i="142" s="1"/>
  <c r="BY5" i="115"/>
  <c r="AE26" i="142" s="1"/>
  <c r="Y33" i="116"/>
  <c r="BZ5" i="116"/>
  <c r="AF27" i="142" s="1"/>
  <c r="AQ35" i="116"/>
  <c r="BY5" i="116"/>
  <c r="AE27" i="142" s="1"/>
  <c r="AQ34" i="116"/>
  <c r="AA35" i="116" s="1"/>
  <c r="BL5" i="116" s="1"/>
  <c r="R27" i="142" s="1"/>
  <c r="AX5" i="116"/>
  <c r="D27" i="142" s="1"/>
  <c r="AG35" i="116"/>
  <c r="BP5" i="116" s="1"/>
  <c r="V27" i="142" s="1"/>
  <c r="BF5" i="116"/>
  <c r="L27" i="142" s="1"/>
  <c r="AG33" i="116"/>
  <c r="BB5" i="117"/>
  <c r="H28" i="142" s="1"/>
  <c r="AC33" i="117"/>
  <c r="Y33" i="117"/>
  <c r="AC33" i="118"/>
  <c r="AG33" i="118"/>
  <c r="BY5" i="119"/>
  <c r="AE30" i="142" s="1"/>
  <c r="AF31" i="120"/>
  <c r="CD5" i="120" s="1"/>
  <c r="AJ31" i="142" s="1"/>
  <c r="Y33" i="120"/>
  <c r="AG33" i="126"/>
  <c r="Y33" i="127"/>
  <c r="BZ5" i="127"/>
  <c r="AF38" i="142" s="1"/>
  <c r="Y35" i="127"/>
  <c r="BJ5" i="127" s="1"/>
  <c r="P38" i="142" s="1"/>
  <c r="BY5" i="127"/>
  <c r="AE38" i="142" s="1"/>
  <c r="BW5" i="127"/>
  <c r="AC38" i="142" s="1"/>
  <c r="AX5" i="127"/>
  <c r="D38" i="142" s="1"/>
  <c r="AQ34" i="127"/>
  <c r="AA35" i="127" s="1"/>
  <c r="BL5" i="127" s="1"/>
  <c r="R38" i="142" s="1"/>
  <c r="AG33" i="127"/>
  <c r="BF5" i="127"/>
  <c r="L38" i="142" s="1"/>
  <c r="AG35" i="127"/>
  <c r="BP5" i="127" s="1"/>
  <c r="V38" i="142" s="1"/>
  <c r="AD35" i="101"/>
  <c r="AC35" i="102"/>
  <c r="BX5" i="107"/>
  <c r="AD18" i="142" s="1"/>
  <c r="AZ5" i="107"/>
  <c r="F18" i="142" s="1"/>
  <c r="AM52" i="142"/>
  <c r="Z35" i="104"/>
  <c r="BK5" i="104" s="1"/>
  <c r="Q15" i="142" s="1"/>
  <c r="AQ35" i="106"/>
  <c r="AQ36" i="106" s="1"/>
  <c r="Y35" i="106"/>
  <c r="BJ5" i="106" s="1"/>
  <c r="P17" i="142" s="1"/>
  <c r="AG16" i="142"/>
  <c r="AG15" i="142"/>
  <c r="AG52" i="142" s="1"/>
  <c r="Y33" i="104"/>
  <c r="AQ34" i="99"/>
  <c r="AA35" i="99" s="1"/>
  <c r="BL5" i="99" s="1"/>
  <c r="R10" i="142" s="1"/>
  <c r="Y33" i="100"/>
  <c r="AC35" i="100"/>
  <c r="BM5" i="100" s="1"/>
  <c r="S11" i="142" s="1"/>
  <c r="BZ5" i="101"/>
  <c r="AF12" i="142" s="1"/>
  <c r="AF52" i="142" s="1"/>
  <c r="AS34" i="103"/>
  <c r="AS35" i="103" s="1"/>
  <c r="AQ34" i="104"/>
  <c r="AA35" i="104" s="1"/>
  <c r="BL5" i="104" s="1"/>
  <c r="R15" i="142" s="1"/>
  <c r="AC33" i="105"/>
  <c r="AG33" i="106"/>
  <c r="Y33" i="107"/>
  <c r="Y35" i="107"/>
  <c r="BJ5" i="107" s="1"/>
  <c r="P18" i="142" s="1"/>
  <c r="BY5" i="108"/>
  <c r="BZ5" i="110"/>
  <c r="AF21" i="142" s="1"/>
  <c r="AC33" i="111"/>
  <c r="Z35" i="113"/>
  <c r="BK5" i="113" s="1"/>
  <c r="Q24" i="142" s="1"/>
  <c r="BZ5" i="115"/>
  <c r="AF26" i="142" s="1"/>
  <c r="Z35" i="115"/>
  <c r="BK5" i="115" s="1"/>
  <c r="Q26" i="142" s="1"/>
  <c r="AR35" i="116"/>
  <c r="Z35" i="116"/>
  <c r="BK5" i="116" s="1"/>
  <c r="Q27" i="142" s="1"/>
  <c r="BF5" i="117"/>
  <c r="L28" i="142" s="1"/>
  <c r="AR35" i="117"/>
  <c r="AQ34" i="117"/>
  <c r="AA35" i="117" s="1"/>
  <c r="BL5" i="117" s="1"/>
  <c r="R28" i="142" s="1"/>
  <c r="AC33" i="120"/>
  <c r="BB5" i="120"/>
  <c r="H31" i="142" s="1"/>
  <c r="BY5" i="121"/>
  <c r="AE32" i="142" s="1"/>
  <c r="BX5" i="122"/>
  <c r="AD33" i="142" s="1"/>
  <c r="AS34" i="123"/>
  <c r="Y35" i="124"/>
  <c r="BJ5" i="124" s="1"/>
  <c r="P35" i="142" s="1"/>
  <c r="AQ34" i="124"/>
  <c r="AA35" i="124" s="1"/>
  <c r="BL5" i="124" s="1"/>
  <c r="R35" i="142" s="1"/>
  <c r="AX5" i="124"/>
  <c r="D35" i="142" s="1"/>
  <c r="Y33" i="124"/>
  <c r="AQ35" i="124"/>
  <c r="BY5" i="124"/>
  <c r="AE35" i="142" s="1"/>
  <c r="BW5" i="124"/>
  <c r="AC35" i="142" s="1"/>
  <c r="AG35" i="124"/>
  <c r="BP5" i="124" s="1"/>
  <c r="V35" i="142" s="1"/>
  <c r="BF5" i="124"/>
  <c r="L35" i="142" s="1"/>
  <c r="AG33" i="124"/>
  <c r="BN5" i="124"/>
  <c r="T35" i="142" s="1"/>
  <c r="AR35" i="124"/>
  <c r="AA35" i="125"/>
  <c r="BL5" i="125" s="1"/>
  <c r="R36" i="142" s="1"/>
  <c r="AL52" i="142"/>
  <c r="AC33" i="101"/>
  <c r="AH35" i="113"/>
  <c r="BQ5" i="113" s="1"/>
  <c r="W24" i="142" s="1"/>
  <c r="BG5" i="113"/>
  <c r="M24" i="142" s="1"/>
  <c r="BY5" i="99"/>
  <c r="AE10" i="142" s="1"/>
  <c r="BY5" i="104"/>
  <c r="AE15" i="142" s="1"/>
  <c r="Y33" i="99"/>
  <c r="BW5" i="101"/>
  <c r="AC12" i="142" s="1"/>
  <c r="BZ5" i="105"/>
  <c r="AF16" i="142" s="1"/>
  <c r="AQ35" i="105"/>
  <c r="AZ5" i="103"/>
  <c r="F14" i="142" s="1"/>
  <c r="BH5" i="103"/>
  <c r="N14" i="142" s="1"/>
  <c r="BG5" i="99"/>
  <c r="M10" i="142" s="1"/>
  <c r="BY5" i="103"/>
  <c r="AE14" i="142" s="1"/>
  <c r="BG5" i="104"/>
  <c r="M15" i="142" s="1"/>
  <c r="BF5" i="105"/>
  <c r="L16" i="142" s="1"/>
  <c r="AQ34" i="106"/>
  <c r="AA35" i="106" s="1"/>
  <c r="BL5" i="106" s="1"/>
  <c r="R17" i="142" s="1"/>
  <c r="AG33" i="108"/>
  <c r="BB5" i="109"/>
  <c r="H20" i="142" s="1"/>
  <c r="BF5" i="110"/>
  <c r="L21" i="142" s="1"/>
  <c r="AE35" i="110"/>
  <c r="BO5" i="110" s="1"/>
  <c r="U21" i="142" s="1"/>
  <c r="AQ34" i="110"/>
  <c r="AA35" i="110" s="1"/>
  <c r="BL5" i="110" s="1"/>
  <c r="R21" i="142" s="1"/>
  <c r="BX5" i="112"/>
  <c r="AD23" i="142" s="1"/>
  <c r="AZ5" i="112"/>
  <c r="F23" i="142" s="1"/>
  <c r="AS34" i="112"/>
  <c r="AI35" i="112"/>
  <c r="BR5" i="112" s="1"/>
  <c r="X23" i="142" s="1"/>
  <c r="X52" i="142" s="1"/>
  <c r="BH5" i="112"/>
  <c r="N23" i="142" s="1"/>
  <c r="AQ34" i="113"/>
  <c r="AA35" i="113" s="1"/>
  <c r="BL5" i="113" s="1"/>
  <c r="R24" i="142" s="1"/>
  <c r="AC35" i="113"/>
  <c r="AE35" i="115"/>
  <c r="BO5" i="115" s="1"/>
  <c r="U26" i="142" s="1"/>
  <c r="BW5" i="117"/>
  <c r="AC28" i="142" s="1"/>
  <c r="AC52" i="142" s="1"/>
  <c r="AE35" i="117"/>
  <c r="BO5" i="117" s="1"/>
  <c r="U28" i="142" s="1"/>
  <c r="BN5" i="119"/>
  <c r="T30" i="142" s="1"/>
  <c r="AR35" i="119"/>
  <c r="AQ36" i="119" s="1"/>
  <c r="BZ5" i="121"/>
  <c r="AF32" i="142" s="1"/>
  <c r="AE35" i="121"/>
  <c r="BO5" i="121" s="1"/>
  <c r="U32" i="142" s="1"/>
  <c r="AZ5" i="122"/>
  <c r="F33" i="142" s="1"/>
  <c r="BY5" i="122"/>
  <c r="AE33" i="142" s="1"/>
  <c r="AA35" i="122"/>
  <c r="BL5" i="122" s="1"/>
  <c r="R33" i="142" s="1"/>
  <c r="BA5" i="123"/>
  <c r="G34" i="142" s="1"/>
  <c r="G52" i="142" s="1"/>
  <c r="Y33" i="123"/>
  <c r="BI5" i="123"/>
  <c r="O34" i="142" s="1"/>
  <c r="AG33" i="123"/>
  <c r="AR35" i="128"/>
  <c r="AQ35" i="130"/>
  <c r="BM5" i="130"/>
  <c r="S41" i="142" s="1"/>
  <c r="AQ35" i="131"/>
  <c r="BM5" i="131"/>
  <c r="S42" i="142" s="1"/>
  <c r="AS34" i="132"/>
  <c r="AS35" i="132" s="1"/>
  <c r="AZ5" i="132"/>
  <c r="F43" i="142" s="1"/>
  <c r="AC35" i="118"/>
  <c r="AH35" i="126"/>
  <c r="BQ5" i="126" s="1"/>
  <c r="W37" i="142" s="1"/>
  <c r="AR35" i="130"/>
  <c r="BN5" i="130"/>
  <c r="T41" i="142" s="1"/>
  <c r="AE35" i="132"/>
  <c r="BO5" i="132" s="1"/>
  <c r="U43" i="142" s="1"/>
  <c r="BD5" i="132"/>
  <c r="J43" i="142" s="1"/>
  <c r="BN5" i="138"/>
  <c r="T49" i="142" s="1"/>
  <c r="AR35" i="138"/>
  <c r="Y33" i="112"/>
  <c r="BZ5" i="113"/>
  <c r="AF24" i="142" s="1"/>
  <c r="Y33" i="119"/>
  <c r="Z35" i="120"/>
  <c r="BK5" i="120" s="1"/>
  <c r="Q31" i="142" s="1"/>
  <c r="Y35" i="121"/>
  <c r="BJ5" i="121" s="1"/>
  <c r="P32" i="142" s="1"/>
  <c r="AG33" i="122"/>
  <c r="Z35" i="123"/>
  <c r="BK5" i="123" s="1"/>
  <c r="Q34" i="142" s="1"/>
  <c r="BY5" i="123"/>
  <c r="AE34" i="142" s="1"/>
  <c r="AY5" i="123"/>
  <c r="E34" i="142" s="1"/>
  <c r="AH35" i="123"/>
  <c r="BQ5" i="123" s="1"/>
  <c r="W34" i="142" s="1"/>
  <c r="BG5" i="123"/>
  <c r="M34" i="142" s="1"/>
  <c r="AE35" i="123"/>
  <c r="BO5" i="123" s="1"/>
  <c r="U34" i="142" s="1"/>
  <c r="AC33" i="125"/>
  <c r="BB5" i="125"/>
  <c r="H36" i="142" s="1"/>
  <c r="Y33" i="125"/>
  <c r="AI35" i="126"/>
  <c r="BR5" i="126" s="1"/>
  <c r="X37" i="142" s="1"/>
  <c r="AD35" i="129"/>
  <c r="AR35" i="131"/>
  <c r="BY5" i="132"/>
  <c r="AE43" i="142" s="1"/>
  <c r="AC33" i="132"/>
  <c r="Z35" i="132"/>
  <c r="BK5" i="132" s="1"/>
  <c r="Q43" i="142" s="1"/>
  <c r="AG33" i="133"/>
  <c r="BF5" i="133"/>
  <c r="L44" i="142" s="1"/>
  <c r="AG35" i="133"/>
  <c r="BP5" i="133" s="1"/>
  <c r="V44" i="142" s="1"/>
  <c r="AR35" i="126"/>
  <c r="AC33" i="128"/>
  <c r="AS34" i="131"/>
  <c r="AQ35" i="133"/>
  <c r="AX5" i="133"/>
  <c r="D44" i="142" s="1"/>
  <c r="AQ34" i="133"/>
  <c r="AA35" i="133" s="1"/>
  <c r="BL5" i="133" s="1"/>
  <c r="R44" i="142" s="1"/>
  <c r="Y33" i="133"/>
  <c r="BZ5" i="133"/>
  <c r="AF44" i="142" s="1"/>
  <c r="BY5" i="133"/>
  <c r="AE44" i="142" s="1"/>
  <c r="AC33" i="135"/>
  <c r="BC5" i="135"/>
  <c r="I46" i="142" s="1"/>
  <c r="AD35" i="135"/>
  <c r="BI5" i="131"/>
  <c r="O42" i="142" s="1"/>
  <c r="AI35" i="131"/>
  <c r="BR5" i="131" s="1"/>
  <c r="X42" i="142" s="1"/>
  <c r="AI35" i="132"/>
  <c r="BR5" i="132" s="1"/>
  <c r="X43" i="142" s="1"/>
  <c r="AZ5" i="110"/>
  <c r="F21" i="142" s="1"/>
  <c r="BH5" i="110"/>
  <c r="N21" i="142" s="1"/>
  <c r="BG5" i="111"/>
  <c r="M22" i="142" s="1"/>
  <c r="AX5" i="112"/>
  <c r="D23" i="142" s="1"/>
  <c r="BF5" i="112"/>
  <c r="L23" i="142" s="1"/>
  <c r="AG33" i="113"/>
  <c r="BD5" i="114"/>
  <c r="J25" i="142" s="1"/>
  <c r="BC5" i="115"/>
  <c r="I26" i="142" s="1"/>
  <c r="AZ5" i="117"/>
  <c r="F28" i="142" s="1"/>
  <c r="BH5" i="117"/>
  <c r="N28" i="142" s="1"/>
  <c r="BG5" i="118"/>
  <c r="M29" i="142" s="1"/>
  <c r="AS34" i="118"/>
  <c r="AX5" i="119"/>
  <c r="D30" i="142" s="1"/>
  <c r="BF5" i="119"/>
  <c r="L30" i="142" s="1"/>
  <c r="BC5" i="121"/>
  <c r="I32" i="142" s="1"/>
  <c r="BB5" i="122"/>
  <c r="H33" i="142" s="1"/>
  <c r="AC33" i="123"/>
  <c r="AR35" i="123"/>
  <c r="BY5" i="125"/>
  <c r="AE36" i="142" s="1"/>
  <c r="AY5" i="126"/>
  <c r="E37" i="142" s="1"/>
  <c r="AS34" i="126"/>
  <c r="AS35" i="126" s="1"/>
  <c r="AA35" i="128"/>
  <c r="BL5" i="128" s="1"/>
  <c r="R39" i="142" s="1"/>
  <c r="AC33" i="130"/>
  <c r="Y33" i="131"/>
  <c r="AG33" i="132"/>
  <c r="AA35" i="134"/>
  <c r="BL5" i="134" s="1"/>
  <c r="R45" i="142" s="1"/>
  <c r="AQ35" i="136"/>
  <c r="BM5" i="136"/>
  <c r="S47" i="142" s="1"/>
  <c r="BG5" i="112"/>
  <c r="M23" i="142" s="1"/>
  <c r="AX5" i="113"/>
  <c r="D24" i="142" s="1"/>
  <c r="BF5" i="113"/>
  <c r="L24" i="142" s="1"/>
  <c r="BB5" i="116"/>
  <c r="H27" i="142" s="1"/>
  <c r="AZ5" i="118"/>
  <c r="F29" i="142" s="1"/>
  <c r="BH5" i="118"/>
  <c r="N29" i="142" s="1"/>
  <c r="BG5" i="119"/>
  <c r="M30" i="142" s="1"/>
  <c r="BD5" i="121"/>
  <c r="J32" i="142" s="1"/>
  <c r="AC33" i="121"/>
  <c r="BC5" i="122"/>
  <c r="I33" i="142" s="1"/>
  <c r="AD35" i="122"/>
  <c r="BN5" i="122" s="1"/>
  <c r="T33" i="142" s="1"/>
  <c r="BX5" i="124"/>
  <c r="AD35" i="142" s="1"/>
  <c r="AZ5" i="124"/>
  <c r="F35" i="142" s="1"/>
  <c r="AI35" i="124"/>
  <c r="BR5" i="124" s="1"/>
  <c r="X35" i="142" s="1"/>
  <c r="BH5" i="124"/>
  <c r="N35" i="142" s="1"/>
  <c r="AG33" i="125"/>
  <c r="BX5" i="126"/>
  <c r="AD37" i="142" s="1"/>
  <c r="AE35" i="127"/>
  <c r="BO5" i="127" s="1"/>
  <c r="U38" i="142" s="1"/>
  <c r="AH35" i="132"/>
  <c r="BQ5" i="132" s="1"/>
  <c r="W43" i="142" s="1"/>
  <c r="BG5" i="132"/>
  <c r="M43" i="142" s="1"/>
  <c r="AD35" i="133"/>
  <c r="BN5" i="133" s="1"/>
  <c r="T44" i="142" s="1"/>
  <c r="BC5" i="133"/>
  <c r="I44" i="142" s="1"/>
  <c r="AC33" i="134"/>
  <c r="AD35" i="134"/>
  <c r="BA5" i="137"/>
  <c r="G48" i="142" s="1"/>
  <c r="BZ5" i="137"/>
  <c r="AF48" i="142" s="1"/>
  <c r="AI35" i="137"/>
  <c r="BR5" i="137" s="1"/>
  <c r="X48" i="142" s="1"/>
  <c r="BI5" i="137"/>
  <c r="O48" i="142" s="1"/>
  <c r="AC33" i="115"/>
  <c r="AY5" i="125"/>
  <c r="E36" i="142" s="1"/>
  <c r="AR35" i="125"/>
  <c r="AQ36" i="125" s="1"/>
  <c r="BZ5" i="125"/>
  <c r="AF36" i="142" s="1"/>
  <c r="AH35" i="125"/>
  <c r="BQ5" i="125" s="1"/>
  <c r="W36" i="142" s="1"/>
  <c r="BG5" i="125"/>
  <c r="M36" i="142" s="1"/>
  <c r="BX5" i="132"/>
  <c r="AD43" i="142" s="1"/>
  <c r="AQ34" i="132"/>
  <c r="AY5" i="132"/>
  <c r="E43" i="142" s="1"/>
  <c r="Y33" i="132"/>
  <c r="AR35" i="132"/>
  <c r="AC33" i="137"/>
  <c r="AC35" i="137"/>
  <c r="BB5" i="137"/>
  <c r="H48" i="142" s="1"/>
  <c r="AZ5" i="127"/>
  <c r="F38" i="142" s="1"/>
  <c r="BH5" i="127"/>
  <c r="N38" i="142" s="1"/>
  <c r="AY5" i="128"/>
  <c r="E39" i="142" s="1"/>
  <c r="BG5" i="128"/>
  <c r="M39" i="142" s="1"/>
  <c r="AX5" i="129"/>
  <c r="D40" i="142" s="1"/>
  <c r="BF5" i="129"/>
  <c r="L40" i="142" s="1"/>
  <c r="AQ34" i="129"/>
  <c r="AG33" i="130"/>
  <c r="BD5" i="131"/>
  <c r="J42" i="142" s="1"/>
  <c r="BI5" i="135"/>
  <c r="O46" i="142" s="1"/>
  <c r="BN5" i="136"/>
  <c r="T47" i="142" s="1"/>
  <c r="AR35" i="136"/>
  <c r="AQ34" i="139"/>
  <c r="AA35" i="139" s="1"/>
  <c r="BL5" i="139" s="1"/>
  <c r="R50" i="142" s="1"/>
  <c r="Y33" i="139"/>
  <c r="BZ5" i="139"/>
  <c r="AF50" i="142" s="1"/>
  <c r="AY5" i="139"/>
  <c r="E50" i="142" s="1"/>
  <c r="AG33" i="139"/>
  <c r="AH35" i="139"/>
  <c r="BQ5" i="139" s="1"/>
  <c r="W50" i="142" s="1"/>
  <c r="BG5" i="139"/>
  <c r="M50" i="142" s="1"/>
  <c r="AT52" i="142"/>
  <c r="AS34" i="129"/>
  <c r="AS35" i="129" s="1"/>
  <c r="AG33" i="131"/>
  <c r="AC35" i="132"/>
  <c r="Y33" i="134"/>
  <c r="Y35" i="134"/>
  <c r="BJ5" i="134" s="1"/>
  <c r="P45" i="142" s="1"/>
  <c r="BY5" i="134"/>
  <c r="AE45" i="142" s="1"/>
  <c r="AX5" i="134"/>
  <c r="D45" i="142" s="1"/>
  <c r="AG33" i="134"/>
  <c r="BF5" i="134"/>
  <c r="L45" i="142" s="1"/>
  <c r="AS35" i="139"/>
  <c r="Y35" i="140"/>
  <c r="BJ5" i="140" s="1"/>
  <c r="P51" i="142" s="1"/>
  <c r="AQ34" i="123"/>
  <c r="AA35" i="123" s="1"/>
  <c r="BL5" i="123" s="1"/>
  <c r="R34" i="142" s="1"/>
  <c r="AC35" i="126"/>
  <c r="BM5" i="126" s="1"/>
  <c r="S37" i="142" s="1"/>
  <c r="BY5" i="128"/>
  <c r="AE39" i="142" s="1"/>
  <c r="Z35" i="128"/>
  <c r="BK5" i="128" s="1"/>
  <c r="Q39" i="142" s="1"/>
  <c r="Y35" i="129"/>
  <c r="BJ5" i="129" s="1"/>
  <c r="P40" i="142" s="1"/>
  <c r="AI35" i="129"/>
  <c r="BR5" i="129" s="1"/>
  <c r="X40" i="142" s="1"/>
  <c r="AS34" i="130"/>
  <c r="AS35" i="130" s="1"/>
  <c r="AY5" i="140"/>
  <c r="E51" i="142" s="1"/>
  <c r="BB5" i="128"/>
  <c r="H39" i="142" s="1"/>
  <c r="BZ5" i="128"/>
  <c r="AF39" i="142" s="1"/>
  <c r="BY5" i="129"/>
  <c r="AE40" i="142" s="1"/>
  <c r="AQ35" i="129"/>
  <c r="AZ5" i="130"/>
  <c r="F41" i="142" s="1"/>
  <c r="BH5" i="130"/>
  <c r="N41" i="142" s="1"/>
  <c r="BX5" i="130"/>
  <c r="AD41" i="142" s="1"/>
  <c r="AY5" i="131"/>
  <c r="E42" i="142" s="1"/>
  <c r="BG5" i="131"/>
  <c r="M42" i="142" s="1"/>
  <c r="BF5" i="132"/>
  <c r="L43" i="142" s="1"/>
  <c r="AI35" i="134"/>
  <c r="BR5" i="134" s="1"/>
  <c r="X45" i="142" s="1"/>
  <c r="AG35" i="134"/>
  <c r="BP5" i="134" s="1"/>
  <c r="V45" i="142" s="1"/>
  <c r="BA5" i="135"/>
  <c r="G46" i="142" s="1"/>
  <c r="AC35" i="128"/>
  <c r="BM5" i="128" s="1"/>
  <c r="S39" i="142" s="1"/>
  <c r="AR35" i="137"/>
  <c r="AS34" i="138"/>
  <c r="BX5" i="138"/>
  <c r="AD49" i="142" s="1"/>
  <c r="AZ5" i="138"/>
  <c r="F49" i="142" s="1"/>
  <c r="AG33" i="138"/>
  <c r="AI35" i="138"/>
  <c r="BR5" i="138" s="1"/>
  <c r="X49" i="142" s="1"/>
  <c r="BH5" i="138"/>
  <c r="N49" i="142" s="1"/>
  <c r="Z35" i="139"/>
  <c r="BK5" i="139" s="1"/>
  <c r="Q50" i="142" s="1"/>
  <c r="Y33" i="140"/>
  <c r="BZ5" i="140"/>
  <c r="AF51" i="142" s="1"/>
  <c r="BY5" i="140"/>
  <c r="AE51" i="142" s="1"/>
  <c r="AQ34" i="140"/>
  <c r="AA35" i="140" s="1"/>
  <c r="BL5" i="140" s="1"/>
  <c r="R51" i="142" s="1"/>
  <c r="AX5" i="140"/>
  <c r="D51" i="142" s="1"/>
  <c r="AG33" i="140"/>
  <c r="AG35" i="140"/>
  <c r="BP5" i="140" s="1"/>
  <c r="V51" i="142" s="1"/>
  <c r="BF5" i="140"/>
  <c r="L51" i="142" s="1"/>
  <c r="BY5" i="131"/>
  <c r="AE42" i="142" s="1"/>
  <c r="AF31" i="135"/>
  <c r="CD5" i="135" s="1"/>
  <c r="AJ46" i="142" s="1"/>
  <c r="AJ52" i="142" s="1"/>
  <c r="AS35" i="135"/>
  <c r="AC33" i="136"/>
  <c r="AS34" i="137"/>
  <c r="BX5" i="139"/>
  <c r="AD50" i="142" s="1"/>
  <c r="AR35" i="140"/>
  <c r="Z35" i="140"/>
  <c r="BK5" i="140" s="1"/>
  <c r="Q51" i="142" s="1"/>
  <c r="AE35" i="134"/>
  <c r="BO5" i="134" s="1"/>
  <c r="U45" i="142" s="1"/>
  <c r="Y33" i="135"/>
  <c r="AC35" i="135"/>
  <c r="BM5" i="135" s="1"/>
  <c r="S46" i="142" s="1"/>
  <c r="BZ5" i="136"/>
  <c r="AF47" i="142" s="1"/>
  <c r="BY5" i="137"/>
  <c r="AE48" i="142" s="1"/>
  <c r="Z35" i="137"/>
  <c r="BK5" i="137" s="1"/>
  <c r="Q48" i="142" s="1"/>
  <c r="Y35" i="138"/>
  <c r="BJ5" i="138" s="1"/>
  <c r="P49" i="142" s="1"/>
  <c r="AY5" i="135"/>
  <c r="E46" i="142" s="1"/>
  <c r="BG5" i="135"/>
  <c r="M46" i="142" s="1"/>
  <c r="BW5" i="135"/>
  <c r="AC46" i="142" s="1"/>
  <c r="AQ34" i="135"/>
  <c r="AA35" i="135" s="1"/>
  <c r="BL5" i="135" s="1"/>
  <c r="R46" i="142" s="1"/>
  <c r="AG33" i="136"/>
  <c r="Y33" i="138"/>
  <c r="AC35" i="138"/>
  <c r="BX5" i="135"/>
  <c r="AD46" i="142" s="1"/>
  <c r="AQ34" i="136"/>
  <c r="AG33" i="137"/>
  <c r="AC35" i="139"/>
  <c r="Y35" i="135"/>
  <c r="BJ5" i="135" s="1"/>
  <c r="P46" i="142" s="1"/>
  <c r="AS34" i="136"/>
  <c r="AS35" i="136" s="1"/>
  <c r="AQ34" i="137"/>
  <c r="AA35" i="137" s="1"/>
  <c r="BL5" i="137" s="1"/>
  <c r="R48" i="142" s="1"/>
  <c r="AC35" i="140"/>
  <c r="BM5" i="140" s="1"/>
  <c r="S51" i="142" s="1"/>
  <c r="BZ5" i="135"/>
  <c r="AF46" i="142" s="1"/>
  <c r="AZ5" i="136"/>
  <c r="F47" i="142" s="1"/>
  <c r="BH5" i="136"/>
  <c r="N47" i="142" s="1"/>
  <c r="BG5" i="137"/>
  <c r="M48" i="142" s="1"/>
  <c r="AX5" i="138"/>
  <c r="D49" i="142" s="1"/>
  <c r="BF5" i="138"/>
  <c r="L49" i="142" s="1"/>
  <c r="BD5" i="140"/>
  <c r="J51" i="142" s="1"/>
  <c r="BM5" i="139" l="1"/>
  <c r="S50" i="142" s="1"/>
  <c r="AQ35" i="139"/>
  <c r="BM5" i="99"/>
  <c r="S10" i="142" s="1"/>
  <c r="AQ35" i="99"/>
  <c r="AQ36" i="99" s="1"/>
  <c r="AQ35" i="117"/>
  <c r="AQ36" i="117" s="1"/>
  <c r="AS35" i="138"/>
  <c r="AA35" i="138"/>
  <c r="BL5" i="138" s="1"/>
  <c r="R49" i="142" s="1"/>
  <c r="AQ35" i="134"/>
  <c r="AA35" i="132"/>
  <c r="BL5" i="132" s="1"/>
  <c r="R43" i="142" s="1"/>
  <c r="AS35" i="118"/>
  <c r="AA35" i="118"/>
  <c r="BL5" i="118" s="1"/>
  <c r="R29" i="142" s="1"/>
  <c r="AS35" i="131"/>
  <c r="AA35" i="119"/>
  <c r="BL5" i="119" s="1"/>
  <c r="R30" i="142" s="1"/>
  <c r="AS35" i="112"/>
  <c r="AQ36" i="112" s="1"/>
  <c r="AQ35" i="102"/>
  <c r="AQ36" i="102" s="1"/>
  <c r="BM5" i="102"/>
  <c r="S13" i="142" s="1"/>
  <c r="AQ35" i="110"/>
  <c r="AA35" i="126"/>
  <c r="BL5" i="126" s="1"/>
  <c r="R37" i="142" s="1"/>
  <c r="AA35" i="136"/>
  <c r="BL5" i="136" s="1"/>
  <c r="R47" i="142" s="1"/>
  <c r="AQ35" i="140"/>
  <c r="AQ36" i="140" s="1"/>
  <c r="AQ35" i="135"/>
  <c r="AQ36" i="136"/>
  <c r="AQ36" i="131"/>
  <c r="AR35" i="101"/>
  <c r="AQ36" i="101" s="1"/>
  <c r="BN5" i="101"/>
  <c r="T12" i="142" s="1"/>
  <c r="AQ35" i="109"/>
  <c r="AQ36" i="109" s="1"/>
  <c r="AS35" i="101"/>
  <c r="AS35" i="100"/>
  <c r="AS35" i="105"/>
  <c r="AQ36" i="105" s="1"/>
  <c r="BM5" i="132"/>
  <c r="S43" i="142" s="1"/>
  <c r="AQ35" i="132"/>
  <c r="AQ36" i="132" s="1"/>
  <c r="AQ35" i="128"/>
  <c r="AQ36" i="128" s="1"/>
  <c r="AR35" i="129"/>
  <c r="BN5" i="129"/>
  <c r="T40" i="142" s="1"/>
  <c r="AE20" i="142"/>
  <c r="AE19" i="142"/>
  <c r="AE52" i="142" s="1"/>
  <c r="AS35" i="111"/>
  <c r="AQ36" i="120"/>
  <c r="BM5" i="138"/>
  <c r="S49" i="142" s="1"/>
  <c r="AQ35" i="138"/>
  <c r="AR35" i="139"/>
  <c r="AA35" i="129"/>
  <c r="BL5" i="129" s="1"/>
  <c r="R40" i="142" s="1"/>
  <c r="BM5" i="137"/>
  <c r="S48" i="142" s="1"/>
  <c r="AQ35" i="137"/>
  <c r="AQ36" i="137" s="1"/>
  <c r="AS35" i="124"/>
  <c r="AQ36" i="130"/>
  <c r="AS35" i="123"/>
  <c r="AQ36" i="123" s="1"/>
  <c r="AQ35" i="127"/>
  <c r="BO5" i="108"/>
  <c r="U19" i="142" s="1"/>
  <c r="U52" i="142" s="1"/>
  <c r="AS35" i="108"/>
  <c r="AA35" i="103"/>
  <c r="BL5" i="103" s="1"/>
  <c r="R14" i="142" s="1"/>
  <c r="AS35" i="115"/>
  <c r="AQ36" i="115" s="1"/>
  <c r="AA35" i="102"/>
  <c r="BL5" i="102" s="1"/>
  <c r="R13" i="142" s="1"/>
  <c r="R52" i="142" s="1"/>
  <c r="BN5" i="135"/>
  <c r="T46" i="142" s="1"/>
  <c r="AR35" i="135"/>
  <c r="Q52" i="142"/>
  <c r="AS35" i="137"/>
  <c r="AQ36" i="129"/>
  <c r="AA35" i="130"/>
  <c r="BL5" i="130" s="1"/>
  <c r="R41" i="142" s="1"/>
  <c r="BM5" i="113"/>
  <c r="S24" i="142" s="1"/>
  <c r="AQ35" i="113"/>
  <c r="AQ36" i="113" s="1"/>
  <c r="M52" i="142"/>
  <c r="AQ35" i="100"/>
  <c r="AQ36" i="100" s="1"/>
  <c r="AS35" i="121"/>
  <c r="AA35" i="121"/>
  <c r="BL5" i="121" s="1"/>
  <c r="R32" i="142" s="1"/>
  <c r="AR35" i="122"/>
  <c r="AQ36" i="122" s="1"/>
  <c r="AR35" i="108"/>
  <c r="AQ36" i="111"/>
  <c r="AS35" i="134"/>
  <c r="AS35" i="127"/>
  <c r="AQ35" i="118"/>
  <c r="AQ36" i="118" s="1"/>
  <c r="BM5" i="118"/>
  <c r="S29" i="142" s="1"/>
  <c r="AR35" i="133"/>
  <c r="AQ36" i="133" s="1"/>
  <c r="AQ36" i="116"/>
  <c r="AR35" i="110"/>
  <c r="BN5" i="110"/>
  <c r="T21" i="142" s="1"/>
  <c r="AQ36" i="121"/>
  <c r="AQ35" i="126"/>
  <c r="AQ36" i="126" s="1"/>
  <c r="AS35" i="107"/>
  <c r="AQ36" i="107" s="1"/>
  <c r="AS35" i="117"/>
  <c r="BN5" i="134"/>
  <c r="T45" i="142" s="1"/>
  <c r="AR35" i="134"/>
  <c r="AQ36" i="124"/>
  <c r="AD35" i="103"/>
  <c r="BC5" i="103"/>
  <c r="I14" i="142" s="1"/>
  <c r="I52" i="142" s="1"/>
  <c r="AC33" i="103"/>
  <c r="H52" i="142"/>
  <c r="AA35" i="131"/>
  <c r="BL5" i="131" s="1"/>
  <c r="R42" i="142" s="1"/>
  <c r="AS35" i="114"/>
  <c r="AQ36" i="114" s="1"/>
  <c r="AQ36" i="108" l="1"/>
  <c r="BN5" i="103"/>
  <c r="T14" i="142" s="1"/>
  <c r="T52" i="142" s="1"/>
  <c r="AR35" i="103"/>
  <c r="AQ36" i="103" s="1"/>
  <c r="S52" i="142"/>
  <c r="AQ36" i="110"/>
  <c r="AQ36" i="139"/>
  <c r="AQ36" i="135"/>
  <c r="AQ36" i="134"/>
  <c r="AQ36" i="127"/>
  <c r="AQ36" i="138"/>
  <c r="M5" i="82" l="1"/>
  <c r="E5" i="82"/>
  <c r="AF4" i="82"/>
  <c r="W4" i="82"/>
  <c r="M4" i="82"/>
  <c r="E4" i="82"/>
  <c r="M5" i="81" l="1"/>
  <c r="E5" i="81"/>
  <c r="AF4" i="81"/>
  <c r="W4" i="81"/>
  <c r="M4" i="81"/>
  <c r="E4" i="81"/>
  <c r="M5" i="80" l="1"/>
  <c r="E5" i="80"/>
  <c r="AF4" i="80"/>
  <c r="W4" i="80"/>
  <c r="M4" i="80"/>
  <c r="E4" i="80"/>
  <c r="M5" i="79"/>
  <c r="E5" i="79"/>
  <c r="AF4" i="79"/>
  <c r="W4" i="79"/>
  <c r="M4" i="79"/>
  <c r="E4" i="79"/>
  <c r="M5" i="78"/>
  <c r="E5" i="78"/>
  <c r="AF4" i="78"/>
  <c r="W4" i="78"/>
  <c r="M4" i="78"/>
  <c r="E4" i="78"/>
  <c r="D11" i="58"/>
  <c r="E11" i="58" s="1"/>
  <c r="D12" i="58" s="1"/>
  <c r="E12" i="58" s="1"/>
  <c r="D13" i="58" s="1"/>
  <c r="E13" i="58" s="1"/>
  <c r="D14" i="58" s="1"/>
  <c r="E14" i="58" s="1"/>
  <c r="D15" i="58" s="1"/>
  <c r="E15" i="58" s="1"/>
  <c r="D16" i="58" s="1"/>
  <c r="E16" i="58" s="1"/>
  <c r="D17" i="58" s="1"/>
  <c r="E17" i="58" s="1"/>
  <c r="D18" i="58" s="1"/>
  <c r="E18" i="58" s="1"/>
  <c r="D19" i="58" s="1"/>
  <c r="E19" i="58" s="1"/>
  <c r="D20" i="58" s="1"/>
  <c r="E20" i="58" s="1"/>
  <c r="D21" i="58" s="1"/>
  <c r="E21" i="58" s="1"/>
  <c r="D22" i="58" s="1"/>
  <c r="E22" i="58" s="1"/>
  <c r="D23" i="58" s="1"/>
  <c r="E23" i="58" s="1"/>
  <c r="D24" i="58" s="1"/>
  <c r="E24" i="58" s="1"/>
  <c r="D25" i="58" s="1"/>
  <c r="E25" i="58" s="1"/>
  <c r="D26" i="58" s="1"/>
  <c r="E26" i="58" s="1"/>
  <c r="D27" i="58" s="1"/>
  <c r="E27" i="58" s="1"/>
  <c r="D28" i="58" s="1"/>
  <c r="E28" i="58" s="1"/>
  <c r="D29" i="58" s="1"/>
  <c r="E29" i="58" s="1"/>
  <c r="D30" i="58" s="1"/>
  <c r="E30" i="58" s="1"/>
  <c r="D31" i="58" s="1"/>
  <c r="E31" i="58" s="1"/>
  <c r="D32" i="58" s="1"/>
  <c r="E32" i="58" s="1"/>
  <c r="D33" i="58" s="1"/>
  <c r="E33" i="58" s="1"/>
  <c r="D34" i="58" s="1"/>
  <c r="E34" i="58" s="1"/>
  <c r="D35" i="58" s="1"/>
  <c r="E35" i="58" s="1"/>
  <c r="D36" i="58" s="1"/>
  <c r="E36" i="58" s="1"/>
  <c r="D37" i="58" s="1"/>
  <c r="E37" i="58" s="1"/>
  <c r="D38" i="58" s="1"/>
  <c r="E38" i="58" s="1"/>
  <c r="D39" i="58" s="1"/>
  <c r="E39" i="58" s="1"/>
  <c r="D40" i="58" s="1"/>
  <c r="E40" i="58" s="1"/>
  <c r="D41" i="58" s="1"/>
  <c r="E41" i="58" s="1"/>
  <c r="D42" i="58" s="1"/>
  <c r="E42" i="58" s="1"/>
  <c r="D43" i="58" s="1"/>
  <c r="E43" i="58" s="1"/>
  <c r="D44" i="58" s="1"/>
  <c r="E44" i="58" s="1"/>
  <c r="D45" i="58" s="1"/>
  <c r="E45" i="58" s="1"/>
  <c r="D46" i="58" s="1"/>
  <c r="E46" i="58" s="1"/>
  <c r="D47" i="58" s="1"/>
  <c r="E47" i="58" s="1"/>
  <c r="D48" i="58" s="1"/>
  <c r="E48" i="58" s="1"/>
  <c r="D49" i="58" s="1"/>
  <c r="E49" i="58" s="1"/>
  <c r="D50" i="58" s="1"/>
  <c r="E50" i="58" s="1"/>
  <c r="D51" i="58" s="1"/>
  <c r="E51" i="58" s="1"/>
  <c r="E5" i="59" l="1"/>
  <c r="AE8" i="57" l="1"/>
  <c r="AF8" i="57" s="1"/>
  <c r="AE7" i="57"/>
  <c r="AF7" i="57" l="1"/>
  <c r="AG8" i="57"/>
  <c r="AH8" i="57" s="1"/>
  <c r="AI8" i="57" s="1"/>
  <c r="V8" i="58"/>
  <c r="O7" i="58"/>
  <c r="S7" i="58"/>
  <c r="U7" i="58"/>
  <c r="Y7" i="58"/>
  <c r="AB8" i="58"/>
  <c r="AA8" i="58"/>
  <c r="Z8" i="58"/>
  <c r="Y8" i="58"/>
  <c r="X8" i="58"/>
  <c r="R7" i="58"/>
  <c r="W8" i="58"/>
  <c r="U8" i="58"/>
  <c r="T8" i="58"/>
  <c r="S8" i="58"/>
  <c r="R8" i="58"/>
  <c r="Q8" i="58"/>
  <c r="P8" i="58"/>
  <c r="O8" i="58"/>
  <c r="AG7" i="57" l="1"/>
  <c r="AH7" i="57" s="1"/>
  <c r="AI7" i="57" l="1"/>
  <c r="M5" i="59" l="1"/>
  <c r="AF4" i="59"/>
  <c r="W4" i="59"/>
  <c r="M4" i="59"/>
  <c r="E4" i="59"/>
  <c r="M5" i="58"/>
  <c r="E5" i="58"/>
  <c r="AI4" i="58"/>
  <c r="Y4" i="58"/>
  <c r="M4" i="58"/>
  <c r="E4" i="58"/>
</calcChain>
</file>

<file path=xl/sharedStrings.xml><?xml version="1.0" encoding="utf-8"?>
<sst xmlns="http://schemas.openxmlformats.org/spreadsheetml/2006/main" count="7873" uniqueCount="726">
  <si>
    <t>名  称</t>
    <rPh sb="0" eb="4">
      <t>メイショウ</t>
    </rPh>
    <phoneticPr fontId="5"/>
  </si>
  <si>
    <t>管理者名</t>
    <rPh sb="0" eb="4">
      <t>カンリシャメイ</t>
    </rPh>
    <phoneticPr fontId="5"/>
  </si>
  <si>
    <t>管理者名</t>
    <rPh sb="0" eb="4">
      <t>カンリシャメイ</t>
    </rPh>
    <phoneticPr fontId="9"/>
  </si>
  <si>
    <t>名　称</t>
    <rPh sb="0" eb="1">
      <t>メイ</t>
    </rPh>
    <rPh sb="2" eb="3">
      <t>ショウ</t>
    </rPh>
    <phoneticPr fontId="9"/>
  </si>
  <si>
    <t>所在地</t>
    <rPh sb="0" eb="3">
      <t>ショザイチ</t>
    </rPh>
    <phoneticPr fontId="9"/>
  </si>
  <si>
    <t>自</t>
    <rPh sb="0" eb="1">
      <t>ジ</t>
    </rPh>
    <phoneticPr fontId="9"/>
  </si>
  <si>
    <t>至</t>
    <rPh sb="0" eb="1">
      <t>イタ</t>
    </rPh>
    <phoneticPr fontId="9"/>
  </si>
  <si>
    <t>ﾄﾝﾈﾙの分類</t>
    <rPh sb="5" eb="7">
      <t>ブンルイ</t>
    </rPh>
    <phoneticPr fontId="9"/>
  </si>
  <si>
    <t>フリガナ</t>
    <phoneticPr fontId="5"/>
  </si>
  <si>
    <t>路線名</t>
    <phoneticPr fontId="9"/>
  </si>
  <si>
    <t>方向転換所</t>
    <rPh sb="0" eb="2">
      <t>ホウコウ</t>
    </rPh>
    <rPh sb="2" eb="4">
      <t>テンカン</t>
    </rPh>
    <rPh sb="4" eb="5">
      <t>ショ</t>
    </rPh>
    <phoneticPr fontId="5"/>
  </si>
  <si>
    <t>トンネル工法</t>
    <rPh sb="4" eb="6">
      <t>コウホウ</t>
    </rPh>
    <phoneticPr fontId="5"/>
  </si>
  <si>
    <t>非常駐車帯</t>
    <rPh sb="0" eb="2">
      <t>ヒジョウ</t>
    </rPh>
    <rPh sb="2" eb="4">
      <t>チュウシャ</t>
    </rPh>
    <rPh sb="4" eb="5">
      <t>タイ</t>
    </rPh>
    <phoneticPr fontId="5"/>
  </si>
  <si>
    <t>その他</t>
    <rPh sb="2" eb="3">
      <t>タ</t>
    </rPh>
    <phoneticPr fontId="9"/>
  </si>
  <si>
    <t>終点側ｸﾛｿｲﾄﾞ</t>
    <rPh sb="0" eb="2">
      <t>シュウテン</t>
    </rPh>
    <rPh sb="2" eb="3">
      <t>ガワ</t>
    </rPh>
    <phoneticPr fontId="5"/>
  </si>
  <si>
    <t>曲線半径</t>
    <rPh sb="0" eb="2">
      <t>キョクセン</t>
    </rPh>
    <rPh sb="2" eb="4">
      <t>ハンケイ</t>
    </rPh>
    <phoneticPr fontId="5"/>
  </si>
  <si>
    <t>起点側ｸﾛｿｲﾄﾞ</t>
    <rPh sb="0" eb="2">
      <t>キテン</t>
    </rPh>
    <rPh sb="2" eb="3">
      <t>ガワ</t>
    </rPh>
    <phoneticPr fontId="5"/>
  </si>
  <si>
    <t>区間長</t>
    <rPh sb="0" eb="3">
      <t>クカンチョウ</t>
    </rPh>
    <phoneticPr fontId="5"/>
  </si>
  <si>
    <t>曲線区間</t>
    <rPh sb="0" eb="2">
      <t>キョクセン</t>
    </rPh>
    <rPh sb="2" eb="4">
      <t>クカン</t>
    </rPh>
    <phoneticPr fontId="5"/>
  </si>
  <si>
    <t>更新年次</t>
    <rPh sb="0" eb="2">
      <t>コウシン</t>
    </rPh>
    <rPh sb="2" eb="4">
      <t>ネンジ</t>
    </rPh>
    <phoneticPr fontId="5"/>
  </si>
  <si>
    <t>管理者名</t>
    <rPh sb="0" eb="2">
      <t>カンリ</t>
    </rPh>
    <rPh sb="2" eb="3">
      <t>シャ</t>
    </rPh>
    <rPh sb="3" eb="4">
      <t>メイ</t>
    </rPh>
    <phoneticPr fontId="5"/>
  </si>
  <si>
    <t>寸　法</t>
    <rPh sb="0" eb="1">
      <t>スン</t>
    </rPh>
    <rPh sb="2" eb="3">
      <t>ホウ</t>
    </rPh>
    <phoneticPr fontId="5"/>
  </si>
  <si>
    <t>種　類</t>
    <rPh sb="0" eb="1">
      <t>タネ</t>
    </rPh>
    <rPh sb="2" eb="3">
      <t>タグイ</t>
    </rPh>
    <phoneticPr fontId="5"/>
  </si>
  <si>
    <t>占用物件</t>
    <rPh sb="0" eb="2">
      <t>センヨウ</t>
    </rPh>
    <rPh sb="2" eb="4">
      <t>ブッケン</t>
    </rPh>
    <phoneticPr fontId="5"/>
  </si>
  <si>
    <t>直線区間長</t>
    <rPh sb="0" eb="2">
      <t>チョクセン</t>
    </rPh>
    <rPh sb="2" eb="4">
      <t>クカン</t>
    </rPh>
    <rPh sb="4" eb="5">
      <t>チョウ</t>
    </rPh>
    <phoneticPr fontId="5"/>
  </si>
  <si>
    <t>線　形</t>
    <rPh sb="0" eb="1">
      <t>セン</t>
    </rPh>
    <rPh sb="2" eb="3">
      <t>カタチ</t>
    </rPh>
    <phoneticPr fontId="5"/>
  </si>
  <si>
    <t>水噴霧設備</t>
    <rPh sb="0" eb="1">
      <t>ミズ</t>
    </rPh>
    <rPh sb="1" eb="3">
      <t>フンム</t>
    </rPh>
    <rPh sb="3" eb="5">
      <t>セツビ</t>
    </rPh>
    <phoneticPr fontId="5"/>
  </si>
  <si>
    <t>cm</t>
    <phoneticPr fontId="5" type="Hiragana"/>
  </si>
  <si>
    <t>インバート</t>
    <phoneticPr fontId="5"/>
  </si>
  <si>
    <t>縦断勾配</t>
    <rPh sb="0" eb="2">
      <t>ジュウダン</t>
    </rPh>
    <rPh sb="2" eb="4">
      <t>コウバイ</t>
    </rPh>
    <phoneticPr fontId="5"/>
  </si>
  <si>
    <t>無線通信補助設備</t>
    <rPh sb="0" eb="2">
      <t>ムセン</t>
    </rPh>
    <rPh sb="2" eb="4">
      <t>ツウシン</t>
    </rPh>
    <rPh sb="4" eb="6">
      <t>ホジョ</t>
    </rPh>
    <rPh sb="6" eb="8">
      <t>セツビ</t>
    </rPh>
    <phoneticPr fontId="5"/>
  </si>
  <si>
    <t>側　壁</t>
    <rPh sb="0" eb="1">
      <t>ガワ</t>
    </rPh>
    <rPh sb="2" eb="3">
      <t>カベ</t>
    </rPh>
    <phoneticPr fontId="5"/>
  </si>
  <si>
    <t>m</t>
  </si>
  <si>
    <t>有効高</t>
    <rPh sb="0" eb="1">
      <t>ユウ</t>
    </rPh>
    <rPh sb="1" eb="2">
      <t>コウ</t>
    </rPh>
    <rPh sb="2" eb="3">
      <t>タカ</t>
    </rPh>
    <phoneticPr fontId="5"/>
  </si>
  <si>
    <t>その他の設備</t>
    <rPh sb="2" eb="3">
      <t>タ</t>
    </rPh>
    <rPh sb="4" eb="5">
      <t>セツ</t>
    </rPh>
    <rPh sb="5" eb="6">
      <t>ビ</t>
    </rPh>
    <phoneticPr fontId="5"/>
  </si>
  <si>
    <t>アーチ</t>
    <phoneticPr fontId="5"/>
  </si>
  <si>
    <t>半径</t>
    <rPh sb="0" eb="2">
      <t>ハンケイ</t>
    </rPh>
    <phoneticPr fontId="5"/>
  </si>
  <si>
    <t>中央高</t>
    <rPh sb="0" eb="1">
      <t>ナカ</t>
    </rPh>
    <rPh sb="1" eb="2">
      <t>ヒサシ</t>
    </rPh>
    <rPh sb="2" eb="3">
      <t>ダカ</t>
    </rPh>
    <phoneticPr fontId="5"/>
  </si>
  <si>
    <t>排煙設備</t>
    <rPh sb="0" eb="2">
      <t>ハイエン</t>
    </rPh>
    <rPh sb="2" eb="4">
      <t>セツビ</t>
    </rPh>
    <phoneticPr fontId="10"/>
  </si>
  <si>
    <t>建築限界高</t>
    <rPh sb="0" eb="2">
      <t>ケンチク</t>
    </rPh>
    <rPh sb="2" eb="4">
      <t>ゲンカイ</t>
    </rPh>
    <rPh sb="4" eb="5">
      <t>タカ</t>
    </rPh>
    <phoneticPr fontId="5"/>
  </si>
  <si>
    <t>高さ</t>
    <rPh sb="0" eb="1">
      <t>タカ</t>
    </rPh>
    <phoneticPr fontId="5"/>
  </si>
  <si>
    <t>避難通路</t>
    <rPh sb="0" eb="2">
      <t>ヒナン</t>
    </rPh>
    <rPh sb="2" eb="4">
      <t>ツウロ</t>
    </rPh>
    <phoneticPr fontId="5"/>
  </si>
  <si>
    <t>吸音板</t>
    <rPh sb="0" eb="3">
      <t>キュウオンバン</t>
    </rPh>
    <phoneticPr fontId="5"/>
  </si>
  <si>
    <t>cm</t>
    <phoneticPr fontId="5" type="Hiragana"/>
  </si>
  <si>
    <t>歩道等幅</t>
    <rPh sb="0" eb="1">
      <t>ホ</t>
    </rPh>
    <rPh sb="1" eb="2">
      <t>ミチ</t>
    </rPh>
    <rPh sb="2" eb="3">
      <t>トウ</t>
    </rPh>
    <rPh sb="3" eb="4">
      <t>ハバ</t>
    </rPh>
    <phoneticPr fontId="5"/>
  </si>
  <si>
    <t>避難情報提供設備</t>
    <rPh sb="0" eb="4">
      <t>ヒナンジョウホウ</t>
    </rPh>
    <rPh sb="4" eb="6">
      <t>テイキョウ</t>
    </rPh>
    <rPh sb="6" eb="8">
      <t>セツビ</t>
    </rPh>
    <phoneticPr fontId="5"/>
  </si>
  <si>
    <t>警報表示板</t>
    <rPh sb="0" eb="2">
      <t>ケイホウ</t>
    </rPh>
    <rPh sb="2" eb="5">
      <t>ヒョウジバン</t>
    </rPh>
    <phoneticPr fontId="5"/>
  </si>
  <si>
    <t>避難誘導設備</t>
    <rPh sb="0" eb="2">
      <t>ヒナン</t>
    </rPh>
    <rPh sb="2" eb="4">
      <t>ユウドウ</t>
    </rPh>
    <rPh sb="4" eb="5">
      <t>セツ</t>
    </rPh>
    <rPh sb="5" eb="6">
      <t>ビ</t>
    </rPh>
    <phoneticPr fontId="5"/>
  </si>
  <si>
    <t>標識</t>
    <rPh sb="0" eb="2">
      <t>ヒョウシキ</t>
    </rPh>
    <phoneticPr fontId="5"/>
  </si>
  <si>
    <t>竣工巻厚</t>
    <rPh sb="0" eb="2">
      <t>シュンコウ</t>
    </rPh>
    <rPh sb="2" eb="3">
      <t>マ</t>
    </rPh>
    <rPh sb="3" eb="4">
      <t>アツ</t>
    </rPh>
    <phoneticPr fontId="5"/>
  </si>
  <si>
    <t>車 道 幅</t>
    <rPh sb="0" eb="1">
      <t>クルマ</t>
    </rPh>
    <rPh sb="2" eb="3">
      <t>ミチ</t>
    </rPh>
    <rPh sb="4" eb="5">
      <t>ハバ</t>
    </rPh>
    <phoneticPr fontId="5"/>
  </si>
  <si>
    <t>幅　員</t>
    <rPh sb="0" eb="1">
      <t>ハバ</t>
    </rPh>
    <rPh sb="2" eb="3">
      <t>イン</t>
    </rPh>
    <phoneticPr fontId="5"/>
  </si>
  <si>
    <t>換気</t>
    <rPh sb="0" eb="2">
      <t>カンキ</t>
    </rPh>
    <phoneticPr fontId="5"/>
  </si>
  <si>
    <t>m</t>
    <phoneticPr fontId="5" type="Hiragana"/>
  </si>
  <si>
    <t>延長</t>
    <rPh sb="0" eb="2">
      <t>エンチョウ</t>
    </rPh>
    <phoneticPr fontId="5"/>
  </si>
  <si>
    <t>道 路 幅</t>
    <rPh sb="0" eb="1">
      <t>ミチ</t>
    </rPh>
    <rPh sb="2" eb="3">
      <t>ミチ</t>
    </rPh>
    <rPh sb="4" eb="5">
      <t>ハバ</t>
    </rPh>
    <phoneticPr fontId="5"/>
  </si>
  <si>
    <t>消 火 器</t>
    <rPh sb="0" eb="1">
      <t>ケ</t>
    </rPh>
    <rPh sb="2" eb="3">
      <t>ヒ</t>
    </rPh>
    <rPh sb="4" eb="5">
      <t>ウツワ</t>
    </rPh>
    <phoneticPr fontId="5"/>
  </si>
  <si>
    <t>消火設備</t>
    <rPh sb="0" eb="2">
      <t>ショウカ</t>
    </rPh>
    <rPh sb="2" eb="4">
      <t>セツビ</t>
    </rPh>
    <phoneticPr fontId="5"/>
  </si>
  <si>
    <t>照明</t>
    <rPh sb="0" eb="2">
      <t>ショウメイ</t>
    </rPh>
    <phoneticPr fontId="5"/>
  </si>
  <si>
    <t>道路附属物等</t>
    <rPh sb="0" eb="2">
      <t>ドウロ</t>
    </rPh>
    <rPh sb="2" eb="4">
      <t>フゾク</t>
    </rPh>
    <rPh sb="4" eb="5">
      <t>ブツ</t>
    </rPh>
    <rPh sb="5" eb="6">
      <t>トウ</t>
    </rPh>
    <phoneticPr fontId="5"/>
  </si>
  <si>
    <t>形式</t>
    <rPh sb="0" eb="2">
      <t>ケイシキ</t>
    </rPh>
    <phoneticPr fontId="5"/>
  </si>
  <si>
    <t>終点</t>
    <rPh sb="0" eb="2">
      <t>シュウテン</t>
    </rPh>
    <phoneticPr fontId="5"/>
  </si>
  <si>
    <t>台/日</t>
  </si>
  <si>
    <t>交 通 量</t>
    <rPh sb="0" eb="1">
      <t>コウ</t>
    </rPh>
    <rPh sb="2" eb="3">
      <t>ツウ</t>
    </rPh>
    <rPh sb="4" eb="5">
      <t>リョウ</t>
    </rPh>
    <phoneticPr fontId="5"/>
  </si>
  <si>
    <t>個数</t>
    <rPh sb="0" eb="2">
      <t>コスウ</t>
    </rPh>
    <phoneticPr fontId="5"/>
  </si>
  <si>
    <t>種別・方式</t>
    <rPh sb="0" eb="2">
      <t>シュベツ</t>
    </rPh>
    <rPh sb="3" eb="5">
      <t>ホウシキ</t>
    </rPh>
    <phoneticPr fontId="5"/>
  </si>
  <si>
    <t>施設</t>
    <rPh sb="0" eb="2">
      <t>シセツ</t>
    </rPh>
    <phoneticPr fontId="5"/>
  </si>
  <si>
    <t>m</t>
    <phoneticPr fontId="5" type="Hiragana"/>
  </si>
  <si>
    <t>内空断面積</t>
    <rPh sb="0" eb="1">
      <t>ナイ</t>
    </rPh>
    <rPh sb="1" eb="2">
      <t>クウ</t>
    </rPh>
    <rPh sb="2" eb="5">
      <t>ダンメンセキ</t>
    </rPh>
    <phoneticPr fontId="5"/>
  </si>
  <si>
    <t>起点</t>
    <rPh sb="0" eb="2">
      <t>キテン</t>
    </rPh>
    <phoneticPr fontId="5"/>
  </si>
  <si>
    <t>坑門</t>
    <rPh sb="0" eb="2">
      <t>コウモン</t>
    </rPh>
    <phoneticPr fontId="5"/>
  </si>
  <si>
    <t>土かぶり</t>
    <rPh sb="0" eb="1">
      <t>ツチ</t>
    </rPh>
    <phoneticPr fontId="5"/>
  </si>
  <si>
    <t>非常警報設備</t>
    <rPh sb="0" eb="2">
      <t>ヒジョウ</t>
    </rPh>
    <rPh sb="2" eb="4">
      <t>ケイホウ</t>
    </rPh>
    <rPh sb="4" eb="6">
      <t>セツビ</t>
    </rPh>
    <phoneticPr fontId="5"/>
  </si>
  <si>
    <t>警報設備</t>
    <rPh sb="0" eb="2">
      <t>ケイホウ</t>
    </rPh>
    <rPh sb="2" eb="4">
      <t>セツビ</t>
    </rPh>
    <phoneticPr fontId="5"/>
  </si>
  <si>
    <t>種　別</t>
    <rPh sb="0" eb="1">
      <t>タネ</t>
    </rPh>
    <rPh sb="2" eb="3">
      <t>ベツ</t>
    </rPh>
    <phoneticPr fontId="5"/>
  </si>
  <si>
    <t>排水</t>
    <rPh sb="0" eb="2">
      <t>ハイスイ</t>
    </rPh>
    <phoneticPr fontId="5"/>
  </si>
  <si>
    <t>天井板種類</t>
    <rPh sb="0" eb="2">
      <t>テンジョウ</t>
    </rPh>
    <rPh sb="2" eb="3">
      <t>バン</t>
    </rPh>
    <rPh sb="3" eb="5">
      <t>シュルイ</t>
    </rPh>
    <phoneticPr fontId="5"/>
  </si>
  <si>
    <t>一般有料区分</t>
    <rPh sb="0" eb="2">
      <t>イッパン</t>
    </rPh>
    <rPh sb="2" eb="4">
      <t>ユウリョウ</t>
    </rPh>
    <rPh sb="4" eb="6">
      <t>クブン</t>
    </rPh>
    <phoneticPr fontId="5"/>
  </si>
  <si>
    <t>自動通報設備</t>
    <rPh sb="0" eb="2">
      <t>ジドウ</t>
    </rPh>
    <rPh sb="2" eb="4">
      <t>ツウホウ</t>
    </rPh>
    <rPh sb="4" eb="6">
      <t>セツビ</t>
    </rPh>
    <phoneticPr fontId="5"/>
  </si>
  <si>
    <t>内装種類</t>
    <rPh sb="0" eb="2">
      <t>ナイソウ</t>
    </rPh>
    <rPh sb="2" eb="4">
      <t>シュルイ</t>
    </rPh>
    <phoneticPr fontId="5"/>
  </si>
  <si>
    <t>経度</t>
    <rPh sb="0" eb="2">
      <t>けいど</t>
    </rPh>
    <phoneticPr fontId="5" type="Hiragana"/>
  </si>
  <si>
    <t>操作型通報設備</t>
    <rPh sb="0" eb="2">
      <t>ソウサ</t>
    </rPh>
    <rPh sb="2" eb="3">
      <t>ガタ</t>
    </rPh>
    <rPh sb="3" eb="5">
      <t>ツウホウ</t>
    </rPh>
    <rPh sb="5" eb="7">
      <t>セツビ</t>
    </rPh>
    <phoneticPr fontId="5"/>
  </si>
  <si>
    <t>面　積</t>
    <rPh sb="0" eb="1">
      <t>メン</t>
    </rPh>
    <rPh sb="2" eb="3">
      <t>セキ</t>
    </rPh>
    <phoneticPr fontId="5"/>
  </si>
  <si>
    <t>緯度</t>
    <rPh sb="0" eb="2">
      <t>いど</t>
    </rPh>
    <phoneticPr fontId="5" type="Hiragana"/>
  </si>
  <si>
    <t>通報設備</t>
    <rPh sb="0" eb="2">
      <t>ツウホウ</t>
    </rPh>
    <rPh sb="2" eb="4">
      <t>セツビ</t>
    </rPh>
    <phoneticPr fontId="5"/>
  </si>
  <si>
    <t>厚　さ</t>
    <rPh sb="0" eb="1">
      <t>アツ</t>
    </rPh>
    <phoneticPr fontId="5"/>
  </si>
  <si>
    <t>供用年月日</t>
    <rPh sb="0" eb="2">
      <t>キョウヨウ</t>
    </rPh>
    <rPh sb="2" eb="5">
      <t>ネンガッピ</t>
    </rPh>
    <phoneticPr fontId="9"/>
  </si>
  <si>
    <t>更新年度</t>
    <rPh sb="0" eb="2">
      <t>こうしん</t>
    </rPh>
    <rPh sb="2" eb="4">
      <t>ねんど</t>
    </rPh>
    <phoneticPr fontId="5" type="Hiragana"/>
  </si>
  <si>
    <t>型式</t>
    <rPh sb="0" eb="2">
      <t>ケイシキ</t>
    </rPh>
    <phoneticPr fontId="5"/>
  </si>
  <si>
    <t>施設の内訳</t>
    <rPh sb="0" eb="2">
      <t>シセツ</t>
    </rPh>
    <rPh sb="3" eb="5">
      <t>ウチワケ</t>
    </rPh>
    <phoneticPr fontId="5"/>
  </si>
  <si>
    <t>トンネル非常用施設</t>
    <rPh sb="4" eb="7">
      <t>ヒジョウヨウ</t>
    </rPh>
    <rPh sb="7" eb="9">
      <t>シセツ</t>
    </rPh>
    <phoneticPr fontId="5"/>
  </si>
  <si>
    <t>舗装</t>
    <rPh sb="0" eb="2">
      <t>ホソウ</t>
    </rPh>
    <phoneticPr fontId="5"/>
  </si>
  <si>
    <t>完成年月日</t>
    <rPh sb="0" eb="2">
      <t>カンセイ</t>
    </rPh>
    <rPh sb="2" eb="5">
      <t>ネンガッピ</t>
    </rPh>
    <phoneticPr fontId="9"/>
  </si>
  <si>
    <t>ｍ</t>
    <phoneticPr fontId="9"/>
  </si>
  <si>
    <t>L=</t>
    <phoneticPr fontId="9"/>
  </si>
  <si>
    <t>トンネル延長</t>
    <phoneticPr fontId="9"/>
  </si>
  <si>
    <t>作成年月日</t>
    <rPh sb="0" eb="2">
      <t>サクセイ</t>
    </rPh>
    <rPh sb="2" eb="5">
      <t>ネンガッピ</t>
    </rPh>
    <phoneticPr fontId="9"/>
  </si>
  <si>
    <t>作成者</t>
    <rPh sb="0" eb="3">
      <t>サクセイシャ</t>
    </rPh>
    <phoneticPr fontId="9"/>
  </si>
  <si>
    <t>代替路の有無</t>
  </si>
  <si>
    <t>緊急輸送道路</t>
  </si>
  <si>
    <t>路線名</t>
    <phoneticPr fontId="9"/>
  </si>
  <si>
    <t>トンネルID</t>
    <phoneticPr fontId="10"/>
  </si>
  <si>
    <t>(m)</t>
    <phoneticPr fontId="5"/>
  </si>
  <si>
    <t>(m)</t>
    <phoneticPr fontId="5"/>
  </si>
  <si>
    <t>(m)</t>
    <phoneticPr fontId="5"/>
  </si>
  <si>
    <t>特記事項</t>
    <rPh sb="0" eb="2">
      <t>トッキ</t>
    </rPh>
    <rPh sb="2" eb="4">
      <t>ジコウ</t>
    </rPh>
    <phoneticPr fontId="9"/>
  </si>
  <si>
    <t>風向
風速計</t>
    <rPh sb="0" eb="2">
      <t>フウコウ</t>
    </rPh>
    <rPh sb="3" eb="5">
      <t>フウソク</t>
    </rPh>
    <rPh sb="5" eb="6">
      <t>ケイ</t>
    </rPh>
    <phoneticPr fontId="9"/>
  </si>
  <si>
    <t>CO計</t>
    <rPh sb="2" eb="3">
      <t>ケイ</t>
    </rPh>
    <phoneticPr fontId="9"/>
  </si>
  <si>
    <t>VI計</t>
    <rPh sb="2" eb="3">
      <t>ケイ</t>
    </rPh>
    <phoneticPr fontId="9"/>
  </si>
  <si>
    <t>JF</t>
    <phoneticPr fontId="9"/>
  </si>
  <si>
    <t>入口出口照明</t>
    <rPh sb="0" eb="1">
      <t>イ</t>
    </rPh>
    <rPh sb="1" eb="2">
      <t>グチ</t>
    </rPh>
    <rPh sb="2" eb="3">
      <t>デ</t>
    </rPh>
    <rPh sb="3" eb="4">
      <t>グチ</t>
    </rPh>
    <rPh sb="4" eb="6">
      <t>ショウメイ</t>
    </rPh>
    <phoneticPr fontId="9"/>
  </si>
  <si>
    <t>基本照明</t>
    <rPh sb="0" eb="2">
      <t>キホン</t>
    </rPh>
    <rPh sb="2" eb="4">
      <t>ショウメイ</t>
    </rPh>
    <phoneticPr fontId="9"/>
  </si>
  <si>
    <t>天井板</t>
    <rPh sb="0" eb="2">
      <t>テンジョウ</t>
    </rPh>
    <rPh sb="2" eb="3">
      <t>イタ</t>
    </rPh>
    <phoneticPr fontId="9"/>
  </si>
  <si>
    <t>内装板</t>
    <rPh sb="0" eb="3">
      <t>ナイソウバン</t>
    </rPh>
    <phoneticPr fontId="9"/>
  </si>
  <si>
    <t>特記事項</t>
    <rPh sb="0" eb="2">
      <t>トッキ</t>
    </rPh>
    <rPh sb="2" eb="4">
      <t>ジコウ</t>
    </rPh>
    <phoneticPr fontId="5"/>
  </si>
  <si>
    <t>終点側</t>
    <rPh sb="0" eb="2">
      <t>シュウテン</t>
    </rPh>
    <rPh sb="2" eb="3">
      <t>ガワ</t>
    </rPh>
    <phoneticPr fontId="5"/>
  </si>
  <si>
    <t>起点側</t>
    <rPh sb="0" eb="2">
      <t>キテン</t>
    </rPh>
    <rPh sb="2" eb="3">
      <t>ガワ</t>
    </rPh>
    <phoneticPr fontId="5"/>
  </si>
  <si>
    <t>その他附属物等</t>
    <rPh sb="2" eb="3">
      <t>タ</t>
    </rPh>
    <rPh sb="3" eb="6">
      <t>フゾクブツ</t>
    </rPh>
    <rPh sb="6" eb="7">
      <t>トウ</t>
    </rPh>
    <phoneticPr fontId="9"/>
  </si>
  <si>
    <t>換気施設</t>
    <rPh sb="0" eb="2">
      <t>カンキ</t>
    </rPh>
    <rPh sb="2" eb="4">
      <t>シセツ</t>
    </rPh>
    <phoneticPr fontId="5"/>
  </si>
  <si>
    <t>非常用施設</t>
    <rPh sb="0" eb="3">
      <t>ヒジョウヨウ</t>
    </rPh>
    <rPh sb="3" eb="5">
      <t>シセツ</t>
    </rPh>
    <phoneticPr fontId="5"/>
  </si>
  <si>
    <t>照明施設</t>
    <rPh sb="0" eb="2">
      <t>ショウメイ</t>
    </rPh>
    <rPh sb="2" eb="4">
      <t>シセツ</t>
    </rPh>
    <phoneticPr fontId="5"/>
  </si>
  <si>
    <t>トンネル本体工</t>
    <rPh sb="4" eb="7">
      <t>ホンタイコウ</t>
    </rPh>
    <phoneticPr fontId="5"/>
  </si>
  <si>
    <t>追加距離</t>
    <rPh sb="0" eb="1">
      <t>ツイカ</t>
    </rPh>
    <rPh sb="1" eb="3">
      <t>キョリ</t>
    </rPh>
    <phoneticPr fontId="5"/>
  </si>
  <si>
    <t>ｽﾊﾟﾝ長</t>
    <rPh sb="4" eb="5">
      <t>チョウ</t>
    </rPh>
    <phoneticPr fontId="5"/>
  </si>
  <si>
    <t>覆工
ｽﾊﾟﾝ
番号</t>
    <rPh sb="0" eb="2">
      <t>フッコウ</t>
    </rPh>
    <rPh sb="8" eb="10">
      <t>バンゴウ</t>
    </rPh>
    <phoneticPr fontId="5"/>
  </si>
  <si>
    <t>路線名</t>
    <phoneticPr fontId="9"/>
  </si>
  <si>
    <t>フリガナ</t>
    <phoneticPr fontId="5"/>
  </si>
  <si>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9"/>
  </si>
  <si>
    <t>作成年月日</t>
    <rPh sb="0" eb="2">
      <t>サクセイ</t>
    </rPh>
    <rPh sb="2" eb="5">
      <t>ネンガッピ</t>
    </rPh>
    <phoneticPr fontId="5"/>
  </si>
  <si>
    <t>通話型通報設備</t>
    <rPh sb="0" eb="2">
      <t>ツウワ</t>
    </rPh>
    <rPh sb="2" eb="3">
      <t>ガタ</t>
    </rPh>
    <rPh sb="3" eb="5">
      <t>ツウホウ</t>
    </rPh>
    <rPh sb="5" eb="7">
      <t>セツビ</t>
    </rPh>
    <phoneticPr fontId="5"/>
  </si>
  <si>
    <t>消火栓設備</t>
    <rPh sb="0" eb="1">
      <t>ケ</t>
    </rPh>
    <rPh sb="1" eb="2">
      <t>ヒ</t>
    </rPh>
    <rPh sb="2" eb="3">
      <t>セン</t>
    </rPh>
    <rPh sb="3" eb="5">
      <t>セツビ</t>
    </rPh>
    <phoneticPr fontId="5"/>
  </si>
  <si>
    <t>誘導表示設備</t>
    <rPh sb="0" eb="2">
      <t>ユウドウ</t>
    </rPh>
    <rPh sb="2" eb="4">
      <t>ヒョウジ</t>
    </rPh>
    <rPh sb="4" eb="6">
      <t>セツビ</t>
    </rPh>
    <phoneticPr fontId="5"/>
  </si>
  <si>
    <t>給水栓設備</t>
    <rPh sb="0" eb="1">
      <t>キュウ</t>
    </rPh>
    <rPh sb="1" eb="2">
      <t>ミズ</t>
    </rPh>
    <rPh sb="2" eb="3">
      <t>セン</t>
    </rPh>
    <rPh sb="3" eb="5">
      <t>セツビ</t>
    </rPh>
    <phoneticPr fontId="5"/>
  </si>
  <si>
    <t>監視設備</t>
    <rPh sb="0" eb="2">
      <t>カンシ</t>
    </rPh>
    <rPh sb="2" eb="4">
      <t>セツビ</t>
    </rPh>
    <phoneticPr fontId="5"/>
  </si>
  <si>
    <t>予備発電設備</t>
    <rPh sb="0" eb="2">
      <t>ヨビ</t>
    </rPh>
    <rPh sb="2" eb="4">
      <t>ハツデン</t>
    </rPh>
    <rPh sb="4" eb="6">
      <t>セツビ</t>
    </rPh>
    <phoneticPr fontId="10"/>
  </si>
  <si>
    <t>非常用施設
関連設備</t>
    <rPh sb="0" eb="3">
      <t>ヒジョウヨウ</t>
    </rPh>
    <rPh sb="3" eb="5">
      <t>シセツ</t>
    </rPh>
    <rPh sb="6" eb="8">
      <t>カンレン</t>
    </rPh>
    <rPh sb="8" eb="10">
      <t>セツビ</t>
    </rPh>
    <phoneticPr fontId="9"/>
  </si>
  <si>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5"/>
  </si>
  <si>
    <t>■トンネル台帳  トンネル諸元、非常用施設諸元　【様式A-1】</t>
    <rPh sb="5" eb="7">
      <t>ダイチョウ</t>
    </rPh>
    <rPh sb="25" eb="27">
      <t>ヨウシキ</t>
    </rPh>
    <phoneticPr fontId="5"/>
  </si>
  <si>
    <t>■トンネル台帳 　トンネル情報一覧表　【様式A-2】</t>
    <rPh sb="5" eb="7">
      <t>ダイチョウ</t>
    </rPh>
    <rPh sb="13" eb="15">
      <t>ジョウホウ</t>
    </rPh>
    <rPh sb="15" eb="17">
      <t>イチラン</t>
    </rPh>
    <rPh sb="17" eb="18">
      <t>ヒョウ</t>
    </rPh>
    <rPh sb="20" eb="22">
      <t>ヨウシキ</t>
    </rPh>
    <phoneticPr fontId="5"/>
  </si>
  <si>
    <t>対象箇所</t>
    <rPh sb="0" eb="2">
      <t>タイショウ</t>
    </rPh>
    <rPh sb="2" eb="4">
      <t>カショ</t>
    </rPh>
    <phoneticPr fontId="10"/>
  </si>
  <si>
    <t>内装板</t>
    <rPh sb="0" eb="2">
      <t>ナイソウ</t>
    </rPh>
    <rPh sb="2" eb="3">
      <t>イタ</t>
    </rPh>
    <phoneticPr fontId="10"/>
  </si>
  <si>
    <t>天井板</t>
    <rPh sb="0" eb="2">
      <t>テンジョウ</t>
    </rPh>
    <rPh sb="2" eb="3">
      <t>バン</t>
    </rPh>
    <phoneticPr fontId="10"/>
  </si>
  <si>
    <t>路面</t>
    <rPh sb="0" eb="2">
      <t>ロメン</t>
    </rPh>
    <phoneticPr fontId="10"/>
  </si>
  <si>
    <t>材質劣化</t>
    <rPh sb="0" eb="4">
      <t>ザイシツレッカ</t>
    </rPh>
    <phoneticPr fontId="10"/>
  </si>
  <si>
    <t>漏水</t>
    <rPh sb="0" eb="2">
      <t>ロウスイ</t>
    </rPh>
    <phoneticPr fontId="10"/>
  </si>
  <si>
    <t>有</t>
    <rPh sb="0" eb="1">
      <t>アリ</t>
    </rPh>
    <phoneticPr fontId="10"/>
  </si>
  <si>
    <t>圧ざ</t>
    <rPh sb="0" eb="1">
      <t>アツ</t>
    </rPh>
    <phoneticPr fontId="10"/>
  </si>
  <si>
    <t>ひび割れ</t>
    <rPh sb="2" eb="3">
      <t>ワ</t>
    </rPh>
    <phoneticPr fontId="10"/>
  </si>
  <si>
    <t>沈下</t>
    <rPh sb="0" eb="2">
      <t>チンカ</t>
    </rPh>
    <phoneticPr fontId="10"/>
  </si>
  <si>
    <t>その他</t>
    <rPh sb="2" eb="3">
      <t>タ</t>
    </rPh>
    <phoneticPr fontId="10"/>
  </si>
  <si>
    <t>漏水</t>
    <rPh sb="0" eb="2">
      <t>ロウスイ</t>
    </rPh>
    <phoneticPr fontId="10"/>
  </si>
  <si>
    <t>滞水</t>
    <rPh sb="0" eb="2">
      <t>タイスイ</t>
    </rPh>
    <phoneticPr fontId="10"/>
  </si>
  <si>
    <t>土砂流出</t>
    <rPh sb="0" eb="4">
      <t>ドシャリュウシュツ</t>
    </rPh>
    <phoneticPr fontId="10"/>
  </si>
  <si>
    <t>外力</t>
    <rPh sb="0" eb="2">
      <t>ガイリョク</t>
    </rPh>
    <phoneticPr fontId="10"/>
  </si>
  <si>
    <t>Ⅰ</t>
    <phoneticPr fontId="10"/>
  </si>
  <si>
    <t>Ⅱa</t>
    <phoneticPr fontId="10"/>
  </si>
  <si>
    <t>Ⅱb</t>
    <phoneticPr fontId="10"/>
  </si>
  <si>
    <t>Ⅲ</t>
    <phoneticPr fontId="10"/>
  </si>
  <si>
    <t>Ⅳ</t>
    <phoneticPr fontId="10"/>
  </si>
  <si>
    <t>Ⅱ</t>
    <phoneticPr fontId="10"/>
  </si>
  <si>
    <t>鋼材腐食</t>
    <rPh sb="0" eb="4">
      <t>コウザイフショク</t>
    </rPh>
    <phoneticPr fontId="10"/>
  </si>
  <si>
    <t>つらら,側氷</t>
    <rPh sb="4" eb="5">
      <t>ソク</t>
    </rPh>
    <rPh sb="5" eb="6">
      <t>コオリ</t>
    </rPh>
    <phoneticPr fontId="10"/>
  </si>
  <si>
    <t>側壁</t>
    <rPh sb="0" eb="2">
      <t>ソクヘキ</t>
    </rPh>
    <phoneticPr fontId="10"/>
  </si>
  <si>
    <t>車道側</t>
    <rPh sb="0" eb="2">
      <t>シャドウ</t>
    </rPh>
    <rPh sb="2" eb="3">
      <t>ガワ</t>
    </rPh>
    <phoneticPr fontId="10"/>
  </si>
  <si>
    <t>ダクト側</t>
    <rPh sb="3" eb="4">
      <t>ガワ</t>
    </rPh>
    <phoneticPr fontId="10"/>
  </si>
  <si>
    <t>車道</t>
    <rPh sb="0" eb="2">
      <t>シャドウ</t>
    </rPh>
    <phoneticPr fontId="10"/>
  </si>
  <si>
    <t>歩道</t>
    <rPh sb="0" eb="2">
      <t>ホドウ</t>
    </rPh>
    <phoneticPr fontId="10"/>
  </si>
  <si>
    <t>監査歩路</t>
    <rPh sb="0" eb="2">
      <t>カンサ</t>
    </rPh>
    <rPh sb="2" eb="3">
      <t>ホ</t>
    </rPh>
    <rPh sb="3" eb="4">
      <t>ロ</t>
    </rPh>
    <phoneticPr fontId="10"/>
  </si>
  <si>
    <t>側溝</t>
    <rPh sb="0" eb="2">
      <t>ソッコウ</t>
    </rPh>
    <phoneticPr fontId="10"/>
  </si>
  <si>
    <t>監視員通路</t>
    <rPh sb="0" eb="5">
      <t>カンシインツウロ</t>
    </rPh>
    <phoneticPr fontId="10"/>
  </si>
  <si>
    <t>要</t>
    <rPh sb="0" eb="1">
      <t>ヨウ</t>
    </rPh>
    <phoneticPr fontId="10"/>
  </si>
  <si>
    <t>否</t>
    <rPh sb="0" eb="1">
      <t>ヒ</t>
    </rPh>
    <phoneticPr fontId="10"/>
  </si>
  <si>
    <t>済</t>
    <rPh sb="0" eb="1">
      <t>スミ</t>
    </rPh>
    <phoneticPr fontId="10"/>
  </si>
  <si>
    <t>未</t>
    <rPh sb="0" eb="1">
      <t>ミ</t>
    </rPh>
    <phoneticPr fontId="10"/>
  </si>
  <si>
    <t>継続</t>
    <rPh sb="0" eb="2">
      <t>ケイゾク</t>
    </rPh>
    <phoneticPr fontId="10"/>
  </si>
  <si>
    <t>要監視</t>
    <rPh sb="0" eb="1">
      <t>ヨウ</t>
    </rPh>
    <rPh sb="1" eb="3">
      <t>カンシ</t>
    </rPh>
    <phoneticPr fontId="10"/>
  </si>
  <si>
    <t>要対策</t>
    <rPh sb="0" eb="1">
      <t>ヨウ</t>
    </rPh>
    <rPh sb="1" eb="3">
      <t>タイサク</t>
    </rPh>
    <phoneticPr fontId="10"/>
  </si>
  <si>
    <t>施設の内訳</t>
    <rPh sb="0" eb="2">
      <t>シセツ</t>
    </rPh>
    <rPh sb="3" eb="5">
      <t>ウチワケ</t>
    </rPh>
    <phoneticPr fontId="10"/>
  </si>
  <si>
    <t>部位区分</t>
    <rPh sb="0" eb="2">
      <t>ブイ</t>
    </rPh>
    <rPh sb="2" eb="4">
      <t>クブン</t>
    </rPh>
    <phoneticPr fontId="10"/>
  </si>
  <si>
    <t>異常の種類</t>
    <rPh sb="0" eb="2">
      <t>イジョウ</t>
    </rPh>
    <rPh sb="3" eb="5">
      <t>シュルイ</t>
    </rPh>
    <phoneticPr fontId="10"/>
  </si>
  <si>
    <t>照明施設</t>
    <rPh sb="0" eb="2">
      <t>ショウメイ</t>
    </rPh>
    <rPh sb="2" eb="4">
      <t>シセツ</t>
    </rPh>
    <phoneticPr fontId="10"/>
  </si>
  <si>
    <t>換気施設</t>
    <rPh sb="0" eb="2">
      <t>カンキ</t>
    </rPh>
    <rPh sb="2" eb="4">
      <t>シセツ</t>
    </rPh>
    <phoneticPr fontId="10"/>
  </si>
  <si>
    <t>灯具</t>
    <rPh sb="0" eb="2">
      <t>トウグ</t>
    </rPh>
    <phoneticPr fontId="10"/>
  </si>
  <si>
    <t>ケーブル類</t>
    <rPh sb="4" eb="5">
      <t>ルイ</t>
    </rPh>
    <phoneticPr fontId="10"/>
  </si>
  <si>
    <t>ジェットファン</t>
    <phoneticPr fontId="10"/>
  </si>
  <si>
    <t>VI計</t>
    <rPh sb="2" eb="3">
      <t>ケイ</t>
    </rPh>
    <phoneticPr fontId="10"/>
  </si>
  <si>
    <t>CO計</t>
    <rPh sb="2" eb="3">
      <t>ケイ</t>
    </rPh>
    <phoneticPr fontId="10"/>
  </si>
  <si>
    <t>風向風速計</t>
    <rPh sb="0" eb="2">
      <t>フウコウ</t>
    </rPh>
    <rPh sb="2" eb="5">
      <t>フウソクケイ</t>
    </rPh>
    <phoneticPr fontId="10"/>
  </si>
  <si>
    <t>警報表示版</t>
    <rPh sb="0" eb="2">
      <t>ケイホウ</t>
    </rPh>
    <rPh sb="2" eb="4">
      <t>ヒョウジ</t>
    </rPh>
    <rPh sb="4" eb="5">
      <t>バン</t>
    </rPh>
    <phoneticPr fontId="10"/>
  </si>
  <si>
    <t>点滅灯</t>
    <rPh sb="0" eb="2">
      <t>テンメツ</t>
    </rPh>
    <rPh sb="2" eb="3">
      <t>トウ</t>
    </rPh>
    <phoneticPr fontId="10"/>
  </si>
  <si>
    <t>音信号発生器</t>
    <rPh sb="0" eb="1">
      <t>オト</t>
    </rPh>
    <rPh sb="1" eb="3">
      <t>シンゴウ</t>
    </rPh>
    <rPh sb="3" eb="6">
      <t>ハッセイキ</t>
    </rPh>
    <phoneticPr fontId="10"/>
  </si>
  <si>
    <t>消火器</t>
    <rPh sb="0" eb="3">
      <t>ショウカキ</t>
    </rPh>
    <phoneticPr fontId="10"/>
  </si>
  <si>
    <t>無線通信補助設備</t>
    <rPh sb="0" eb="2">
      <t>ムセン</t>
    </rPh>
    <rPh sb="2" eb="4">
      <t>ツウシン</t>
    </rPh>
    <rPh sb="4" eb="6">
      <t>ホジョ</t>
    </rPh>
    <rPh sb="6" eb="8">
      <t>セツビ</t>
    </rPh>
    <phoneticPr fontId="10"/>
  </si>
  <si>
    <t>標識</t>
    <rPh sb="0" eb="2">
      <t>ヒョウシキ</t>
    </rPh>
    <phoneticPr fontId="10"/>
  </si>
  <si>
    <t>吸音板</t>
    <rPh sb="0" eb="3">
      <t>キュウオンバン</t>
    </rPh>
    <phoneticPr fontId="10"/>
  </si>
  <si>
    <t>附属物本体</t>
    <rPh sb="0" eb="2">
      <t>フゾク</t>
    </rPh>
    <rPh sb="2" eb="3">
      <t>ブツ</t>
    </rPh>
    <rPh sb="3" eb="5">
      <t>ホンタイ</t>
    </rPh>
    <phoneticPr fontId="10"/>
  </si>
  <si>
    <t>ボルト・ﾅｯﾄ・アンカー類</t>
    <rPh sb="12" eb="13">
      <t>ルイ</t>
    </rPh>
    <phoneticPr fontId="10"/>
  </si>
  <si>
    <t>破断</t>
    <rPh sb="0" eb="2">
      <t>ハダン</t>
    </rPh>
    <phoneticPr fontId="10"/>
  </si>
  <si>
    <t>緩み，脱落</t>
    <rPh sb="0" eb="1">
      <t>ユル</t>
    </rPh>
    <rPh sb="3" eb="5">
      <t>ダツラク</t>
    </rPh>
    <phoneticPr fontId="10"/>
  </si>
  <si>
    <t>腐食</t>
    <rPh sb="0" eb="2">
      <t>フショク</t>
    </rPh>
    <phoneticPr fontId="10"/>
  </si>
  <si>
    <t>変形，欠損</t>
    <rPh sb="0" eb="2">
      <t>ヘンケイ</t>
    </rPh>
    <rPh sb="3" eb="5">
      <t>ケッソン</t>
    </rPh>
    <phoneticPr fontId="10"/>
  </si>
  <si>
    <t>がたつき</t>
    <phoneticPr fontId="10"/>
  </si>
  <si>
    <t xml:space="preserve">異常判定区分 </t>
    <rPh sb="0" eb="2">
      <t>イジョウ</t>
    </rPh>
    <rPh sb="2" eb="4">
      <t>ハンテイ</t>
    </rPh>
    <rPh sb="4" eb="6">
      <t>クブン</t>
    </rPh>
    <phoneticPr fontId="10"/>
  </si>
  <si>
    <t>○</t>
    <phoneticPr fontId="10"/>
  </si>
  <si>
    <t>×</t>
    <phoneticPr fontId="10"/>
  </si>
  <si>
    <t>実施有無</t>
    <rPh sb="0" eb="2">
      <t>ジッシ</t>
    </rPh>
    <rPh sb="2" eb="4">
      <t>ウム</t>
    </rPh>
    <phoneticPr fontId="10"/>
  </si>
  <si>
    <t>未</t>
    <rPh sb="0" eb="1">
      <t>ミ</t>
    </rPh>
    <phoneticPr fontId="10"/>
  </si>
  <si>
    <t>済</t>
    <rPh sb="0" eb="1">
      <t>スミ</t>
    </rPh>
    <phoneticPr fontId="10"/>
  </si>
  <si>
    <t>継続</t>
    <rPh sb="0" eb="2">
      <t>ケイゾク</t>
    </rPh>
    <phoneticPr fontId="10"/>
  </si>
  <si>
    <t>様式C-2</t>
    <rPh sb="0" eb="2">
      <t>ヨウシキ</t>
    </rPh>
    <phoneticPr fontId="10"/>
  </si>
  <si>
    <t>対策区分の判定</t>
    <rPh sb="0" eb="2">
      <t>タイサク</t>
    </rPh>
    <rPh sb="2" eb="4">
      <t>クブン</t>
    </rPh>
    <rPh sb="5" eb="7">
      <t>ハンテイ</t>
    </rPh>
    <phoneticPr fontId="10"/>
  </si>
  <si>
    <t>Ⅰ</t>
    <phoneticPr fontId="10"/>
  </si>
  <si>
    <t>Ⅱ</t>
    <phoneticPr fontId="10"/>
  </si>
  <si>
    <t>Ⅱa</t>
    <phoneticPr fontId="10"/>
  </si>
  <si>
    <t>Ⅱb</t>
    <phoneticPr fontId="10"/>
  </si>
  <si>
    <t>Ⅲ</t>
    <phoneticPr fontId="10"/>
  </si>
  <si>
    <t>Ⅳ</t>
    <phoneticPr fontId="10"/>
  </si>
  <si>
    <t>健全性</t>
    <rPh sb="0" eb="3">
      <t>ケンゼンセイ</t>
    </rPh>
    <phoneticPr fontId="10"/>
  </si>
  <si>
    <t>様式D-3</t>
    <rPh sb="0" eb="2">
      <t>ヨウシキ</t>
    </rPh>
    <phoneticPr fontId="10"/>
  </si>
  <si>
    <t>点検様式作成フロ-</t>
    <rPh sb="0" eb="2">
      <t>テンケン</t>
    </rPh>
    <rPh sb="2" eb="4">
      <t>ヨウシキ</t>
    </rPh>
    <rPh sb="4" eb="6">
      <t>サクセイ</t>
    </rPh>
    <phoneticPr fontId="10"/>
  </si>
  <si>
    <t>変状面積算出方法</t>
    <rPh sb="0" eb="2">
      <t>ヘンジョウ</t>
    </rPh>
    <rPh sb="2" eb="4">
      <t>メンセキ</t>
    </rPh>
    <rPh sb="4" eb="6">
      <t>サンシュツ</t>
    </rPh>
    <rPh sb="6" eb="8">
      <t>ホウホウ</t>
    </rPh>
    <phoneticPr fontId="10"/>
  </si>
  <si>
    <t>通話型通報設備</t>
    <rPh sb="0" eb="2">
      <t>ツウワ</t>
    </rPh>
    <rPh sb="2" eb="3">
      <t>ガタ</t>
    </rPh>
    <rPh sb="3" eb="5">
      <t>ツウホウ</t>
    </rPh>
    <rPh sb="5" eb="7">
      <t>セツビ</t>
    </rPh>
    <phoneticPr fontId="10"/>
  </si>
  <si>
    <t>操作型通報設備</t>
    <rPh sb="0" eb="2">
      <t>ソウサ</t>
    </rPh>
    <rPh sb="2" eb="3">
      <t>ガタ</t>
    </rPh>
    <rPh sb="3" eb="5">
      <t>ツウホウ</t>
    </rPh>
    <rPh sb="5" eb="7">
      <t>セツビ</t>
    </rPh>
    <phoneticPr fontId="10"/>
  </si>
  <si>
    <t>自動通報設備</t>
    <rPh sb="0" eb="2">
      <t>ジドウ</t>
    </rPh>
    <rPh sb="2" eb="4">
      <t>ツウホウ</t>
    </rPh>
    <rPh sb="4" eb="6">
      <t>セツビ</t>
    </rPh>
    <phoneticPr fontId="10"/>
  </si>
  <si>
    <t>監視設備(CCTV)</t>
    <rPh sb="0" eb="2">
      <t>カンシ</t>
    </rPh>
    <rPh sb="2" eb="4">
      <t>セツビ</t>
    </rPh>
    <phoneticPr fontId="10"/>
  </si>
  <si>
    <t>給水栓設備</t>
    <rPh sb="0" eb="3">
      <t>キュウスイセン</t>
    </rPh>
    <rPh sb="3" eb="5">
      <t>セツビ</t>
    </rPh>
    <phoneticPr fontId="10"/>
  </si>
  <si>
    <t>消火栓設備</t>
    <rPh sb="0" eb="3">
      <t>ショウカセン</t>
    </rPh>
    <rPh sb="3" eb="5">
      <t>セツビ</t>
    </rPh>
    <phoneticPr fontId="10"/>
  </si>
  <si>
    <t>誘導表示施設</t>
    <rPh sb="0" eb="2">
      <t>ユウドウ</t>
    </rPh>
    <rPh sb="2" eb="4">
      <t>ヒョウジ</t>
    </rPh>
    <rPh sb="4" eb="6">
      <t>シセツ</t>
    </rPh>
    <phoneticPr fontId="10"/>
  </si>
  <si>
    <t>避難情報提供設備</t>
    <rPh sb="0" eb="2">
      <t>ヒナン</t>
    </rPh>
    <rPh sb="2" eb="4">
      <t>ジョウホウ</t>
    </rPh>
    <rPh sb="4" eb="6">
      <t>テイキョウ</t>
    </rPh>
    <rPh sb="6" eb="8">
      <t>セツビ</t>
    </rPh>
    <phoneticPr fontId="10"/>
  </si>
  <si>
    <t>作成フロー図</t>
    <rPh sb="0" eb="2">
      <t>サクセイ</t>
    </rPh>
    <rPh sb="5" eb="6">
      <t>ズ</t>
    </rPh>
    <phoneticPr fontId="10"/>
  </si>
  <si>
    <t>点検調書作成手順</t>
    <rPh sb="0" eb="2">
      <t>テンケン</t>
    </rPh>
    <rPh sb="2" eb="4">
      <t>チョウショ</t>
    </rPh>
    <rPh sb="4" eb="6">
      <t>サクセイ</t>
    </rPh>
    <rPh sb="6" eb="8">
      <t>テジュン</t>
    </rPh>
    <phoneticPr fontId="10"/>
  </si>
  <si>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</si>
  <si>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10"/>
  </si>
  <si>
    <t>現場点検作業を実施し，近接目視点検で確認した変状状況や補修履歴を忠実に変状展開図に転記する</t>
  </si>
  <si>
    <t>③様式D-1-1、様式D-1-2</t>
    <rPh sb="1" eb="3">
      <t>ヨウシキ</t>
    </rPh>
    <rPh sb="9" eb="11">
      <t>ヨウシキ</t>
    </rPh>
    <phoneticPr fontId="10"/>
  </si>
  <si>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</si>
  <si>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10"/>
  </si>
  <si>
    <t>写真台帳の作成と同時に，トンネルの構造を展開した位置図に変状写真位置を記録する</t>
    <phoneticPr fontId="10"/>
  </si>
  <si>
    <t>⑤様式D-3</t>
    <rPh sb="1" eb="3">
      <t>ヨウシキ</t>
    </rPh>
    <phoneticPr fontId="10"/>
  </si>
  <si>
    <t>変状展開図ならびに写真台帳をもとに覆工スパンごとの変状展開図を作成し，変状発生状況をとりまとめる</t>
    <phoneticPr fontId="10"/>
  </si>
  <si>
    <t>⑥様式E-1、様式E-2</t>
    <rPh sb="1" eb="3">
      <t>ヨウシキ</t>
    </rPh>
    <rPh sb="7" eb="9">
      <t>ヨウシキ</t>
    </rPh>
    <phoneticPr fontId="10"/>
  </si>
  <si>
    <t>様式Ｄ－1～様式Ｄ－3をもとに，健全性の診断結果を集計する</t>
    <phoneticPr fontId="10"/>
  </si>
  <si>
    <t>⑦様式C-1-1、様式C-1-2</t>
    <rPh sb="1" eb="3">
      <t>ヨウシキ</t>
    </rPh>
    <rPh sb="9" eb="11">
      <t>ヨウシキ</t>
    </rPh>
    <phoneticPr fontId="10"/>
  </si>
  <si>
    <t>写真台帳をもとに，対策区分の判定区分がⅡ～Ⅳの変状（対策実施後のⅠを含む），異常判定区分「×」（対策実施後の「○」を含む）の概要を記録する</t>
    <phoneticPr fontId="10"/>
  </si>
  <si>
    <t>⑧様式C-2</t>
    <rPh sb="1" eb="3">
      <t>ヨウシキ</t>
    </rPh>
    <phoneticPr fontId="10"/>
  </si>
  <si>
    <t>調査，措置を実施した場合，その履歴を記録する</t>
    <phoneticPr fontId="10"/>
  </si>
  <si>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0"/>
  </si>
  <si>
    <t>注2）材料劣化による：打音異常</t>
    <rPh sb="0" eb="1">
      <t>チュウ</t>
    </rPh>
    <rPh sb="3" eb="7">
      <t>ザイリョウレッカ</t>
    </rPh>
    <rPh sb="11" eb="13">
      <t>ダオン</t>
    </rPh>
    <rPh sb="13" eb="15">
      <t>イジョウ</t>
    </rPh>
    <phoneticPr fontId="10"/>
  </si>
  <si>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10"/>
  </si>
  <si>
    <t>　　　例）ひび割れ：長さ（L）×最大ひび割れ幅（t）を記録する。　　
　　　　　変形，移動，沈下：数値的な記載が可能な場合のみ記載する。</t>
    <rPh sb="3" eb="4">
      <t>レイ</t>
    </rPh>
    <phoneticPr fontId="10"/>
  </si>
  <si>
    <t>部位区分</t>
  </si>
  <si>
    <t>変状区分</t>
  </si>
  <si>
    <t>変状種類</t>
  </si>
  <si>
    <t>対策区分</t>
  </si>
  <si>
    <t>健全性</t>
  </si>
  <si>
    <t>調査の要否</t>
  </si>
  <si>
    <t>措置の要否</t>
  </si>
  <si>
    <t>実施有無</t>
  </si>
  <si>
    <t>氷盤</t>
    <rPh sb="0" eb="2">
      <t>コオリバン</t>
    </rPh>
    <phoneticPr fontId="10"/>
  </si>
  <si>
    <t>㎡</t>
    <phoneticPr fontId="10"/>
  </si>
  <si>
    <t>非常用施設</t>
    <rPh sb="0" eb="3">
      <t>ヒジョウヨウ</t>
    </rPh>
    <rPh sb="3" eb="5">
      <t>シセツ</t>
    </rPh>
    <phoneticPr fontId="10"/>
  </si>
  <si>
    <t>亀裂</t>
    <rPh sb="0" eb="2">
      <t>キレツ</t>
    </rPh>
    <phoneticPr fontId="10"/>
  </si>
  <si>
    <t>取付部材</t>
    <rPh sb="0" eb="1">
      <t>ト</t>
    </rPh>
    <rPh sb="1" eb="2">
      <t>ツ</t>
    </rPh>
    <rPh sb="2" eb="4">
      <t>ブザイ</t>
    </rPh>
    <phoneticPr fontId="10"/>
  </si>
  <si>
    <t>側壁（右側）</t>
    <rPh sb="0" eb="2">
      <t>ソクヘキ</t>
    </rPh>
    <rPh sb="3" eb="5">
      <t>ミギガワ</t>
    </rPh>
    <phoneticPr fontId="10"/>
  </si>
  <si>
    <t>側壁（左側）</t>
    <rPh sb="0" eb="2">
      <t>ソクヘキ</t>
    </rPh>
    <rPh sb="3" eb="5">
      <t>ヒダリガワ</t>
    </rPh>
    <phoneticPr fontId="10"/>
  </si>
  <si>
    <t>アーチ（右側）</t>
    <rPh sb="4" eb="6">
      <t>ミギガワ</t>
    </rPh>
    <phoneticPr fontId="10"/>
  </si>
  <si>
    <t>アーチ（左側）</t>
    <rPh sb="4" eb="5">
      <t>ヒダリ</t>
    </rPh>
    <rPh sb="5" eb="6">
      <t>ガワ</t>
    </rPh>
    <phoneticPr fontId="10"/>
  </si>
  <si>
    <t>アーチ（天端）</t>
    <rPh sb="4" eb="5">
      <t>テン</t>
    </rPh>
    <rPh sb="5" eb="6">
      <t>タン</t>
    </rPh>
    <phoneticPr fontId="10"/>
  </si>
  <si>
    <t>アーチ（全周）</t>
    <rPh sb="4" eb="6">
      <t>ゼンシュウ</t>
    </rPh>
    <phoneticPr fontId="10"/>
  </si>
  <si>
    <t>横断目地（右側）</t>
    <rPh sb="0" eb="2">
      <t>オウダン</t>
    </rPh>
    <rPh sb="2" eb="4">
      <t>メジ</t>
    </rPh>
    <rPh sb="5" eb="7">
      <t>ミギガワ</t>
    </rPh>
    <phoneticPr fontId="10"/>
  </si>
  <si>
    <t>横断目地（左側）</t>
    <rPh sb="0" eb="2">
      <t>オウダン</t>
    </rPh>
    <rPh sb="2" eb="4">
      <t>メジ</t>
    </rPh>
    <rPh sb="5" eb="7">
      <t>ヒダリガワ</t>
    </rPh>
    <phoneticPr fontId="10"/>
  </si>
  <si>
    <t>横断目地（天端）</t>
    <rPh sb="0" eb="2">
      <t>オウダン</t>
    </rPh>
    <rPh sb="2" eb="4">
      <t>メジ</t>
    </rPh>
    <rPh sb="5" eb="6">
      <t>テン</t>
    </rPh>
    <rPh sb="6" eb="7">
      <t>タン</t>
    </rPh>
    <phoneticPr fontId="10"/>
  </si>
  <si>
    <t>横断目地（全周）</t>
    <rPh sb="0" eb="2">
      <t>オウダン</t>
    </rPh>
    <rPh sb="2" eb="4">
      <t>メジ</t>
    </rPh>
    <rPh sb="5" eb="7">
      <t>ゼンシュウ</t>
    </rPh>
    <phoneticPr fontId="10"/>
  </si>
  <si>
    <t>水平打ち継ぎ目（右側）</t>
    <rPh sb="0" eb="2">
      <t>スイヘイ</t>
    </rPh>
    <rPh sb="2" eb="3">
      <t>ウ</t>
    </rPh>
    <rPh sb="4" eb="5">
      <t>ツ</t>
    </rPh>
    <rPh sb="6" eb="7">
      <t>メ</t>
    </rPh>
    <rPh sb="8" eb="10">
      <t>ミギガワ</t>
    </rPh>
    <phoneticPr fontId="10"/>
  </si>
  <si>
    <t>水平打ち継ぎ目（左側）</t>
    <rPh sb="0" eb="2">
      <t>スイヘイ</t>
    </rPh>
    <rPh sb="2" eb="3">
      <t>ウ</t>
    </rPh>
    <rPh sb="4" eb="5">
      <t>ツ</t>
    </rPh>
    <rPh sb="6" eb="7">
      <t>メ</t>
    </rPh>
    <rPh sb="8" eb="10">
      <t>ヒダリガワ</t>
    </rPh>
    <phoneticPr fontId="10"/>
  </si>
  <si>
    <t>面壁・妻壁等</t>
    <rPh sb="0" eb="2">
      <t>メンペキ</t>
    </rPh>
    <rPh sb="3" eb="4">
      <t>ツマ</t>
    </rPh>
    <rPh sb="4" eb="5">
      <t>カベ</t>
    </rPh>
    <rPh sb="5" eb="6">
      <t>トウ</t>
    </rPh>
    <phoneticPr fontId="10"/>
  </si>
  <si>
    <t>トンネルの分類</t>
    <rPh sb="5" eb="7">
      <t>ブンルイ</t>
    </rPh>
    <phoneticPr fontId="10"/>
  </si>
  <si>
    <t>トンネル工法</t>
    <rPh sb="4" eb="6">
      <t>コウホウ</t>
    </rPh>
    <phoneticPr fontId="10"/>
  </si>
  <si>
    <t>陸上トンネル（掘進工法）</t>
    <rPh sb="0" eb="2">
      <t>リクジョウ</t>
    </rPh>
    <rPh sb="7" eb="9">
      <t>クッシン</t>
    </rPh>
    <rPh sb="9" eb="11">
      <t>コウホウ</t>
    </rPh>
    <phoneticPr fontId="10"/>
  </si>
  <si>
    <t>陸上トンネル（開削工法）</t>
    <rPh sb="0" eb="2">
      <t>リクジョウ</t>
    </rPh>
    <rPh sb="7" eb="9">
      <t>カイサク</t>
    </rPh>
    <rPh sb="9" eb="11">
      <t>コウホウ</t>
    </rPh>
    <phoneticPr fontId="10"/>
  </si>
  <si>
    <t>陸上トンネル（その他）</t>
    <rPh sb="0" eb="2">
      <t>リクジョウ</t>
    </rPh>
    <rPh sb="9" eb="10">
      <t>タ</t>
    </rPh>
    <phoneticPr fontId="10"/>
  </si>
  <si>
    <t>水底トンネル（掘進工法）</t>
    <rPh sb="0" eb="2">
      <t>スイテイ</t>
    </rPh>
    <rPh sb="7" eb="9">
      <t>クッシン</t>
    </rPh>
    <rPh sb="9" eb="11">
      <t>コウホウ</t>
    </rPh>
    <phoneticPr fontId="10"/>
  </si>
  <si>
    <t>水底トンネル（開削工法）</t>
    <rPh sb="0" eb="2">
      <t>スイテイ</t>
    </rPh>
    <rPh sb="7" eb="9">
      <t>カイサク</t>
    </rPh>
    <rPh sb="9" eb="11">
      <t>コウホウ</t>
    </rPh>
    <phoneticPr fontId="10"/>
  </si>
  <si>
    <t>水底トンネル（沈埋工法）</t>
    <rPh sb="0" eb="2">
      <t>スイテイ</t>
    </rPh>
    <rPh sb="7" eb="9">
      <t>チンマイ</t>
    </rPh>
    <rPh sb="9" eb="11">
      <t>コウホウ</t>
    </rPh>
    <phoneticPr fontId="10"/>
  </si>
  <si>
    <t>水底トンネル（その他）</t>
    <rPh sb="0" eb="2">
      <t>スイテイ</t>
    </rPh>
    <rPh sb="9" eb="10">
      <t>タ</t>
    </rPh>
    <phoneticPr fontId="10"/>
  </si>
  <si>
    <t>山岳トンネル工法（NATM）</t>
    <rPh sb="0" eb="2">
      <t>サンガク</t>
    </rPh>
    <rPh sb="6" eb="8">
      <t>コウホウ</t>
    </rPh>
    <phoneticPr fontId="10"/>
  </si>
  <si>
    <t>矢板工法</t>
    <rPh sb="0" eb="2">
      <t>ヤイタ</t>
    </rPh>
    <rPh sb="2" eb="4">
      <t>コウホウ</t>
    </rPh>
    <phoneticPr fontId="10"/>
  </si>
  <si>
    <t>開削工法</t>
    <rPh sb="0" eb="2">
      <t>カイサク</t>
    </rPh>
    <rPh sb="2" eb="4">
      <t>コウホウ</t>
    </rPh>
    <phoneticPr fontId="10"/>
  </si>
  <si>
    <t>シールド工法</t>
    <rPh sb="4" eb="6">
      <t>コウホウ</t>
    </rPh>
    <phoneticPr fontId="10"/>
  </si>
  <si>
    <t>トンネル区分</t>
    <rPh sb="4" eb="6">
      <t>クブン</t>
    </rPh>
    <phoneticPr fontId="5"/>
  </si>
  <si>
    <t>緊急輸送路</t>
    <rPh sb="0" eb="2">
      <t>キンキュウ</t>
    </rPh>
    <rPh sb="2" eb="5">
      <t>ユソウロ</t>
    </rPh>
    <phoneticPr fontId="10"/>
  </si>
  <si>
    <t>代替路</t>
    <rPh sb="0" eb="2">
      <t>ダイガ</t>
    </rPh>
    <rPh sb="2" eb="3">
      <t>ロ</t>
    </rPh>
    <phoneticPr fontId="10"/>
  </si>
  <si>
    <t>無</t>
    <rPh sb="0" eb="1">
      <t>ナシ</t>
    </rPh>
    <phoneticPr fontId="10"/>
  </si>
  <si>
    <t>様式A～B</t>
    <rPh sb="0" eb="2">
      <t>ヨウシキ</t>
    </rPh>
    <phoneticPr fontId="10"/>
  </si>
  <si>
    <t>補強・補修材の破損</t>
    <rPh sb="0" eb="2">
      <t>ホキョウ</t>
    </rPh>
    <rPh sb="3" eb="5">
      <t>ホシュウ</t>
    </rPh>
    <rPh sb="5" eb="6">
      <t>ザイ</t>
    </rPh>
    <rPh sb="7" eb="9">
      <t>ハソン</t>
    </rPh>
    <phoneticPr fontId="10"/>
  </si>
  <si>
    <t>補強・補修材の破損</t>
    <rPh sb="0" eb="2">
      <t>ホキョウ</t>
    </rPh>
    <rPh sb="3" eb="6">
      <t>ホシュウザイ</t>
    </rPh>
    <rPh sb="7" eb="9">
      <t>ハソン</t>
    </rPh>
    <phoneticPr fontId="10"/>
  </si>
  <si>
    <t>－</t>
    <phoneticPr fontId="10"/>
  </si>
  <si>
    <t>その他</t>
    <rPh sb="2" eb="3">
      <t>タ</t>
    </rPh>
    <phoneticPr fontId="10"/>
  </si>
  <si>
    <t>その他施設</t>
    <rPh sb="2" eb="3">
      <t>タ</t>
    </rPh>
    <rPh sb="3" eb="5">
      <t>シセツ</t>
    </rPh>
    <phoneticPr fontId="10"/>
  </si>
  <si>
    <t>天井板取付部材</t>
    <rPh sb="0" eb="2">
      <t>テンジョウ</t>
    </rPh>
    <rPh sb="2" eb="3">
      <t>イタ</t>
    </rPh>
    <rPh sb="3" eb="4">
      <t>ト</t>
    </rPh>
    <rPh sb="4" eb="5">
      <t>ツ</t>
    </rPh>
    <rPh sb="5" eb="7">
      <t>ブザイ</t>
    </rPh>
    <phoneticPr fontId="10"/>
  </si>
  <si>
    <t>内装板取付部材</t>
    <rPh sb="0" eb="2">
      <t>ナイソウ</t>
    </rPh>
    <rPh sb="2" eb="3">
      <t>イタ</t>
    </rPh>
    <rPh sb="3" eb="4">
      <t>ト</t>
    </rPh>
    <rPh sb="4" eb="5">
      <t>ツ</t>
    </rPh>
    <rPh sb="5" eb="7">
      <t>ブザイ</t>
    </rPh>
    <phoneticPr fontId="10"/>
  </si>
  <si>
    <t>様式C-1-1(本体工)、C-2、D-1-1、D-3</t>
    <rPh sb="0" eb="2">
      <t>ヨウシキ</t>
    </rPh>
    <rPh sb="8" eb="11">
      <t>ホンタイコウ</t>
    </rPh>
    <phoneticPr fontId="10"/>
  </si>
  <si>
    <t>ファイル作成にあたって</t>
    <rPh sb="4" eb="6">
      <t>サクセイ</t>
    </rPh>
    <phoneticPr fontId="10"/>
  </si>
  <si>
    <t>うき・はく離</t>
    <rPh sb="5" eb="6">
      <t>リ</t>
    </rPh>
    <phoneticPr fontId="10"/>
  </si>
  <si>
    <t>様式C-1-2（附属物）、D-1-2</t>
    <rPh sb="0" eb="2">
      <t>ヨウシキ</t>
    </rPh>
    <rPh sb="8" eb="10">
      <t>フゾク</t>
    </rPh>
    <rPh sb="10" eb="11">
      <t>ブツ</t>
    </rPh>
    <phoneticPr fontId="10"/>
  </si>
  <si>
    <t>覆工・坑門</t>
    <rPh sb="0" eb="2">
      <t>フッコウ</t>
    </rPh>
    <rPh sb="3" eb="5">
      <t>コウモン</t>
    </rPh>
    <phoneticPr fontId="10"/>
  </si>
  <si>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0"/>
  </si>
  <si>
    <t>※　行が不足する場合は、適時、表の行を増やすこと。</t>
    <rPh sb="2" eb="3">
      <t>ギョウ</t>
    </rPh>
    <rPh sb="4" eb="6">
      <t>フソク</t>
    </rPh>
    <rPh sb="8" eb="10">
      <t>バアイ</t>
    </rPh>
    <phoneticPr fontId="10"/>
  </si>
  <si>
    <t>変形、移動</t>
    <rPh sb="0" eb="2">
      <t>ヘンケイ</t>
    </rPh>
    <rPh sb="3" eb="5">
      <t>イドウ</t>
    </rPh>
    <phoneticPr fontId="10"/>
  </si>
  <si>
    <r>
      <t>②様式</t>
    </r>
    <r>
      <rPr>
        <sz val="11"/>
        <color theme="1"/>
        <rFont val="ＭＳ Ｐゴシック"/>
        <family val="3"/>
        <charset val="128"/>
        <scheme val="minor"/>
      </rPr>
      <t>D-2-1、様式D-2-1´</t>
    </r>
    <rPh sb="1" eb="3">
      <t>ヨウシキ</t>
    </rPh>
    <rPh sb="9" eb="11">
      <t>ヨウシキ</t>
    </rPh>
    <phoneticPr fontId="10"/>
  </si>
  <si>
    <t>①ファイルの分割について</t>
    <rPh sb="6" eb="8">
      <t>ブンカツ</t>
    </rPh>
    <phoneticPr fontId="10"/>
  </si>
  <si>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10"/>
  </si>
  <si>
    <t>巻厚の不足または減少，背面空洞</t>
    <rPh sb="0" eb="1">
      <t>マ</t>
    </rPh>
    <rPh sb="1" eb="2">
      <t>アツ</t>
    </rPh>
    <rPh sb="3" eb="5">
      <t>フソク</t>
    </rPh>
    <rPh sb="8" eb="10">
      <t>ゲンショウ</t>
    </rPh>
    <rPh sb="11" eb="13">
      <t>ハイメン</t>
    </rPh>
    <rPh sb="13" eb="15">
      <t>クウドウ</t>
    </rPh>
    <phoneticPr fontId="10"/>
  </si>
  <si>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5"/>
  </si>
  <si>
    <t>国道434号</t>
    <phoneticPr fontId="10"/>
  </si>
  <si>
    <t>山口県岩国土木建築事務所</t>
    <phoneticPr fontId="10"/>
  </si>
  <si>
    <t>（株）ウエスコ　服部明彦</t>
    <phoneticPr fontId="10"/>
  </si>
  <si>
    <t>山口県岩国市錦町宇佐</t>
    <phoneticPr fontId="10"/>
  </si>
  <si>
    <t>覆工（内装なし）</t>
    <rPh sb="0" eb="2">
      <t>フッコウ</t>
    </rPh>
    <rPh sb="3" eb="5">
      <t>ナイソウ</t>
    </rPh>
    <phoneticPr fontId="10"/>
  </si>
  <si>
    <t>面壁型</t>
    <rPh sb="0" eb="2">
      <t>メンヘキ</t>
    </rPh>
    <rPh sb="2" eb="3">
      <t>カタ</t>
    </rPh>
    <phoneticPr fontId="10"/>
  </si>
  <si>
    <t>PS</t>
    <phoneticPr fontId="10"/>
  </si>
  <si>
    <t>PE</t>
    <phoneticPr fontId="10"/>
  </si>
  <si>
    <t>0.0</t>
    <phoneticPr fontId="10"/>
  </si>
  <si>
    <t>無料（一般）</t>
    <rPh sb="0" eb="2">
      <t>ムリョウ</t>
    </rPh>
    <rPh sb="3" eb="5">
      <t>イッパン</t>
    </rPh>
    <phoneticPr fontId="10"/>
  </si>
  <si>
    <t>コンクリート系</t>
    <rPh sb="6" eb="7">
      <t>ケイ</t>
    </rPh>
    <phoneticPr fontId="10"/>
  </si>
  <si>
    <t>LED</t>
    <phoneticPr fontId="10"/>
  </si>
  <si>
    <t>自然換気</t>
    <rPh sb="0" eb="2">
      <t>シゼン</t>
    </rPh>
    <rPh sb="2" eb="4">
      <t>カンキ</t>
    </rPh>
    <phoneticPr fontId="10"/>
  </si>
  <si>
    <t>タカハチヤマダイ3トンネル</t>
    <phoneticPr fontId="10"/>
  </si>
  <si>
    <t>高鉢山第3トンネル</t>
    <phoneticPr fontId="10"/>
  </si>
  <si>
    <t>34.407797,132.040057</t>
    <phoneticPr fontId="10"/>
  </si>
  <si>
    <t>○</t>
  </si>
  <si>
    <t>-</t>
    <phoneticPr fontId="10"/>
  </si>
  <si>
    <t>卵形側溝+暗渠</t>
    <rPh sb="0" eb="2">
      <t>ランケイ</t>
    </rPh>
    <rPh sb="2" eb="4">
      <t>ソッコウ</t>
    </rPh>
    <rPh sb="5" eb="7">
      <t>アンキョ</t>
    </rPh>
    <phoneticPr fontId="10"/>
  </si>
  <si>
    <t>D</t>
    <phoneticPr fontId="10"/>
  </si>
  <si>
    <t>■定期点検記録様式　トンネル変状・異常箇所写真位置図</t>
    <rPh sb="1" eb="3">
      <t>テイキ</t>
    </rPh>
    <rPh sb="3" eb="5">
      <t>テンケン</t>
    </rPh>
    <rPh sb="5" eb="7">
      <t>キロク</t>
    </rPh>
    <rPh sb="7" eb="9">
      <t>ヨウシキ</t>
    </rPh>
    <rPh sb="17" eb="19">
      <t>イジョウ</t>
    </rPh>
    <phoneticPr fontId="5"/>
  </si>
  <si>
    <t>トンネルID</t>
    <phoneticPr fontId="5"/>
  </si>
  <si>
    <t>Ⅰ</t>
  </si>
  <si>
    <t>あり</t>
    <phoneticPr fontId="10"/>
  </si>
  <si>
    <t>陸上トンネル 掘進工法</t>
    <phoneticPr fontId="10"/>
  </si>
  <si>
    <t>国道434号</t>
    <rPh sb="0" eb="2">
      <t>コクドウ</t>
    </rPh>
    <rPh sb="5" eb="6">
      <t>ゴウ</t>
    </rPh>
    <phoneticPr fontId="10"/>
  </si>
  <si>
    <t>緊急輸送道路</t>
    <rPh sb="0" eb="2">
      <t>キンキュウ</t>
    </rPh>
    <rPh sb="2" eb="4">
      <t>ユソウ</t>
    </rPh>
    <rPh sb="4" eb="6">
      <t>ドウロ</t>
    </rPh>
    <phoneticPr fontId="5"/>
  </si>
  <si>
    <t>あり</t>
  </si>
  <si>
    <t>Ⅱ</t>
  </si>
  <si>
    <t>なし</t>
    <phoneticPr fontId="10"/>
  </si>
  <si>
    <t>陸上トンネル 開削工法</t>
    <phoneticPr fontId="10"/>
  </si>
  <si>
    <t>代替路の有無</t>
    <rPh sb="0" eb="2">
      <t>ダイガエ</t>
    </rPh>
    <rPh sb="2" eb="3">
      <t>ロ</t>
    </rPh>
    <rPh sb="4" eb="6">
      <t>ウム</t>
    </rPh>
    <phoneticPr fontId="5"/>
  </si>
  <si>
    <t>Ⅲ</t>
  </si>
  <si>
    <t>陸上トンネル その他</t>
    <phoneticPr fontId="10"/>
  </si>
  <si>
    <t>定期点検業者</t>
    <rPh sb="0" eb="2">
      <t>テイキ</t>
    </rPh>
    <rPh sb="2" eb="4">
      <t>テンケン</t>
    </rPh>
    <rPh sb="4" eb="6">
      <t>ギョウシャ</t>
    </rPh>
    <phoneticPr fontId="9"/>
  </si>
  <si>
    <t>（株）ウエスコ</t>
    <rPh sb="1" eb="2">
      <t>カブ</t>
    </rPh>
    <phoneticPr fontId="10"/>
  </si>
  <si>
    <t>定期点検年月日</t>
    <rPh sb="0" eb="2">
      <t>テイキ</t>
    </rPh>
    <rPh sb="2" eb="4">
      <t>テンケン</t>
    </rPh>
    <rPh sb="4" eb="7">
      <t>ネンガッピ</t>
    </rPh>
    <phoneticPr fontId="9"/>
  </si>
  <si>
    <t>Ⅳ</t>
  </si>
  <si>
    <t>水底トンネル 掘進工法</t>
    <phoneticPr fontId="10"/>
  </si>
  <si>
    <t>定期点検者名</t>
    <rPh sb="0" eb="2">
      <t>テイキ</t>
    </rPh>
    <rPh sb="2" eb="4">
      <t>テンケン</t>
    </rPh>
    <rPh sb="4" eb="5">
      <t>シャ</t>
    </rPh>
    <rPh sb="5" eb="6">
      <t>メイ</t>
    </rPh>
    <phoneticPr fontId="9"/>
  </si>
  <si>
    <t>服部明彦</t>
    <rPh sb="0" eb="4">
      <t>ハットリアキヒコ</t>
    </rPh>
    <phoneticPr fontId="10"/>
  </si>
  <si>
    <t>陸上トンネル 掘進工法</t>
  </si>
  <si>
    <t>水底トンネル 沈埋工法</t>
    <phoneticPr fontId="10"/>
  </si>
  <si>
    <t>起点</t>
    <rPh sb="0" eb="2">
      <t>キテン</t>
    </rPh>
    <phoneticPr fontId="9"/>
  </si>
  <si>
    <t>緯度</t>
    <rPh sb="0" eb="2">
      <t>イド</t>
    </rPh>
    <phoneticPr fontId="9"/>
  </si>
  <si>
    <t>変状・異常
箇所数合計</t>
    <rPh sb="0" eb="2">
      <t>ヘンジョウ</t>
    </rPh>
    <rPh sb="3" eb="5">
      <t>イジョウ</t>
    </rPh>
    <rPh sb="6" eb="9">
      <t>カショスウ</t>
    </rPh>
    <rPh sb="9" eb="11">
      <t>ゴウケイ</t>
    </rPh>
    <phoneticPr fontId="9"/>
  </si>
  <si>
    <t>トンネル
本体工</t>
    <rPh sb="5" eb="7">
      <t>ホンタイ</t>
    </rPh>
    <rPh sb="7" eb="8">
      <t>コウ</t>
    </rPh>
    <phoneticPr fontId="9"/>
  </si>
  <si>
    <t>材質劣化</t>
    <rPh sb="0" eb="2">
      <t>ザイシツ</t>
    </rPh>
    <rPh sb="2" eb="4">
      <t>レッカ</t>
    </rPh>
    <phoneticPr fontId="9"/>
  </si>
  <si>
    <t>Ⅱ</t>
    <phoneticPr fontId="9"/>
  </si>
  <si>
    <t>Ⅲ</t>
    <phoneticPr fontId="9"/>
  </si>
  <si>
    <t>Ⅳ</t>
    <phoneticPr fontId="9"/>
  </si>
  <si>
    <t>トンネル毎
の健全性</t>
    <rPh sb="4" eb="5">
      <t>ゴト</t>
    </rPh>
    <rPh sb="7" eb="10">
      <t>ケンゼンセイ</t>
    </rPh>
    <phoneticPr fontId="9"/>
  </si>
  <si>
    <t>附属物の
取付状態</t>
    <phoneticPr fontId="9"/>
  </si>
  <si>
    <r>
      <t xml:space="preserve">◯
</t>
    </r>
    <r>
      <rPr>
        <sz val="9"/>
        <rFont val="HGSｺﾞｼｯｸM"/>
        <family val="3"/>
        <charset val="128"/>
      </rPr>
      <t>（応急措置後）</t>
    </r>
    <phoneticPr fontId="10"/>
  </si>
  <si>
    <t>水底トンネル 開削工法</t>
    <phoneticPr fontId="10"/>
  </si>
  <si>
    <t>水底トンネル その他</t>
    <phoneticPr fontId="10"/>
  </si>
  <si>
    <t>経度</t>
    <rPh sb="0" eb="2">
      <t>ケイド</t>
    </rPh>
    <phoneticPr fontId="9"/>
  </si>
  <si>
    <t>漏水</t>
    <rPh sb="0" eb="2">
      <t>ロウスイ</t>
    </rPh>
    <phoneticPr fontId="9"/>
  </si>
  <si>
    <t>終点</t>
    <rPh sb="0" eb="2">
      <t>シュウテン</t>
    </rPh>
    <phoneticPr fontId="9"/>
  </si>
  <si>
    <t>✕</t>
    <phoneticPr fontId="10"/>
  </si>
  <si>
    <t>外力</t>
    <rPh sb="0" eb="2">
      <t>ガイリョク</t>
    </rPh>
    <phoneticPr fontId="9"/>
  </si>
  <si>
    <t>トンネル変状・異常箇所写真位置図</t>
    <rPh sb="4" eb="6">
      <t>ヘンジョウ</t>
    </rPh>
    <rPh sb="7" eb="9">
      <t>イジョウ</t>
    </rPh>
    <rPh sb="9" eb="11">
      <t>カショ</t>
    </rPh>
    <rPh sb="11" eb="13">
      <t>シャシン</t>
    </rPh>
    <rPh sb="13" eb="16">
      <t>イチズ</t>
    </rPh>
    <phoneticPr fontId="9"/>
  </si>
  <si>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9"/>
  </si>
  <si>
    <t>※1　トンネル本体工の変状数は、材質劣化、漏水に起因するものは変状単位で、外力に起因するものはスパン単位で計上すること。</t>
    <phoneticPr fontId="9"/>
  </si>
  <si>
    <t>※2　本体工の変状に対しては、健全性の判定区分Ⅱ～Ⅳについて添付すること。また、点検前に実施された措置によりⅠと判定された箇所も添付すること。</t>
    <rPh sb="3" eb="5">
      <t>ホンタイ</t>
    </rPh>
    <rPh sb="5" eb="6">
      <t>コウ</t>
    </rPh>
    <rPh sb="7" eb="9">
      <t>ヘンジョウ</t>
    </rPh>
    <rPh sb="10" eb="11">
      <t>タイ</t>
    </rPh>
    <rPh sb="15" eb="17">
      <t>ケンゼン</t>
    </rPh>
    <phoneticPr fontId="9"/>
  </si>
  <si>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9"/>
  </si>
  <si>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9"/>
  </si>
  <si>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5"/>
  </si>
  <si>
    <t>定期点検業者</t>
    <rPh sb="4" eb="6">
      <t>ギョウシャ</t>
    </rPh>
    <phoneticPr fontId="5"/>
  </si>
  <si>
    <t>定期点検年月日</t>
    <rPh sb="4" eb="7">
      <t>ネンガッピ</t>
    </rPh>
    <phoneticPr fontId="5"/>
  </si>
  <si>
    <t>定期点検者名</t>
    <rPh sb="4" eb="5">
      <t>シャ</t>
    </rPh>
    <rPh sb="5" eb="6">
      <t>メイ</t>
    </rPh>
    <phoneticPr fontId="5"/>
  </si>
  <si>
    <t>定期点検結果</t>
    <rPh sb="4" eb="6">
      <t>ケッカ</t>
    </rPh>
    <phoneticPr fontId="5"/>
  </si>
  <si>
    <t>覆工
スパン
番号</t>
    <rPh sb="0" eb="2">
      <t>フッコウ</t>
    </rPh>
    <rPh sb="7" eb="9">
      <t>バンゴウ</t>
    </rPh>
    <phoneticPr fontId="5"/>
  </si>
  <si>
    <t>変状
番号</t>
    <rPh sb="0" eb="2">
      <t>ヘンジョウ</t>
    </rPh>
    <rPh sb="3" eb="5">
      <t>バンゴウ</t>
    </rPh>
    <phoneticPr fontId="5"/>
  </si>
  <si>
    <t>距離
（m）</t>
    <rPh sb="0" eb="2">
      <t>キョリ</t>
    </rPh>
    <phoneticPr fontId="5"/>
  </si>
  <si>
    <t>変状部位</t>
    <rPh sb="0" eb="2">
      <t>ヘンジョウ</t>
    </rPh>
    <rPh sb="2" eb="4">
      <t>ブイ</t>
    </rPh>
    <phoneticPr fontId="5"/>
  </si>
  <si>
    <t>変  状  の  内  容</t>
    <rPh sb="0" eb="1">
      <t>ヘン</t>
    </rPh>
    <rPh sb="3" eb="4">
      <t>ジョウ</t>
    </rPh>
    <rPh sb="9" eb="10">
      <t>ウチ</t>
    </rPh>
    <rPh sb="12" eb="13">
      <t>カタチ</t>
    </rPh>
    <phoneticPr fontId="5"/>
  </si>
  <si>
    <t>前回定期点検時の状態</t>
    <rPh sb="0" eb="2">
      <t>ゼンカイ</t>
    </rPh>
    <rPh sb="6" eb="7">
      <t>ジ</t>
    </rPh>
    <rPh sb="8" eb="10">
      <t>ジョウタイ</t>
    </rPh>
    <phoneticPr fontId="5"/>
  </si>
  <si>
    <t>今回定期点検結果</t>
    <rPh sb="0" eb="2">
      <t>コンカイ</t>
    </rPh>
    <rPh sb="6" eb="8">
      <t>ケッカ</t>
    </rPh>
    <phoneticPr fontId="5"/>
  </si>
  <si>
    <t>措置履歴</t>
    <rPh sb="0" eb="2">
      <t>ソチ</t>
    </rPh>
    <rPh sb="2" eb="4">
      <t>リレキ</t>
    </rPh>
    <phoneticPr fontId="5"/>
  </si>
  <si>
    <t>対応方針
・
特記事項</t>
    <rPh sb="0" eb="2">
      <t>タイオウ</t>
    </rPh>
    <rPh sb="2" eb="4">
      <t>ホウシン</t>
    </rPh>
    <rPh sb="7" eb="9">
      <t>トッキ</t>
    </rPh>
    <rPh sb="9" eb="11">
      <t>ジコウ</t>
    </rPh>
    <phoneticPr fontId="5"/>
  </si>
  <si>
    <t>対象箇所</t>
    <rPh sb="0" eb="2">
      <t>タイショウ</t>
    </rPh>
    <rPh sb="2" eb="4">
      <t>カショ</t>
    </rPh>
    <phoneticPr fontId="9"/>
  </si>
  <si>
    <t>部位区分</t>
    <rPh sb="0" eb="2">
      <t>ブイ</t>
    </rPh>
    <rPh sb="2" eb="4">
      <t>クブン</t>
    </rPh>
    <phoneticPr fontId="9"/>
  </si>
  <si>
    <t>変状区分</t>
    <rPh sb="0" eb="2">
      <t>ヘンジョウ</t>
    </rPh>
    <rPh sb="2" eb="4">
      <t>クブン</t>
    </rPh>
    <phoneticPr fontId="5"/>
  </si>
  <si>
    <t>変状種類</t>
    <rPh sb="0" eb="2">
      <t>ヘンジョウ</t>
    </rPh>
    <rPh sb="2" eb="4">
      <t>シュルイ</t>
    </rPh>
    <phoneticPr fontId="5"/>
  </si>
  <si>
    <t>変状の発生範囲の規模</t>
    <rPh sb="0" eb="2">
      <t>ヘンジョウ</t>
    </rPh>
    <rPh sb="3" eb="5">
      <t>ハッセイ</t>
    </rPh>
    <rPh sb="5" eb="7">
      <t>ハンイ</t>
    </rPh>
    <rPh sb="8" eb="10">
      <t>キボ</t>
    </rPh>
    <phoneticPr fontId="5"/>
  </si>
  <si>
    <t>前回定期点検時
との比較</t>
    <rPh sb="0" eb="2">
      <t>ゼンカイ</t>
    </rPh>
    <rPh sb="6" eb="7">
      <t>ジ</t>
    </rPh>
    <rPh sb="10" eb="12">
      <t>ヒカク</t>
    </rPh>
    <phoneticPr fontId="5"/>
  </si>
  <si>
    <t>状態</t>
    <rPh sb="0" eb="2">
      <t>ジョウタイ</t>
    </rPh>
    <phoneticPr fontId="5"/>
  </si>
  <si>
    <t>健全性</t>
    <rPh sb="0" eb="3">
      <t>ケンゼンセイ</t>
    </rPh>
    <phoneticPr fontId="5"/>
  </si>
  <si>
    <t>対策区分</t>
    <phoneticPr fontId="10"/>
  </si>
  <si>
    <t>調査の
要否</t>
    <rPh sb="0" eb="2">
      <t>チョウサ</t>
    </rPh>
    <rPh sb="4" eb="6">
      <t>ヨウヒ</t>
    </rPh>
    <phoneticPr fontId="5"/>
  </si>
  <si>
    <t>措置の
要否</t>
    <rPh sb="0" eb="2">
      <t>ソチ</t>
    </rPh>
    <rPh sb="4" eb="6">
      <t>ヨウヒ</t>
    </rPh>
    <phoneticPr fontId="5"/>
  </si>
  <si>
    <t>実施</t>
    <rPh sb="0" eb="2">
      <t>ジッシ</t>
    </rPh>
    <phoneticPr fontId="5"/>
  </si>
  <si>
    <t>措置の実施状況</t>
    <rPh sb="0" eb="2">
      <t>ソチ</t>
    </rPh>
    <rPh sb="3" eb="5">
      <t>ジッシ</t>
    </rPh>
    <rPh sb="5" eb="7">
      <t>ジョウキョウ</t>
    </rPh>
    <phoneticPr fontId="5"/>
  </si>
  <si>
    <t>応急措置前</t>
    <rPh sb="0" eb="2">
      <t>オウキュウ</t>
    </rPh>
    <rPh sb="2" eb="4">
      <t>ソチ</t>
    </rPh>
    <rPh sb="4" eb="5">
      <t>マエ</t>
    </rPh>
    <phoneticPr fontId="5"/>
  </si>
  <si>
    <t>応急措置後</t>
    <rPh sb="0" eb="2">
      <t>オウキュウ</t>
    </rPh>
    <rPh sb="2" eb="4">
      <t>ソチ</t>
    </rPh>
    <rPh sb="4" eb="5">
      <t>ゴ</t>
    </rPh>
    <phoneticPr fontId="5"/>
  </si>
  <si>
    <t>0.2m×0.05m</t>
    <phoneticPr fontId="10"/>
  </si>
  <si>
    <t>新たに発生</t>
    <rPh sb="0" eb="1">
      <t>アラ</t>
    </rPh>
    <rPh sb="3" eb="5">
      <t>ハッセイ</t>
    </rPh>
    <phoneticPr fontId="10"/>
  </si>
  <si>
    <t>－</t>
  </si>
  <si>
    <t>Ⅱb</t>
  </si>
  <si>
    <t>監視</t>
    <rPh sb="0" eb="2">
      <t>カンシ</t>
    </rPh>
    <phoneticPr fontId="10"/>
  </si>
  <si>
    <t>2.0m×0.4m</t>
    <phoneticPr fontId="10"/>
  </si>
  <si>
    <t>0.5m×0.1m</t>
    <phoneticPr fontId="10"/>
  </si>
  <si>
    <t>はく落防止対策</t>
    <rPh sb="2" eb="7">
      <t>ラクボウシタイサク</t>
    </rPh>
    <phoneticPr fontId="10"/>
  </si>
  <si>
    <t>0.2m×0.05m D=20㎜</t>
    <phoneticPr fontId="10"/>
  </si>
  <si>
    <t>叩き落し済</t>
    <rPh sb="0" eb="1">
      <t>タタ</t>
    </rPh>
    <rPh sb="2" eb="3">
      <t>オト</t>
    </rPh>
    <rPh sb="4" eb="5">
      <t>ズ</t>
    </rPh>
    <phoneticPr fontId="10"/>
  </si>
  <si>
    <t>0.25m×0.1m</t>
    <phoneticPr fontId="10"/>
  </si>
  <si>
    <t>Ⅱa</t>
  </si>
  <si>
    <t>1.5m×0.5m</t>
    <phoneticPr fontId="10"/>
  </si>
  <si>
    <t>0.4m×0.05m D=140㎜</t>
    <phoneticPr fontId="10"/>
  </si>
  <si>
    <t>0.4m×0.1m D=270㎜</t>
    <phoneticPr fontId="10"/>
  </si>
  <si>
    <t>0.65m×0.1m</t>
    <phoneticPr fontId="10"/>
  </si>
  <si>
    <t>0.3m×0.05m D=200㎜</t>
    <phoneticPr fontId="10"/>
  </si>
  <si>
    <t>0.35m×0.05m D=30㎜</t>
    <phoneticPr fontId="10"/>
  </si>
  <si>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9"/>
  </si>
  <si>
    <t>※　応急措置を実施しないで判定した変状の対策区分は、対策区分の応急措置後の欄に記入すること。</t>
    <rPh sb="37" eb="38">
      <t>ラン</t>
    </rPh>
    <rPh sb="39" eb="41">
      <t>キニュウ</t>
    </rPh>
    <phoneticPr fontId="10"/>
  </si>
  <si>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5"/>
  </si>
  <si>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5"/>
  </si>
  <si>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5"/>
  </si>
  <si>
    <t>■定期点検記録様式　定期点検結果総括表（トンネル内附属物等の取付状態）　【様式C-1-2】</t>
    <rPh sb="14" eb="15">
      <t>ムスビ</t>
    </rPh>
    <rPh sb="15" eb="16">
      <t>ハタシ</t>
    </rPh>
    <rPh sb="28" eb="29">
      <t>トウ</t>
    </rPh>
    <rPh sb="37" eb="39">
      <t>ヨウシキ</t>
    </rPh>
    <phoneticPr fontId="5"/>
  </si>
  <si>
    <t>タカハチヤマダイ3トンネル</t>
    <phoneticPr fontId="5"/>
  </si>
  <si>
    <t>国道434号</t>
    <rPh sb="0" eb="2">
      <t>コクドウ</t>
    </rPh>
    <rPh sb="5" eb="6">
      <t>ゴウ</t>
    </rPh>
    <phoneticPr fontId="5"/>
  </si>
  <si>
    <t>（株）ウエスコ</t>
    <rPh sb="1" eb="2">
      <t>カブ</t>
    </rPh>
    <phoneticPr fontId="5"/>
  </si>
  <si>
    <t>高鉢山第3トンネル</t>
    <phoneticPr fontId="5"/>
  </si>
  <si>
    <t>山口県岩国土木建築事務所</t>
    <phoneticPr fontId="5"/>
  </si>
  <si>
    <t>服部明彦</t>
    <rPh sb="0" eb="4">
      <t>ハットリアキヒコ</t>
    </rPh>
    <phoneticPr fontId="5"/>
  </si>
  <si>
    <t>異常
番号</t>
    <rPh sb="0" eb="2">
      <t>イジョウ</t>
    </rPh>
    <rPh sb="3" eb="5">
      <t>バンゴウ</t>
    </rPh>
    <phoneticPr fontId="5"/>
  </si>
  <si>
    <t>異常部位</t>
    <rPh sb="0" eb="2">
      <t>イジョウ</t>
    </rPh>
    <rPh sb="2" eb="4">
      <t>ブイ</t>
    </rPh>
    <phoneticPr fontId="5"/>
  </si>
  <si>
    <t>異　常  の  内　容</t>
    <rPh sb="0" eb="1">
      <t>イ</t>
    </rPh>
    <rPh sb="2" eb="3">
      <t>ツネ</t>
    </rPh>
    <rPh sb="8" eb="9">
      <t>ナイ</t>
    </rPh>
    <rPh sb="10" eb="11">
      <t>カタチ</t>
    </rPh>
    <phoneticPr fontId="5"/>
  </si>
  <si>
    <t>応急措置の
実施状況</t>
    <rPh sb="0" eb="2">
      <t>オウキュウ</t>
    </rPh>
    <rPh sb="2" eb="4">
      <t>ソチ</t>
    </rPh>
    <rPh sb="6" eb="8">
      <t>ジッシ</t>
    </rPh>
    <rPh sb="8" eb="10">
      <t>ジョウキョウ</t>
    </rPh>
    <phoneticPr fontId="5"/>
  </si>
  <si>
    <t>異常種類</t>
    <rPh sb="0" eb="2">
      <t>イジョウ</t>
    </rPh>
    <rPh sb="2" eb="4">
      <t>シュルイ</t>
    </rPh>
    <phoneticPr fontId="5"/>
  </si>
  <si>
    <t>異常の発生範囲の規模</t>
    <rPh sb="0" eb="2">
      <t>イジョウ</t>
    </rPh>
    <rPh sb="3" eb="5">
      <t>ハッセイ</t>
    </rPh>
    <rPh sb="5" eb="7">
      <t>ハンイ</t>
    </rPh>
    <rPh sb="8" eb="10">
      <t>キボ</t>
    </rPh>
    <phoneticPr fontId="5"/>
  </si>
  <si>
    <t>異常判定区分</t>
    <rPh sb="0" eb="2">
      <t>イジョウ</t>
    </rPh>
    <rPh sb="2" eb="4">
      <t>ハンテイ</t>
    </rPh>
    <rPh sb="4" eb="6">
      <t>クブン</t>
    </rPh>
    <phoneticPr fontId="5"/>
  </si>
  <si>
    <t>応急措置の内容</t>
    <rPh sb="0" eb="2">
      <t>オウキュウ</t>
    </rPh>
    <rPh sb="2" eb="4">
      <t>ソチ</t>
    </rPh>
    <rPh sb="5" eb="7">
      <t>ナイヨウ</t>
    </rPh>
    <phoneticPr fontId="5"/>
  </si>
  <si>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9"/>
  </si>
  <si>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0"/>
  </si>
  <si>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5"/>
  </si>
  <si>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5"/>
  </si>
  <si>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5"/>
  </si>
  <si>
    <t>状態の把握の内容</t>
    <rPh sb="0" eb="2">
      <t>ジョウタイ</t>
    </rPh>
    <rPh sb="3" eb="5">
      <t>ハアク</t>
    </rPh>
    <rPh sb="6" eb="8">
      <t>ナイヨウ</t>
    </rPh>
    <phoneticPr fontId="9"/>
  </si>
  <si>
    <t>覆工スパン
番号</t>
    <rPh sb="0" eb="2">
      <t>フッコウ</t>
    </rPh>
    <rPh sb="6" eb="8">
      <t>バンゴウ</t>
    </rPh>
    <phoneticPr fontId="9"/>
  </si>
  <si>
    <t>年月日</t>
    <rPh sb="0" eb="2">
      <t>ネンゲツ</t>
    </rPh>
    <rPh sb="2" eb="3">
      <t>ニチ</t>
    </rPh>
    <phoneticPr fontId="9"/>
  </si>
  <si>
    <t>内容</t>
    <rPh sb="0" eb="2">
      <t>ナイヨウ</t>
    </rPh>
    <phoneticPr fontId="9"/>
  </si>
  <si>
    <t>結果</t>
    <rPh sb="0" eb="2">
      <t>ケッカ</t>
    </rPh>
    <phoneticPr fontId="9"/>
  </si>
  <si>
    <t>対策区分の
判定</t>
    <rPh sb="0" eb="2">
      <t>タイサク</t>
    </rPh>
    <rPh sb="2" eb="4">
      <t>クブン</t>
    </rPh>
    <rPh sb="6" eb="8">
      <t>ハンテイ</t>
    </rPh>
    <phoneticPr fontId="9"/>
  </si>
  <si>
    <t>健全性</t>
    <rPh sb="0" eb="2">
      <t>ケンゼン</t>
    </rPh>
    <rPh sb="2" eb="3">
      <t>セイ</t>
    </rPh>
    <phoneticPr fontId="9"/>
  </si>
  <si>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0"/>
  </si>
  <si>
    <t>■定期点検記録様式 　変状写真台帳</t>
    <phoneticPr fontId="5"/>
  </si>
  <si>
    <t>定期点検業者</t>
    <phoneticPr fontId="10"/>
  </si>
  <si>
    <t>定期点検者名</t>
    <phoneticPr fontId="10"/>
  </si>
  <si>
    <t>写真
番号</t>
    <rPh sb="0" eb="2">
      <t>シャシン</t>
    </rPh>
    <rPh sb="3" eb="5">
      <t>バンゴウ</t>
    </rPh>
    <phoneticPr fontId="5"/>
  </si>
  <si>
    <t>覆工
スパン
番号</t>
    <rPh sb="0" eb="2">
      <t>フッコウ</t>
    </rPh>
    <rPh sb="7" eb="9">
      <t>バンゴウ</t>
    </rPh>
    <phoneticPr fontId="9"/>
  </si>
  <si>
    <t>S001</t>
    <phoneticPr fontId="10"/>
  </si>
  <si>
    <t>変状
番号</t>
    <rPh sb="0" eb="2">
      <t>ヘンジョウ</t>
    </rPh>
    <rPh sb="3" eb="5">
      <t>バンゴウ</t>
    </rPh>
    <phoneticPr fontId="9"/>
  </si>
  <si>
    <t>変状
部位</t>
    <rPh sb="0" eb="2">
      <t>ヘンジョウ</t>
    </rPh>
    <rPh sb="3" eb="5">
      <t>ブイ</t>
    </rPh>
    <phoneticPr fontId="9"/>
  </si>
  <si>
    <t>対象
箇所</t>
    <rPh sb="0" eb="2">
      <t>タイショウ</t>
    </rPh>
    <rPh sb="3" eb="5">
      <t>カショ</t>
    </rPh>
    <phoneticPr fontId="9"/>
  </si>
  <si>
    <t>部位
区分</t>
    <rPh sb="0" eb="2">
      <t>ブイ</t>
    </rPh>
    <rPh sb="3" eb="5">
      <t>クブン</t>
    </rPh>
    <phoneticPr fontId="9"/>
  </si>
  <si>
    <t>変状区分</t>
    <rPh sb="0" eb="1">
      <t>ヘン</t>
    </rPh>
    <rPh sb="1" eb="2">
      <t>ジョウ</t>
    </rPh>
    <rPh sb="2" eb="4">
      <t>クブン</t>
    </rPh>
    <phoneticPr fontId="5"/>
  </si>
  <si>
    <t>変状種類</t>
    <rPh sb="0" eb="2">
      <t>ヘンジョウ</t>
    </rPh>
    <rPh sb="2" eb="4">
      <t>シュルイ</t>
    </rPh>
    <phoneticPr fontId="9"/>
  </si>
  <si>
    <t>健全性</t>
    <rPh sb="0" eb="2">
      <t>ケンゼン</t>
    </rPh>
    <rPh sb="2" eb="3">
      <t>セイ</t>
    </rPh>
    <phoneticPr fontId="5"/>
  </si>
  <si>
    <t>前回定期点検時の状態</t>
  </si>
  <si>
    <t>調査方針</t>
    <rPh sb="2" eb="4">
      <t>ホウシン</t>
    </rPh>
    <phoneticPr fontId="5"/>
  </si>
  <si>
    <t>対策履歴</t>
    <rPh sb="0" eb="2">
      <t>タイサク</t>
    </rPh>
    <rPh sb="2" eb="4">
      <t>リレキ</t>
    </rPh>
    <phoneticPr fontId="5"/>
  </si>
  <si>
    <t>実施状況（実施日）</t>
    <rPh sb="0" eb="2">
      <t>ジッシ</t>
    </rPh>
    <rPh sb="2" eb="4">
      <t>ジョウキョウ</t>
    </rPh>
    <rPh sb="5" eb="8">
      <t>ジッシビ</t>
    </rPh>
    <phoneticPr fontId="5"/>
  </si>
  <si>
    <t>メモ</t>
    <phoneticPr fontId="5"/>
  </si>
  <si>
    <t>横断方向に骨材露出が生じているが安定している。スプレー処置。0.2m×0.05m（Ⅱb）</t>
    <rPh sb="0" eb="4">
      <t>オウダンホウコウ</t>
    </rPh>
    <rPh sb="5" eb="9">
      <t>コツザイロシュツ</t>
    </rPh>
    <rPh sb="10" eb="11">
      <t>ショウ</t>
    </rPh>
    <rPh sb="16" eb="18">
      <t>アンテイ</t>
    </rPh>
    <rPh sb="27" eb="29">
      <t>ショチ</t>
    </rPh>
    <phoneticPr fontId="10"/>
  </si>
  <si>
    <t>遊離石灰を伴うひび割れが生じている。錆汁が見られる。2.0m×0.4m（Ⅱb）</t>
    <rPh sb="0" eb="4">
      <t>ユウリセッカイ</t>
    </rPh>
    <rPh sb="5" eb="6">
      <t>トモナ</t>
    </rPh>
    <rPh sb="9" eb="10">
      <t>ワ</t>
    </rPh>
    <rPh sb="12" eb="13">
      <t>ショウ</t>
    </rPh>
    <rPh sb="18" eb="20">
      <t>サビジル</t>
    </rPh>
    <rPh sb="21" eb="22">
      <t>ミ</t>
    </rPh>
    <phoneticPr fontId="10"/>
  </si>
  <si>
    <t>S004</t>
    <phoneticPr fontId="10"/>
  </si>
  <si>
    <t>S006</t>
    <phoneticPr fontId="10"/>
  </si>
  <si>
    <t>横断方向にブロック化したうきが生じているが安定している。異音あり。スプレー処置。0.5m×0.1m（Ⅲ）</t>
    <rPh sb="0" eb="4">
      <t>オウダンホウコウ</t>
    </rPh>
    <rPh sb="9" eb="10">
      <t>カ</t>
    </rPh>
    <rPh sb="15" eb="16">
      <t>ショウ</t>
    </rPh>
    <rPh sb="21" eb="23">
      <t>アンテイ</t>
    </rPh>
    <rPh sb="28" eb="30">
      <t>イオン</t>
    </rPh>
    <rPh sb="37" eb="39">
      <t>ショチ</t>
    </rPh>
    <phoneticPr fontId="10"/>
  </si>
  <si>
    <t>横断方向にブロック化したうきが生じている。異音あり。叩き落しを実施。スプレー処置。0.2m×0.05m D=20㎜（Ⅳ→Ⅰ）</t>
    <rPh sb="0" eb="4">
      <t>オウダンホウコウ</t>
    </rPh>
    <rPh sb="9" eb="10">
      <t>カ</t>
    </rPh>
    <rPh sb="15" eb="16">
      <t>ショウ</t>
    </rPh>
    <rPh sb="21" eb="23">
      <t>イオン</t>
    </rPh>
    <rPh sb="26" eb="27">
      <t>タタ</t>
    </rPh>
    <rPh sb="28" eb="29">
      <t>オト</t>
    </rPh>
    <rPh sb="31" eb="33">
      <t>ジッシ</t>
    </rPh>
    <rPh sb="38" eb="40">
      <t>ショチ</t>
    </rPh>
    <phoneticPr fontId="10"/>
  </si>
  <si>
    <t>※　健全性（応急措置後）の判定区分Ⅱ～Ⅳについて添付すること。また、点検前に
　　実施された措置によりⅠと判定された箇所も添付すること。</t>
    <rPh sb="2" eb="5">
      <t>ケンゼンセイ</t>
    </rPh>
    <rPh sb="6" eb="8">
      <t>オウキュウ</t>
    </rPh>
    <rPh sb="8" eb="11">
      <t>ソチゴ</t>
    </rPh>
    <rPh sb="13" eb="15">
      <t>ハンテイ</t>
    </rPh>
    <rPh sb="15" eb="17">
      <t>クブン</t>
    </rPh>
    <rPh sb="24" eb="26">
      <t>テンプ</t>
    </rPh>
    <rPh sb="34" eb="36">
      <t>テンケン</t>
    </rPh>
    <rPh sb="36" eb="37">
      <t>マエ</t>
    </rPh>
    <rPh sb="53" eb="55">
      <t>ハンテイ</t>
    </rPh>
    <rPh sb="58" eb="60">
      <t>カショ</t>
    </rPh>
    <rPh sb="61" eb="63">
      <t>テンプ</t>
    </rPh>
    <phoneticPr fontId="9"/>
  </si>
  <si>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5"/>
  </si>
  <si>
    <t>※　応急措置を実施しないで判定した変状の健全性は、健全性の応急措置後の欄に記入すること。</t>
    <rPh sb="20" eb="23">
      <t>ケンゼンセイ</t>
    </rPh>
    <rPh sb="25" eb="28">
      <t>ケンゼンセイ</t>
    </rPh>
    <rPh sb="29" eb="31">
      <t>オウキュウ</t>
    </rPh>
    <rPh sb="31" eb="34">
      <t>ソチゴ</t>
    </rPh>
    <rPh sb="35" eb="36">
      <t>ラン</t>
    </rPh>
    <rPh sb="37" eb="39">
      <t>キニュウ</t>
    </rPh>
    <phoneticPr fontId="5"/>
  </si>
  <si>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5"/>
  </si>
  <si>
    <t>※　変状の発生範囲の規模は、面積・寸法を記載すること。</t>
    <rPh sb="5" eb="7">
      <t>ハッセイ</t>
    </rPh>
    <rPh sb="7" eb="9">
      <t>ハンイ</t>
    </rPh>
    <rPh sb="10" eb="12">
      <t>キボ</t>
    </rPh>
    <rPh sb="14" eb="16">
      <t>メンセキ</t>
    </rPh>
    <rPh sb="17" eb="19">
      <t>スンポウ</t>
    </rPh>
    <rPh sb="20" eb="22">
      <t>キサイ</t>
    </rPh>
    <phoneticPr fontId="10"/>
  </si>
  <si>
    <t>※　附属物の取付状態に関する異常写真は別途、様式D-1-2でとりまとめること。</t>
    <rPh sb="2" eb="5">
      <t>フゾクブツ</t>
    </rPh>
    <rPh sb="6" eb="8">
      <t>トリツケ</t>
    </rPh>
    <rPh sb="8" eb="10">
      <t>ジョウタイ</t>
    </rPh>
    <rPh sb="11" eb="12">
      <t>カン</t>
    </rPh>
    <rPh sb="14" eb="16">
      <t>イジョウ</t>
    </rPh>
    <rPh sb="16" eb="18">
      <t>シャシン</t>
    </rPh>
    <rPh sb="19" eb="21">
      <t>ベット</t>
    </rPh>
    <phoneticPr fontId="9"/>
  </si>
  <si>
    <t>　　(ひび割れ幅のみmmとし、その他をm表記とする)</t>
  </si>
  <si>
    <t>※　変状数に準じてシートを追加すること。（１シートに１ページとすること。）</t>
    <rPh sb="2" eb="4">
      <t>ヘンジョウ</t>
    </rPh>
    <rPh sb="4" eb="5">
      <t>スウ</t>
    </rPh>
    <rPh sb="6" eb="7">
      <t>ジュン</t>
    </rPh>
    <rPh sb="13" eb="15">
      <t>ツイカ</t>
    </rPh>
    <phoneticPr fontId="9"/>
  </si>
  <si>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0"/>
  </si>
  <si>
    <t>S016</t>
    <phoneticPr fontId="10"/>
  </si>
  <si>
    <t>横断方向にブロック化しかけのうきが生じているが安定している。異音あり。スプレー処置。0.25m×0.1m（Ⅱa）</t>
    <rPh sb="0" eb="4">
      <t>オウダンホウコウ</t>
    </rPh>
    <rPh sb="9" eb="10">
      <t>カ</t>
    </rPh>
    <rPh sb="17" eb="18">
      <t>ショウ</t>
    </rPh>
    <rPh sb="23" eb="25">
      <t>アンテイ</t>
    </rPh>
    <rPh sb="30" eb="32">
      <t>イオン</t>
    </rPh>
    <rPh sb="39" eb="41">
      <t>ショチ</t>
    </rPh>
    <phoneticPr fontId="10"/>
  </si>
  <si>
    <t>横断方向にひび割れがブロック化している。異音なし。1.5m×0.5m（Ⅱb）</t>
    <rPh sb="0" eb="4">
      <t>オウダンホウコウ</t>
    </rPh>
    <rPh sb="7" eb="8">
      <t>ワ</t>
    </rPh>
    <rPh sb="14" eb="15">
      <t>カ</t>
    </rPh>
    <rPh sb="20" eb="22">
      <t>イオン</t>
    </rPh>
    <phoneticPr fontId="10"/>
  </si>
  <si>
    <t>S021</t>
    <phoneticPr fontId="10"/>
  </si>
  <si>
    <t>S033</t>
    <phoneticPr fontId="10"/>
  </si>
  <si>
    <t>横断方向にブロック化したうきが生じている。異音あり。叩き落しを実施。スプレー処置。0.4m×0.05m D=140㎜（Ⅲ→Ⅱb）</t>
    <rPh sb="0" eb="4">
      <t>オウダンホウコウ</t>
    </rPh>
    <rPh sb="9" eb="10">
      <t>カ</t>
    </rPh>
    <rPh sb="15" eb="16">
      <t>ショウ</t>
    </rPh>
    <rPh sb="21" eb="23">
      <t>イオン</t>
    </rPh>
    <rPh sb="26" eb="27">
      <t>タタ</t>
    </rPh>
    <rPh sb="38" eb="40">
      <t>ショチ</t>
    </rPh>
    <phoneticPr fontId="10"/>
  </si>
  <si>
    <t>横断方向にブロック化したうきが生じている。異音あり。叩き落しを実施。残あり。スプレー処置。0.4m×0.1m D=270㎜（Ⅳ→Ⅱa）</t>
    <rPh sb="0" eb="4">
      <t>オウダンホウコウ</t>
    </rPh>
    <rPh sb="21" eb="23">
      <t>イオン</t>
    </rPh>
    <rPh sb="26" eb="27">
      <t>タタ</t>
    </rPh>
    <rPh sb="34" eb="35">
      <t>ザン</t>
    </rPh>
    <rPh sb="42" eb="44">
      <t>ショチ</t>
    </rPh>
    <phoneticPr fontId="10"/>
  </si>
  <si>
    <t>S034</t>
    <phoneticPr fontId="10"/>
  </si>
  <si>
    <t>S035</t>
    <phoneticPr fontId="10"/>
  </si>
  <si>
    <t>横断方向にブロック化したうきが生じているが安定している。異音あり。スプレー処置。0.5m×0.1m（Ⅲ）</t>
    <rPh sb="0" eb="4">
      <t>オウダンホウコウ</t>
    </rPh>
    <rPh sb="21" eb="23">
      <t>アンテイ</t>
    </rPh>
    <rPh sb="28" eb="30">
      <t>イオン</t>
    </rPh>
    <rPh sb="37" eb="39">
      <t>ショチ</t>
    </rPh>
    <phoneticPr fontId="10"/>
  </si>
  <si>
    <t>横断方向にブロック化したうきが生じているが安定している。異音あり。スプレー処置。0.65m×0.1m（Ⅲ）</t>
    <rPh sb="0" eb="4">
      <t>オウダンホウコウ</t>
    </rPh>
    <rPh sb="21" eb="23">
      <t>アンテイ</t>
    </rPh>
    <rPh sb="28" eb="30">
      <t>イオン</t>
    </rPh>
    <rPh sb="37" eb="39">
      <t>ショチ</t>
    </rPh>
    <phoneticPr fontId="10"/>
  </si>
  <si>
    <t>S036</t>
    <phoneticPr fontId="10"/>
  </si>
  <si>
    <t>S039</t>
    <phoneticPr fontId="10"/>
  </si>
  <si>
    <t>横断方向にブロック化したうきが生じている。異音あり。叩き落しを実施。スプレー処置。0.3m×0.05m D=200㎜（Ⅲ→Ⅱb）</t>
    <rPh sb="0" eb="4">
      <t>オウダンホウコウ</t>
    </rPh>
    <rPh sb="9" eb="10">
      <t>カ</t>
    </rPh>
    <rPh sb="15" eb="16">
      <t>ショウ</t>
    </rPh>
    <rPh sb="21" eb="23">
      <t>イオン</t>
    </rPh>
    <rPh sb="26" eb="27">
      <t>タタ</t>
    </rPh>
    <rPh sb="38" eb="40">
      <t>ショチ</t>
    </rPh>
    <phoneticPr fontId="10"/>
  </si>
  <si>
    <t>横断方向にブロック化したうきが生じている。異音あり。叩き落しを実施。スプレー処置。0.35m×0.05m D=30㎜（Ⅳ→Ⅰ）</t>
    <rPh sb="0" eb="4">
      <t>オウダンホウコウ</t>
    </rPh>
    <rPh sb="21" eb="23">
      <t>イオン</t>
    </rPh>
    <rPh sb="26" eb="27">
      <t>タタ</t>
    </rPh>
    <rPh sb="38" eb="40">
      <t>ショチ</t>
    </rPh>
    <phoneticPr fontId="10"/>
  </si>
  <si>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39"/>
  </si>
  <si>
    <t>フリガナ</t>
    <phoneticPr fontId="39"/>
  </si>
  <si>
    <t>路 線 名</t>
    <rPh sb="0" eb="1">
      <t>ミチ</t>
    </rPh>
    <rPh sb="2" eb="3">
      <t>セン</t>
    </rPh>
    <rPh sb="4" eb="5">
      <t>メイ</t>
    </rPh>
    <phoneticPr fontId="39"/>
  </si>
  <si>
    <t>定期点検年月日</t>
    <rPh sb="4" eb="7">
      <t>ネンガッピ</t>
    </rPh>
    <phoneticPr fontId="39"/>
  </si>
  <si>
    <t>名　称</t>
    <rPh sb="0" eb="1">
      <t>ナ</t>
    </rPh>
    <rPh sb="2" eb="3">
      <t>ショウ</t>
    </rPh>
    <phoneticPr fontId="9"/>
  </si>
  <si>
    <t>管理者名</t>
    <phoneticPr fontId="39"/>
  </si>
  <si>
    <t>覆工スパン番号</t>
    <rPh sb="0" eb="2">
      <t>フッコウ</t>
    </rPh>
    <rPh sb="5" eb="7">
      <t>バンゴウ</t>
    </rPh>
    <phoneticPr fontId="40"/>
  </si>
  <si>
    <t>異常番号</t>
    <rPh sb="0" eb="2">
      <t>イジョウ</t>
    </rPh>
    <rPh sb="2" eb="4">
      <t>バンゴウ</t>
    </rPh>
    <phoneticPr fontId="40"/>
  </si>
  <si>
    <t>対象箇所</t>
    <rPh sb="0" eb="2">
      <t>タイショウ</t>
    </rPh>
    <rPh sb="2" eb="4">
      <t>カショ</t>
    </rPh>
    <phoneticPr fontId="40"/>
  </si>
  <si>
    <t>部位区分</t>
    <rPh sb="0" eb="2">
      <t>ブイ</t>
    </rPh>
    <rPh sb="2" eb="4">
      <t>クブン</t>
    </rPh>
    <phoneticPr fontId="40"/>
  </si>
  <si>
    <t>異常の種類</t>
    <rPh sb="0" eb="2">
      <t>イジョウ</t>
    </rPh>
    <rPh sb="3" eb="5">
      <t>シュルイ</t>
    </rPh>
    <phoneticPr fontId="40"/>
  </si>
  <si>
    <t>異常判定区分</t>
    <rPh sb="0" eb="2">
      <t>イジョウ</t>
    </rPh>
    <rPh sb="2" eb="4">
      <t>ハンテイ</t>
    </rPh>
    <rPh sb="4" eb="6">
      <t>クブン</t>
    </rPh>
    <phoneticPr fontId="40"/>
  </si>
  <si>
    <t>メモ</t>
    <phoneticPr fontId="40"/>
  </si>
  <si>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9"/>
  </si>
  <si>
    <t>※　応急措置を実施した場合は、その実施状況が分かる写真を添付すること。</t>
    <rPh sb="4" eb="6">
      <t>ソチ</t>
    </rPh>
    <phoneticPr fontId="10"/>
  </si>
  <si>
    <t>※　画像データは100kb程度とする。</t>
    <phoneticPr fontId="10"/>
  </si>
  <si>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5"/>
  </si>
  <si>
    <t>トンネル変状展開図</t>
    <rPh sb="4" eb="5">
      <t>ヘン</t>
    </rPh>
    <rPh sb="5" eb="6">
      <t>ジョウ</t>
    </rPh>
    <rPh sb="6" eb="9">
      <t>テンカイズ</t>
    </rPh>
    <phoneticPr fontId="9"/>
  </si>
  <si>
    <t>トンネル全体変状展開図</t>
    <rPh sb="4" eb="6">
      <t>ゼンタイ</t>
    </rPh>
    <rPh sb="6" eb="7">
      <t>ヘン</t>
    </rPh>
    <rPh sb="7" eb="8">
      <t>ジョウ</t>
    </rPh>
    <rPh sb="8" eb="11">
      <t>テンカイズ</t>
    </rPh>
    <phoneticPr fontId="9"/>
  </si>
  <si>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9"/>
  </si>
  <si>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5"/>
  </si>
  <si>
    <t>注１：本展開図は、見下げた状態で記載すること。
注２：覆工スパン番号は横断目地毎（矢板工法の場合は上半アーチの横断目地毎)に
       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5" eb="57">
      <t>オウダン</t>
    </rPh>
    <rPh sb="57" eb="59">
      <t>メジ</t>
    </rPh>
    <rPh sb="59" eb="60">
      <t>ゴト</t>
    </rPh>
    <rPh sb="78" eb="79">
      <t>チュウ</t>
    </rPh>
    <rPh sb="81" eb="83">
      <t>オウダン</t>
    </rPh>
    <rPh sb="83" eb="85">
      <t>メジ</t>
    </rPh>
    <rPh sb="86" eb="88">
      <t>ヘンジョウ</t>
    </rPh>
    <rPh sb="89" eb="90">
      <t>マエ</t>
    </rPh>
    <rPh sb="91" eb="93">
      <t>フッコウ</t>
    </rPh>
    <rPh sb="96" eb="98">
      <t>バンゴウ</t>
    </rPh>
    <rPh sb="99" eb="101">
      <t>ケイジョウ</t>
    </rPh>
    <rPh sb="137" eb="138">
      <t>チュウ</t>
    </rPh>
    <rPh sb="140" eb="142">
      <t>フッコウ</t>
    </rPh>
    <rPh sb="142" eb="144">
      <t>シャシン</t>
    </rPh>
    <rPh sb="145" eb="147">
      <t>ガゾウ</t>
    </rPh>
    <rPh sb="156" eb="158">
      <t>テイド</t>
    </rPh>
    <phoneticPr fontId="9"/>
  </si>
  <si>
    <t>様式E-1リンク用→</t>
    <rPh sb="0" eb="2">
      <t>ヨウシキ</t>
    </rPh>
    <rPh sb="8" eb="9">
      <t>ヨウ</t>
    </rPh>
    <phoneticPr fontId="9"/>
  </si>
  <si>
    <t>覆工ｽﾊﾟﾝ
番号</t>
    <rPh sb="0" eb="2">
      <t>フッコウ</t>
    </rPh>
    <rPh sb="7" eb="9">
      <t>バンゴウ</t>
    </rPh>
    <phoneticPr fontId="9"/>
  </si>
  <si>
    <t>ｽﾊﾟﾝ
長
(m)</t>
    <rPh sb="5" eb="6">
      <t xml:space="preserve">
</t>
    </rPh>
    <phoneticPr fontId="9"/>
  </si>
  <si>
    <t>変状数集計</t>
    <rPh sb="0" eb="2">
      <t>ヘンジョウ</t>
    </rPh>
    <rPh sb="2" eb="3">
      <t>スウ</t>
    </rPh>
    <rPh sb="3" eb="5">
      <t>シュウケイ</t>
    </rPh>
    <phoneticPr fontId="9"/>
  </si>
  <si>
    <t>覆工スパン毎の
健全性の診断</t>
    <rPh sb="0" eb="2">
      <t>フッコウ</t>
    </rPh>
    <rPh sb="5" eb="6">
      <t>ゴト</t>
    </rPh>
    <rPh sb="8" eb="11">
      <t>ケンゼンセイ</t>
    </rPh>
    <rPh sb="12" eb="14">
      <t>シンダン</t>
    </rPh>
    <phoneticPr fontId="9"/>
  </si>
  <si>
    <t>変状規模集計</t>
    <rPh sb="0" eb="2">
      <t>ヘンジョウ</t>
    </rPh>
    <rPh sb="2" eb="4">
      <t>キボ</t>
    </rPh>
    <rPh sb="4" eb="6">
      <t>シュウケイ</t>
    </rPh>
    <phoneticPr fontId="9"/>
  </si>
  <si>
    <t>対策区分毎の変状数</t>
    <rPh sb="0" eb="2">
      <t>タイサク</t>
    </rPh>
    <rPh sb="2" eb="4">
      <t>クブン</t>
    </rPh>
    <rPh sb="4" eb="5">
      <t>ゴト</t>
    </rPh>
    <rPh sb="6" eb="8">
      <t>ヘンジョウ</t>
    </rPh>
    <rPh sb="8" eb="9">
      <t>スウ</t>
    </rPh>
    <phoneticPr fontId="9"/>
  </si>
  <si>
    <t>健全性の判定区分毎の変状数</t>
    <rPh sb="0" eb="3">
      <t>ケンゼンセイ</t>
    </rPh>
    <rPh sb="4" eb="6">
      <t>ハンテイ</t>
    </rPh>
    <rPh sb="6" eb="8">
      <t>クブン</t>
    </rPh>
    <rPh sb="8" eb="9">
      <t>ゴト</t>
    </rPh>
    <rPh sb="10" eb="12">
      <t>ヘンジョウ</t>
    </rPh>
    <rPh sb="12" eb="13">
      <t>スウ</t>
    </rPh>
    <phoneticPr fontId="9"/>
  </si>
  <si>
    <t>覆工スパン長(m)</t>
    <rPh sb="0" eb="2">
      <t>フッコウ</t>
    </rPh>
    <rPh sb="5" eb="6">
      <t>チョウ</t>
    </rPh>
    <phoneticPr fontId="9"/>
  </si>
  <si>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9"/>
  </si>
  <si>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5"/>
  </si>
  <si>
    <t>健全性</t>
    <rPh sb="0" eb="3">
      <t>ケンゼンセイ</t>
    </rPh>
    <phoneticPr fontId="9"/>
  </si>
  <si>
    <t>外力※１</t>
    <rPh sb="0" eb="2">
      <t>ガイリョク</t>
    </rPh>
    <phoneticPr fontId="9"/>
  </si>
  <si>
    <t>タカハチヤマダイ3トンネル</t>
  </si>
  <si>
    <t>Ⅳ</t>
    <phoneticPr fontId="5"/>
  </si>
  <si>
    <t>Ⅲ</t>
    <phoneticPr fontId="5"/>
  </si>
  <si>
    <t>Ⅱa</t>
    <phoneticPr fontId="5"/>
  </si>
  <si>
    <t>Ⅱb</t>
    <phoneticPr fontId="5"/>
  </si>
  <si>
    <t>Ⅱ</t>
    <phoneticPr fontId="5"/>
  </si>
  <si>
    <t>高鉢山第3トンネル</t>
  </si>
  <si>
    <t>スパン別変状展開図</t>
    <rPh sb="3" eb="4">
      <t>ベツ</t>
    </rPh>
    <rPh sb="4" eb="5">
      <t>ヘン</t>
    </rPh>
    <rPh sb="5" eb="6">
      <t>ジョウ</t>
    </rPh>
    <rPh sb="6" eb="9">
      <t>テンカイズ</t>
    </rPh>
    <phoneticPr fontId="9"/>
  </si>
  <si>
    <t>【健全性判定集計表】</t>
    <phoneticPr fontId="9"/>
  </si>
  <si>
    <t>スパン番号</t>
    <rPh sb="3" eb="5">
      <t>バンゴウ</t>
    </rPh>
    <phoneticPr fontId="9"/>
  </si>
  <si>
    <t>スパン長</t>
    <rPh sb="3" eb="4">
      <t>ナガ</t>
    </rPh>
    <phoneticPr fontId="9"/>
  </si>
  <si>
    <t>0.0m</t>
    <phoneticPr fontId="10"/>
  </si>
  <si>
    <t>前回定期点検時の健全性</t>
    <rPh sb="0" eb="2">
      <t>ゼンカイ</t>
    </rPh>
    <rPh sb="6" eb="7">
      <t>ジ</t>
    </rPh>
    <rPh sb="8" eb="11">
      <t>ケンゼンセイ</t>
    </rPh>
    <phoneticPr fontId="9"/>
  </si>
  <si>
    <t>応急措置前の判定</t>
    <rPh sb="0" eb="2">
      <t>オウキュウ</t>
    </rPh>
    <rPh sb="2" eb="4">
      <t>ソチ</t>
    </rPh>
    <rPh sb="4" eb="5">
      <t>マエ</t>
    </rPh>
    <rPh sb="6" eb="8">
      <t>ハンテイ</t>
    </rPh>
    <phoneticPr fontId="9"/>
  </si>
  <si>
    <t>対策区分毎の
変状の有無</t>
    <rPh sb="0" eb="2">
      <t>タイサク</t>
    </rPh>
    <rPh sb="2" eb="4">
      <t>クブン</t>
    </rPh>
    <rPh sb="4" eb="5">
      <t>ゴト</t>
    </rPh>
    <rPh sb="7" eb="9">
      <t>ヘンジョウ</t>
    </rPh>
    <rPh sb="10" eb="12">
      <t>ウム</t>
    </rPh>
    <phoneticPr fontId="9"/>
  </si>
  <si>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9"/>
  </si>
  <si>
    <r>
      <t>備考</t>
    </r>
    <r>
      <rPr>
        <vertAlign val="superscript"/>
        <sz val="9"/>
        <rFont val="HGSｺﾞｼｯｸM"/>
        <family val="3"/>
        <charset val="128"/>
      </rPr>
      <t>注2</t>
    </r>
    <rPh sb="0" eb="2">
      <t>ビコウ</t>
    </rPh>
    <rPh sb="2" eb="3">
      <t>チュウ</t>
    </rPh>
    <phoneticPr fontId="9"/>
  </si>
  <si>
    <t>変状番号</t>
    <rPh sb="0" eb="2">
      <t>ヘンジョウ</t>
    </rPh>
    <rPh sb="2" eb="4">
      <t>バンゴウ</t>
    </rPh>
    <phoneticPr fontId="9"/>
  </si>
  <si>
    <t>変状区分</t>
    <rPh sb="0" eb="2">
      <t>ヘンジョウ</t>
    </rPh>
    <rPh sb="2" eb="4">
      <t>クブン</t>
    </rPh>
    <phoneticPr fontId="9"/>
  </si>
  <si>
    <r>
      <t>外力</t>
    </r>
    <r>
      <rPr>
        <vertAlign val="superscript"/>
        <sz val="9"/>
        <rFont val="HGSｺﾞｼｯｸM"/>
        <family val="3"/>
        <charset val="128"/>
      </rPr>
      <t>注1</t>
    </r>
    <rPh sb="0" eb="2">
      <t>ガイリョク</t>
    </rPh>
    <rPh sb="2" eb="3">
      <t>チュウ</t>
    </rPh>
    <phoneticPr fontId="9"/>
  </si>
  <si>
    <r>
      <t>材質劣化</t>
    </r>
    <r>
      <rPr>
        <vertAlign val="superscript"/>
        <sz val="9"/>
        <rFont val="HGSｺﾞｼｯｸM"/>
        <family val="3"/>
        <charset val="128"/>
      </rPr>
      <t>注1</t>
    </r>
    <rPh sb="0" eb="2">
      <t>ザイシツ</t>
    </rPh>
    <rPh sb="2" eb="4">
      <t>レッカ</t>
    </rPh>
    <rPh sb="4" eb="5">
      <t>チュウ</t>
    </rPh>
    <phoneticPr fontId="9"/>
  </si>
  <si>
    <r>
      <t>漏水</t>
    </r>
    <r>
      <rPr>
        <vertAlign val="superscript"/>
        <sz val="9"/>
        <rFont val="HGSｺﾞｼｯｸM"/>
        <family val="3"/>
        <charset val="128"/>
      </rPr>
      <t>注1</t>
    </r>
    <rPh sb="0" eb="2">
      <t>ロウスイ</t>
    </rPh>
    <rPh sb="2" eb="3">
      <t>チュウ</t>
    </rPh>
    <phoneticPr fontId="9"/>
  </si>
  <si>
    <t>Ⅱa</t>
    <phoneticPr fontId="9"/>
  </si>
  <si>
    <t>Ⅱb</t>
    <phoneticPr fontId="9"/>
  </si>
  <si>
    <t>集計
・
判定
・
診断</t>
    <rPh sb="0" eb="2">
      <t>シュウケイ</t>
    </rPh>
    <rPh sb="5" eb="7">
      <t>ハンテイ</t>
    </rPh>
    <rPh sb="10" eb="12">
      <t>シンダン</t>
    </rPh>
    <phoneticPr fontId="9"/>
  </si>
  <si>
    <t>変状の発生規模合計(㎡)</t>
    <rPh sb="0" eb="2">
      <t>ヘンジョウ</t>
    </rPh>
    <rPh sb="3" eb="5">
      <t>ハッセイ</t>
    </rPh>
    <rPh sb="5" eb="7">
      <t>キボ</t>
    </rPh>
    <rPh sb="7" eb="9">
      <t>ゴウケイ</t>
    </rPh>
    <phoneticPr fontId="9"/>
  </si>
  <si>
    <t>－</t>
    <phoneticPr fontId="9"/>
  </si>
  <si>
    <t>計</t>
    <rPh sb="0" eb="1">
      <t>ケイ</t>
    </rPh>
    <phoneticPr fontId="9"/>
  </si>
  <si>
    <t>対策区分の
判定結果</t>
    <rPh sb="0" eb="2">
      <t>タイサク</t>
    </rPh>
    <rPh sb="2" eb="4">
      <t>クブン</t>
    </rPh>
    <rPh sb="6" eb="8">
      <t>ハンテイ</t>
    </rPh>
    <rPh sb="8" eb="10">
      <t>ケッカ</t>
    </rPh>
    <phoneticPr fontId="9"/>
  </si>
  <si>
    <t>判定区分毎の変状数</t>
    <rPh sb="0" eb="2">
      <t>ハンテイ</t>
    </rPh>
    <rPh sb="2" eb="4">
      <t>クブン</t>
    </rPh>
    <rPh sb="4" eb="5">
      <t>ゴト</t>
    </rPh>
    <rPh sb="6" eb="8">
      <t>ヘンジョウ</t>
    </rPh>
    <rPh sb="8" eb="9">
      <t>スウ</t>
    </rPh>
    <phoneticPr fontId="9"/>
  </si>
  <si>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9"/>
  </si>
  <si>
    <t>健全性の
診断結果</t>
    <rPh sb="0" eb="3">
      <t>ケンゼンセイ</t>
    </rPh>
    <rPh sb="5" eb="7">
      <t>シンダン</t>
    </rPh>
    <rPh sb="7" eb="9">
      <t>ケッカ</t>
    </rPh>
    <phoneticPr fontId="9"/>
  </si>
  <si>
    <t>判定区分</t>
    <rPh sb="0" eb="2">
      <t>ハンテイ</t>
    </rPh>
    <rPh sb="2" eb="4">
      <t>クブン</t>
    </rPh>
    <phoneticPr fontId="9"/>
  </si>
  <si>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9"/>
  </si>
  <si>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9"/>
  </si>
  <si>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9"/>
  </si>
  <si>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9"/>
  </si>
  <si>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9"/>
  </si>
  <si>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9"/>
  </si>
  <si>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9"/>
  </si>
  <si>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9"/>
  </si>
  <si>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9"/>
  </si>
  <si>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9"/>
  </si>
  <si>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9"/>
  </si>
  <si>
    <t>※4：本様式は覆工スパン毎に作成すること。</t>
    <rPh sb="3" eb="4">
      <t>ホン</t>
    </rPh>
    <rPh sb="4" eb="6">
      <t>ヨウシキ</t>
    </rPh>
    <rPh sb="7" eb="9">
      <t>フッコウ</t>
    </rPh>
    <rPh sb="12" eb="13">
      <t>ゴト</t>
    </rPh>
    <rPh sb="14" eb="16">
      <t>サクセイ</t>
    </rPh>
    <phoneticPr fontId="9"/>
  </si>
  <si>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9"/>
  </si>
  <si>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9"/>
  </si>
  <si>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9"/>
  </si>
  <si>
    <t>S1</t>
    <phoneticPr fontId="10"/>
  </si>
  <si>
    <t>骨材露出</t>
    <rPh sb="0" eb="4">
      <t>コツザイロシュツ</t>
    </rPh>
    <phoneticPr fontId="10"/>
  </si>
  <si>
    <t>遊離石灰</t>
    <rPh sb="0" eb="4">
      <t>ユウリセッカイ</t>
    </rPh>
    <phoneticPr fontId="10"/>
  </si>
  <si>
    <t>S2</t>
    <phoneticPr fontId="10"/>
  </si>
  <si>
    <t>S3</t>
    <phoneticPr fontId="10"/>
  </si>
  <si>
    <t>S4</t>
    <phoneticPr fontId="10"/>
  </si>
  <si>
    <t>S5</t>
    <phoneticPr fontId="10"/>
  </si>
  <si>
    <t>S6</t>
    <phoneticPr fontId="10"/>
  </si>
  <si>
    <t>叩き落し済</t>
    <rPh sb="0" eb="1">
      <t>タタ</t>
    </rPh>
    <rPh sb="4" eb="5">
      <t>スミ</t>
    </rPh>
    <phoneticPr fontId="10"/>
  </si>
  <si>
    <t>S7</t>
    <phoneticPr fontId="10"/>
  </si>
  <si>
    <t>S8</t>
    <phoneticPr fontId="10"/>
  </si>
  <si>
    <t>S9</t>
    <phoneticPr fontId="10"/>
  </si>
  <si>
    <t>S10</t>
    <phoneticPr fontId="10"/>
  </si>
  <si>
    <t>S11</t>
    <phoneticPr fontId="10"/>
  </si>
  <si>
    <t>S12</t>
    <phoneticPr fontId="10"/>
  </si>
  <si>
    <t>S13</t>
    <phoneticPr fontId="10"/>
  </si>
  <si>
    <t>S14</t>
    <phoneticPr fontId="10"/>
  </si>
  <si>
    <t>S15</t>
    <phoneticPr fontId="10"/>
  </si>
  <si>
    <t>S16</t>
    <phoneticPr fontId="10"/>
  </si>
  <si>
    <t>S17</t>
    <phoneticPr fontId="10"/>
  </si>
  <si>
    <t>S18</t>
    <phoneticPr fontId="10"/>
  </si>
  <si>
    <t>S19</t>
    <phoneticPr fontId="10"/>
  </si>
  <si>
    <t>S20</t>
    <phoneticPr fontId="10"/>
  </si>
  <si>
    <t>S21</t>
    <phoneticPr fontId="10"/>
  </si>
  <si>
    <t>S22</t>
    <phoneticPr fontId="10"/>
  </si>
  <si>
    <t>S23</t>
    <phoneticPr fontId="10"/>
  </si>
  <si>
    <t>S24</t>
    <phoneticPr fontId="10"/>
  </si>
  <si>
    <t>S25</t>
    <phoneticPr fontId="10"/>
  </si>
  <si>
    <t>S26</t>
    <phoneticPr fontId="10"/>
  </si>
  <si>
    <t>S27</t>
    <phoneticPr fontId="10"/>
  </si>
  <si>
    <t>S28</t>
    <phoneticPr fontId="10"/>
  </si>
  <si>
    <t>S29</t>
    <phoneticPr fontId="10"/>
  </si>
  <si>
    <t>S30</t>
    <phoneticPr fontId="10"/>
  </si>
  <si>
    <t>S31</t>
    <phoneticPr fontId="10"/>
  </si>
  <si>
    <t>S32</t>
    <phoneticPr fontId="10"/>
  </si>
  <si>
    <t>S33</t>
    <phoneticPr fontId="10"/>
  </si>
  <si>
    <t>S34</t>
    <phoneticPr fontId="10"/>
  </si>
  <si>
    <t>S35</t>
    <phoneticPr fontId="10"/>
  </si>
  <si>
    <t>S36</t>
    <phoneticPr fontId="10"/>
  </si>
  <si>
    <t>S37</t>
    <phoneticPr fontId="10"/>
  </si>
  <si>
    <t>S38</t>
    <phoneticPr fontId="10"/>
  </si>
  <si>
    <t>S39</t>
    <phoneticPr fontId="10"/>
  </si>
  <si>
    <t>叩き落し済</t>
    <rPh sb="0" eb="1">
      <t>タタ</t>
    </rPh>
    <rPh sb="2" eb="3">
      <t>オト</t>
    </rPh>
    <rPh sb="4" eb="5">
      <t>スミ</t>
    </rPh>
    <phoneticPr fontId="10"/>
  </si>
  <si>
    <t>S40</t>
    <phoneticPr fontId="10"/>
  </si>
  <si>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5"/>
  </si>
  <si>
    <t>路 線 名</t>
    <rPh sb="0" eb="1">
      <t>ミチ</t>
    </rPh>
    <rPh sb="2" eb="3">
      <t>セン</t>
    </rPh>
    <rPh sb="4" eb="5">
      <t>メイ</t>
    </rPh>
    <phoneticPr fontId="5"/>
  </si>
  <si>
    <t>定期点検業者</t>
    <rPh sb="0" eb="2">
      <t>テイキ</t>
    </rPh>
    <rPh sb="2" eb="4">
      <t>テンケン</t>
    </rPh>
    <rPh sb="4" eb="6">
      <t>ギョウシャ</t>
    </rPh>
    <phoneticPr fontId="5"/>
  </si>
  <si>
    <t>名　称</t>
    <rPh sb="0" eb="1">
      <t>ナ</t>
    </rPh>
    <rPh sb="2" eb="3">
      <t>ショウ</t>
    </rPh>
    <phoneticPr fontId="5"/>
  </si>
  <si>
    <t>管理者名</t>
    <rPh sb="0" eb="3">
      <t>カンリシャ</t>
    </rPh>
    <rPh sb="3" eb="4">
      <t>メイ</t>
    </rPh>
    <phoneticPr fontId="5"/>
  </si>
  <si>
    <t>覆工スパン
番号</t>
    <rPh sb="0" eb="2">
      <t>フッコウ</t>
    </rPh>
    <rPh sb="6" eb="8">
      <t>バンゴウ</t>
    </rPh>
    <phoneticPr fontId="5"/>
  </si>
  <si>
    <t>対象箇所</t>
    <rPh sb="0" eb="2">
      <t>タイショウ</t>
    </rPh>
    <rPh sb="2" eb="4">
      <t>カショ</t>
    </rPh>
    <phoneticPr fontId="5"/>
  </si>
  <si>
    <t>不可能な理由</t>
    <rPh sb="0" eb="3">
      <t>フカノウ</t>
    </rPh>
    <rPh sb="4" eb="6">
      <t>リユウ</t>
    </rPh>
    <phoneticPr fontId="5"/>
  </si>
  <si>
    <t>対応策</t>
    <rPh sb="0" eb="3">
      <t>タイオウサク</t>
    </rPh>
    <phoneticPr fontId="5"/>
  </si>
  <si>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5"/>
  </si>
  <si>
    <t>※　数が多い場合は、適時、表の行を増やすこと。</t>
    <phoneticPr fontId="10"/>
  </si>
  <si>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40"/>
  </si>
  <si>
    <t>フリガナ</t>
    <phoneticPr fontId="40"/>
  </si>
  <si>
    <t>路線名</t>
    <rPh sb="0" eb="2">
      <t>ロセン</t>
    </rPh>
    <rPh sb="2" eb="3">
      <t>メイ</t>
    </rPh>
    <phoneticPr fontId="40"/>
  </si>
  <si>
    <t>定期点検業者</t>
    <rPh sb="0" eb="2">
      <t>テイキ</t>
    </rPh>
    <rPh sb="2" eb="4">
      <t>テンケン</t>
    </rPh>
    <rPh sb="4" eb="6">
      <t>ギョウシャ</t>
    </rPh>
    <phoneticPr fontId="40"/>
  </si>
  <si>
    <t>定期点検年月日</t>
    <rPh sb="0" eb="2">
      <t>テイキ</t>
    </rPh>
    <rPh sb="2" eb="4">
      <t>テンケン</t>
    </rPh>
    <rPh sb="4" eb="7">
      <t>ネンガッピ</t>
    </rPh>
    <phoneticPr fontId="40"/>
  </si>
  <si>
    <t xml:space="preserve"> </t>
    <phoneticPr fontId="40"/>
  </si>
  <si>
    <t>名  称</t>
    <rPh sb="0" eb="1">
      <t>ナ</t>
    </rPh>
    <rPh sb="3" eb="4">
      <t>ショウ</t>
    </rPh>
    <phoneticPr fontId="40"/>
  </si>
  <si>
    <t>管理者名</t>
    <rPh sb="0" eb="3">
      <t>カンリシャ</t>
    </rPh>
    <rPh sb="3" eb="4">
      <t>メイ</t>
    </rPh>
    <phoneticPr fontId="40"/>
  </si>
  <si>
    <t>定期点検者名</t>
    <rPh sb="0" eb="2">
      <t>テイキ</t>
    </rPh>
    <rPh sb="2" eb="4">
      <t>テンケン</t>
    </rPh>
    <rPh sb="4" eb="5">
      <t>シャ</t>
    </rPh>
    <rPh sb="5" eb="6">
      <t>メイ</t>
    </rPh>
    <phoneticPr fontId="40"/>
  </si>
  <si>
    <t>トンネル毎の
健全性</t>
    <rPh sb="4" eb="5">
      <t>ゴト</t>
    </rPh>
    <rPh sb="7" eb="10">
      <t>ケンゼンセイ</t>
    </rPh>
    <phoneticPr fontId="40"/>
  </si>
  <si>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40"/>
  </si>
  <si>
    <t>覆工ｽﾊﾟﾝ番号</t>
    <rPh sb="0" eb="2">
      <t>フッコウ</t>
    </rPh>
    <rPh sb="6" eb="8">
      <t>バンゴウ</t>
    </rPh>
    <phoneticPr fontId="40"/>
  </si>
  <si>
    <t>ｽﾊﾟﾝ長（ｍ）</t>
    <phoneticPr fontId="40"/>
  </si>
  <si>
    <t>変    状    数</t>
    <rPh sb="0" eb="1">
      <t>ヘン</t>
    </rPh>
    <rPh sb="5" eb="6">
      <t>ジョウ</t>
    </rPh>
    <rPh sb="10" eb="11">
      <t>スウ</t>
    </rPh>
    <phoneticPr fontId="40"/>
  </si>
  <si>
    <t>覆工スパン毎の
健全性の診断</t>
    <rPh sb="0" eb="2">
      <t>フッコウ</t>
    </rPh>
    <rPh sb="5" eb="6">
      <t>ゴト</t>
    </rPh>
    <rPh sb="8" eb="10">
      <t>ケンゼン</t>
    </rPh>
    <rPh sb="10" eb="11">
      <t>セイ</t>
    </rPh>
    <rPh sb="12" eb="14">
      <t>シンダン</t>
    </rPh>
    <phoneticPr fontId="40"/>
  </si>
  <si>
    <t>変    状    規    模</t>
    <rPh sb="0" eb="1">
      <t>ヘン</t>
    </rPh>
    <rPh sb="5" eb="6">
      <t>ジョウ</t>
    </rPh>
    <rPh sb="10" eb="11">
      <t>キ</t>
    </rPh>
    <rPh sb="15" eb="16">
      <t>ボ</t>
    </rPh>
    <phoneticPr fontId="40"/>
  </si>
  <si>
    <t>判定区分変換</t>
    <rPh sb="0" eb="2">
      <t>ハンテイ</t>
    </rPh>
    <rPh sb="2" eb="4">
      <t>クブン</t>
    </rPh>
    <rPh sb="4" eb="6">
      <t>ヘンカン</t>
    </rPh>
    <phoneticPr fontId="9"/>
  </si>
  <si>
    <t>対策区分の判定</t>
    <rPh sb="0" eb="2">
      <t>タイサク</t>
    </rPh>
    <rPh sb="2" eb="4">
      <t>クブン</t>
    </rPh>
    <rPh sb="5" eb="7">
      <t>ハンテイ</t>
    </rPh>
    <phoneticPr fontId="40"/>
  </si>
  <si>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40"/>
  </si>
  <si>
    <t>覆工スパン長（ｍ）</t>
    <rPh sb="0" eb="2">
      <t>フッコウ</t>
    </rPh>
    <rPh sb="5" eb="6">
      <t>ナガ</t>
    </rPh>
    <phoneticPr fontId="40"/>
  </si>
  <si>
    <t>変状の発生範囲の規模（㎡）</t>
    <rPh sb="0" eb="2">
      <t>ヘンジョウ</t>
    </rPh>
    <rPh sb="3" eb="5">
      <t>ハッセイ</t>
    </rPh>
    <rPh sb="5" eb="7">
      <t>ハンイ</t>
    </rPh>
    <rPh sb="8" eb="10">
      <t>キボ</t>
    </rPh>
    <phoneticPr fontId="40"/>
  </si>
  <si>
    <t xml:space="preserve">外力 </t>
    <rPh sb="0" eb="2">
      <t>ガイリョク</t>
    </rPh>
    <phoneticPr fontId="40"/>
  </si>
  <si>
    <t>材質劣化</t>
    <rPh sb="0" eb="2">
      <t>ザイシツ</t>
    </rPh>
    <rPh sb="2" eb="4">
      <t>レッカ</t>
    </rPh>
    <phoneticPr fontId="40"/>
  </si>
  <si>
    <t>漏水</t>
    <rPh sb="0" eb="2">
      <t>ロウスイ</t>
    </rPh>
    <phoneticPr fontId="40"/>
  </si>
  <si>
    <t>外力</t>
    <rPh sb="0" eb="2">
      <t>ガイリョク</t>
    </rPh>
    <phoneticPr fontId="40"/>
  </si>
  <si>
    <t>健全性</t>
    <rPh sb="0" eb="2">
      <t>ケンゼン</t>
    </rPh>
    <rPh sb="2" eb="3">
      <t>セイ</t>
    </rPh>
    <phoneticPr fontId="40"/>
  </si>
  <si>
    <r>
      <t xml:space="preserve">外力 </t>
    </r>
    <r>
      <rPr>
        <vertAlign val="superscript"/>
        <sz val="9"/>
        <rFont val="HGSｺﾞｼｯｸM"/>
        <family val="3"/>
        <charset val="128"/>
      </rPr>
      <t>注2</t>
    </r>
    <rPh sb="0" eb="2">
      <t>ガイリョク</t>
    </rPh>
    <rPh sb="3" eb="4">
      <t>チュウ</t>
    </rPh>
    <phoneticPr fontId="40"/>
  </si>
  <si>
    <t>Ⅳ</t>
    <phoneticPr fontId="40"/>
  </si>
  <si>
    <t>Ⅲ</t>
    <phoneticPr fontId="40"/>
  </si>
  <si>
    <t>Ⅱa</t>
    <phoneticPr fontId="40"/>
  </si>
  <si>
    <t>Ⅱb</t>
    <phoneticPr fontId="40"/>
  </si>
  <si>
    <t>Ⅱ</t>
    <phoneticPr fontId="40"/>
  </si>
  <si>
    <t>ｃ</t>
    <phoneticPr fontId="10"/>
  </si>
  <si>
    <t>S3</t>
  </si>
  <si>
    <t>S4</t>
  </si>
  <si>
    <t>S5</t>
  </si>
  <si>
    <t>S6</t>
  </si>
  <si>
    <t>S7</t>
  </si>
  <si>
    <t>S8</t>
  </si>
  <si>
    <t>S9</t>
  </si>
  <si>
    <t>S10</t>
  </si>
  <si>
    <t>S11</t>
  </si>
  <si>
    <t>S12</t>
  </si>
  <si>
    <t>S13</t>
  </si>
  <si>
    <t>S14</t>
  </si>
  <si>
    <t>S15</t>
  </si>
  <si>
    <t>S16</t>
  </si>
  <si>
    <t>S17</t>
  </si>
  <si>
    <t>S18</t>
  </si>
  <si>
    <t>S19</t>
  </si>
  <si>
    <t>S20</t>
  </si>
  <si>
    <t>S21</t>
  </si>
  <si>
    <t>S22</t>
  </si>
  <si>
    <t>S23</t>
  </si>
  <si>
    <t>S24</t>
  </si>
  <si>
    <t>S25</t>
  </si>
  <si>
    <t>S26</t>
  </si>
  <si>
    <t>S27</t>
  </si>
  <si>
    <t>S28</t>
  </si>
  <si>
    <t>S29</t>
  </si>
  <si>
    <t>S30</t>
  </si>
  <si>
    <t>S31</t>
  </si>
  <si>
    <t>S32</t>
  </si>
  <si>
    <t>S33</t>
  </si>
  <si>
    <t>S34</t>
  </si>
  <si>
    <t>S35</t>
  </si>
  <si>
    <t>S36</t>
  </si>
  <si>
    <t>S37</t>
  </si>
  <si>
    <t>S38</t>
  </si>
  <si>
    <t>S39</t>
  </si>
  <si>
    <t>S40</t>
  </si>
  <si>
    <t>計</t>
    <rPh sb="0" eb="1">
      <t>ケイ</t>
    </rPh>
    <phoneticPr fontId="40"/>
  </si>
  <si>
    <t>←最大値</t>
    <rPh sb="1" eb="4">
      <t>サイダイチ</t>
    </rPh>
    <phoneticPr fontId="9"/>
  </si>
  <si>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40"/>
  </si>
  <si>
    <t>　　　材質劣化、漏水はそれぞれの判定区分に変状数を記入すること。</t>
    <phoneticPr fontId="40"/>
  </si>
  <si>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40"/>
  </si>
  <si>
    <t>※１：本シートは様式D‐3の集計結果を掲載すること。</t>
    <rPh sb="3" eb="4">
      <t>ホン</t>
    </rPh>
    <rPh sb="8" eb="10">
      <t>ヨウシキ</t>
    </rPh>
    <rPh sb="14" eb="16">
      <t>シュウケイ</t>
    </rPh>
    <rPh sb="16" eb="18">
      <t>ケッカ</t>
    </rPh>
    <rPh sb="19" eb="21">
      <t>ケイサイ</t>
    </rPh>
    <phoneticPr fontId="40"/>
  </si>
  <si>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40"/>
  </si>
  <si>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4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</si>
</sst>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76" formatCode="yyyy&quot;年&quot;m&quot;月&quot;d&quot;日&quot;;@"/>
    <numFmt numFmtId="177" formatCode="[$-F800]dddd\,\ mmmm\ dd\,\ yyyy"/>
    <numFmt numFmtId="178" formatCode="&quot;S&quot;000"/>
    <numFmt numFmtId="179" formatCode="[=0]&quot;-&quot;;General&quot;m&quot;"/>
    <numFmt numFmtId="180" formatCode="General&quot;m&quot;"/>
    <numFmt numFmtId="181" formatCode="General&quot;%&quot;"/>
    <numFmt numFmtId="182" formatCode="#,##0_ "/>
    <numFmt numFmtId="183" formatCode="General&quot; ㎡&quot;"/>
    <numFmt numFmtId="184" formatCode="0.0_ "/>
    <numFmt numFmtId="185" formatCode="&quot;S&quot;0"/>
    <numFmt numFmtId="186" formatCode="0.00000"/>
    <numFmt numFmtId="187" formatCode="##&quot;°&quot;##&quot;′&quot;##.00&quot;″&quot;"/>
    <numFmt numFmtId="188" formatCode="##&quot;°&quot;##&quot;′&quot;##.0&quot;″&quot;"/>
    <numFmt numFmtId="189" formatCode="0&quot; 箇所&quot;"/>
    <numFmt numFmtId="190" formatCode="0&quot; スパン&quot;"/>
    <numFmt numFmtId="191" formatCode="&quot;対策区分判定&quot;\ General"/>
    <numFmt numFmtId="192" formatCode="&quot;S&quot;#"/>
    <numFmt numFmtId="193" formatCode="0.0&quot;m&quot;"/>
    <numFmt numFmtId="194" formatCode="0_ "/>
    <numFmt numFmtId="195" formatCode="0.00_ "/>
    <numFmt numFmtId="196" formatCode="0.00_);[Red]\(0.00\)"/>
    <numFmt numFmtId="197" formatCode="\-"/>
    <numFmt numFmtId="198" formatCode="0.0"/>
  </numFmts>
  <fonts count="55"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9"/>
      <name val="HGSｺﾞｼｯｸM"/>
      <family val="3"/>
      <charset val="128"/>
    </font>
    <font>
      <sz val="10"/>
      <color theme="1"/>
      <name val="ＭＳ ゴシック"/>
      <family val="2"/>
      <charset val="128"/>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11"/>
      <name val="ＭＳ Ｐゴシック"/>
      <family val="3"/>
      <charset val="128"/>
      <scheme val="minor"/>
    </font>
    <font>
      <sz val="6"/>
      <name val="HGSｺﾞｼｯｸM"/>
      <family val="3"/>
      <charset val="128"/>
    </font>
    <font>
      <sz val="5"/>
      <name val="HGPｺﾞｼｯｸM"/>
      <family val="3"/>
      <charset val="128"/>
    </font>
    <font>
      <sz val="10"/>
      <color rgb="FFFF0000"/>
      <name val="HGPｺﾞｼｯｸM"/>
      <family val="3"/>
      <charset val="128"/>
    </font>
    <font>
      <sz val="7"/>
      <name val="HGPｺﾞｼｯｸM"/>
      <family val="3"/>
      <charset val="128"/>
    </font>
    <font>
      <sz val="10"/>
      <color theme="1"/>
      <name val="HGPｺﾞｼｯｸM"/>
      <family val="3"/>
      <charset val="128"/>
    </font>
    <font>
      <u/>
      <sz val="10"/>
      <name val="HGSｺﾞｼｯｸM"/>
      <family val="3"/>
      <charset val="128"/>
    </font>
    <font>
      <u/>
      <sz val="11"/>
      <name val="ＭＳ Ｐゴシック"/>
      <family val="3"/>
      <charset val="128"/>
      <scheme val="minor"/>
    </font>
    <font>
      <b/>
      <sz val="24"/>
      <name val="HGSｺﾞｼｯｸM"/>
      <family val="3"/>
      <charset val="128"/>
    </font>
    <font>
      <sz val="12"/>
      <name val="ＭＳ Ｐゴシック"/>
      <family val="3"/>
      <charset val="128"/>
      <scheme val="minor"/>
    </font>
    <font>
      <b/>
      <sz val="10"/>
      <name val="HGSｺﾞｼｯｸM"/>
      <family val="3"/>
      <charset val="128"/>
    </font>
    <font>
      <sz val="8"/>
      <name val="HGSｺﾞｼｯｸM"/>
      <family val="3"/>
      <charset val="128"/>
    </font>
    <font>
      <sz val="10"/>
      <color theme="1"/>
      <name val="HGSｺﾞｼｯｸM"/>
      <family val="3"/>
      <charset val="128"/>
    </font>
    <font>
      <sz val="9.5"/>
      <name val="HGSｺﾞｼｯｸM"/>
      <family val="3"/>
      <charset val="128"/>
    </font>
    <font>
      <u/>
      <sz val="10"/>
      <color rgb="FFFF0000"/>
      <name val="HGPｺﾞｼｯｸM"/>
      <family val="3"/>
      <charset val="128"/>
    </font>
    <font>
      <sz val="9"/>
      <color theme="1"/>
      <name val="HGSｺﾞｼｯｸM"/>
      <family val="3"/>
      <charset val="128"/>
    </font>
    <font>
      <sz val="6"/>
      <name val="ＭＳ ゴシック"/>
      <family val="2"/>
      <charset val="128"/>
    </font>
    <font>
      <sz val="6"/>
      <name val="ＭＳ Ｐゴシック"/>
      <family val="2"/>
      <charset val="128"/>
      <scheme val="minor"/>
    </font>
    <font>
      <sz val="10"/>
      <name val="HGｺﾞｼｯｸE"/>
      <family val="3"/>
      <charset val="128"/>
    </font>
    <font>
      <sz val="14"/>
      <name val="HGPｺﾞｼｯｸM"/>
      <family val="3"/>
      <charset val="128"/>
    </font>
    <font>
      <sz val="10"/>
      <color rgb="FFFF0000"/>
      <name val="ＭＳ ゴシック"/>
      <family val="3"/>
      <charset val="128"/>
    </font>
    <font>
      <sz val="11"/>
      <name val="HGSｺﾞｼｯｸM"/>
      <family val="3"/>
      <charset val="128"/>
    </font>
    <font>
      <sz val="14"/>
      <name val="HGSｺﾞｼｯｸM"/>
      <family val="3"/>
      <charset val="128"/>
    </font>
    <font>
      <vertAlign val="superscript"/>
      <sz val="9"/>
      <name val="HGSｺﾞｼｯｸM"/>
      <family val="3"/>
      <charset val="128"/>
    </font>
    <font>
      <sz val="7.5"/>
      <name val="HGSｺﾞｼｯｸM"/>
      <family val="3"/>
      <charset val="128"/>
    </font>
    <font>
      <sz val="12"/>
      <color theme="1"/>
      <name val="HGSｺﾞｼｯｸM"/>
      <family val="3"/>
      <charset val="128"/>
    </font>
    <font>
      <sz val="9"/>
      <color theme="1"/>
      <name val="ＭＳ Ｐゴシック"/>
      <family val="3"/>
      <charset val="128"/>
    </font>
    <font>
      <sz val="8"/>
      <color theme="1"/>
      <name val="ＭＳ Ｐゴシック"/>
      <family val="3"/>
      <charset val="128"/>
      <scheme val="minor"/>
    </font>
    <font>
      <sz val="11"/>
      <color theme="1"/>
      <name val="HGSｺﾞｼｯｸM"/>
      <family val="3"/>
      <charset val="128"/>
    </font>
    <font>
      <sz val="8"/>
      <color theme="1"/>
      <name val="HGSｺﾞｼｯｸM"/>
      <family val="3"/>
      <charset val="128"/>
    </font>
    <font>
      <sz val="10"/>
      <color theme="1"/>
      <name val="ＭＳ Ｐゴシック"/>
      <family val="2"/>
      <charset val="128"/>
      <scheme val="minor"/>
    </font>
    <font>
      <sz val="7"/>
      <name val="HGSｺﾞｼｯｸM"/>
      <family val="3"/>
      <charset val="128"/>
    </font>
  </fonts>
  <fills count="9">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style="thin">
        <color auto="1"/>
      </right>
      <top/>
      <bottom/>
      <diagonal/>
    </border>
    <border>
      <left/>
      <right style="medium">
        <color indexed="64"/>
      </right>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right/>
      <top/>
      <bottom style="medium">
        <color indexed="64"/>
      </bottom>
      <diagonal/>
    </border>
    <border>
      <left/>
      <right style="thin">
        <color auto="1"/>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right/>
      <top style="medium">
        <color indexed="64"/>
      </top>
      <bottom/>
      <diagonal/>
    </border>
    <border>
      <left style="thin">
        <color auto="1"/>
      </left>
      <right style="medium">
        <color indexed="64"/>
      </right>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indexed="64"/>
      </right>
      <top style="thin">
        <color auto="1"/>
      </top>
      <bottom style="double">
        <color indexed="64"/>
      </bottom>
      <diagonal/>
    </border>
    <border>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style="thin">
        <color indexed="64"/>
      </left>
      <right/>
      <top style="thin">
        <color auto="1"/>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auto="1"/>
      </top>
      <bottom style="double">
        <color indexed="64"/>
      </bottom>
      <diagonal/>
    </border>
    <border>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right style="thin">
        <color indexed="64"/>
      </right>
      <top style="double">
        <color indexed="64"/>
      </top>
      <bottom style="medium">
        <color indexed="64"/>
      </bottom>
      <diagonal/>
    </border>
    <border>
      <left/>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5">
    <xf numFmtId="0" fontId="0" fillId="0" borderId="0">
      <alignment vertical="center"/>
    </xf>
    <xf numFmtId="0" fontId="13" fillId="0" borderId="0">
      <alignment vertical="center"/>
    </xf>
    <xf numFmtId="0" fontId="14" fillId="0" borderId="0"/>
    <xf numFmtId="38" fontId="14" fillId="0" borderId="0" applyFont="0" applyFill="0" applyBorder="0" applyAlignment="0" applyProtection="0">
      <alignment vertical="center"/>
    </xf>
    <xf numFmtId="0" fontId="17" fillId="0" borderId="0">
      <alignment vertical="center"/>
    </xf>
    <xf numFmtId="0" fontId="4" fillId="0" borderId="0">
      <alignment vertical="center"/>
    </xf>
    <xf numFmtId="38" fontId="4" fillId="0" borderId="0" applyFont="0" applyFill="0" applyBorder="0" applyAlignment="0" applyProtection="0">
      <alignment vertical="center"/>
    </xf>
    <xf numFmtId="0" fontId="14" fillId="0" borderId="0"/>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cellStyleXfs>
  <cellXfs count="974">
    <xf numFmtId="0" fontId="0" fillId="0" borderId="0" xfId="0">
      <alignment vertical="center"/>
    </xf>
    <xf numFmtId="0" fontId="11" fillId="0" borderId="0" xfId="2" applyFont="1" applyAlignment="1" applyProtection="1">
      <alignment vertical="center"/>
      <protection locked="0"/>
    </xf>
    <xf numFmtId="0" fontId="11" fillId="0" borderId="0" xfId="2" applyFont="1" applyProtection="1">
      <protection locked="0"/>
    </xf>
    <xf numFmtId="0" fontId="11" fillId="0" borderId="0" xfId="2" applyFont="1" applyAlignment="1">
      <alignment vertical="center"/>
    </xf>
    <xf numFmtId="0" fontId="6" fillId="0" borderId="0" xfId="2" applyFont="1" applyAlignment="1" applyProtection="1">
      <alignment vertical="center"/>
      <protection locked="0"/>
    </xf>
    <xf numFmtId="0" fontId="11" fillId="0" borderId="0" xfId="2" applyFont="1" applyAlignment="1">
      <alignment horizontal="center" vertical="center"/>
    </xf>
    <xf numFmtId="0" fontId="12" fillId="0" borderId="0" xfId="2" applyFont="1" applyAlignment="1">
      <alignment vertical="center"/>
    </xf>
    <xf numFmtId="0" fontId="11" fillId="0" borderId="0" xfId="2" applyFont="1" applyAlignment="1" applyProtection="1">
      <alignment horizontal="center" vertical="center"/>
      <protection locked="0"/>
    </xf>
    <xf numFmtId="0" fontId="19" fillId="0" borderId="0" xfId="2" applyFont="1" applyAlignment="1" applyProtection="1">
      <alignment vertical="center"/>
      <protection locked="0"/>
    </xf>
    <xf numFmtId="0" fontId="19" fillId="0" borderId="0" xfId="2" applyFont="1" applyAlignment="1" applyProtection="1">
      <alignment vertical="center" shrinkToFit="1"/>
      <protection locked="0"/>
    </xf>
    <xf numFmtId="0" fontId="19" fillId="0" borderId="0" xfId="2" applyFont="1" applyAlignment="1">
      <alignment vertical="center" shrinkToFit="1"/>
    </xf>
    <xf numFmtId="0" fontId="19" fillId="0" borderId="0" xfId="2" applyFont="1" applyAlignment="1">
      <alignment vertical="center" textRotation="255" shrinkToFit="1"/>
    </xf>
    <xf numFmtId="0" fontId="19" fillId="0" borderId="0" xfId="2" applyFont="1" applyAlignment="1" applyProtection="1">
      <alignment horizontal="center" vertical="center" shrinkToFit="1"/>
      <protection locked="0"/>
    </xf>
    <xf numFmtId="0" fontId="20" fillId="0" borderId="1" xfId="7" applyFont="1" applyBorder="1" applyAlignment="1">
      <alignment horizontal="center" vertical="center"/>
    </xf>
    <xf numFmtId="0" fontId="21" fillId="0" borderId="1" xfId="7" applyFont="1" applyBorder="1" applyAlignment="1">
      <alignment horizontal="center" vertical="center"/>
    </xf>
    <xf numFmtId="184" fontId="14" fillId="0" borderId="1" xfId="7" applyNumberFormat="1" applyBorder="1" applyAlignment="1">
      <alignment horizontal="right" vertical="center" shrinkToFit="1"/>
    </xf>
    <xf numFmtId="0" fontId="14" fillId="0" borderId="1" xfId="7" applyBorder="1" applyAlignment="1">
      <alignment horizontal="center" vertical="center"/>
    </xf>
    <xf numFmtId="185" fontId="14" fillId="0" borderId="1" xfId="7" applyNumberFormat="1" applyBorder="1" applyAlignment="1">
      <alignment horizontal="center" vertical="center"/>
    </xf>
    <xf numFmtId="0" fontId="15" fillId="2" borderId="13" xfId="7" applyFont="1" applyFill="1" applyBorder="1" applyAlignment="1">
      <alignment horizontal="center" vertical="center"/>
    </xf>
    <xf numFmtId="0" fontId="15" fillId="2" borderId="14" xfId="7" quotePrefix="1" applyFont="1" applyFill="1" applyBorder="1" applyAlignment="1">
      <alignment horizontal="center" vertical="center" shrinkToFit="1"/>
    </xf>
    <xf numFmtId="58" fontId="15" fillId="2" borderId="14" xfId="7" quotePrefix="1" applyNumberFormat="1" applyFont="1" applyFill="1" applyBorder="1" applyAlignment="1">
      <alignment horizontal="center" vertical="center" shrinkToFit="1"/>
    </xf>
    <xf numFmtId="0" fontId="11" fillId="0" borderId="7" xfId="2" applyFont="1" applyBorder="1" applyAlignment="1">
      <alignment vertical="center"/>
    </xf>
    <xf numFmtId="0" fontId="12" fillId="0" borderId="0" xfId="2" applyFont="1" applyProtection="1">
      <protection locked="0"/>
    </xf>
    <xf numFmtId="0" fontId="11" fillId="0" borderId="1" xfId="2" applyFont="1" applyBorder="1" applyAlignment="1" applyProtection="1">
      <alignment vertical="center"/>
      <protection locked="0"/>
    </xf>
    <xf numFmtId="0" fontId="18" fillId="0" borderId="0" xfId="0" applyFont="1">
      <alignment vertical="center"/>
    </xf>
    <xf numFmtId="0" fontId="11" fillId="0" borderId="7" xfId="2" applyFont="1" applyBorder="1" applyAlignment="1">
      <alignment horizontal="center" vertical="center" shrinkToFit="1"/>
    </xf>
    <xf numFmtId="0" fontId="11" fillId="0" borderId="5" xfId="2" applyFont="1" applyBorder="1" applyAlignment="1">
      <alignment horizontal="center" vertical="center" shrinkToFit="1"/>
    </xf>
    <xf numFmtId="0" fontId="11" fillId="2" borderId="1" xfId="2" applyFont="1" applyFill="1" applyBorder="1" applyAlignment="1">
      <alignment horizontal="center" vertical="center" shrinkToFit="1"/>
    </xf>
    <xf numFmtId="0" fontId="11" fillId="2" borderId="1" xfId="2" applyFont="1" applyFill="1" applyBorder="1" applyAlignment="1" applyProtection="1">
      <alignment horizontal="center" vertical="center"/>
      <protection locked="0"/>
    </xf>
    <xf numFmtId="0" fontId="11" fillId="0" borderId="3" xfId="2" applyFont="1" applyBorder="1" applyAlignment="1">
      <alignment horizontal="center" vertical="center" shrinkToFit="1"/>
    </xf>
    <xf numFmtId="0" fontId="11" fillId="2" borderId="2" xfId="2" applyFont="1" applyFill="1" applyBorder="1" applyAlignment="1">
      <alignment horizontal="center" vertical="center" shrinkToFit="1"/>
    </xf>
    <xf numFmtId="0" fontId="11" fillId="0" borderId="10" xfId="2" applyFont="1" applyBorder="1" applyAlignment="1">
      <alignment horizontal="center" vertical="center" shrinkToFit="1"/>
    </xf>
    <xf numFmtId="0" fontId="11" fillId="0" borderId="11" xfId="2" applyFont="1" applyBorder="1" applyAlignment="1">
      <alignment horizontal="center" vertical="center" shrinkToFit="1"/>
    </xf>
    <xf numFmtId="0" fontId="11" fillId="0" borderId="2" xfId="2" applyFont="1" applyBorder="1" applyAlignment="1" applyProtection="1">
      <alignment horizontal="center" vertical="center"/>
      <protection locked="0"/>
    </xf>
    <xf numFmtId="0" fontId="11" fillId="0" borderId="8" xfId="2" applyFont="1" applyBorder="1" applyAlignment="1">
      <alignment horizontal="center" vertical="center" shrinkToFit="1"/>
    </xf>
    <xf numFmtId="0" fontId="11" fillId="0" borderId="3" xfId="2" applyFont="1" applyBorder="1" applyAlignment="1">
      <alignment horizontal="center" vertical="center"/>
    </xf>
    <xf numFmtId="0" fontId="11" fillId="0" borderId="8" xfId="2" applyFont="1" applyBorder="1" applyAlignment="1">
      <alignment horizontal="center" vertical="center"/>
    </xf>
    <xf numFmtId="0" fontId="6" fillId="2" borderId="13" xfId="7" applyFont="1" applyFill="1" applyBorder="1" applyAlignment="1">
      <alignment horizontal="center" vertical="center"/>
    </xf>
    <xf numFmtId="0" fontId="11" fillId="2" borderId="1" xfId="2" applyFont="1" applyFill="1" applyBorder="1" applyAlignment="1">
      <alignment horizontal="center" vertical="center"/>
    </xf>
    <xf numFmtId="0" fontId="11" fillId="2" borderId="13" xfId="2" applyFont="1" applyFill="1" applyBorder="1" applyAlignment="1">
      <alignment horizontal="center" vertical="center"/>
    </xf>
    <xf numFmtId="0" fontId="11" fillId="2" borderId="14" xfId="2" applyFont="1" applyFill="1" applyBorder="1" applyAlignment="1">
      <alignment horizontal="center" vertical="center"/>
    </xf>
    <xf numFmtId="0" fontId="11" fillId="0" borderId="2" xfId="2" applyFont="1" applyBorder="1" applyAlignment="1" applyProtection="1">
      <alignment horizontal="center" vertical="center" shrinkToFit="1"/>
      <protection locked="0"/>
    </xf>
    <xf numFmtId="0" fontId="11" fillId="0" borderId="1" xfId="2" applyFont="1" applyBorder="1" applyAlignment="1" applyProtection="1">
      <alignment vertical="center" shrinkToFit="1"/>
      <protection locked="0"/>
    </xf>
    <xf numFmtId="0" fontId="11" fillId="2" borderId="14" xfId="2" applyFont="1" applyFill="1" applyBorder="1" applyAlignment="1">
      <alignment vertical="center"/>
    </xf>
    <xf numFmtId="0" fontId="11" fillId="0" borderId="6" xfId="2" applyFont="1" applyBorder="1" applyAlignment="1" applyProtection="1">
      <alignment horizontal="center" vertical="center"/>
      <protection locked="0"/>
    </xf>
    <xf numFmtId="0" fontId="11" fillId="0" borderId="7" xfId="2" applyFont="1" applyBorder="1" applyAlignment="1">
      <alignment horizontal="center" vertical="center"/>
    </xf>
    <xf numFmtId="0" fontId="11" fillId="0" borderId="13" xfId="2" applyFont="1" applyBorder="1" applyAlignment="1" applyProtection="1">
      <alignment horizontal="center" vertical="center" shrinkToFit="1"/>
      <protection locked="0"/>
    </xf>
    <xf numFmtId="0" fontId="11" fillId="0" borderId="9" xfId="2" applyFont="1" applyBorder="1" applyAlignment="1" applyProtection="1">
      <alignment horizontal="center" vertical="center" shrinkToFit="1"/>
      <protection locked="0"/>
    </xf>
    <xf numFmtId="0" fontId="11" fillId="0" borderId="9" xfId="2" applyFont="1" applyBorder="1" applyAlignment="1" applyProtection="1">
      <alignment horizontal="center" vertical="center"/>
      <protection locked="0"/>
    </xf>
    <xf numFmtId="0" fontId="11" fillId="0" borderId="10" xfId="2" applyFont="1" applyBorder="1" applyAlignment="1">
      <alignment horizontal="center" vertical="center"/>
    </xf>
    <xf numFmtId="0" fontId="11" fillId="2" borderId="2" xfId="2" applyFont="1" applyFill="1" applyBorder="1" applyAlignment="1">
      <alignment horizontal="centerContinuous" vertical="center"/>
    </xf>
    <xf numFmtId="0" fontId="11" fillId="2" borderId="8" xfId="2" applyFont="1" applyFill="1" applyBorder="1" applyAlignment="1">
      <alignment horizontal="centerContinuous" vertical="center"/>
    </xf>
    <xf numFmtId="0" fontId="11" fillId="2" borderId="15" xfId="2" applyFont="1" applyFill="1" applyBorder="1" applyAlignment="1">
      <alignment vertical="center"/>
    </xf>
    <xf numFmtId="0" fontId="11" fillId="2" borderId="3" xfId="2" applyFont="1" applyFill="1" applyBorder="1" applyAlignment="1">
      <alignment horizontal="centerContinuous" vertical="center"/>
    </xf>
    <xf numFmtId="0" fontId="23" fillId="0" borderId="1" xfId="7" applyFont="1" applyBorder="1" applyAlignment="1">
      <alignment horizontal="center" vertical="center"/>
    </xf>
    <xf numFmtId="0" fontId="11" fillId="0" borderId="1" xfId="2" applyFont="1" applyBorder="1" applyAlignment="1" applyProtection="1">
      <alignment horizontal="center" vertical="center" shrinkToFit="1"/>
      <protection locked="0"/>
    </xf>
    <xf numFmtId="0" fontId="24" fillId="0" borderId="2" xfId="2" applyFont="1" applyBorder="1" applyAlignment="1" applyProtection="1">
      <alignment horizontal="center" vertical="center" wrapText="1" shrinkToFit="1"/>
      <protection locked="0"/>
    </xf>
    <xf numFmtId="0" fontId="11" fillId="0" borderId="0" xfId="2" applyFont="1" applyAlignment="1" applyProtection="1">
      <alignment horizontal="center" vertical="center" shrinkToFit="1"/>
      <protection locked="0"/>
    </xf>
    <xf numFmtId="0" fontId="24" fillId="2" borderId="14" xfId="2" applyFont="1" applyFill="1" applyBorder="1" applyAlignment="1">
      <alignment vertical="center" textRotation="255" wrapText="1" shrinkToFit="1"/>
    </xf>
    <xf numFmtId="0" fontId="11" fillId="0" borderId="1" xfId="2" applyFont="1" applyBorder="1" applyAlignment="1" applyProtection="1">
      <alignment horizontal="center" vertical="center"/>
      <protection locked="0"/>
    </xf>
    <xf numFmtId="0" fontId="11" fillId="2" borderId="13" xfId="2" applyFont="1" applyFill="1" applyBorder="1" applyAlignment="1">
      <alignment horizontal="center" vertical="center" shrinkToFit="1"/>
    </xf>
    <xf numFmtId="0" fontId="11" fillId="2" borderId="9" xfId="2" applyFont="1" applyFill="1" applyBorder="1" applyAlignment="1">
      <alignment horizontal="center" vertical="center"/>
    </xf>
    <xf numFmtId="0" fontId="0" fillId="0" borderId="10" xfId="0" applyBorder="1" applyAlignment="1">
      <alignment horizontal="center" vertical="center"/>
    </xf>
    <xf numFmtId="0" fontId="0" fillId="0" borderId="16"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8" fontId="14" fillId="0" borderId="1" xfId="7" applyNumberFormat="1" applyBorder="1" applyAlignment="1">
      <alignment horizontal="center"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0" fillId="0" borderId="11" xfId="0" applyBorder="1">
      <alignment vertical="center"/>
    </xf>
    <xf numFmtId="0" fontId="0" fillId="0" borderId="20" xfId="0" applyBorder="1">
      <alignment vertical="center"/>
    </xf>
    <xf numFmtId="0" fontId="0" fillId="0" borderId="1" xfId="0" applyBorder="1">
      <alignment vertical="center"/>
    </xf>
    <xf numFmtId="0" fontId="0" fillId="0" borderId="8" xfId="0" applyBorder="1">
      <alignment vertical="center"/>
    </xf>
    <xf numFmtId="0" fontId="18" fillId="0" borderId="10" xfId="0" applyFont="1" applyBorder="1" applyAlignment="1">
      <alignment horizontal="center" vertical="center"/>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0" xfId="0" applyFont="1" applyAlignment="1">
      <alignment horizontal="center" vertical="center"/>
    </xf>
    <xf numFmtId="0" fontId="6" fillId="0" borderId="2" xfId="2" applyFont="1" applyBorder="1" applyAlignment="1" applyProtection="1">
      <alignment vertical="center" shrinkToFit="1"/>
      <protection locked="0"/>
    </xf>
    <xf numFmtId="0" fontId="25" fillId="2" borderId="1" xfId="2" applyFont="1" applyFill="1" applyBorder="1" applyAlignment="1">
      <alignment horizontal="center" vertical="center" wrapText="1" shrinkToFit="1"/>
    </xf>
    <xf numFmtId="0" fontId="14" fillId="0" borderId="8" xfId="2" applyBorder="1" applyAlignment="1">
      <alignment vertical="center" shrinkToFit="1"/>
    </xf>
    <xf numFmtId="0" fontId="14" fillId="0" borderId="3" xfId="2" applyBorder="1" applyAlignment="1">
      <alignment vertical="center" shrinkToFit="1"/>
    </xf>
    <xf numFmtId="0" fontId="14" fillId="0" borderId="1" xfId="7" applyBorder="1" applyAlignment="1">
      <alignment vertical="center" shrinkToFit="1"/>
    </xf>
    <xf numFmtId="0" fontId="14" fillId="0" borderId="1" xfId="2" applyBorder="1" applyAlignment="1">
      <alignment vertical="center" shrinkToFit="1"/>
    </xf>
    <xf numFmtId="2" fontId="11" fillId="0" borderId="0" xfId="2" applyNumberFormat="1" applyFont="1" applyProtection="1">
      <protection locked="0"/>
    </xf>
    <xf numFmtId="186" fontId="11" fillId="0" borderId="0" xfId="2" applyNumberFormat="1" applyFont="1" applyProtection="1">
      <protection locked="0"/>
    </xf>
    <xf numFmtId="0" fontId="0" fillId="5" borderId="3" xfId="0" applyFill="1" applyBorder="1">
      <alignment vertical="center"/>
    </xf>
    <xf numFmtId="0" fontId="28" fillId="0" borderId="0" xfId="2" applyFont="1" applyAlignment="1" applyProtection="1">
      <alignment vertical="center"/>
      <protection locked="0"/>
    </xf>
    <xf numFmtId="0" fontId="26" fillId="0" borderId="0" xfId="2" applyFont="1" applyAlignment="1" applyProtection="1">
      <alignment vertical="center"/>
      <protection locked="0"/>
    </xf>
    <xf numFmtId="184" fontId="14" fillId="0" borderId="1" xfId="7" quotePrefix="1" applyNumberFormat="1" applyBorder="1" applyAlignment="1">
      <alignment horizontal="right" vertical="center" shrinkToFit="1"/>
    </xf>
    <xf numFmtId="0" fontId="14" fillId="0" borderId="2" xfId="7" applyBorder="1" applyAlignment="1">
      <alignment horizontal="center" vertical="center" shrinkToFit="1"/>
    </xf>
    <xf numFmtId="0" fontId="14" fillId="0" borderId="8" xfId="2" applyBorder="1" applyAlignment="1">
      <alignment horizontal="center" vertical="center" shrinkToFit="1"/>
    </xf>
    <xf numFmtId="0" fontId="11" fillId="0" borderId="2" xfId="2" applyFont="1" applyBorder="1" applyAlignment="1" applyProtection="1">
      <alignment horizontal="right" vertical="center"/>
      <protection locked="0"/>
    </xf>
    <xf numFmtId="0" fontId="11" fillId="0" borderId="8" xfId="2" applyFont="1" applyBorder="1" applyAlignment="1" applyProtection="1">
      <alignment horizontal="center" vertical="center"/>
      <protection locked="0"/>
    </xf>
    <xf numFmtId="0" fontId="11" fillId="0" borderId="2" xfId="2" applyFont="1" applyBorder="1" applyAlignment="1">
      <alignment horizontal="center" vertical="center"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4" borderId="1" xfId="0" applyFill="1" applyBorder="1" applyAlignment="1">
      <alignment horizontal="center" vertical="center"/>
    </xf>
    <xf numFmtId="0" fontId="0" fillId="5"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3" borderId="1" xfId="0" applyFill="1" applyBorder="1" applyAlignment="1">
      <alignment horizontal="center" vertical="center"/>
    </xf>
    <xf numFmtId="0" fontId="11" fillId="0" borderId="2" xfId="2" applyFont="1" applyBorder="1" applyAlignment="1" applyProtection="1">
      <alignment horizontal="center" vertical="center"/>
      <protection locked="0"/>
    </xf>
    <xf numFmtId="0" fontId="11" fillId="0" borderId="8" xfId="2" applyFont="1" applyBorder="1" applyAlignment="1" applyProtection="1">
      <alignment horizontal="center" vertical="center"/>
      <protection locked="0"/>
    </xf>
    <xf numFmtId="0" fontId="11" fillId="2" borderId="14" xfId="2" applyFont="1" applyFill="1" applyBorder="1" applyAlignment="1">
      <alignment horizontal="center" vertical="center" textRotation="255" shrinkToFit="1"/>
    </xf>
    <xf numFmtId="0" fontId="11" fillId="2" borderId="13" xfId="2" applyFont="1" applyFill="1" applyBorder="1" applyAlignment="1">
      <alignment horizontal="center" vertical="center" textRotation="255" shrinkToFit="1"/>
    </xf>
    <xf numFmtId="0" fontId="11" fillId="0" borderId="2" xfId="2" applyFont="1" applyBorder="1" applyAlignment="1">
      <alignment horizontal="center" vertical="center" shrinkToFit="1"/>
    </xf>
    <xf numFmtId="0" fontId="11" fillId="0" borderId="3" xfId="2" applyFont="1" applyBorder="1" applyAlignment="1">
      <alignment horizontal="center" vertical="center" shrinkToFit="1"/>
    </xf>
    <xf numFmtId="0" fontId="11" fillId="0" borderId="8" xfId="2" applyFont="1" applyBorder="1" applyAlignment="1">
      <alignment horizontal="center" vertical="center" shrinkToFit="1"/>
    </xf>
    <xf numFmtId="0" fontId="11" fillId="2" borderId="15" xfId="2" applyFont="1" applyFill="1" applyBorder="1" applyAlignment="1">
      <alignment horizontal="center" vertical="center" textRotation="255" shrinkToFit="1"/>
    </xf>
    <xf numFmtId="0" fontId="11" fillId="2" borderId="6" xfId="2" applyFont="1" applyFill="1" applyBorder="1" applyAlignment="1">
      <alignment horizontal="center" vertical="center" shrinkToFit="1"/>
    </xf>
    <xf numFmtId="0" fontId="11" fillId="2" borderId="7" xfId="2" applyFont="1" applyFill="1" applyBorder="1" applyAlignment="1">
      <alignment horizontal="center" vertical="center" shrinkToFit="1"/>
    </xf>
    <xf numFmtId="0" fontId="11" fillId="2" borderId="5" xfId="2" applyFont="1" applyFill="1" applyBorder="1" applyAlignment="1">
      <alignment horizontal="center" vertical="center" shrinkToFit="1"/>
    </xf>
    <xf numFmtId="0" fontId="11" fillId="2" borderId="9" xfId="2" applyFont="1" applyFill="1" applyBorder="1" applyAlignment="1">
      <alignment horizontal="center" vertical="center" shrinkToFit="1"/>
    </xf>
    <xf numFmtId="0" fontId="11" fillId="2" borderId="10" xfId="2" applyFont="1" applyFill="1" applyBorder="1" applyAlignment="1">
      <alignment horizontal="center" vertical="center" shrinkToFit="1"/>
    </xf>
    <xf numFmtId="0" fontId="11" fillId="2" borderId="11" xfId="2" applyFont="1" applyFill="1" applyBorder="1" applyAlignment="1">
      <alignment horizontal="center" vertical="center" shrinkToFit="1"/>
    </xf>
    <xf numFmtId="0" fontId="11" fillId="2" borderId="14" xfId="2" applyFont="1" applyFill="1" applyBorder="1" applyAlignment="1">
      <alignment horizontal="center" vertical="center" textRotation="255"/>
    </xf>
    <xf numFmtId="0" fontId="11" fillId="2" borderId="15" xfId="2" applyFont="1" applyFill="1" applyBorder="1" applyAlignment="1">
      <alignment horizontal="center" vertical="center" textRotation="255"/>
    </xf>
    <xf numFmtId="0" fontId="11" fillId="2" borderId="6" xfId="2" applyFont="1" applyFill="1" applyBorder="1" applyAlignment="1">
      <alignment horizontal="center" vertical="center" textRotation="255" wrapText="1" shrinkToFit="1"/>
    </xf>
    <xf numFmtId="0" fontId="11" fillId="2" borderId="5" xfId="2" applyFont="1" applyFill="1" applyBorder="1" applyAlignment="1">
      <alignment horizontal="center" vertical="center" textRotation="255" shrinkToFit="1"/>
    </xf>
    <xf numFmtId="0" fontId="11" fillId="2" borderId="12" xfId="2" applyFont="1" applyFill="1" applyBorder="1" applyAlignment="1">
      <alignment horizontal="center" vertical="center" textRotation="255" shrinkToFit="1"/>
    </xf>
    <xf numFmtId="0" fontId="11" fillId="2" borderId="4" xfId="2" applyFont="1" applyFill="1" applyBorder="1" applyAlignment="1">
      <alignment horizontal="center" vertical="center" textRotation="255" shrinkToFit="1"/>
    </xf>
    <xf numFmtId="0" fontId="11" fillId="2" borderId="9" xfId="2" applyFont="1" applyFill="1" applyBorder="1" applyAlignment="1">
      <alignment horizontal="center" vertical="center" textRotation="255" shrinkToFit="1"/>
    </xf>
    <xf numFmtId="0" fontId="11" fillId="2" borderId="11" xfId="2" applyFont="1" applyFill="1" applyBorder="1" applyAlignment="1">
      <alignment horizontal="center" vertical="center" textRotation="255" shrinkToFit="1"/>
    </xf>
    <xf numFmtId="0" fontId="11" fillId="0" borderId="1" xfId="2" applyFont="1" applyBorder="1" applyAlignment="1" applyProtection="1">
      <alignment horizontal="center" vertical="center" shrinkToFit="1"/>
      <protection locked="0"/>
    </xf>
    <xf numFmtId="0" fontId="11" fillId="2" borderId="2" xfId="2" applyFont="1" applyFill="1" applyBorder="1" applyAlignment="1">
      <alignment horizontal="center" vertical="center" shrinkToFit="1"/>
    </xf>
    <xf numFmtId="0" fontId="11" fillId="2" borderId="3" xfId="2" applyFont="1" applyFill="1" applyBorder="1" applyAlignment="1">
      <alignment horizontal="center" vertical="center" shrinkToFit="1"/>
    </xf>
    <xf numFmtId="0" fontId="11" fillId="2" borderId="8" xfId="2" applyFont="1" applyFill="1" applyBorder="1" applyAlignment="1">
      <alignment horizontal="center" vertical="center" shrinkToFit="1"/>
    </xf>
    <xf numFmtId="0" fontId="12" fillId="0" borderId="1" xfId="2" applyFont="1" applyBorder="1" applyAlignment="1">
      <alignment horizontal="center" vertical="center"/>
    </xf>
    <xf numFmtId="0" fontId="11" fillId="2" borderId="9" xfId="2" applyFont="1" applyFill="1" applyBorder="1" applyAlignment="1">
      <alignment horizontal="center" vertical="center"/>
    </xf>
    <xf numFmtId="0" fontId="11" fillId="2" borderId="10" xfId="2" applyFont="1" applyFill="1" applyBorder="1" applyAlignment="1">
      <alignment horizontal="center" vertical="center"/>
    </xf>
    <xf numFmtId="0" fontId="11" fillId="2" borderId="11" xfId="2" applyFont="1" applyFill="1" applyBorder="1" applyAlignment="1">
      <alignment horizontal="center" vertical="center"/>
    </xf>
    <xf numFmtId="0" fontId="11" fillId="2" borderId="13" xfId="2" applyFont="1" applyFill="1" applyBorder="1" applyAlignment="1">
      <alignment horizontal="center" vertical="center" shrinkToFit="1"/>
    </xf>
    <xf numFmtId="0" fontId="11" fillId="2" borderId="14" xfId="2" applyFont="1" applyFill="1" applyBorder="1" applyAlignment="1">
      <alignment horizontal="center" vertical="center" shrinkToFit="1"/>
    </xf>
    <xf numFmtId="0" fontId="11" fillId="2" borderId="1" xfId="2" applyFont="1" applyFill="1" applyBorder="1" applyAlignment="1">
      <alignment horizontal="center" vertical="center" shrinkToFit="1"/>
    </xf>
    <xf numFmtId="0" fontId="11" fillId="0" borderId="6" xfId="2" applyFont="1" applyBorder="1" applyAlignment="1">
      <alignment horizontal="left" vertical="center" shrinkToFit="1"/>
    </xf>
    <xf numFmtId="0" fontId="11" fillId="0" borderId="7" xfId="2" applyFont="1" applyBorder="1" applyAlignment="1">
      <alignment horizontal="left" vertical="center" shrinkToFit="1"/>
    </xf>
    <xf numFmtId="0" fontId="11" fillId="0" borderId="9" xfId="2" applyFont="1" applyBorder="1" applyAlignment="1">
      <alignment horizontal="left" vertical="center" shrinkToFit="1"/>
    </xf>
    <xf numFmtId="0" fontId="11" fillId="0" borderId="10" xfId="2" applyFont="1" applyBorder="1" applyAlignment="1">
      <alignment horizontal="left" vertical="center" shrinkToFit="1"/>
    </xf>
    <xf numFmtId="0" fontId="11" fillId="0" borderId="6" xfId="2" applyFont="1" applyBorder="1" applyAlignment="1">
      <alignment horizontal="center" vertical="center" shrinkToFit="1"/>
    </xf>
    <xf numFmtId="0" fontId="11" fillId="0" borderId="7" xfId="2" applyFont="1" applyBorder="1" applyAlignment="1">
      <alignment horizontal="center" vertical="center" shrinkToFit="1"/>
    </xf>
    <xf numFmtId="0" fontId="11" fillId="0" borderId="5" xfId="2" applyFont="1" applyBorder="1" applyAlignment="1">
      <alignment horizontal="center" vertical="center" shrinkToFit="1"/>
    </xf>
    <xf numFmtId="0" fontId="11" fillId="0" borderId="9" xfId="2" applyFont="1" applyBorder="1" applyAlignment="1">
      <alignment horizontal="center" vertical="center" shrinkToFit="1"/>
    </xf>
    <xf numFmtId="0" fontId="11" fillId="0" borderId="10" xfId="2" applyFont="1" applyBorder="1" applyAlignment="1">
      <alignment horizontal="center" vertical="center" shrinkToFit="1"/>
    </xf>
    <xf numFmtId="0" fontId="11" fillId="0" borderId="11" xfId="2" applyFont="1" applyBorder="1" applyAlignment="1">
      <alignment horizontal="center" vertical="center" shrinkToFit="1"/>
    </xf>
    <xf numFmtId="176" fontId="11" fillId="0" borderId="2" xfId="2" applyNumberFormat="1" applyFont="1" applyBorder="1" applyAlignment="1">
      <alignment horizontal="center" vertical="center" shrinkToFit="1"/>
    </xf>
    <xf numFmtId="176" fontId="11" fillId="0" borderId="3" xfId="2" applyNumberFormat="1" applyFont="1" applyBorder="1" applyAlignment="1">
      <alignment horizontal="center" vertical="center" shrinkToFit="1"/>
    </xf>
    <xf numFmtId="176" fontId="11" fillId="0" borderId="8" xfId="2" applyNumberFormat="1" applyFont="1" applyBorder="1" applyAlignment="1">
      <alignment horizontal="center" vertical="center" shrinkToFit="1"/>
    </xf>
    <xf numFmtId="0" fontId="11" fillId="0" borderId="5" xfId="2" applyFont="1" applyBorder="1" applyAlignment="1">
      <alignment horizontal="left" vertical="center" shrinkToFit="1"/>
    </xf>
    <xf numFmtId="0" fontId="11" fillId="0" borderId="11" xfId="2" applyFont="1" applyBorder="1" applyAlignment="1">
      <alignment horizontal="left" vertical="center" shrinkToFit="1"/>
    </xf>
    <xf numFmtId="4" fontId="11" fillId="0" borderId="1" xfId="2" applyNumberFormat="1" applyFont="1" applyBorder="1" applyAlignment="1">
      <alignment horizontal="center" vertical="center" shrinkToFit="1"/>
    </xf>
    <xf numFmtId="0" fontId="11" fillId="2" borderId="12" xfId="2" applyFont="1" applyFill="1" applyBorder="1" applyAlignment="1">
      <alignment horizontal="center" vertical="center" shrinkToFit="1"/>
    </xf>
    <xf numFmtId="187" fontId="13" fillId="0" borderId="9" xfId="1" applyNumberFormat="1" applyBorder="1" applyAlignment="1" applyProtection="1">
      <alignment horizontal="center" vertical="center" shrinkToFit="1"/>
      <protection locked="0"/>
    </xf>
    <xf numFmtId="187" fontId="13" fillId="0" borderId="3" xfId="1" applyNumberFormat="1" applyBorder="1" applyAlignment="1" applyProtection="1">
      <alignment horizontal="center" vertical="center" shrinkToFit="1"/>
      <protection locked="0"/>
    </xf>
    <xf numFmtId="187" fontId="13" fillId="0" borderId="8" xfId="1" applyNumberFormat="1" applyBorder="1" applyAlignment="1" applyProtection="1">
      <alignment horizontal="center" vertical="center" shrinkToFit="1"/>
      <protection locked="0"/>
    </xf>
    <xf numFmtId="14" fontId="11" fillId="0" borderId="9" xfId="2" applyNumberFormat="1" applyFont="1" applyBorder="1" applyAlignment="1" applyProtection="1">
      <alignment horizontal="center" vertical="center"/>
      <protection locked="0"/>
    </xf>
    <xf numFmtId="14" fontId="11" fillId="0" borderId="11" xfId="2" applyNumberFormat="1" applyFont="1" applyBorder="1" applyAlignment="1" applyProtection="1">
      <alignment horizontal="center" vertical="center"/>
      <protection locked="0"/>
    </xf>
    <xf numFmtId="0" fontId="11" fillId="0" borderId="12" xfId="2" applyFont="1" applyBorder="1" applyAlignment="1" applyProtection="1">
      <alignment horizontal="center" vertical="center" shrinkToFit="1"/>
      <protection locked="0"/>
    </xf>
    <xf numFmtId="0" fontId="11" fillId="0" borderId="4" xfId="2" applyFont="1" applyBorder="1" applyAlignment="1" applyProtection="1">
      <alignment horizontal="center" vertical="center" shrinkToFit="1"/>
      <protection locked="0"/>
    </xf>
    <xf numFmtId="0" fontId="11" fillId="2" borderId="2" xfId="2" applyFont="1" applyFill="1" applyBorder="1" applyAlignment="1">
      <alignment horizontal="center" vertical="center"/>
    </xf>
    <xf numFmtId="0" fontId="11" fillId="2" borderId="8" xfId="2" applyFont="1" applyFill="1" applyBorder="1" applyAlignment="1">
      <alignment horizontal="center" vertical="center"/>
    </xf>
    <xf numFmtId="187" fontId="13" fillId="0" borderId="10" xfId="1" applyNumberFormat="1" applyBorder="1" applyAlignment="1" applyProtection="1">
      <alignment horizontal="center" vertical="center" shrinkToFit="1"/>
      <protection locked="0"/>
    </xf>
    <xf numFmtId="187" fontId="13" fillId="0" borderId="11" xfId="1" applyNumberFormat="1" applyBorder="1" applyAlignment="1" applyProtection="1">
      <alignment horizontal="center" vertical="center" shrinkToFit="1"/>
      <protection locked="0"/>
    </xf>
    <xf numFmtId="0" fontId="11" fillId="2" borderId="3" xfId="2" applyFont="1" applyFill="1" applyBorder="1" applyAlignment="1">
      <alignment horizontal="center" vertical="center"/>
    </xf>
    <xf numFmtId="14" fontId="11" fillId="0" borderId="2" xfId="2" applyNumberFormat="1" applyFont="1" applyBorder="1" applyAlignment="1" applyProtection="1">
      <alignment horizontal="center" vertical="center" shrinkToFit="1"/>
      <protection locked="0"/>
    </xf>
    <xf numFmtId="0" fontId="11" fillId="0" borderId="8" xfId="2" applyFont="1" applyBorder="1" applyAlignment="1" applyProtection="1">
      <alignment horizontal="center" vertical="center" shrinkToFit="1"/>
      <protection locked="0"/>
    </xf>
    <xf numFmtId="0" fontId="11" fillId="2" borderId="12" xfId="2" applyFont="1" applyFill="1" applyBorder="1" applyAlignment="1">
      <alignment horizontal="center" vertical="center" textRotation="255"/>
    </xf>
    <xf numFmtId="0" fontId="11" fillId="2" borderId="4" xfId="2" applyFont="1" applyFill="1" applyBorder="1" applyAlignment="1">
      <alignment horizontal="center" vertical="center" textRotation="255"/>
    </xf>
    <xf numFmtId="0" fontId="11" fillId="2" borderId="9" xfId="2" applyFont="1" applyFill="1" applyBorder="1" applyAlignment="1">
      <alignment horizontal="center" vertical="center" textRotation="255"/>
    </xf>
    <xf numFmtId="0" fontId="11" fillId="2" borderId="11" xfId="2" applyFont="1" applyFill="1" applyBorder="1" applyAlignment="1">
      <alignment horizontal="center" vertical="center" textRotation="255"/>
    </xf>
    <xf numFmtId="0" fontId="11" fillId="2" borderId="1" xfId="2" applyFont="1" applyFill="1" applyBorder="1" applyAlignment="1" applyProtection="1">
      <alignment horizontal="center" vertical="center"/>
      <protection locked="0"/>
    </xf>
    <xf numFmtId="0" fontId="11" fillId="0" borderId="1" xfId="2" applyFont="1" applyBorder="1" applyAlignment="1">
      <alignment horizontal="center" vertical="center" shrinkToFit="1"/>
    </xf>
    <xf numFmtId="0" fontId="11" fillId="0" borderId="6" xfId="2" applyFont="1" applyBorder="1" applyAlignment="1">
      <alignment horizontal="center" vertical="center" wrapText="1" shrinkToFit="1"/>
    </xf>
    <xf numFmtId="4" fontId="11" fillId="2" borderId="6" xfId="2" applyNumberFormat="1" applyFont="1" applyFill="1" applyBorder="1" applyAlignment="1">
      <alignment horizontal="center" vertical="center" shrinkToFit="1"/>
    </xf>
    <xf numFmtId="4" fontId="11" fillId="2" borderId="5" xfId="2" applyNumberFormat="1" applyFont="1" applyFill="1" applyBorder="1" applyAlignment="1">
      <alignment horizontal="center" vertical="center" shrinkToFit="1"/>
    </xf>
    <xf numFmtId="4" fontId="11" fillId="2" borderId="9" xfId="2" applyNumberFormat="1" applyFont="1" applyFill="1" applyBorder="1" applyAlignment="1">
      <alignment horizontal="center" vertical="center" shrinkToFit="1"/>
    </xf>
    <xf numFmtId="4" fontId="11" fillId="2" borderId="11" xfId="2" applyNumberFormat="1" applyFont="1" applyFill="1" applyBorder="1" applyAlignment="1">
      <alignment horizontal="center" vertical="center" shrinkToFit="1"/>
    </xf>
    <xf numFmtId="176" fontId="11" fillId="0" borderId="6" xfId="2" applyNumberFormat="1" applyFont="1" applyBorder="1" applyAlignment="1">
      <alignment horizontal="center" vertical="center" shrinkToFit="1"/>
    </xf>
    <xf numFmtId="176" fontId="11" fillId="0" borderId="7" xfId="2" applyNumberFormat="1" applyFont="1" applyBorder="1" applyAlignment="1">
      <alignment horizontal="center" vertical="center" shrinkToFit="1"/>
    </xf>
    <xf numFmtId="176" fontId="11" fillId="0" borderId="5" xfId="2" applyNumberFormat="1" applyFont="1" applyBorder="1" applyAlignment="1">
      <alignment horizontal="center" vertical="center" shrinkToFit="1"/>
    </xf>
    <xf numFmtId="176" fontId="11" fillId="0" borderId="9" xfId="2" applyNumberFormat="1" applyFont="1" applyBorder="1" applyAlignment="1">
      <alignment horizontal="center" vertical="center" shrinkToFit="1"/>
    </xf>
    <xf numFmtId="176" fontId="11" fillId="0" borderId="10" xfId="2" applyNumberFormat="1" applyFont="1" applyBorder="1" applyAlignment="1">
      <alignment horizontal="center" vertical="center" shrinkToFit="1"/>
    </xf>
    <xf numFmtId="176" fontId="11" fillId="0" borderId="11" xfId="2" applyNumberFormat="1" applyFont="1" applyBorder="1" applyAlignment="1">
      <alignment horizontal="center" vertical="center" shrinkToFit="1"/>
    </xf>
    <xf numFmtId="0" fontId="11" fillId="0" borderId="2" xfId="2" applyFont="1" applyBorder="1" applyAlignment="1" applyProtection="1">
      <alignment horizontal="center" vertical="center" shrinkToFit="1"/>
      <protection locked="0"/>
    </xf>
    <xf numFmtId="0" fontId="11" fillId="2" borderId="6" xfId="2" applyFont="1" applyFill="1" applyBorder="1" applyAlignment="1">
      <alignment horizontal="center" vertical="center"/>
    </xf>
    <xf numFmtId="0" fontId="11" fillId="2" borderId="2" xfId="2" applyFont="1" applyFill="1" applyBorder="1" applyAlignment="1" applyProtection="1">
      <alignment horizontal="center" vertical="center"/>
      <protection locked="0"/>
    </xf>
    <xf numFmtId="0" fontId="11" fillId="2" borderId="3" xfId="2" applyFont="1" applyFill="1" applyBorder="1" applyAlignment="1" applyProtection="1">
      <alignment horizontal="center" vertical="center"/>
      <protection locked="0"/>
    </xf>
    <xf numFmtId="0" fontId="11" fillId="0" borderId="1" xfId="2" applyFont="1" applyBorder="1" applyAlignment="1" applyProtection="1">
      <alignment horizontal="center" vertical="center"/>
      <protection locked="0"/>
    </xf>
    <xf numFmtId="183" fontId="11" fillId="0" borderId="15" xfId="2" applyNumberFormat="1" applyFont="1" applyBorder="1" applyAlignment="1" applyProtection="1">
      <alignment horizontal="center" vertical="center"/>
      <protection locked="0"/>
    </xf>
    <xf numFmtId="0" fontId="11" fillId="0" borderId="3" xfId="2" applyFont="1" applyBorder="1" applyAlignment="1" applyProtection="1">
      <alignment horizontal="center" vertical="center"/>
      <protection locked="0"/>
    </xf>
    <xf numFmtId="0" fontId="11" fillId="2" borderId="6" xfId="2" applyFont="1" applyFill="1" applyBorder="1" applyAlignment="1">
      <alignment horizontal="center" vertical="center" textRotation="255"/>
    </xf>
    <xf numFmtId="0" fontId="11" fillId="2" borderId="5" xfId="2" applyFont="1" applyFill="1" applyBorder="1" applyAlignment="1">
      <alignment horizontal="center" vertical="center" textRotation="255"/>
    </xf>
    <xf numFmtId="0" fontId="11" fillId="0" borderId="13" xfId="2" applyFont="1" applyBorder="1" applyAlignment="1" applyProtection="1">
      <alignment horizontal="center" vertical="center" shrinkToFit="1"/>
      <protection locked="0"/>
    </xf>
    <xf numFmtId="0" fontId="11" fillId="2" borderId="13" xfId="2" applyFont="1" applyFill="1" applyBorder="1" applyAlignment="1">
      <alignment horizontal="center" vertical="center" textRotation="255"/>
    </xf>
    <xf numFmtId="0" fontId="11" fillId="0" borderId="14" xfId="2" applyFont="1" applyBorder="1" applyAlignment="1" applyProtection="1">
      <alignment horizontal="center" vertical="center"/>
      <protection locked="0"/>
    </xf>
    <xf numFmtId="0" fontId="11" fillId="2" borderId="7" xfId="2" applyFont="1" applyFill="1" applyBorder="1" applyAlignment="1">
      <alignment horizontal="center" vertical="center"/>
    </xf>
    <xf numFmtId="0" fontId="11" fillId="2" borderId="5" xfId="2" applyFont="1" applyFill="1" applyBorder="1" applyAlignment="1">
      <alignment horizontal="center" vertical="center"/>
    </xf>
    <xf numFmtId="0" fontId="11" fillId="2" borderId="2" xfId="2" applyFont="1" applyFill="1" applyBorder="1" applyAlignment="1">
      <alignment horizontal="center" vertical="center" justifyLastLine="1" shrinkToFit="1"/>
    </xf>
    <xf numFmtId="0" fontId="11" fillId="2" borderId="3" xfId="2" applyFont="1" applyFill="1" applyBorder="1" applyAlignment="1">
      <alignment horizontal="center" vertical="center" justifyLastLine="1" shrinkToFit="1"/>
    </xf>
    <xf numFmtId="0" fontId="11" fillId="2" borderId="8" xfId="2" applyFont="1" applyFill="1" applyBorder="1" applyAlignment="1">
      <alignment horizontal="center" vertical="center" justifyLastLine="1" shrinkToFit="1"/>
    </xf>
    <xf numFmtId="182" fontId="11" fillId="0" borderId="2" xfId="2" applyNumberFormat="1" applyFont="1" applyBorder="1" applyAlignment="1" applyProtection="1">
      <alignment horizontal="center" vertical="center"/>
      <protection locked="0"/>
    </xf>
    <xf numFmtId="182" fontId="11" fillId="0" borderId="3" xfId="2" applyNumberFormat="1" applyFont="1" applyBorder="1" applyAlignment="1" applyProtection="1">
      <alignment horizontal="center" vertical="center"/>
      <protection locked="0"/>
    </xf>
    <xf numFmtId="181" fontId="11" fillId="0" borderId="1" xfId="2" applyNumberFormat="1" applyFont="1" applyBorder="1" applyAlignment="1" applyProtection="1">
      <alignment horizontal="center" vertical="center"/>
      <protection locked="0"/>
    </xf>
    <xf numFmtId="179" fontId="11" fillId="0" borderId="2" xfId="2" applyNumberFormat="1" applyFont="1" applyBorder="1" applyAlignment="1" applyProtection="1">
      <alignment horizontal="center" vertical="center"/>
      <protection locked="0"/>
    </xf>
    <xf numFmtId="179" fontId="11" fillId="0" borderId="8" xfId="2" applyNumberFormat="1" applyFont="1" applyBorder="1" applyAlignment="1" applyProtection="1">
      <alignment horizontal="center" vertical="center"/>
      <protection locked="0"/>
    </xf>
    <xf numFmtId="0" fontId="16" fillId="2" borderId="2" xfId="2" applyFont="1" applyFill="1" applyBorder="1" applyAlignment="1">
      <alignment horizontal="center" vertical="center" wrapText="1" shrinkToFit="1"/>
    </xf>
    <xf numFmtId="0" fontId="16" fillId="2" borderId="3" xfId="2" applyFont="1" applyFill="1" applyBorder="1" applyAlignment="1">
      <alignment horizontal="center" vertical="center" wrapText="1" shrinkToFit="1"/>
    </xf>
    <xf numFmtId="180" fontId="11" fillId="0" borderId="1" xfId="2" applyNumberFormat="1" applyFont="1" applyBorder="1" applyAlignment="1" applyProtection="1">
      <alignment horizontal="center" vertical="center"/>
      <protection locked="0"/>
    </xf>
    <xf numFmtId="0" fontId="11" fillId="0" borderId="2" xfId="2" applyFont="1" applyBorder="1" applyAlignment="1">
      <alignment horizontal="center" vertical="center"/>
    </xf>
    <xf numFmtId="0" fontId="11" fillId="0" borderId="3" xfId="2" applyFont="1" applyBorder="1" applyAlignment="1">
      <alignment horizontal="center" vertical="center"/>
    </xf>
    <xf numFmtId="0" fontId="11" fillId="0" borderId="8" xfId="2" applyFont="1" applyBorder="1" applyAlignment="1">
      <alignment horizontal="center" vertical="center"/>
    </xf>
    <xf numFmtId="0" fontId="14" fillId="0" borderId="1" xfId="7" applyBorder="1" applyAlignment="1">
      <alignment horizontal="center" vertical="center"/>
    </xf>
    <xf numFmtId="0" fontId="6" fillId="2" borderId="6" xfId="2" applyFont="1" applyFill="1" applyBorder="1" applyAlignment="1" applyProtection="1">
      <alignment horizontal="center" vertical="center" wrapText="1"/>
      <protection locked="0"/>
    </xf>
    <xf numFmtId="0" fontId="6" fillId="2" borderId="5" xfId="2" applyFont="1" applyFill="1" applyBorder="1" applyAlignment="1" applyProtection="1">
      <alignment horizontal="center" vertical="center" wrapText="1"/>
      <protection locked="0"/>
    </xf>
    <xf numFmtId="0" fontId="6" fillId="2" borderId="9" xfId="2" applyFont="1" applyFill="1" applyBorder="1" applyAlignment="1" applyProtection="1">
      <alignment horizontal="center" vertical="center" wrapText="1"/>
      <protection locked="0"/>
    </xf>
    <xf numFmtId="0" fontId="6" fillId="2" borderId="11" xfId="2" applyFont="1" applyFill="1" applyBorder="1" applyAlignment="1" applyProtection="1">
      <alignment horizontal="center" vertical="center" wrapText="1"/>
      <protection locked="0"/>
    </xf>
    <xf numFmtId="0" fontId="14" fillId="0" borderId="1" xfId="7" applyBorder="1" applyAlignment="1">
      <alignment horizontal="center" vertical="center" shrinkToFit="1"/>
    </xf>
    <xf numFmtId="0" fontId="14" fillId="0" borderId="1" xfId="2" applyBorder="1" applyAlignment="1">
      <alignment horizontal="center" vertical="center" shrinkToFit="1"/>
    </xf>
    <xf numFmtId="0" fontId="6" fillId="2" borderId="0" xfId="2" applyFont="1" applyFill="1" applyAlignment="1">
      <alignment horizontal="center" vertical="center" wrapText="1"/>
    </xf>
    <xf numFmtId="0" fontId="6" fillId="2" borderId="4" xfId="2" applyFont="1" applyFill="1" applyBorder="1" applyAlignment="1">
      <alignment horizontal="center" vertical="center" wrapText="1"/>
    </xf>
    <xf numFmtId="0" fontId="6" fillId="2" borderId="10" xfId="2" applyFont="1" applyFill="1" applyBorder="1" applyAlignment="1">
      <alignment horizontal="center" vertical="center" wrapText="1"/>
    </xf>
    <xf numFmtId="0" fontId="6" fillId="2" borderId="11" xfId="2" applyFont="1" applyFill="1" applyBorder="1" applyAlignment="1">
      <alignment horizontal="center" vertical="center" wrapText="1"/>
    </xf>
    <xf numFmtId="0" fontId="6" fillId="2" borderId="6" xfId="2" applyFont="1" applyFill="1" applyBorder="1" applyAlignment="1">
      <alignment horizontal="center" vertical="center" wrapText="1"/>
    </xf>
    <xf numFmtId="0" fontId="6" fillId="2" borderId="7" xfId="2" applyFont="1" applyFill="1" applyBorder="1" applyAlignment="1">
      <alignment horizontal="center" vertical="center" wrapText="1"/>
    </xf>
    <xf numFmtId="0" fontId="6" fillId="2" borderId="12" xfId="2" applyFont="1" applyFill="1" applyBorder="1" applyAlignment="1" applyProtection="1">
      <alignment horizontal="center" vertical="center" wrapText="1"/>
      <protection locked="0"/>
    </xf>
    <xf numFmtId="0" fontId="6" fillId="2" borderId="4" xfId="2" applyFont="1" applyFill="1" applyBorder="1" applyAlignment="1" applyProtection="1">
      <alignment horizontal="center" vertical="center" wrapText="1"/>
      <protection locked="0"/>
    </xf>
    <xf numFmtId="0" fontId="6" fillId="2" borderId="2" xfId="2" applyFont="1" applyFill="1" applyBorder="1" applyAlignment="1">
      <alignment horizontal="center" vertical="center" shrinkToFit="1"/>
    </xf>
    <xf numFmtId="0" fontId="6" fillId="2" borderId="3" xfId="2" applyFont="1" applyFill="1" applyBorder="1" applyAlignment="1">
      <alignment horizontal="center" vertical="center" shrinkToFit="1"/>
    </xf>
    <xf numFmtId="0" fontId="6" fillId="2" borderId="8" xfId="2" applyFont="1" applyFill="1" applyBorder="1" applyAlignment="1">
      <alignment horizontal="center" vertical="center" shrinkToFit="1"/>
    </xf>
    <xf numFmtId="177" fontId="6" fillId="0" borderId="1" xfId="2" applyNumberFormat="1" applyFont="1" applyBorder="1" applyAlignment="1">
      <alignment horizontal="center" vertical="center" wrapText="1" shrinkToFit="1"/>
    </xf>
    <xf numFmtId="0" fontId="8" fillId="0" borderId="6" xfId="2" applyFont="1" applyBorder="1" applyAlignment="1">
      <alignment horizontal="center" vertical="center" wrapText="1" shrinkToFit="1"/>
    </xf>
    <xf numFmtId="0" fontId="8" fillId="0" borderId="7" xfId="2" applyFont="1" applyBorder="1" applyAlignment="1">
      <alignment horizontal="center" vertical="center" wrapText="1" shrinkToFit="1"/>
    </xf>
    <xf numFmtId="0" fontId="8" fillId="0" borderId="5" xfId="2" applyFont="1" applyBorder="1" applyAlignment="1">
      <alignment horizontal="center" vertical="center" wrapText="1" shrinkToFit="1"/>
    </xf>
    <xf numFmtId="0" fontId="8" fillId="0" borderId="9" xfId="2" applyFont="1" applyBorder="1" applyAlignment="1">
      <alignment horizontal="center" vertical="center" wrapText="1" shrinkToFit="1"/>
    </xf>
    <xf numFmtId="0" fontId="8" fillId="0" borderId="10" xfId="2" applyFont="1" applyBorder="1" applyAlignment="1">
      <alignment horizontal="center" vertical="center" wrapText="1" shrinkToFit="1"/>
    </xf>
    <xf numFmtId="0" fontId="8" fillId="0" borderId="11" xfId="2" applyFont="1" applyBorder="1" applyAlignment="1">
      <alignment horizontal="center" vertical="center" wrapText="1" shrinkToFit="1"/>
    </xf>
    <xf numFmtId="0" fontId="23" fillId="0" borderId="1" xfId="7" applyFont="1" applyBorder="1" applyAlignment="1">
      <alignment horizontal="center" vertical="center" shrinkToFit="1"/>
    </xf>
    <xf numFmtId="0" fontId="14" fillId="0" borderId="2" xfId="7" applyBorder="1" applyAlignment="1">
      <alignment horizontal="center" vertical="center" shrinkToFit="1"/>
    </xf>
    <xf numFmtId="0" fontId="14" fillId="0" borderId="8" xfId="2" applyBorder="1" applyAlignment="1">
      <alignment horizontal="center" vertical="center" shrinkToFit="1"/>
    </xf>
    <xf numFmtId="0" fontId="22" fillId="2" borderId="14" xfId="2" applyFont="1" applyFill="1" applyBorder="1" applyAlignment="1" applyProtection="1">
      <alignment horizontal="center" vertical="center" wrapText="1" shrinkToFit="1"/>
      <protection locked="0"/>
    </xf>
    <xf numFmtId="0" fontId="22" fillId="2" borderId="13" xfId="2" applyFont="1" applyFill="1" applyBorder="1" applyAlignment="1" applyProtection="1">
      <alignment horizontal="center" vertical="center" wrapText="1" shrinkToFit="1"/>
      <protection locked="0"/>
    </xf>
    <xf numFmtId="0" fontId="27" fillId="2" borderId="14" xfId="2" applyFont="1" applyFill="1" applyBorder="1" applyAlignment="1" applyProtection="1">
      <alignment horizontal="center" vertical="center" wrapText="1" shrinkToFit="1"/>
      <protection locked="0"/>
    </xf>
    <xf numFmtId="0" fontId="27" fillId="2" borderId="13" xfId="2" applyFont="1" applyFill="1" applyBorder="1" applyAlignment="1" applyProtection="1">
      <alignment horizontal="center" vertical="center" wrapText="1" shrinkToFit="1"/>
      <protection locked="0"/>
    </xf>
    <xf numFmtId="0" fontId="15" fillId="2" borderId="1" xfId="2" applyFont="1" applyFill="1" applyBorder="1" applyAlignment="1" applyProtection="1">
      <alignment horizontal="center" vertical="center" wrapText="1"/>
      <protection locked="0"/>
    </xf>
    <xf numFmtId="0" fontId="15" fillId="2" borderId="1" xfId="2" applyFont="1" applyFill="1" applyBorder="1" applyAlignment="1">
      <alignment horizontal="center" vertical="center" wrapText="1"/>
    </xf>
    <xf numFmtId="0" fontId="22" fillId="2" borderId="1" xfId="2" applyFont="1" applyFill="1" applyBorder="1" applyAlignment="1" applyProtection="1">
      <alignment horizontal="center" vertical="center" wrapText="1"/>
      <protection locked="0"/>
    </xf>
    <xf numFmtId="0" fontId="22" fillId="2" borderId="1" xfId="2" applyFont="1" applyFill="1" applyBorder="1" applyAlignment="1">
      <alignment horizontal="center" vertical="center" wrapText="1"/>
    </xf>
    <xf numFmtId="0" fontId="6" fillId="2" borderId="13" xfId="7"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5" xfId="7" applyFont="1" applyFill="1" applyBorder="1" applyAlignment="1">
      <alignment horizontal="center" vertical="center" wrapText="1"/>
    </xf>
    <xf numFmtId="0" fontId="6" fillId="2" borderId="14" xfId="2" applyFont="1" applyFill="1" applyBorder="1" applyAlignment="1">
      <alignment horizontal="center" vertical="center" wrapText="1"/>
    </xf>
    <xf numFmtId="0" fontId="6" fillId="2" borderId="5" xfId="2" applyFont="1" applyFill="1" applyBorder="1" applyAlignment="1">
      <alignment horizontal="center" vertical="center" wrapText="1"/>
    </xf>
    <xf numFmtId="0" fontId="6" fillId="2" borderId="9" xfId="2" applyFont="1" applyFill="1" applyBorder="1" applyAlignment="1">
      <alignment horizontal="center" vertical="center" wrapText="1"/>
    </xf>
    <xf numFmtId="0" fontId="6" fillId="2" borderId="14" xfId="2" applyFont="1" applyFill="1" applyBorder="1" applyAlignment="1" applyProtection="1">
      <alignment horizontal="center" vertical="center" wrapText="1"/>
      <protection locked="0"/>
    </xf>
    <xf numFmtId="0" fontId="6" fillId="2" borderId="13" xfId="2" applyFont="1" applyFill="1" applyBorder="1" applyAlignment="1" applyProtection="1">
      <alignment horizontal="center" vertical="center" wrapText="1"/>
      <protection locked="0"/>
    </xf>
    <xf numFmtId="0" fontId="15" fillId="2" borderId="14" xfId="2" applyFont="1" applyFill="1" applyBorder="1" applyAlignment="1" applyProtection="1">
      <alignment horizontal="center" vertical="center" wrapText="1"/>
      <protection locked="0"/>
    </xf>
    <xf numFmtId="0" fontId="15" fillId="2" borderId="13" xfId="2" applyFont="1" applyFill="1" applyBorder="1" applyAlignment="1" applyProtection="1">
      <alignment horizontal="center" vertical="center" wrapText="1"/>
      <protection locked="0"/>
    </xf>
    <xf numFmtId="0" fontId="22" fillId="2" borderId="14" xfId="2" applyFont="1" applyFill="1" applyBorder="1" applyAlignment="1" applyProtection="1">
      <alignment horizontal="center" vertical="center" wrapText="1"/>
      <protection locked="0"/>
    </xf>
    <xf numFmtId="0" fontId="22" fillId="2" borderId="13" xfId="2" applyFont="1" applyFill="1" applyBorder="1" applyAlignment="1" applyProtection="1">
      <alignment horizontal="center" vertical="center" wrapText="1"/>
      <protection locked="0"/>
    </xf>
    <xf numFmtId="0" fontId="6" fillId="2" borderId="6" xfId="7" quotePrefix="1" applyFont="1" applyFill="1" applyBorder="1" applyAlignment="1">
      <alignment horizontal="center" vertical="center" shrinkToFit="1"/>
    </xf>
    <xf numFmtId="0" fontId="6" fillId="2" borderId="5" xfId="7" quotePrefix="1" applyFont="1" applyFill="1" applyBorder="1" applyAlignment="1">
      <alignment horizontal="center" vertical="center" shrinkToFit="1"/>
    </xf>
    <xf numFmtId="0" fontId="6" fillId="2" borderId="9" xfId="7" quotePrefix="1" applyFont="1" applyFill="1" applyBorder="1" applyAlignment="1">
      <alignment horizontal="center" vertical="center" shrinkToFit="1"/>
    </xf>
    <xf numFmtId="0" fontId="6" fillId="2" borderId="11" xfId="7" quotePrefix="1" applyFont="1" applyFill="1" applyBorder="1" applyAlignment="1">
      <alignment horizontal="center" vertical="center" shrinkToFit="1"/>
    </xf>
    <xf numFmtId="0" fontId="6" fillId="2" borderId="6" xfId="7" applyFont="1" applyFill="1" applyBorder="1" applyAlignment="1">
      <alignment horizontal="center" vertical="center"/>
    </xf>
    <xf numFmtId="0" fontId="6" fillId="2" borderId="7" xfId="7" applyFont="1" applyFill="1" applyBorder="1" applyAlignment="1">
      <alignment horizontal="center" vertical="center"/>
    </xf>
    <xf numFmtId="0" fontId="6" fillId="2" borderId="5" xfId="7" applyFont="1" applyFill="1" applyBorder="1" applyAlignment="1">
      <alignment horizontal="center" vertical="center"/>
    </xf>
    <xf numFmtId="0" fontId="6" fillId="2" borderId="9" xfId="7" applyFont="1" applyFill="1" applyBorder="1" applyAlignment="1">
      <alignment horizontal="center" vertical="center"/>
    </xf>
    <xf numFmtId="0" fontId="6" fillId="2" borderId="10" xfId="7" applyFont="1" applyFill="1" applyBorder="1" applyAlignment="1">
      <alignment horizontal="center" vertical="center"/>
    </xf>
    <xf numFmtId="0" fontId="6" fillId="2" borderId="11" xfId="7" applyFont="1" applyFill="1" applyBorder="1" applyAlignment="1">
      <alignment horizontal="center" vertical="center"/>
    </xf>
    <xf numFmtId="0" fontId="6" fillId="2" borderId="6" xfId="2" applyFont="1" applyFill="1" applyBorder="1" applyAlignment="1">
      <alignment horizontal="center" vertical="center" shrinkToFit="1"/>
    </xf>
    <xf numFmtId="0" fontId="6" fillId="2" borderId="7" xfId="2" applyFont="1" applyFill="1" applyBorder="1" applyAlignment="1">
      <alignment horizontal="center" vertical="center" shrinkToFit="1"/>
    </xf>
    <xf numFmtId="0" fontId="6" fillId="2" borderId="5" xfId="2" applyFont="1" applyFill="1" applyBorder="1" applyAlignment="1">
      <alignment horizontal="center" vertical="center" shrinkToFit="1"/>
    </xf>
    <xf numFmtId="0" fontId="6" fillId="2" borderId="9" xfId="2" applyFont="1" applyFill="1" applyBorder="1" applyAlignment="1">
      <alignment horizontal="center" vertical="center" shrinkToFit="1"/>
    </xf>
    <xf numFmtId="0" fontId="6" fillId="2" borderId="10" xfId="2" applyFont="1" applyFill="1" applyBorder="1" applyAlignment="1">
      <alignment horizontal="center" vertical="center" shrinkToFit="1"/>
    </xf>
    <xf numFmtId="0" fontId="6" fillId="2" borderId="11" xfId="2" applyFont="1" applyFill="1" applyBorder="1" applyAlignment="1">
      <alignment horizontal="center" vertical="center" shrinkToFit="1"/>
    </xf>
    <xf numFmtId="0" fontId="6" fillId="2" borderId="6" xfId="7" applyFont="1" applyFill="1" applyBorder="1" applyAlignment="1">
      <alignment horizontal="center" vertical="center" shrinkToFit="1"/>
    </xf>
    <xf numFmtId="0" fontId="6" fillId="2" borderId="7" xfId="7" applyFont="1" applyFill="1" applyBorder="1" applyAlignment="1">
      <alignment horizontal="center" vertical="center" shrinkToFit="1"/>
    </xf>
    <xf numFmtId="0" fontId="6" fillId="2" borderId="5" xfId="7" applyFont="1" applyFill="1" applyBorder="1" applyAlignment="1">
      <alignment horizontal="center" vertical="center" shrinkToFit="1"/>
    </xf>
    <xf numFmtId="0" fontId="6" fillId="2" borderId="9" xfId="7" applyFont="1" applyFill="1" applyBorder="1" applyAlignment="1">
      <alignment horizontal="center" vertical="center" shrinkToFit="1"/>
    </xf>
    <xf numFmtId="0" fontId="6" fillId="2" borderId="10" xfId="7" applyFont="1" applyFill="1" applyBorder="1" applyAlignment="1">
      <alignment horizontal="center" vertical="center" shrinkToFit="1"/>
    </xf>
    <xf numFmtId="0" fontId="6" fillId="2" borderId="11" xfId="7" applyFont="1" applyFill="1" applyBorder="1" applyAlignment="1">
      <alignment horizontal="center" vertical="center" shrinkToFit="1"/>
    </xf>
    <xf numFmtId="0" fontId="6" fillId="2" borderId="1" xfId="2" applyFont="1" applyFill="1" applyBorder="1" applyAlignment="1">
      <alignment horizontal="center" vertical="center" wrapText="1" shrinkToFit="1"/>
    </xf>
    <xf numFmtId="0" fontId="7" fillId="0" borderId="10" xfId="2" applyFont="1" applyBorder="1" applyAlignment="1">
      <alignment horizontal="left" vertical="center"/>
    </xf>
    <xf numFmtId="0" fontId="6" fillId="2" borderId="14" xfId="2" applyFont="1" applyFill="1" applyBorder="1" applyAlignment="1">
      <alignment horizontal="center" vertical="center"/>
    </xf>
    <xf numFmtId="0" fontId="8" fillId="0" borderId="6" xfId="2" applyFont="1" applyBorder="1" applyAlignment="1">
      <alignment horizontal="left" vertical="center"/>
    </xf>
    <xf numFmtId="0" fontId="8" fillId="0" borderId="7" xfId="2" applyFont="1" applyBorder="1" applyAlignment="1">
      <alignment horizontal="left" vertical="center"/>
    </xf>
    <xf numFmtId="0" fontId="8" fillId="0" borderId="5" xfId="2" applyFont="1" applyBorder="1" applyAlignment="1">
      <alignment horizontal="left" vertical="center"/>
    </xf>
    <xf numFmtId="0" fontId="6" fillId="2" borderId="1" xfId="2" applyFont="1" applyFill="1" applyBorder="1" applyAlignment="1">
      <alignment horizontal="center" vertical="center"/>
    </xf>
    <xf numFmtId="0" fontId="8" fillId="0" borderId="2" xfId="2" applyFont="1" applyBorder="1" applyAlignment="1">
      <alignment horizontal="left" vertical="center" shrinkToFit="1"/>
    </xf>
    <xf numFmtId="0" fontId="8" fillId="0" borderId="3" xfId="2" applyFont="1" applyBorder="1" applyAlignment="1">
      <alignment horizontal="left" vertical="center" shrinkToFit="1"/>
    </xf>
    <xf numFmtId="0" fontId="8" fillId="0" borderId="8" xfId="2" applyFont="1" applyBorder="1" applyAlignment="1">
      <alignment horizontal="left" vertical="center" shrinkToFit="1"/>
    </xf>
    <xf numFmtId="0" fontId="6" fillId="2" borderId="13" xfId="2" applyFont="1" applyFill="1" applyBorder="1" applyAlignment="1">
      <alignment horizontal="center" vertical="center"/>
    </xf>
    <xf numFmtId="0" fontId="8" fillId="0" borderId="9" xfId="2" applyFont="1" applyBorder="1" applyAlignment="1">
      <alignment horizontal="left" vertical="center"/>
    </xf>
    <xf numFmtId="0" fontId="8" fillId="0" borderId="10" xfId="2" applyFont="1" applyBorder="1" applyAlignment="1">
      <alignment horizontal="left" vertical="center"/>
    </xf>
    <xf numFmtId="0" fontId="8" fillId="0" borderId="11" xfId="2" applyFont="1" applyBorder="1" applyAlignment="1">
      <alignment horizontal="left" vertical="center"/>
    </xf>
    <xf numFmtId="0" fontId="6" fillId="2" borderId="1" xfId="2" applyFont="1" applyFill="1" applyBorder="1" applyAlignment="1">
      <alignment horizontal="center" vertical="center" shrinkToFit="1"/>
    </xf>
    <xf numFmtId="0" fontId="11" fillId="2" borderId="13" xfId="2" applyFont="1" applyFill="1" applyBorder="1" applyAlignment="1">
      <alignment vertical="center" textRotation="255"/>
    </xf>
    <xf numFmtId="0" fontId="11" fillId="2" borderId="1" xfId="2" applyFont="1" applyFill="1" applyBorder="1" applyAlignment="1">
      <alignment vertical="center" textRotation="255"/>
    </xf>
    <xf numFmtId="0" fontId="11" fillId="0" borderId="13" xfId="2" applyFont="1" applyBorder="1" applyAlignment="1" applyProtection="1">
      <alignment horizontal="center"/>
      <protection locked="0"/>
    </xf>
    <xf numFmtId="0" fontId="11" fillId="0" borderId="1" xfId="2" applyFont="1" applyBorder="1" applyAlignment="1" applyProtection="1">
      <alignment horizontal="center"/>
      <protection locked="0"/>
    </xf>
    <xf numFmtId="0" fontId="11" fillId="0" borderId="7" xfId="2" applyFont="1" applyBorder="1" applyAlignment="1">
      <alignment horizontal="center" vertical="center" wrapText="1" shrinkToFit="1"/>
    </xf>
    <xf numFmtId="0" fontId="11" fillId="0" borderId="5" xfId="2" applyFont="1" applyBorder="1" applyAlignment="1">
      <alignment horizontal="center" vertical="center" wrapText="1" shrinkToFit="1"/>
    </xf>
    <xf numFmtId="0" fontId="11" fillId="0" borderId="9" xfId="2" applyFont="1" applyBorder="1" applyAlignment="1">
      <alignment horizontal="center" vertical="center" wrapText="1" shrinkToFit="1"/>
    </xf>
    <xf numFmtId="0" fontId="11" fillId="0" borderId="10" xfId="2" applyFont="1" applyBorder="1" applyAlignment="1">
      <alignment horizontal="center" vertical="center" wrapText="1" shrinkToFit="1"/>
    </xf>
    <xf numFmtId="0" fontId="11" fillId="0" borderId="11" xfId="2" applyFont="1" applyBorder="1" applyAlignment="1">
      <alignment horizontal="center" vertical="center" wrapText="1" shrinkToFit="1"/>
    </xf>
    <xf numFmtId="0" fontId="11" fillId="2" borderId="6" xfId="2" applyFont="1" applyFill="1" applyBorder="1" applyAlignment="1">
      <alignment horizontal="center" vertical="center" wrapText="1" shrinkToFit="1"/>
    </xf>
    <xf numFmtId="0" fontId="11" fillId="2" borderId="7" xfId="2" applyFont="1" applyFill="1" applyBorder="1" applyAlignment="1">
      <alignment horizontal="center" vertical="center" wrapText="1" shrinkToFit="1"/>
    </xf>
    <xf numFmtId="0" fontId="11" fillId="2" borderId="5" xfId="2" applyFont="1" applyFill="1" applyBorder="1" applyAlignment="1">
      <alignment horizontal="center" vertical="center" wrapText="1" shrinkToFit="1"/>
    </xf>
    <xf numFmtId="0" fontId="11" fillId="2" borderId="9" xfId="2" applyFont="1" applyFill="1" applyBorder="1" applyAlignment="1">
      <alignment horizontal="center" vertical="center" wrapText="1" shrinkToFit="1"/>
    </xf>
    <xf numFmtId="0" fontId="11" fillId="2" borderId="10" xfId="2" applyFont="1" applyFill="1" applyBorder="1" applyAlignment="1">
      <alignment horizontal="center" vertical="center" wrapText="1" shrinkToFit="1"/>
    </xf>
    <xf numFmtId="0" fontId="11" fillId="2" borderId="11" xfId="2" applyFont="1" applyFill="1" applyBorder="1" applyAlignment="1">
      <alignment horizontal="center" vertical="center" wrapText="1" shrinkToFit="1"/>
    </xf>
    <xf numFmtId="0" fontId="12" fillId="0" borderId="0" xfId="2" applyFont="1" applyAlignment="1">
      <alignment horizontal="left" vertical="center"/>
    </xf>
    <xf numFmtId="0" fontId="11" fillId="2" borderId="1" xfId="2" applyFont="1" applyFill="1" applyBorder="1" applyAlignment="1">
      <alignment horizontal="center" vertical="center"/>
    </xf>
    <xf numFmtId="0" fontId="11" fillId="0" borderId="1" xfId="2" applyFont="1" applyBorder="1" applyAlignment="1">
      <alignment horizontal="left" vertical="center" shrinkToFit="1"/>
    </xf>
    <xf numFmtId="176" fontId="11" fillId="0" borderId="6" xfId="2" applyNumberFormat="1" applyFont="1" applyBorder="1" applyAlignment="1">
      <alignment horizontal="center" vertical="center"/>
    </xf>
    <xf numFmtId="176" fontId="11" fillId="0" borderId="7" xfId="2" applyNumberFormat="1" applyFont="1" applyBorder="1" applyAlignment="1">
      <alignment horizontal="center" vertical="center"/>
    </xf>
    <xf numFmtId="176" fontId="11" fillId="0" borderId="5" xfId="2" applyNumberFormat="1" applyFont="1" applyBorder="1" applyAlignment="1">
      <alignment horizontal="center" vertical="center"/>
    </xf>
    <xf numFmtId="176" fontId="11" fillId="0" borderId="9" xfId="2" applyNumberFormat="1" applyFont="1" applyBorder="1" applyAlignment="1">
      <alignment horizontal="center" vertical="center"/>
    </xf>
    <xf numFmtId="176" fontId="11" fillId="0" borderId="10" xfId="2" applyNumberFormat="1" applyFont="1" applyBorder="1" applyAlignment="1">
      <alignment horizontal="center" vertical="center"/>
    </xf>
    <xf numFmtId="176" fontId="11" fillId="0" borderId="11" xfId="2" applyNumberFormat="1" applyFont="1" applyBorder="1" applyAlignment="1">
      <alignment horizontal="center" vertical="center"/>
    </xf>
    <xf numFmtId="0" fontId="11" fillId="0" borderId="9" xfId="2" applyFont="1" applyBorder="1" applyAlignment="1">
      <alignment horizontal="left" vertical="center"/>
    </xf>
    <xf numFmtId="0" fontId="11" fillId="0" borderId="10" xfId="2" applyFont="1" applyBorder="1" applyAlignment="1">
      <alignment horizontal="left" vertical="center"/>
    </xf>
    <xf numFmtId="0" fontId="11" fillId="0" borderId="11" xfId="2" applyFont="1" applyBorder="1" applyAlignment="1">
      <alignment horizontal="left" vertical="center"/>
    </xf>
    <xf numFmtId="0" fontId="11" fillId="2" borderId="1" xfId="2" applyFont="1" applyFill="1" applyBorder="1" applyAlignment="1">
      <alignment horizontal="center" vertical="center" wrapText="1"/>
    </xf>
    <xf numFmtId="0" fontId="0" fillId="0" borderId="21"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29" fillId="6" borderId="10" xfId="2" applyFont="1" applyFill="1" applyBorder="1" applyAlignment="1">
      <alignment vertical="center" shrinkToFit="1"/>
    </xf>
    <xf numFmtId="0" fontId="30" fillId="6" borderId="10" xfId="0" applyFont="1" applyFill="1" applyBorder="1" applyAlignment="1">
      <alignment vertical="center" shrinkToFit="1"/>
    </xf>
    <xf numFmtId="0" fontId="11" fillId="0" borderId="10" xfId="2" applyFont="1" applyBorder="1" applyAlignment="1">
      <alignment vertical="center"/>
    </xf>
    <xf numFmtId="0" fontId="23" fillId="0" borderId="10" xfId="0" applyFont="1" applyBorder="1">
      <alignment vertical="center"/>
    </xf>
    <xf numFmtId="0" fontId="23" fillId="0" borderId="11" xfId="0" applyFont="1" applyBorder="1">
      <alignment vertical="center"/>
    </xf>
    <xf numFmtId="49" fontId="11" fillId="0" borderId="1" xfId="2" applyNumberFormat="1" applyFont="1" applyBorder="1" applyAlignment="1" applyProtection="1">
      <alignment vertical="center"/>
      <protection locked="0"/>
    </xf>
    <xf numFmtId="0" fontId="11" fillId="0" borderId="0" xfId="2" applyFont="1"/>
    <xf numFmtId="0" fontId="23" fillId="0" borderId="0" xfId="0" applyFont="1">
      <alignment vertical="center"/>
    </xf>
    <xf numFmtId="0" fontId="11" fillId="0" borderId="1" xfId="2" applyFont="1" applyBorder="1" applyAlignment="1" applyProtection="1">
      <alignment vertical="center" shrinkToFit="1"/>
      <protection locked="0"/>
    </xf>
    <xf numFmtId="176" fontId="11" fillId="0" borderId="1" xfId="2" applyNumberFormat="1" applyFont="1" applyBorder="1" applyAlignment="1" applyProtection="1">
      <alignment vertical="center" shrinkToFit="1"/>
      <protection locked="0"/>
    </xf>
    <xf numFmtId="0" fontId="11" fillId="0" borderId="13" xfId="2" applyFont="1" applyBorder="1" applyAlignment="1" applyProtection="1">
      <alignment vertical="center" shrinkToFit="1"/>
      <protection locked="0"/>
    </xf>
    <xf numFmtId="0" fontId="11" fillId="0" borderId="1" xfId="2" applyFont="1" applyBorder="1" applyAlignment="1">
      <alignment horizontal="center" vertical="center"/>
    </xf>
    <xf numFmtId="0" fontId="11" fillId="0" borderId="2" xfId="2" applyFont="1" applyBorder="1" applyAlignment="1" applyProtection="1">
      <alignment vertical="center" shrinkToFit="1"/>
      <protection locked="0"/>
    </xf>
    <xf numFmtId="0" fontId="11" fillId="0" borderId="3" xfId="2" applyFont="1" applyBorder="1" applyAlignment="1" applyProtection="1">
      <alignment vertical="center" shrinkToFit="1"/>
      <protection locked="0"/>
    </xf>
    <xf numFmtId="176" fontId="11" fillId="0" borderId="6" xfId="2" applyNumberFormat="1" applyFont="1" applyBorder="1" applyAlignment="1" applyProtection="1">
      <alignment vertical="center" shrinkToFit="1"/>
      <protection locked="0"/>
    </xf>
    <xf numFmtId="176" fontId="11" fillId="0" borderId="7" xfId="2" applyNumberFormat="1" applyFont="1" applyBorder="1" applyAlignment="1" applyProtection="1">
      <alignment vertical="center" shrinkToFit="1"/>
      <protection locked="0"/>
    </xf>
    <xf numFmtId="176" fontId="11" fillId="0" borderId="5" xfId="2" applyNumberFormat="1" applyFont="1" applyBorder="1" applyAlignment="1" applyProtection="1">
      <alignment vertical="center" shrinkToFit="1"/>
      <protection locked="0"/>
    </xf>
    <xf numFmtId="38" fontId="11" fillId="0" borderId="3" xfId="3" applyFont="1" applyFill="1" applyBorder="1" applyAlignment="1" applyProtection="1">
      <alignment horizontal="center" vertical="center" shrinkToFit="1"/>
      <protection locked="0"/>
    </xf>
    <xf numFmtId="4" fontId="11" fillId="0" borderId="1" xfId="2" applyNumberFormat="1" applyFont="1" applyBorder="1" applyAlignment="1" applyProtection="1">
      <alignment vertical="center" shrinkToFit="1"/>
      <protection locked="0"/>
    </xf>
    <xf numFmtId="0" fontId="23" fillId="0" borderId="9" xfId="0" applyFont="1" applyBorder="1" applyAlignment="1">
      <alignment horizontal="center" vertical="center"/>
    </xf>
    <xf numFmtId="0" fontId="23" fillId="0" borderId="11" xfId="0" applyFont="1" applyBorder="1" applyAlignment="1">
      <alignment horizontal="center" vertical="center"/>
    </xf>
    <xf numFmtId="0" fontId="23" fillId="0" borderId="9" xfId="0" applyFont="1" applyBorder="1" applyAlignment="1" applyProtection="1">
      <alignment vertical="center" shrinkToFit="1"/>
      <protection locked="0"/>
    </xf>
    <xf numFmtId="0" fontId="23" fillId="0" borderId="10" xfId="0" applyFont="1" applyBorder="1" applyAlignment="1" applyProtection="1">
      <alignment vertical="center" shrinkToFit="1"/>
      <protection locked="0"/>
    </xf>
    <xf numFmtId="0" fontId="23" fillId="0" borderId="11" xfId="0" applyFont="1" applyBorder="1" applyAlignment="1" applyProtection="1">
      <alignment vertical="center" shrinkToFit="1"/>
      <protection locked="0"/>
    </xf>
    <xf numFmtId="0" fontId="11" fillId="0" borderId="6" xfId="2" applyFont="1" applyBorder="1" applyAlignment="1" applyProtection="1">
      <alignment vertical="center" shrinkToFit="1"/>
      <protection locked="0"/>
    </xf>
    <xf numFmtId="0" fontId="11" fillId="0" borderId="7" xfId="2" applyFont="1" applyBorder="1" applyAlignment="1" applyProtection="1">
      <alignment vertical="center" shrinkToFit="1"/>
      <protection locked="0"/>
    </xf>
    <xf numFmtId="0" fontId="11" fillId="0" borderId="5" xfId="2" applyFont="1" applyBorder="1" applyAlignment="1" applyProtection="1">
      <alignment vertical="center" shrinkToFit="1"/>
      <protection locked="0"/>
    </xf>
    <xf numFmtId="0" fontId="11" fillId="2" borderId="1" xfId="2" applyFont="1" applyFill="1" applyBorder="1" applyAlignment="1">
      <alignment horizontal="center" vertical="center" wrapText="1" shrinkToFit="1"/>
    </xf>
    <xf numFmtId="0" fontId="11" fillId="2" borderId="14" xfId="2" applyFont="1" applyFill="1" applyBorder="1" applyAlignment="1">
      <alignment horizontal="center" vertical="center" wrapText="1" shrinkToFit="1"/>
    </xf>
    <xf numFmtId="188" fontId="13" fillId="0" borderId="6" xfId="1" applyNumberFormat="1" applyBorder="1" applyAlignment="1" applyProtection="1">
      <alignment vertical="center" shrinkToFit="1"/>
      <protection locked="0"/>
    </xf>
    <xf numFmtId="188" fontId="13" fillId="0" borderId="5" xfId="1" applyNumberFormat="1" applyBorder="1" applyAlignment="1" applyProtection="1">
      <alignment vertical="center" shrinkToFit="1"/>
      <protection locked="0"/>
    </xf>
    <xf numFmtId="189" fontId="11" fillId="0" borderId="14" xfId="2" applyNumberFormat="1" applyFont="1" applyBorder="1" applyAlignment="1" applyProtection="1">
      <alignment horizontal="center" vertical="center" shrinkToFit="1"/>
      <protection locked="0"/>
    </xf>
    <xf numFmtId="189" fontId="11" fillId="2" borderId="14" xfId="2" applyNumberFormat="1" applyFont="1" applyFill="1" applyBorder="1" applyAlignment="1">
      <alignment horizontal="center" vertical="center" shrinkToFit="1"/>
    </xf>
    <xf numFmtId="189" fontId="11" fillId="0" borderId="6" xfId="2" applyNumberFormat="1" applyFont="1" applyBorder="1" applyAlignment="1" applyProtection="1">
      <alignment horizontal="center" vertical="center" shrinkToFit="1"/>
      <protection locked="0"/>
    </xf>
    <xf numFmtId="0" fontId="31" fillId="0" borderId="6" xfId="2" applyFont="1" applyBorder="1" applyAlignment="1" applyProtection="1">
      <alignment horizontal="center" vertical="center"/>
      <protection locked="0"/>
    </xf>
    <xf numFmtId="0" fontId="31" fillId="0" borderId="7" xfId="2" applyFont="1" applyBorder="1" applyAlignment="1" applyProtection="1">
      <alignment horizontal="center" vertical="center"/>
      <protection locked="0"/>
    </xf>
    <xf numFmtId="189" fontId="11" fillId="2" borderId="6" xfId="2" applyNumberFormat="1" applyFont="1" applyFill="1" applyBorder="1" applyAlignment="1">
      <alignment horizontal="center" vertical="center" wrapText="1" shrinkToFit="1"/>
    </xf>
    <xf numFmtId="189" fontId="12" fillId="2" borderId="1" xfId="2" applyNumberFormat="1" applyFont="1" applyFill="1" applyBorder="1" applyAlignment="1">
      <alignment horizontal="center" vertical="center" wrapText="1"/>
    </xf>
    <xf numFmtId="0" fontId="32" fillId="0" borderId="1" xfId="0" applyFont="1" applyBorder="1" applyAlignment="1">
      <alignment horizontal="center" vertical="center" wrapText="1"/>
    </xf>
    <xf numFmtId="189" fontId="12" fillId="0" borderId="1" xfId="2" applyNumberFormat="1" applyFont="1" applyBorder="1" applyAlignment="1" applyProtection="1">
      <alignment horizontal="center" vertical="center" shrinkToFit="1"/>
      <protection locked="0"/>
    </xf>
    <xf numFmtId="0" fontId="11" fillId="2" borderId="15" xfId="2" applyFont="1" applyFill="1" applyBorder="1" applyAlignment="1">
      <alignment horizontal="center" vertical="center" wrapText="1" shrinkToFit="1"/>
    </xf>
    <xf numFmtId="188" fontId="13" fillId="0" borderId="12" xfId="1" applyNumberFormat="1" applyBorder="1" applyAlignment="1" applyProtection="1">
      <alignment vertical="center" shrinkToFit="1"/>
      <protection locked="0"/>
    </xf>
    <xf numFmtId="188" fontId="13" fillId="0" borderId="4" xfId="1" applyNumberFormat="1" applyBorder="1" applyAlignment="1" applyProtection="1">
      <alignment vertical="center" shrinkToFit="1"/>
      <protection locked="0"/>
    </xf>
    <xf numFmtId="0" fontId="11" fillId="2" borderId="12" xfId="2" applyFont="1" applyFill="1" applyBorder="1" applyAlignment="1">
      <alignment horizontal="center" vertical="center" wrapText="1" shrinkToFit="1"/>
    </xf>
    <xf numFmtId="0" fontId="11" fillId="2" borderId="0" xfId="2" applyFont="1" applyFill="1" applyAlignment="1">
      <alignment horizontal="center" vertical="center" wrapText="1" shrinkToFit="1"/>
    </xf>
    <xf numFmtId="0" fontId="11" fillId="2" borderId="4" xfId="2" applyFont="1" applyFill="1" applyBorder="1" applyAlignment="1">
      <alignment horizontal="center" vertical="center" wrapText="1" shrinkToFit="1"/>
    </xf>
    <xf numFmtId="0" fontId="11" fillId="2" borderId="4" xfId="2" applyFont="1" applyFill="1" applyBorder="1" applyAlignment="1">
      <alignment horizontal="center" vertical="center" shrinkToFit="1"/>
    </xf>
    <xf numFmtId="0" fontId="11" fillId="2" borderId="15" xfId="2" applyFont="1" applyFill="1" applyBorder="1" applyAlignment="1">
      <alignment horizontal="center" vertical="center" shrinkToFit="1"/>
    </xf>
    <xf numFmtId="189" fontId="11" fillId="0" borderId="15" xfId="2" applyNumberFormat="1" applyFont="1" applyBorder="1" applyAlignment="1" applyProtection="1">
      <alignment horizontal="center" vertical="center" shrinkToFit="1"/>
      <protection locked="0"/>
    </xf>
    <xf numFmtId="189" fontId="11" fillId="2" borderId="15" xfId="2" applyNumberFormat="1" applyFont="1" applyFill="1" applyBorder="1" applyAlignment="1">
      <alignment horizontal="center" vertical="center" shrinkToFit="1"/>
    </xf>
    <xf numFmtId="189" fontId="11" fillId="0" borderId="12" xfId="2" applyNumberFormat="1" applyFont="1" applyBorder="1" applyAlignment="1" applyProtection="1">
      <alignment horizontal="center" vertical="center" shrinkToFit="1"/>
      <protection locked="0"/>
    </xf>
    <xf numFmtId="0" fontId="31" fillId="0" borderId="12" xfId="2" applyFont="1" applyBorder="1" applyAlignment="1" applyProtection="1">
      <alignment horizontal="center" vertical="center"/>
      <protection locked="0"/>
    </xf>
    <xf numFmtId="0" fontId="31" fillId="0" borderId="0" xfId="2" applyFont="1" applyAlignment="1" applyProtection="1">
      <alignment horizontal="center" vertical="center"/>
      <protection locked="0"/>
    </xf>
    <xf numFmtId="0" fontId="23" fillId="0" borderId="12" xfId="0" applyFont="1" applyBorder="1" applyAlignment="1">
      <alignment horizontal="center" vertical="center" shrinkToFit="1"/>
    </xf>
    <xf numFmtId="0" fontId="11" fillId="2" borderId="13" xfId="2" applyFont="1" applyFill="1" applyBorder="1" applyAlignment="1">
      <alignment horizontal="center" vertical="center" wrapText="1" shrinkToFit="1"/>
    </xf>
    <xf numFmtId="188" fontId="13" fillId="0" borderId="9" xfId="1" applyNumberFormat="1" applyBorder="1" applyAlignment="1" applyProtection="1">
      <alignment vertical="center" shrinkToFit="1"/>
      <protection locked="0"/>
    </xf>
    <xf numFmtId="188" fontId="13" fillId="0" borderId="11" xfId="1" applyNumberFormat="1" applyBorder="1" applyAlignment="1" applyProtection="1">
      <alignment vertical="center" shrinkToFit="1"/>
      <protection locked="0"/>
    </xf>
    <xf numFmtId="189" fontId="11" fillId="0" borderId="13" xfId="2" applyNumberFormat="1" applyFont="1" applyBorder="1" applyAlignment="1" applyProtection="1">
      <alignment horizontal="center" vertical="center" shrinkToFit="1"/>
      <protection locked="0"/>
    </xf>
    <xf numFmtId="189" fontId="11" fillId="0" borderId="9" xfId="2" applyNumberFormat="1" applyFont="1" applyBorder="1" applyAlignment="1" applyProtection="1">
      <alignment horizontal="center" vertical="center" shrinkToFit="1"/>
      <protection locked="0"/>
    </xf>
    <xf numFmtId="189" fontId="12" fillId="2" borderId="1" xfId="2" applyNumberFormat="1" applyFont="1" applyFill="1" applyBorder="1" applyAlignment="1">
      <alignment horizontal="center" vertical="center" wrapText="1" shrinkToFit="1"/>
    </xf>
    <xf numFmtId="0" fontId="32" fillId="0" borderId="1" xfId="0" applyFont="1" applyBorder="1" applyAlignment="1">
      <alignment horizontal="center" vertical="center" shrinkToFit="1"/>
    </xf>
    <xf numFmtId="190" fontId="11" fillId="0" borderId="14" xfId="2" applyNumberFormat="1" applyFont="1" applyBorder="1" applyAlignment="1" applyProtection="1">
      <alignment horizontal="center" vertical="center" shrinkToFit="1"/>
      <protection locked="0"/>
    </xf>
    <xf numFmtId="190" fontId="11" fillId="0" borderId="6" xfId="2" applyNumberFormat="1" applyFont="1" applyBorder="1" applyAlignment="1" applyProtection="1">
      <alignment horizontal="center" vertical="center" shrinkToFit="1"/>
      <protection locked="0"/>
    </xf>
    <xf numFmtId="190" fontId="11" fillId="0" borderId="15" xfId="2" applyNumberFormat="1" applyFont="1" applyBorder="1" applyAlignment="1" applyProtection="1">
      <alignment horizontal="center" vertical="center" shrinkToFit="1"/>
      <protection locked="0"/>
    </xf>
    <xf numFmtId="190" fontId="11" fillId="0" borderId="12" xfId="2" applyNumberFormat="1" applyFont="1" applyBorder="1" applyAlignment="1" applyProtection="1">
      <alignment horizontal="center" vertical="center" shrinkToFit="1"/>
      <protection locked="0"/>
    </xf>
    <xf numFmtId="190" fontId="11" fillId="0" borderId="13" xfId="2" applyNumberFormat="1" applyFont="1" applyBorder="1" applyAlignment="1" applyProtection="1">
      <alignment horizontal="center" vertical="center" shrinkToFit="1"/>
      <protection locked="0"/>
    </xf>
    <xf numFmtId="189" fontId="11" fillId="2" borderId="13" xfId="2" applyNumberFormat="1" applyFont="1" applyFill="1" applyBorder="1" applyAlignment="1">
      <alignment horizontal="center" vertical="center" shrinkToFit="1"/>
    </xf>
    <xf numFmtId="190" fontId="11" fillId="0" borderId="9" xfId="2" applyNumberFormat="1" applyFont="1" applyBorder="1" applyAlignment="1" applyProtection="1">
      <alignment horizontal="center" vertical="center" shrinkToFit="1"/>
      <protection locked="0"/>
    </xf>
    <xf numFmtId="0" fontId="31" fillId="0" borderId="9" xfId="2" applyFont="1" applyBorder="1" applyAlignment="1" applyProtection="1">
      <alignment horizontal="center" vertical="center"/>
      <protection locked="0"/>
    </xf>
    <xf numFmtId="0" fontId="31" fillId="0" borderId="10" xfId="2" applyFont="1" applyBorder="1" applyAlignment="1" applyProtection="1">
      <alignment horizontal="center" vertical="center"/>
      <protection locked="0"/>
    </xf>
    <xf numFmtId="0" fontId="23" fillId="0" borderId="9" xfId="0" applyFont="1" applyBorder="1" applyAlignment="1">
      <alignment horizontal="center" vertical="center" shrinkToFit="1"/>
    </xf>
    <xf numFmtId="0" fontId="11" fillId="2" borderId="15" xfId="2" applyFont="1" applyFill="1" applyBorder="1" applyAlignment="1">
      <alignment vertical="center" textRotation="255"/>
    </xf>
    <xf numFmtId="0" fontId="11" fillId="0" borderId="12" xfId="2" applyFont="1" applyBorder="1" applyAlignment="1" applyProtection="1">
      <alignment horizontal="center" vertical="top"/>
      <protection locked="0"/>
    </xf>
    <xf numFmtId="0" fontId="11" fillId="0" borderId="0" xfId="2" applyFont="1" applyAlignment="1" applyProtection="1">
      <alignment horizontal="center" vertical="top"/>
      <protection locked="0"/>
    </xf>
    <xf numFmtId="0" fontId="11" fillId="0" borderId="4" xfId="2" applyFont="1" applyBorder="1" applyAlignment="1" applyProtection="1">
      <alignment horizontal="center" vertical="top"/>
      <protection locked="0"/>
    </xf>
    <xf numFmtId="0" fontId="11" fillId="0" borderId="0" xfId="2" applyFont="1" applyAlignment="1" applyProtection="1">
      <alignment vertical="center" textRotation="255"/>
      <protection locked="0"/>
    </xf>
    <xf numFmtId="0" fontId="11" fillId="0" borderId="4" xfId="2" applyFont="1" applyBorder="1" applyAlignment="1" applyProtection="1">
      <alignment vertical="center"/>
      <protection locked="0"/>
    </xf>
    <xf numFmtId="0" fontId="11" fillId="0" borderId="0" xfId="2" applyFont="1" applyAlignment="1" applyProtection="1">
      <alignment vertical="center" wrapText="1"/>
      <protection locked="0"/>
    </xf>
    <xf numFmtId="0" fontId="11" fillId="0" borderId="0" xfId="2" applyFont="1" applyAlignment="1" applyProtection="1">
      <alignment horizontal="left" vertical="center" wrapText="1"/>
      <protection locked="0"/>
    </xf>
    <xf numFmtId="0" fontId="11" fillId="0" borderId="4" xfId="2" applyFont="1" applyBorder="1" applyAlignment="1" applyProtection="1">
      <alignment horizontal="left" vertical="center" wrapText="1"/>
      <protection locked="0"/>
    </xf>
    <xf numFmtId="0" fontId="11" fillId="0" borderId="9" xfId="2" applyFont="1" applyBorder="1" applyAlignment="1" applyProtection="1">
      <alignment vertical="center"/>
      <protection locked="0"/>
    </xf>
    <xf numFmtId="0" fontId="11" fillId="0" borderId="10" xfId="2" applyFont="1" applyBorder="1" applyAlignment="1" applyProtection="1">
      <alignment vertical="center"/>
      <protection locked="0"/>
    </xf>
    <xf numFmtId="0" fontId="33" fillId="0" borderId="10" xfId="2" applyFont="1" applyBorder="1" applyAlignment="1" applyProtection="1">
      <alignment vertical="center"/>
      <protection locked="0"/>
    </xf>
    <xf numFmtId="0" fontId="11" fillId="0" borderId="10" xfId="2" applyFont="1" applyBorder="1" applyProtection="1">
      <protection locked="0"/>
    </xf>
    <xf numFmtId="0" fontId="11" fillId="0" borderId="10" xfId="2" applyFont="1" applyBorder="1" applyAlignment="1" applyProtection="1">
      <alignment vertical="center" wrapText="1"/>
      <protection locked="0"/>
    </xf>
    <xf numFmtId="0" fontId="11" fillId="0" borderId="10" xfId="2" applyFont="1" applyBorder="1" applyAlignment="1" applyProtection="1">
      <alignment horizontal="left" vertical="center" wrapText="1"/>
      <protection locked="0"/>
    </xf>
    <xf numFmtId="0" fontId="11" fillId="0" borderId="11" xfId="2" applyFont="1" applyBorder="1" applyAlignment="1" applyProtection="1">
      <alignment horizontal="left" vertical="center" wrapText="1"/>
      <protection locked="0"/>
    </xf>
    <xf numFmtId="0" fontId="12" fillId="0" borderId="10" xfId="2" applyFont="1" applyBorder="1" applyAlignment="1">
      <alignment horizontal="left" vertical="center"/>
    </xf>
    <xf numFmtId="0" fontId="11" fillId="0" borderId="6" xfId="2" applyFont="1" applyBorder="1" applyAlignment="1">
      <alignment horizontal="left" vertical="center"/>
    </xf>
    <xf numFmtId="0" fontId="11" fillId="0" borderId="7" xfId="2" applyFont="1" applyBorder="1" applyAlignment="1">
      <alignment horizontal="left" vertical="center"/>
    </xf>
    <xf numFmtId="0" fontId="11" fillId="0" borderId="5" xfId="2" applyFont="1" applyBorder="1" applyAlignment="1">
      <alignment horizontal="left" vertical="center"/>
    </xf>
    <xf numFmtId="0" fontId="11" fillId="0" borderId="2" xfId="2" applyFont="1" applyBorder="1" applyAlignment="1">
      <alignment horizontal="center" vertical="center" wrapText="1" shrinkToFit="1"/>
    </xf>
    <xf numFmtId="0" fontId="11" fillId="0" borderId="3" xfId="2" applyFont="1" applyBorder="1" applyAlignment="1">
      <alignment horizontal="center" vertical="center" wrapText="1" shrinkToFit="1"/>
    </xf>
    <xf numFmtId="0" fontId="23" fillId="0" borderId="8" xfId="0" applyFont="1" applyBorder="1" applyAlignment="1">
      <alignment horizontal="center" vertical="center" wrapText="1" shrinkToFit="1"/>
    </xf>
    <xf numFmtId="0" fontId="11" fillId="2" borderId="3" xfId="2" applyFont="1" applyFill="1" applyBorder="1" applyAlignment="1">
      <alignment horizontal="center" vertical="center" wrapText="1"/>
    </xf>
    <xf numFmtId="0" fontId="11" fillId="2" borderId="8" xfId="2" applyFont="1" applyFill="1" applyBorder="1" applyAlignment="1">
      <alignment horizontal="center" vertical="center" wrapText="1"/>
    </xf>
    <xf numFmtId="0" fontId="23" fillId="0" borderId="9" xfId="0" applyFont="1" applyBorder="1" applyAlignment="1">
      <alignment horizontal="center" vertical="center" wrapText="1" shrinkToFit="1"/>
    </xf>
    <xf numFmtId="0" fontId="23" fillId="0" borderId="10" xfId="0" applyFont="1" applyBorder="1" applyAlignment="1">
      <alignment horizontal="center" vertical="center" wrapText="1" shrinkToFit="1"/>
    </xf>
    <xf numFmtId="0" fontId="23" fillId="0" borderId="11" xfId="0" applyFont="1" applyBorder="1" applyAlignment="1">
      <alignment horizontal="center" vertical="center" wrapText="1" shrinkToFit="1"/>
    </xf>
    <xf numFmtId="0" fontId="11" fillId="2" borderId="12" xfId="2" applyFont="1" applyFill="1" applyBorder="1" applyAlignment="1">
      <alignment horizontal="center" vertical="center" wrapText="1"/>
    </xf>
    <xf numFmtId="0" fontId="11" fillId="2" borderId="4" xfId="2" applyFont="1" applyFill="1" applyBorder="1" applyAlignment="1">
      <alignment horizontal="center" vertical="center"/>
    </xf>
    <xf numFmtId="0" fontId="11" fillId="2" borderId="15" xfId="2" applyFont="1" applyFill="1" applyBorder="1" applyAlignment="1">
      <alignment horizontal="center" vertical="center" wrapText="1"/>
    </xf>
    <xf numFmtId="0" fontId="11" fillId="2" borderId="6" xfId="2" applyFont="1" applyFill="1" applyBorder="1" applyAlignment="1">
      <alignment horizontal="center" vertical="center" wrapText="1"/>
    </xf>
    <xf numFmtId="0" fontId="11" fillId="2" borderId="5" xfId="2" applyFont="1" applyFill="1" applyBorder="1" applyAlignment="1">
      <alignment horizontal="center" vertical="center" wrapText="1"/>
    </xf>
    <xf numFmtId="0" fontId="16" fillId="2" borderId="6" xfId="2" applyFont="1" applyFill="1" applyBorder="1" applyAlignment="1">
      <alignment horizontal="center" vertical="center" wrapText="1"/>
    </xf>
    <xf numFmtId="0" fontId="16" fillId="2" borderId="5" xfId="2" applyFont="1" applyFill="1" applyBorder="1" applyAlignment="1">
      <alignment horizontal="center" vertical="center" wrapText="1"/>
    </xf>
    <xf numFmtId="0" fontId="11" fillId="2" borderId="6" xfId="2" applyFont="1" applyFill="1" applyBorder="1" applyAlignment="1" applyProtection="1">
      <alignment horizontal="center" vertical="center"/>
      <protection locked="0"/>
    </xf>
    <xf numFmtId="0" fontId="11" fillId="2" borderId="7" xfId="2" applyFont="1" applyFill="1" applyBorder="1" applyAlignment="1" applyProtection="1">
      <alignment horizontal="center" vertical="center"/>
      <protection locked="0"/>
    </xf>
    <xf numFmtId="0" fontId="11" fillId="2" borderId="5" xfId="2" applyFont="1" applyFill="1" applyBorder="1" applyAlignment="1" applyProtection="1">
      <alignment horizontal="center" vertical="center"/>
      <protection locked="0"/>
    </xf>
    <xf numFmtId="0" fontId="11" fillId="2" borderId="7" xfId="2" applyFont="1" applyFill="1" applyBorder="1" applyAlignment="1">
      <alignment horizontal="center" vertical="center" wrapText="1"/>
    </xf>
    <xf numFmtId="0" fontId="11" fillId="2" borderId="14" xfId="2" applyFont="1" applyFill="1" applyBorder="1" applyAlignment="1">
      <alignment horizontal="center" vertical="center" wrapText="1"/>
    </xf>
    <xf numFmtId="0" fontId="11" fillId="2" borderId="9" xfId="2" applyFont="1" applyFill="1" applyBorder="1" applyAlignment="1">
      <alignment horizontal="center" vertical="center" wrapText="1"/>
    </xf>
    <xf numFmtId="0" fontId="11" fillId="2" borderId="11" xfId="2" applyFont="1" applyFill="1" applyBorder="1" applyAlignment="1">
      <alignment horizontal="center" vertical="center" wrapText="1"/>
    </xf>
    <xf numFmtId="0" fontId="16" fillId="2" borderId="9" xfId="2" applyFont="1" applyFill="1" applyBorder="1" applyAlignment="1">
      <alignment horizontal="center" vertical="center" wrapText="1"/>
    </xf>
    <xf numFmtId="0" fontId="16" fillId="2" borderId="11" xfId="2" applyFont="1" applyFill="1" applyBorder="1" applyAlignment="1">
      <alignment horizontal="center" vertical="center" wrapText="1"/>
    </xf>
    <xf numFmtId="0" fontId="11" fillId="2" borderId="9" xfId="2" applyFont="1" applyFill="1" applyBorder="1" applyAlignment="1" applyProtection="1">
      <alignment horizontal="center" vertical="center"/>
      <protection locked="0"/>
    </xf>
    <xf numFmtId="0" fontId="11" fillId="2" borderId="10" xfId="2" applyFont="1" applyFill="1" applyBorder="1" applyAlignment="1" applyProtection="1">
      <alignment horizontal="center" vertical="center"/>
      <protection locked="0"/>
    </xf>
    <xf numFmtId="0" fontId="11" fillId="2" borderId="11" xfId="2" applyFont="1" applyFill="1" applyBorder="1" applyAlignment="1" applyProtection="1">
      <alignment horizontal="center" vertical="center"/>
      <protection locked="0"/>
    </xf>
    <xf numFmtId="0" fontId="11" fillId="2" borderId="10" xfId="2" applyFont="1" applyFill="1" applyBorder="1" applyAlignment="1">
      <alignment horizontal="center" vertical="center" wrapText="1"/>
    </xf>
    <xf numFmtId="0" fontId="23" fillId="0" borderId="1" xfId="0" applyFont="1" applyBorder="1" applyAlignment="1">
      <alignment horizontal="center" vertical="center"/>
    </xf>
    <xf numFmtId="0" fontId="34" fillId="2" borderId="1" xfId="2" applyFont="1" applyFill="1" applyBorder="1" applyAlignment="1">
      <alignment horizontal="center" vertical="center"/>
    </xf>
    <xf numFmtId="0" fontId="34" fillId="2" borderId="1" xfId="2" applyFont="1" applyFill="1" applyBorder="1" applyAlignment="1">
      <alignment horizontal="center" vertical="center" wrapText="1" shrinkToFit="1"/>
    </xf>
    <xf numFmtId="0" fontId="11" fillId="2" borderId="1" xfId="2" applyFont="1" applyFill="1" applyBorder="1" applyAlignment="1">
      <alignment horizontal="center" vertical="center" textRotation="255"/>
    </xf>
    <xf numFmtId="0" fontId="11" fillId="2" borderId="13" xfId="2" applyFont="1" applyFill="1" applyBorder="1" applyAlignment="1">
      <alignment horizontal="center" vertical="center"/>
    </xf>
    <xf numFmtId="0" fontId="23" fillId="0" borderId="1" xfId="0" applyFont="1" applyBorder="1" applyAlignment="1">
      <alignment horizontal="center" vertical="center" wrapText="1"/>
    </xf>
    <xf numFmtId="0" fontId="16" fillId="2" borderId="1" xfId="2" applyFont="1" applyFill="1" applyBorder="1" applyAlignment="1">
      <alignment horizontal="center" vertical="center" wrapText="1"/>
    </xf>
    <xf numFmtId="0" fontId="11" fillId="2" borderId="13" xfId="2" applyFont="1" applyFill="1" applyBorder="1" applyAlignment="1">
      <alignment horizontal="center" vertical="center" wrapText="1"/>
    </xf>
    <xf numFmtId="178" fontId="11" fillId="0" borderId="2" xfId="2" applyNumberFormat="1" applyFont="1" applyBorder="1" applyAlignment="1" applyProtection="1">
      <alignment horizontal="center" vertical="center"/>
      <protection locked="0"/>
    </xf>
    <xf numFmtId="178" fontId="11" fillId="0" borderId="8" xfId="2" applyNumberFormat="1" applyFont="1" applyBorder="1" applyAlignment="1" applyProtection="1">
      <alignment horizontal="center" vertical="center"/>
      <protection locked="0"/>
    </xf>
    <xf numFmtId="191" fontId="11" fillId="0" borderId="1" xfId="2" applyNumberFormat="1" applyFont="1" applyBorder="1" applyAlignment="1" applyProtection="1">
      <alignment horizontal="center" vertical="center" shrinkToFit="1"/>
      <protection locked="0"/>
    </xf>
    <xf numFmtId="0" fontId="23" fillId="0" borderId="1" xfId="0" applyFont="1" applyBorder="1" applyAlignment="1">
      <alignment horizontal="center" vertical="center" shrinkToFit="1"/>
    </xf>
    <xf numFmtId="0" fontId="11" fillId="0" borderId="3" xfId="2" applyFont="1" applyBorder="1" applyAlignment="1" applyProtection="1">
      <alignment horizontal="center" vertical="center" shrinkToFit="1"/>
      <protection locked="0"/>
    </xf>
    <xf numFmtId="178" fontId="11" fillId="0" borderId="2" xfId="2" applyNumberFormat="1" applyFont="1" applyBorder="1" applyAlignment="1" applyProtection="1">
      <alignment horizontal="center" vertical="center"/>
      <protection locked="0"/>
    </xf>
    <xf numFmtId="178" fontId="11" fillId="0" borderId="8" xfId="2" applyNumberFormat="1" applyFont="1" applyBorder="1" applyAlignment="1" applyProtection="1">
      <alignment horizontal="center" vertical="center"/>
      <protection locked="0"/>
    </xf>
    <xf numFmtId="0" fontId="11" fillId="6" borderId="0" xfId="2" applyFont="1" applyFill="1" applyAlignment="1">
      <alignment horizontal="center" vertical="center" textRotation="255"/>
    </xf>
    <xf numFmtId="0" fontId="11" fillId="0" borderId="0" xfId="2" applyFont="1" applyAlignment="1" applyProtection="1">
      <alignment vertical="center" shrinkToFit="1"/>
      <protection locked="0"/>
    </xf>
    <xf numFmtId="0" fontId="23" fillId="0" borderId="0" xfId="0" applyFont="1" applyAlignment="1">
      <alignment horizontal="center" vertical="center"/>
    </xf>
    <xf numFmtId="0" fontId="11" fillId="0" borderId="0" xfId="4" applyFont="1" applyAlignment="1">
      <alignment horizontal="left" vertical="center"/>
    </xf>
    <xf numFmtId="0" fontId="11" fillId="6" borderId="0" xfId="2" applyFont="1" applyFill="1" applyAlignment="1">
      <alignment vertical="center"/>
    </xf>
    <xf numFmtId="0" fontId="35" fillId="0" borderId="0" xfId="2" applyFont="1" applyAlignment="1">
      <alignment vertical="center"/>
    </xf>
    <xf numFmtId="0" fontId="35" fillId="0" borderId="0" xfId="2" applyFont="1" applyAlignment="1" applyProtection="1">
      <alignment vertical="center"/>
      <protection locked="0"/>
    </xf>
    <xf numFmtId="0" fontId="11" fillId="0" borderId="8" xfId="2" applyFont="1" applyBorder="1" applyAlignment="1">
      <alignment horizontal="center" vertical="center" wrapText="1" shrinkToFit="1"/>
    </xf>
    <xf numFmtId="0" fontId="11" fillId="2" borderId="0" xfId="2" applyFont="1" applyFill="1" applyAlignment="1">
      <alignment horizontal="center" vertical="center" wrapText="1"/>
    </xf>
    <xf numFmtId="0" fontId="11" fillId="2" borderId="4" xfId="2" applyFont="1" applyFill="1" applyBorder="1" applyAlignment="1">
      <alignment horizontal="center" vertical="center" wrapText="1"/>
    </xf>
    <xf numFmtId="0" fontId="11" fillId="2" borderId="12" xfId="2" applyFont="1" applyFill="1" applyBorder="1" applyAlignment="1">
      <alignment horizontal="center" vertical="center"/>
    </xf>
    <xf numFmtId="0" fontId="11" fillId="2" borderId="15" xfId="2" applyFont="1" applyFill="1" applyBorder="1" applyAlignment="1">
      <alignment horizontal="center" vertical="center"/>
    </xf>
    <xf numFmtId="0" fontId="23" fillId="0" borderId="13" xfId="0" applyFont="1" applyBorder="1" applyAlignment="1">
      <alignment horizontal="center" vertical="center"/>
    </xf>
    <xf numFmtId="0" fontId="23" fillId="0" borderId="1" xfId="0" applyFont="1" applyBorder="1" applyAlignment="1">
      <alignment horizontal="center" vertical="center" textRotation="255"/>
    </xf>
    <xf numFmtId="0" fontId="11" fillId="2" borderId="12" xfId="2" applyFont="1" applyFill="1" applyBorder="1" applyAlignment="1">
      <alignment horizontal="center" vertical="center" wrapText="1"/>
    </xf>
    <xf numFmtId="0" fontId="11" fillId="2" borderId="0" xfId="2" applyFont="1" applyFill="1" applyAlignment="1">
      <alignment horizontal="center" vertical="center" wrapText="1"/>
    </xf>
    <xf numFmtId="0" fontId="11" fillId="2" borderId="4" xfId="2" applyFont="1" applyFill="1" applyBorder="1" applyAlignment="1">
      <alignment horizontal="center" vertical="center" wrapText="1"/>
    </xf>
    <xf numFmtId="0" fontId="11" fillId="2" borderId="14" xfId="2" applyFont="1" applyFill="1" applyBorder="1" applyAlignment="1">
      <alignment horizontal="center" vertical="center"/>
    </xf>
    <xf numFmtId="0" fontId="11" fillId="0" borderId="1" xfId="2" applyFont="1" applyBorder="1" applyAlignment="1">
      <alignment horizontal="center" vertical="center" wrapText="1" shrinkToFit="1"/>
    </xf>
    <xf numFmtId="0" fontId="23" fillId="0" borderId="10" xfId="0" applyFont="1" applyBorder="1" applyAlignment="1">
      <alignment horizontal="center" vertical="center"/>
    </xf>
    <xf numFmtId="0" fontId="11" fillId="2" borderId="13" xfId="2" applyFont="1" applyFill="1" applyBorder="1" applyAlignment="1" applyProtection="1">
      <alignment horizontal="center" vertical="center" wrapText="1"/>
      <protection locked="0"/>
    </xf>
    <xf numFmtId="0" fontId="23" fillId="0" borderId="3" xfId="0" applyFont="1" applyBorder="1" applyAlignment="1">
      <alignment horizontal="center" vertical="center" wrapText="1"/>
    </xf>
    <xf numFmtId="0" fontId="23" fillId="0" borderId="8" xfId="0" applyFont="1" applyBorder="1" applyAlignment="1">
      <alignment horizontal="center" vertical="center" wrapText="1"/>
    </xf>
    <xf numFmtId="0" fontId="11" fillId="0" borderId="0" xfId="2" applyFont="1" applyAlignment="1">
      <alignment horizontal="center" vertical="center" wrapText="1"/>
    </xf>
    <xf numFmtId="0" fontId="11" fillId="2" borderId="1" xfId="2" applyFont="1" applyFill="1" applyBorder="1" applyAlignment="1" applyProtection="1">
      <alignment horizontal="center" vertical="center" wrapText="1"/>
      <protection locked="0"/>
    </xf>
    <xf numFmtId="0" fontId="11" fillId="2" borderId="2" xfId="2" applyFont="1" applyFill="1" applyBorder="1" applyAlignment="1">
      <alignment horizontal="center" vertical="center" wrapText="1"/>
    </xf>
    <xf numFmtId="0" fontId="23" fillId="0" borderId="3" xfId="0" applyFont="1" applyBorder="1" applyAlignment="1">
      <alignment horizontal="center" vertical="center"/>
    </xf>
    <xf numFmtId="0" fontId="23" fillId="0" borderId="8" xfId="0" applyFont="1" applyBorder="1" applyAlignment="1">
      <alignment horizontal="center" vertical="center"/>
    </xf>
    <xf numFmtId="0" fontId="36" fillId="2" borderId="1" xfId="2" applyFont="1" applyFill="1" applyBorder="1" applyAlignment="1">
      <alignment horizontal="center" vertical="center" wrapText="1"/>
    </xf>
    <xf numFmtId="0" fontId="36" fillId="2" borderId="1" xfId="2" applyFont="1" applyFill="1" applyBorder="1" applyAlignment="1">
      <alignment horizontal="center" vertical="center"/>
    </xf>
    <xf numFmtId="176" fontId="14" fillId="0" borderId="1" xfId="2" applyNumberFormat="1" applyBorder="1" applyAlignment="1">
      <alignment horizontal="center" vertical="center" shrinkToFit="1"/>
    </xf>
    <xf numFmtId="0" fontId="14" fillId="0" borderId="2" xfId="2" applyBorder="1" applyAlignment="1">
      <alignment vertical="center"/>
    </xf>
    <xf numFmtId="0" fontId="14" fillId="0" borderId="3" xfId="2" applyBorder="1" applyAlignment="1">
      <alignment vertical="center"/>
    </xf>
    <xf numFmtId="0" fontId="23" fillId="0" borderId="3" xfId="0" applyFont="1" applyBorder="1">
      <alignment vertical="center"/>
    </xf>
    <xf numFmtId="0" fontId="23" fillId="0" borderId="8" xfId="0" applyFont="1" applyBorder="1">
      <alignment vertical="center"/>
    </xf>
    <xf numFmtId="0" fontId="14" fillId="0" borderId="2" xfId="2" applyBorder="1" applyAlignment="1">
      <alignment vertical="center" wrapText="1"/>
    </xf>
    <xf numFmtId="0" fontId="14" fillId="0" borderId="1" xfId="2" applyBorder="1" applyAlignment="1">
      <alignment horizontal="center" vertical="center"/>
    </xf>
    <xf numFmtId="0" fontId="14" fillId="0" borderId="2" xfId="2" applyBorder="1" applyAlignment="1">
      <alignment horizontal="center" vertical="center"/>
    </xf>
    <xf numFmtId="0" fontId="14" fillId="0" borderId="8" xfId="2" applyBorder="1" applyAlignment="1">
      <alignment horizontal="center" vertical="center"/>
    </xf>
    <xf numFmtId="176" fontId="14" fillId="0" borderId="1" xfId="2" applyNumberFormat="1" applyBorder="1" applyAlignment="1">
      <alignment horizontal="center" vertical="center"/>
    </xf>
    <xf numFmtId="0" fontId="6" fillId="0" borderId="0" xfId="2" applyFont="1" applyProtection="1">
      <protection locked="0"/>
    </xf>
    <xf numFmtId="0" fontId="7" fillId="0" borderId="0" xfId="2" applyFont="1" applyAlignment="1">
      <alignment horizontal="left" vertical="center"/>
    </xf>
    <xf numFmtId="0" fontId="6" fillId="2" borderId="14" xfId="2" applyFont="1" applyFill="1" applyBorder="1" applyAlignment="1">
      <alignment horizontal="centerContinuous"/>
    </xf>
    <xf numFmtId="0" fontId="8" fillId="0" borderId="14" xfId="2" applyFont="1" applyBorder="1" applyAlignment="1">
      <alignment horizontal="left" vertical="center"/>
    </xf>
    <xf numFmtId="0" fontId="8" fillId="0" borderId="1" xfId="2" applyFont="1" applyBorder="1" applyAlignment="1">
      <alignment horizontal="left" vertical="center" shrinkToFit="1"/>
    </xf>
    <xf numFmtId="0" fontId="6" fillId="0" borderId="1" xfId="2" applyFont="1" applyBorder="1" applyAlignment="1">
      <alignment horizontal="center" vertical="center" wrapText="1" shrinkToFit="1"/>
    </xf>
    <xf numFmtId="176" fontId="8" fillId="0" borderId="6" xfId="2" applyNumberFormat="1" applyFont="1" applyBorder="1" applyAlignment="1">
      <alignment horizontal="center" vertical="center"/>
    </xf>
    <xf numFmtId="176" fontId="8" fillId="0" borderId="7" xfId="2" applyNumberFormat="1" applyFont="1" applyBorder="1" applyAlignment="1">
      <alignment horizontal="center" vertical="center"/>
    </xf>
    <xf numFmtId="176" fontId="8" fillId="0" borderId="5" xfId="2" applyNumberFormat="1" applyFont="1" applyBorder="1" applyAlignment="1">
      <alignment horizontal="center" vertical="center"/>
    </xf>
    <xf numFmtId="0" fontId="6" fillId="2" borderId="13" xfId="2" applyFont="1" applyFill="1" applyBorder="1" applyAlignment="1">
      <alignment horizontal="centerContinuous" vertical="center"/>
    </xf>
    <xf numFmtId="0" fontId="8" fillId="0" borderId="13" xfId="2" applyFont="1" applyBorder="1" applyAlignment="1">
      <alignment horizontal="left"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6" fillId="2" borderId="12" xfId="2" applyFont="1" applyFill="1" applyBorder="1" applyAlignment="1">
      <alignment horizontal="center" vertical="center" wrapText="1" shrinkToFit="1"/>
    </xf>
    <xf numFmtId="0" fontId="6" fillId="2" borderId="15" xfId="2" applyFont="1" applyFill="1" applyBorder="1" applyAlignment="1">
      <alignment horizontal="center" vertical="center" wrapText="1" shrinkToFit="1"/>
    </xf>
    <xf numFmtId="0" fontId="6" fillId="0" borderId="12" xfId="2" applyFont="1" applyBorder="1" applyAlignment="1" applyProtection="1">
      <alignment horizontal="center" vertical="center" shrinkToFit="1"/>
      <protection locked="0"/>
    </xf>
    <xf numFmtId="0" fontId="6" fillId="0" borderId="4" xfId="2" applyFont="1" applyBorder="1" applyAlignment="1" applyProtection="1">
      <alignment horizontal="center" vertical="center" shrinkToFit="1"/>
      <protection locked="0"/>
    </xf>
    <xf numFmtId="0" fontId="6" fillId="0" borderId="12" xfId="2" applyFont="1" applyBorder="1" applyAlignment="1" applyProtection="1">
      <alignment horizontal="center" vertical="center"/>
      <protection locked="0"/>
    </xf>
    <xf numFmtId="0" fontId="6" fillId="0" borderId="0" xfId="2" applyFont="1" applyAlignment="1" applyProtection="1">
      <alignment horizontal="center" vertical="center"/>
      <protection locked="0"/>
    </xf>
    <xf numFmtId="0" fontId="6" fillId="2" borderId="6" xfId="2" applyFont="1" applyFill="1" applyBorder="1" applyAlignment="1">
      <alignment horizontal="center" vertical="center" wrapText="1" shrinkToFit="1"/>
    </xf>
    <xf numFmtId="0" fontId="6" fillId="2" borderId="14" xfId="2" applyFont="1" applyFill="1" applyBorder="1" applyAlignment="1">
      <alignment horizontal="center" vertical="center" wrapText="1" shrinkToFit="1"/>
    </xf>
    <xf numFmtId="0" fontId="6" fillId="0" borderId="6" xfId="2" applyFont="1" applyBorder="1" applyAlignment="1" applyProtection="1">
      <alignment horizontal="center" vertical="center" shrinkToFit="1"/>
      <protection locked="0"/>
    </xf>
    <xf numFmtId="0" fontId="6" fillId="0" borderId="5" xfId="2" applyFont="1" applyBorder="1" applyAlignment="1" applyProtection="1">
      <alignment horizontal="center" vertical="center" shrinkToFit="1"/>
      <protection locked="0"/>
    </xf>
    <xf numFmtId="0" fontId="6" fillId="0" borderId="6" xfId="2" applyFont="1" applyBorder="1" applyAlignment="1" applyProtection="1">
      <alignment horizontal="center" vertical="center"/>
      <protection locked="0"/>
    </xf>
    <xf numFmtId="0" fontId="6" fillId="0" borderId="7" xfId="2" applyFont="1" applyBorder="1" applyAlignment="1" applyProtection="1">
      <alignment horizontal="center" vertical="center"/>
      <protection locked="0"/>
    </xf>
    <xf numFmtId="0" fontId="6" fillId="0" borderId="5" xfId="2" applyFont="1" applyBorder="1" applyAlignment="1" applyProtection="1">
      <alignment horizontal="center" vertical="center"/>
      <protection locked="0"/>
    </xf>
    <xf numFmtId="0" fontId="6" fillId="2" borderId="13" xfId="2" applyFont="1" applyFill="1" applyBorder="1" applyAlignment="1">
      <alignment horizontal="center" vertical="center" shrinkToFit="1"/>
    </xf>
    <xf numFmtId="0" fontId="6" fillId="0" borderId="9" xfId="2" applyFont="1" applyBorder="1" applyAlignment="1" applyProtection="1">
      <alignment horizontal="center" vertical="center" shrinkToFit="1"/>
      <protection locked="0"/>
    </xf>
    <xf numFmtId="0" fontId="6" fillId="0" borderId="11" xfId="2" applyFont="1" applyBorder="1" applyAlignment="1" applyProtection="1">
      <alignment horizontal="center" vertical="center" shrinkToFit="1"/>
      <protection locked="0"/>
    </xf>
    <xf numFmtId="0" fontId="6" fillId="0" borderId="4" xfId="2" applyFont="1" applyBorder="1" applyAlignment="1" applyProtection="1">
      <alignment horizontal="center" vertical="center"/>
      <protection locked="0"/>
    </xf>
    <xf numFmtId="0" fontId="6" fillId="2" borderId="9" xfId="2" applyFont="1" applyFill="1" applyBorder="1" applyAlignment="1">
      <alignment horizontal="center" vertical="center" wrapText="1" shrinkToFit="1"/>
    </xf>
    <xf numFmtId="188" fontId="6" fillId="0" borderId="6" xfId="1" applyNumberFormat="1" applyFont="1" applyBorder="1" applyAlignment="1" applyProtection="1">
      <alignment horizontal="center" vertical="center" shrinkToFit="1"/>
      <protection locked="0"/>
    </xf>
    <xf numFmtId="188" fontId="6" fillId="0" borderId="5" xfId="1" applyNumberFormat="1" applyFont="1" applyBorder="1" applyAlignment="1" applyProtection="1">
      <alignment horizontal="center" vertical="center" shrinkToFit="1"/>
      <protection locked="0"/>
    </xf>
    <xf numFmtId="188" fontId="6" fillId="0" borderId="9" xfId="1" applyNumberFormat="1" applyFont="1" applyBorder="1" applyAlignment="1" applyProtection="1">
      <alignment horizontal="center" vertical="center" shrinkToFit="1"/>
      <protection locked="0"/>
    </xf>
    <xf numFmtId="188" fontId="6" fillId="0" borderId="11" xfId="1" applyNumberFormat="1" applyFont="1" applyBorder="1" applyAlignment="1" applyProtection="1">
      <alignment horizontal="center" vertical="center" shrinkToFit="1"/>
      <protection locked="0"/>
    </xf>
    <xf numFmtId="0" fontId="6" fillId="0" borderId="2" xfId="2" applyFont="1" applyBorder="1" applyAlignment="1" applyProtection="1">
      <alignment horizontal="center" vertical="center" shrinkToFit="1"/>
      <protection locked="0"/>
    </xf>
    <xf numFmtId="0" fontId="6" fillId="0" borderId="8" xfId="2" applyFont="1" applyBorder="1" applyAlignment="1" applyProtection="1">
      <alignment horizontal="center" vertical="center" shrinkToFit="1"/>
      <protection locked="0"/>
    </xf>
    <xf numFmtId="0" fontId="16" fillId="7" borderId="2" xfId="4" applyFont="1" applyFill="1" applyBorder="1" applyAlignment="1">
      <alignment horizontal="center" vertical="center"/>
    </xf>
    <xf numFmtId="0" fontId="16" fillId="7" borderId="8" xfId="4" applyFont="1" applyFill="1" applyBorder="1" applyAlignment="1">
      <alignment horizontal="center" vertical="center"/>
    </xf>
    <xf numFmtId="0" fontId="6" fillId="0" borderId="1" xfId="2" applyFont="1" applyBorder="1" applyAlignment="1" applyProtection="1">
      <alignment horizontal="center" vertical="center"/>
      <protection locked="0"/>
    </xf>
    <xf numFmtId="0" fontId="6" fillId="0" borderId="1" xfId="2" applyFont="1" applyBorder="1" applyAlignment="1" applyProtection="1">
      <alignment horizontal="center" vertical="center" shrinkToFit="1"/>
      <protection locked="0"/>
    </xf>
    <xf numFmtId="0" fontId="6" fillId="0" borderId="9" xfId="2" applyFont="1" applyBorder="1" applyAlignment="1" applyProtection="1">
      <alignment horizontal="center" vertical="center"/>
      <protection locked="0"/>
    </xf>
    <xf numFmtId="0" fontId="6" fillId="0" borderId="10" xfId="2" applyFont="1" applyBorder="1" applyAlignment="1" applyProtection="1">
      <alignment horizontal="center" vertical="center"/>
      <protection locked="0"/>
    </xf>
    <xf numFmtId="0" fontId="6" fillId="0" borderId="11" xfId="2" applyFont="1" applyBorder="1" applyAlignment="1" applyProtection="1">
      <alignment horizontal="center" vertical="center"/>
      <protection locked="0"/>
    </xf>
    <xf numFmtId="0" fontId="6" fillId="0" borderId="2" xfId="2" applyFont="1" applyBorder="1" applyAlignment="1" applyProtection="1">
      <alignment horizontal="left" vertical="center" shrinkToFit="1"/>
      <protection locked="0"/>
    </xf>
    <xf numFmtId="0" fontId="0" fillId="0" borderId="3" xfId="0" applyBorder="1" applyAlignment="1">
      <alignment horizontal="left" vertical="center"/>
    </xf>
    <xf numFmtId="0" fontId="0" fillId="0" borderId="8" xfId="0" applyBorder="1" applyAlignment="1">
      <alignment horizontal="left" vertical="center"/>
    </xf>
    <xf numFmtId="0" fontId="6" fillId="0" borderId="2" xfId="2" applyFont="1" applyBorder="1" applyAlignment="1" applyProtection="1">
      <alignment horizontal="left" vertical="center"/>
      <protection locked="0"/>
    </xf>
    <xf numFmtId="0" fontId="6" fillId="0" borderId="3" xfId="2" applyFont="1" applyBorder="1" applyAlignment="1" applyProtection="1">
      <alignment horizontal="left" vertical="center"/>
      <protection locked="0"/>
    </xf>
    <xf numFmtId="0" fontId="6" fillId="0" borderId="8" xfId="2" applyFont="1" applyBorder="1" applyAlignment="1" applyProtection="1">
      <alignment horizontal="left" vertical="center"/>
      <protection locked="0"/>
    </xf>
    <xf numFmtId="0" fontId="0" fillId="0" borderId="3" xfId="0" applyBorder="1">
      <alignment vertical="center"/>
    </xf>
    <xf numFmtId="0" fontId="0" fillId="0" borderId="8" xfId="0" applyBorder="1">
      <alignment vertical="center"/>
    </xf>
    <xf numFmtId="0" fontId="6" fillId="2" borderId="2" xfId="2" applyFont="1" applyFill="1" applyBorder="1" applyAlignment="1" applyProtection="1">
      <alignment horizontal="center" vertical="center" shrinkToFit="1"/>
      <protection locked="0"/>
    </xf>
    <xf numFmtId="0" fontId="6" fillId="2" borderId="8" xfId="2" applyFont="1" applyFill="1" applyBorder="1" applyAlignment="1" applyProtection="1">
      <alignment horizontal="center" vertical="center" shrinkToFit="1"/>
      <protection locked="0"/>
    </xf>
    <xf numFmtId="176" fontId="37" fillId="0" borderId="2" xfId="2" applyNumberFormat="1" applyFont="1" applyBorder="1" applyAlignment="1" applyProtection="1">
      <alignment horizontal="center" vertical="center"/>
      <protection locked="0"/>
    </xf>
    <xf numFmtId="176" fontId="37" fillId="0" borderId="3" xfId="2" applyNumberFormat="1" applyFont="1" applyBorder="1" applyAlignment="1" applyProtection="1">
      <alignment horizontal="center" vertical="center"/>
      <protection locked="0"/>
    </xf>
    <xf numFmtId="176" fontId="37" fillId="0" borderId="8" xfId="2" applyNumberFormat="1" applyFont="1" applyBorder="1" applyAlignment="1" applyProtection="1">
      <alignment horizontal="center" vertical="center"/>
      <protection locked="0"/>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8" borderId="2" xfId="2" applyFont="1" applyFill="1" applyBorder="1" applyAlignment="1">
      <alignment horizontal="center" vertical="center" shrinkToFit="1"/>
    </xf>
    <xf numFmtId="0" fontId="6" fillId="8" borderId="3" xfId="2" applyFont="1" applyFill="1" applyBorder="1" applyAlignment="1">
      <alignment horizontal="center" vertical="center" shrinkToFit="1"/>
    </xf>
    <xf numFmtId="0" fontId="6" fillId="0" borderId="8" xfId="2" applyFont="1" applyBorder="1" applyAlignment="1">
      <alignment horizontal="left" vertical="center" shrinkToFit="1"/>
    </xf>
    <xf numFmtId="178" fontId="38" fillId="0" borderId="12" xfId="4" applyNumberFormat="1" applyFont="1" applyBorder="1" applyAlignment="1">
      <alignment horizontal="center" vertical="center" shrinkToFit="1"/>
    </xf>
    <xf numFmtId="178" fontId="38" fillId="0" borderId="4" xfId="4" applyNumberFormat="1" applyFont="1" applyBorder="1" applyAlignment="1">
      <alignment horizontal="center" vertical="center" shrinkToFit="1"/>
    </xf>
    <xf numFmtId="178" fontId="38" fillId="0" borderId="9" xfId="4" applyNumberFormat="1" applyFont="1" applyBorder="1" applyAlignment="1">
      <alignment horizontal="center" vertical="center" shrinkToFit="1"/>
    </xf>
    <xf numFmtId="178" fontId="38" fillId="0" borderId="11" xfId="4" applyNumberFormat="1" applyFont="1" applyBorder="1" applyAlignment="1">
      <alignment horizontal="center" vertical="center" shrinkToFit="1"/>
    </xf>
    <xf numFmtId="0" fontId="38" fillId="0" borderId="12" xfId="4" applyFont="1" applyBorder="1" applyAlignment="1">
      <alignment horizontal="center" vertical="center" shrinkToFit="1"/>
    </xf>
    <xf numFmtId="0" fontId="38" fillId="0" borderId="4" xfId="4" applyFont="1" applyBorder="1" applyAlignment="1">
      <alignment horizontal="center" vertical="center" shrinkToFit="1"/>
    </xf>
    <xf numFmtId="0" fontId="38" fillId="0" borderId="9" xfId="4" applyFont="1" applyBorder="1" applyAlignment="1">
      <alignment horizontal="center" vertical="center" shrinkToFit="1"/>
    </xf>
    <xf numFmtId="0" fontId="38" fillId="0" borderId="11" xfId="4" applyFont="1" applyBorder="1" applyAlignment="1">
      <alignment horizontal="center" vertical="center" shrinkToFit="1"/>
    </xf>
    <xf numFmtId="178" fontId="38" fillId="0" borderId="6" xfId="4" applyNumberFormat="1" applyFont="1" applyBorder="1" applyAlignment="1">
      <alignment horizontal="center" vertical="center" shrinkToFit="1"/>
    </xf>
    <xf numFmtId="178" fontId="38" fillId="0" borderId="5" xfId="4" applyNumberFormat="1" applyFont="1" applyBorder="1" applyAlignment="1">
      <alignment horizontal="center" vertical="center" shrinkToFit="1"/>
    </xf>
    <xf numFmtId="0" fontId="38" fillId="0" borderId="2" xfId="4" applyFont="1" applyBorder="1" applyAlignment="1">
      <alignment horizontal="center" vertical="center" shrinkToFit="1"/>
    </xf>
    <xf numFmtId="0" fontId="38" fillId="0" borderId="8" xfId="4" applyFont="1" applyBorder="1" applyAlignment="1">
      <alignment horizontal="center" vertical="center" shrinkToFit="1"/>
    </xf>
    <xf numFmtId="0" fontId="23" fillId="0" borderId="1" xfId="0" applyFont="1" applyBorder="1" applyAlignment="1">
      <alignment horizontal="center" vertical="center" shrinkToFit="1"/>
    </xf>
    <xf numFmtId="0" fontId="6" fillId="0" borderId="9" xfId="2" applyFont="1" applyBorder="1" applyAlignment="1">
      <alignment horizontal="left" vertical="center" shrinkToFit="1"/>
    </xf>
    <xf numFmtId="0" fontId="6" fillId="0" borderId="10" xfId="2" applyFont="1" applyBorder="1" applyAlignment="1">
      <alignment horizontal="left" vertical="center" shrinkToFit="1"/>
    </xf>
    <xf numFmtId="0" fontId="6" fillId="0" borderId="11" xfId="2" applyFont="1" applyBorder="1" applyAlignment="1">
      <alignment horizontal="left" vertical="center" shrinkToFit="1"/>
    </xf>
    <xf numFmtId="0" fontId="6" fillId="0" borderId="0" xfId="2" applyFont="1" applyAlignment="1">
      <alignment vertical="center"/>
    </xf>
    <xf numFmtId="0" fontId="11" fillId="0" borderId="7" xfId="2" applyFont="1" applyBorder="1" applyAlignment="1" applyProtection="1">
      <alignment vertical="center" wrapText="1"/>
      <protection locked="0"/>
    </xf>
    <xf numFmtId="0" fontId="23" fillId="0" borderId="7" xfId="0" applyFont="1" applyBorder="1" applyAlignment="1">
      <alignment vertical="center" wrapText="1"/>
    </xf>
    <xf numFmtId="0" fontId="23" fillId="0" borderId="0" xfId="0" applyFont="1" applyAlignment="1">
      <alignment vertical="center" wrapText="1"/>
    </xf>
    <xf numFmtId="0" fontId="35" fillId="0" borderId="0" xfId="4" applyFont="1">
      <alignment vertical="center"/>
    </xf>
    <xf numFmtId="0" fontId="12" fillId="0" borderId="0" xfId="4" applyFont="1">
      <alignment vertical="center"/>
    </xf>
    <xf numFmtId="0" fontId="11" fillId="0" borderId="0" xfId="4" applyFont="1">
      <alignment vertical="center"/>
    </xf>
    <xf numFmtId="0" fontId="11" fillId="7" borderId="14" xfId="4" applyFont="1" applyFill="1" applyBorder="1" applyAlignment="1">
      <alignment horizontal="center"/>
    </xf>
    <xf numFmtId="0" fontId="11" fillId="0" borderId="14" xfId="4" applyFont="1" applyBorder="1">
      <alignment vertical="center"/>
    </xf>
    <xf numFmtId="0" fontId="11" fillId="7" borderId="2" xfId="4" applyFont="1" applyFill="1" applyBorder="1" applyAlignment="1">
      <alignment horizontal="center" vertical="center"/>
    </xf>
    <xf numFmtId="0" fontId="11" fillId="7" borderId="3" xfId="4" applyFont="1" applyFill="1" applyBorder="1" applyAlignment="1">
      <alignment horizontal="center" vertical="center"/>
    </xf>
    <xf numFmtId="0" fontId="11" fillId="7" borderId="8" xfId="4" applyFont="1" applyFill="1" applyBorder="1" applyAlignment="1">
      <alignment horizontal="center" vertical="center"/>
    </xf>
    <xf numFmtId="0" fontId="11" fillId="0" borderId="2" xfId="4" applyFont="1" applyBorder="1" applyAlignment="1">
      <alignment vertical="center" shrinkToFit="1"/>
    </xf>
    <xf numFmtId="0" fontId="11" fillId="0" borderId="3" xfId="4" applyFont="1" applyBorder="1" applyAlignment="1">
      <alignment vertical="center" shrinkToFit="1"/>
    </xf>
    <xf numFmtId="0" fontId="11" fillId="0" borderId="8" xfId="4" applyFont="1" applyBorder="1" applyAlignment="1">
      <alignment vertical="center" shrinkToFit="1"/>
    </xf>
    <xf numFmtId="0" fontId="6" fillId="7" borderId="1" xfId="2" applyFont="1" applyFill="1" applyBorder="1" applyAlignment="1">
      <alignment horizontal="center" vertical="center" shrinkToFit="1"/>
    </xf>
    <xf numFmtId="0" fontId="11" fillId="0" borderId="2" xfId="4" applyFont="1" applyBorder="1" applyAlignment="1">
      <alignment horizontal="left" vertical="center" shrinkToFit="1"/>
    </xf>
    <xf numFmtId="0" fontId="11" fillId="0" borderId="3" xfId="4" applyFont="1" applyBorder="1" applyAlignment="1">
      <alignment horizontal="left" vertical="center" shrinkToFit="1"/>
    </xf>
    <xf numFmtId="0" fontId="11" fillId="0" borderId="8" xfId="4" applyFont="1" applyBorder="1" applyAlignment="1">
      <alignment horizontal="left" vertical="center" shrinkToFit="1"/>
    </xf>
    <xf numFmtId="0" fontId="11" fillId="7" borderId="6" xfId="4" applyFont="1" applyFill="1" applyBorder="1" applyAlignment="1">
      <alignment horizontal="center" vertical="center" shrinkToFit="1"/>
    </xf>
    <xf numFmtId="0" fontId="11" fillId="7" borderId="5" xfId="4" applyFont="1" applyFill="1" applyBorder="1" applyAlignment="1">
      <alignment horizontal="center" vertical="center" shrinkToFit="1"/>
    </xf>
    <xf numFmtId="176" fontId="11" fillId="0" borderId="6" xfId="4" applyNumberFormat="1" applyFont="1" applyBorder="1" applyAlignment="1">
      <alignment horizontal="center" vertical="center"/>
    </xf>
    <xf numFmtId="176" fontId="11" fillId="0" borderId="7" xfId="4" applyNumberFormat="1" applyFont="1" applyBorder="1" applyAlignment="1">
      <alignment horizontal="center" vertical="center"/>
    </xf>
    <xf numFmtId="176" fontId="11" fillId="0" borderId="5" xfId="4" applyNumberFormat="1" applyFont="1" applyBorder="1" applyAlignment="1">
      <alignment horizontal="center" vertical="center"/>
    </xf>
    <xf numFmtId="0" fontId="11" fillId="7" borderId="13" xfId="4" applyFont="1" applyFill="1" applyBorder="1" applyAlignment="1">
      <alignment horizontal="center" vertical="center"/>
    </xf>
    <xf numFmtId="0" fontId="11" fillId="0" borderId="13" xfId="4" applyFont="1" applyBorder="1">
      <alignment vertical="center"/>
    </xf>
    <xf numFmtId="0" fontId="23" fillId="0" borderId="11" xfId="0" applyFont="1" applyBorder="1" applyAlignment="1">
      <alignment horizontal="center" vertical="center" shrinkToFit="1"/>
    </xf>
    <xf numFmtId="0" fontId="23" fillId="0" borderId="9" xfId="0" applyFont="1" applyBorder="1">
      <alignment vertical="center"/>
    </xf>
    <xf numFmtId="0" fontId="11" fillId="0" borderId="1" xfId="4" applyFont="1" applyBorder="1">
      <alignment vertical="center"/>
    </xf>
    <xf numFmtId="0" fontId="11" fillId="0" borderId="1" xfId="4" applyFont="1" applyBorder="1" applyAlignment="1">
      <alignment horizontal="center" vertical="center"/>
    </xf>
    <xf numFmtId="0" fontId="11" fillId="0" borderId="1" xfId="4" applyFont="1" applyBorder="1" applyAlignment="1">
      <alignment vertical="center" shrinkToFit="1"/>
    </xf>
    <xf numFmtId="0" fontId="11" fillId="0" borderId="2" xfId="4" applyFont="1" applyBorder="1" applyAlignment="1">
      <alignment horizontal="center" vertical="center"/>
    </xf>
    <xf numFmtId="0" fontId="11" fillId="0" borderId="8" xfId="4" applyFont="1" applyBorder="1" applyAlignment="1">
      <alignment horizontal="center" vertical="center"/>
    </xf>
    <xf numFmtId="0" fontId="11" fillId="0" borderId="3" xfId="4" applyFont="1" applyBorder="1" applyAlignment="1">
      <alignment horizontal="center" vertical="center"/>
    </xf>
    <xf numFmtId="0" fontId="11" fillId="7" borderId="1" xfId="4" applyFont="1" applyFill="1" applyBorder="1" applyAlignment="1">
      <alignment horizontal="center" vertical="center"/>
    </xf>
    <xf numFmtId="0" fontId="41" fillId="0" borderId="1" xfId="4" applyFont="1" applyBorder="1" applyAlignment="1">
      <alignment horizontal="center" vertical="center"/>
    </xf>
    <xf numFmtId="0" fontId="11" fillId="7" borderId="1" xfId="4" applyFont="1" applyFill="1" applyBorder="1" applyAlignment="1">
      <alignment horizontal="center" vertical="center"/>
    </xf>
    <xf numFmtId="0" fontId="11" fillId="0" borderId="1" xfId="4" applyFont="1" applyBorder="1" applyAlignment="1">
      <alignment horizontal="center" vertical="center"/>
    </xf>
    <xf numFmtId="0" fontId="16" fillId="0" borderId="13" xfId="4" applyFont="1" applyBorder="1" applyAlignment="1">
      <alignment horizontal="center" vertical="center" wrapText="1"/>
    </xf>
    <xf numFmtId="0" fontId="16" fillId="0" borderId="1" xfId="4" applyFont="1" applyBorder="1" applyAlignment="1">
      <alignment horizontal="center" vertical="center"/>
    </xf>
    <xf numFmtId="178" fontId="16" fillId="0" borderId="0" xfId="4" applyNumberFormat="1" applyFont="1" applyAlignment="1">
      <alignment horizontal="center" vertical="center" shrinkToFit="1"/>
    </xf>
    <xf numFmtId="178" fontId="16" fillId="0" borderId="4" xfId="4" applyNumberFormat="1" applyFont="1" applyBorder="1" applyAlignment="1">
      <alignment horizontal="center" vertical="center" shrinkToFit="1"/>
    </xf>
    <xf numFmtId="0" fontId="38" fillId="0" borderId="0" xfId="4" applyFont="1">
      <alignment vertical="center"/>
    </xf>
    <xf numFmtId="0" fontId="16" fillId="0" borderId="1" xfId="4" applyFont="1" applyBorder="1" applyAlignment="1">
      <alignment horizontal="center" vertical="center" wrapText="1"/>
    </xf>
    <xf numFmtId="178" fontId="16" fillId="0" borderId="1" xfId="4" applyNumberFormat="1" applyFont="1" applyBorder="1" applyAlignment="1">
      <alignment horizontal="center" vertical="center" shrinkToFit="1"/>
    </xf>
    <xf numFmtId="0" fontId="16" fillId="0" borderId="0" xfId="4" applyFont="1" applyAlignment="1">
      <alignment horizontal="center" vertical="center" wrapText="1"/>
    </xf>
    <xf numFmtId="0" fontId="16" fillId="0" borderId="0" xfId="2" applyFont="1" applyAlignment="1" applyProtection="1">
      <alignment vertical="center"/>
      <protection locked="0"/>
    </xf>
    <xf numFmtId="0" fontId="16" fillId="0" borderId="0" xfId="4" applyFont="1" applyAlignment="1">
      <alignment horizontal="center" vertical="center"/>
    </xf>
    <xf numFmtId="178" fontId="16" fillId="0" borderId="0" xfId="4" applyNumberFormat="1" applyFont="1" applyAlignment="1">
      <alignment horizontal="center" vertical="center" shrinkToFit="1"/>
    </xf>
    <xf numFmtId="0" fontId="16" fillId="0" borderId="0" xfId="4" applyFont="1" applyAlignment="1">
      <alignment horizontal="left" vertical="center"/>
    </xf>
    <xf numFmtId="0" fontId="16" fillId="0" borderId="0" xfId="4" applyFont="1">
      <alignment vertical="center"/>
    </xf>
    <xf numFmtId="0" fontId="38" fillId="0" borderId="0" xfId="4" applyFont="1" applyAlignment="1">
      <alignment horizontal="left" vertical="center"/>
    </xf>
    <xf numFmtId="0" fontId="38" fillId="0" borderId="0" xfId="4" applyFont="1" applyAlignment="1">
      <alignment horizontal="center" vertical="center"/>
    </xf>
    <xf numFmtId="0" fontId="35" fillId="0" borderId="0" xfId="4" applyFont="1" applyAlignment="1">
      <alignment horizontal="left" vertical="center"/>
    </xf>
    <xf numFmtId="0" fontId="6" fillId="2" borderId="6" xfId="2" applyFont="1" applyFill="1" applyBorder="1" applyAlignment="1">
      <alignment horizontal="center" vertical="center"/>
    </xf>
    <xf numFmtId="0" fontId="8" fillId="0" borderId="6" xfId="2" applyFont="1" applyBorder="1" applyAlignment="1">
      <alignment horizontal="left" vertical="center" shrinkToFit="1"/>
    </xf>
    <xf numFmtId="0" fontId="8" fillId="0" borderId="7" xfId="2" applyFont="1" applyBorder="1" applyAlignment="1">
      <alignment horizontal="left" vertical="center" shrinkToFit="1"/>
    </xf>
    <xf numFmtId="0" fontId="8" fillId="0" borderId="5" xfId="2" applyFont="1" applyBorder="1" applyAlignment="1">
      <alignment horizontal="left" vertical="center" shrinkToFit="1"/>
    </xf>
    <xf numFmtId="0" fontId="6" fillId="2" borderId="8" xfId="2" applyFont="1" applyFill="1" applyBorder="1" applyAlignment="1">
      <alignment horizontal="center" vertical="center"/>
    </xf>
    <xf numFmtId="0" fontId="7" fillId="0" borderId="1" xfId="2" applyFont="1" applyBorder="1" applyAlignment="1">
      <alignment horizontal="left" vertical="center" shrinkToFit="1"/>
    </xf>
    <xf numFmtId="0" fontId="8" fillId="0" borderId="1" xfId="2" applyFont="1" applyBorder="1" applyAlignment="1">
      <alignment horizontal="left" vertical="center" wrapText="1" shrinkToFit="1"/>
    </xf>
    <xf numFmtId="177" fontId="6" fillId="0" borderId="6" xfId="2" applyNumberFormat="1" applyFont="1" applyBorder="1" applyAlignment="1">
      <alignment horizontal="center" vertical="center" wrapText="1" shrinkToFit="1"/>
    </xf>
    <xf numFmtId="177" fontId="6" fillId="0" borderId="7" xfId="2" applyNumberFormat="1" applyFont="1" applyBorder="1" applyAlignment="1">
      <alignment horizontal="center" vertical="center" wrapText="1" shrinkToFit="1"/>
    </xf>
    <xf numFmtId="177" fontId="6" fillId="0" borderId="5" xfId="2" applyNumberFormat="1" applyFont="1" applyBorder="1" applyAlignment="1">
      <alignment horizontal="center" vertical="center" wrapText="1" shrinkToFit="1"/>
    </xf>
    <xf numFmtId="0" fontId="6" fillId="2" borderId="9" xfId="2" applyFont="1" applyFill="1" applyBorder="1" applyAlignment="1">
      <alignment horizontal="center" vertical="center"/>
    </xf>
    <xf numFmtId="0" fontId="6" fillId="2" borderId="8" xfId="2" applyFont="1" applyFill="1" applyBorder="1" applyAlignment="1">
      <alignment horizontal="center" vertical="center" wrapText="1"/>
    </xf>
    <xf numFmtId="0" fontId="23" fillId="0" borderId="10" xfId="0" applyFont="1" applyBorder="1" applyAlignment="1">
      <alignment horizontal="center" vertical="center"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6" fillId="2" borderId="15" xfId="2" applyFont="1" applyFill="1" applyBorder="1" applyAlignment="1">
      <alignment vertical="center" textRotation="255"/>
    </xf>
    <xf numFmtId="0" fontId="42" fillId="0" borderId="12" xfId="2" applyFont="1" applyBorder="1" applyAlignment="1" applyProtection="1">
      <alignment horizontal="center"/>
      <protection locked="0"/>
    </xf>
    <xf numFmtId="0" fontId="42" fillId="0" borderId="0" xfId="2" applyFont="1" applyAlignment="1" applyProtection="1">
      <alignment horizontal="center"/>
      <protection locked="0"/>
    </xf>
    <xf numFmtId="0" fontId="42" fillId="0" borderId="4" xfId="2" applyFont="1" applyBorder="1" applyAlignment="1" applyProtection="1">
      <alignment horizontal="center"/>
      <protection locked="0"/>
    </xf>
    <xf numFmtId="0" fontId="6" fillId="0" borderId="0" xfId="2" applyFont="1" applyAlignment="1" applyProtection="1">
      <alignment vertical="center" textRotation="255"/>
      <protection locked="0"/>
    </xf>
    <xf numFmtId="0" fontId="15" fillId="0" borderId="0" xfId="2" applyFont="1" applyAlignment="1" applyProtection="1">
      <alignment vertical="center" textRotation="255"/>
      <protection locked="0"/>
    </xf>
    <xf numFmtId="0" fontId="6" fillId="0" borderId="4" xfId="2" applyFont="1" applyBorder="1" applyAlignment="1" applyProtection="1">
      <alignment vertical="center"/>
      <protection locked="0"/>
    </xf>
    <xf numFmtId="0" fontId="7" fillId="0" borderId="0" xfId="2" applyFont="1" applyAlignment="1" applyProtection="1">
      <alignment vertical="center"/>
      <protection locked="0"/>
    </xf>
    <xf numFmtId="0" fontId="7" fillId="0" borderId="0" xfId="2" applyFont="1" applyAlignment="1" applyProtection="1">
      <alignment vertical="center" wrapText="1"/>
      <protection locked="0"/>
    </xf>
    <xf numFmtId="0" fontId="6" fillId="0" borderId="4" xfId="2" applyFont="1" applyBorder="1" applyProtection="1">
      <protection locked="0"/>
    </xf>
    <xf numFmtId="0" fontId="6" fillId="2" borderId="13" xfId="2" applyFont="1" applyFill="1" applyBorder="1" applyAlignment="1">
      <alignment vertical="center" textRotation="255"/>
    </xf>
    <xf numFmtId="0" fontId="6" fillId="0" borderId="9" xfId="2" applyFont="1" applyBorder="1" applyAlignment="1" applyProtection="1">
      <alignment vertical="center"/>
      <protection locked="0"/>
    </xf>
    <xf numFmtId="0" fontId="6" fillId="0" borderId="10" xfId="2" applyFont="1" applyBorder="1" applyAlignment="1" applyProtection="1">
      <alignment vertical="center"/>
      <protection locked="0"/>
    </xf>
    <xf numFmtId="0" fontId="7" fillId="0" borderId="10" xfId="2" applyFont="1" applyBorder="1" applyAlignment="1" applyProtection="1">
      <alignment vertical="center"/>
      <protection locked="0"/>
    </xf>
    <xf numFmtId="0" fontId="6" fillId="0" borderId="10" xfId="2" applyFont="1" applyBorder="1" applyProtection="1">
      <protection locked="0"/>
    </xf>
    <xf numFmtId="0" fontId="6" fillId="0" borderId="10" xfId="2" applyFont="1" applyBorder="1" applyAlignment="1" applyProtection="1">
      <alignment vertical="center" wrapText="1"/>
      <protection locked="0"/>
    </xf>
    <xf numFmtId="0" fontId="6" fillId="0" borderId="10" xfId="2" applyFont="1" applyBorder="1" applyAlignment="1" applyProtection="1">
      <alignment horizontal="left" vertical="center" wrapText="1"/>
      <protection locked="0"/>
    </xf>
    <xf numFmtId="0" fontId="6" fillId="0" borderId="11" xfId="2" applyFont="1" applyBorder="1" applyAlignment="1" applyProtection="1">
      <alignment horizontal="left" vertical="center" wrapText="1"/>
      <protection locked="0"/>
    </xf>
    <xf numFmtId="0" fontId="8" fillId="0" borderId="1" xfId="2" applyFont="1" applyBorder="1" applyAlignment="1">
      <alignment horizontal="center" vertical="center" wrapText="1" shrinkToFit="1"/>
    </xf>
    <xf numFmtId="0" fontId="28" fillId="0" borderId="10" xfId="2" applyFont="1" applyBorder="1" applyAlignment="1" applyProtection="1">
      <alignment horizontal="left" vertical="center" wrapText="1"/>
      <protection locked="0"/>
    </xf>
    <xf numFmtId="0" fontId="28" fillId="0" borderId="11" xfId="2" applyFont="1" applyBorder="1" applyAlignment="1" applyProtection="1">
      <alignment horizontal="left" vertical="center" wrapText="1"/>
      <protection locked="0"/>
    </xf>
    <xf numFmtId="0" fontId="11" fillId="0" borderId="0" xfId="2" applyFont="1" applyAlignment="1" applyProtection="1">
      <alignment horizontal="center"/>
      <protection locked="0"/>
    </xf>
    <xf numFmtId="0" fontId="14" fillId="0" borderId="0" xfId="2" applyAlignment="1">
      <alignment vertical="center"/>
    </xf>
    <xf numFmtId="0" fontId="43" fillId="0" borderId="0" xfId="2" applyFont="1" applyAlignment="1">
      <alignment vertical="center" wrapText="1"/>
    </xf>
    <xf numFmtId="0" fontId="11" fillId="2" borderId="27" xfId="2" applyFont="1" applyFill="1" applyBorder="1" applyAlignment="1">
      <alignment horizontal="center" vertical="center" wrapText="1"/>
    </xf>
    <xf numFmtId="0" fontId="11" fillId="2" borderId="28" xfId="2" applyFont="1" applyFill="1" applyBorder="1" applyAlignment="1">
      <alignment horizontal="center" vertical="center" wrapText="1"/>
    </xf>
    <xf numFmtId="0" fontId="11" fillId="2" borderId="27" xfId="2" applyFont="1" applyFill="1" applyBorder="1" applyAlignment="1">
      <alignment horizontal="center" vertical="center"/>
    </xf>
    <xf numFmtId="0" fontId="11" fillId="2" borderId="29" xfId="2" applyFont="1" applyFill="1" applyBorder="1" applyAlignment="1">
      <alignment vertical="center"/>
    </xf>
    <xf numFmtId="0" fontId="11" fillId="2" borderId="28" xfId="2" applyFont="1" applyFill="1" applyBorder="1" applyAlignment="1">
      <alignment vertical="center"/>
    </xf>
    <xf numFmtId="0" fontId="14" fillId="0" borderId="1" xfId="2" applyBorder="1" applyAlignment="1">
      <alignment horizontal="center" vertical="center" wrapText="1"/>
    </xf>
    <xf numFmtId="0" fontId="11" fillId="2" borderId="27" xfId="2" applyFont="1" applyFill="1" applyBorder="1" applyAlignment="1">
      <alignment horizontal="center" vertical="center" shrinkToFit="1"/>
    </xf>
    <xf numFmtId="0" fontId="11" fillId="2" borderId="29" xfId="2" applyFont="1" applyFill="1" applyBorder="1" applyAlignment="1">
      <alignment horizontal="center" vertical="center" shrinkToFit="1"/>
    </xf>
    <xf numFmtId="0" fontId="11" fillId="2" borderId="28" xfId="2" applyFont="1" applyFill="1" applyBorder="1" applyAlignment="1">
      <alignment horizontal="center" vertical="center" shrinkToFit="1"/>
    </xf>
    <xf numFmtId="0" fontId="11" fillId="2" borderId="30" xfId="2" applyFont="1" applyFill="1" applyBorder="1" applyAlignment="1">
      <alignment vertical="center" wrapText="1"/>
    </xf>
    <xf numFmtId="0" fontId="11" fillId="2" borderId="31" xfId="2" applyFont="1" applyFill="1" applyBorder="1" applyAlignment="1">
      <alignment vertical="center" wrapText="1"/>
    </xf>
    <xf numFmtId="0" fontId="11" fillId="2" borderId="30" xfId="2" applyFont="1" applyFill="1" applyBorder="1" applyAlignment="1">
      <alignment horizontal="center" vertical="center" shrinkToFit="1"/>
    </xf>
    <xf numFmtId="0" fontId="11" fillId="2" borderId="31" xfId="2" applyFont="1" applyFill="1" applyBorder="1" applyAlignment="1">
      <alignment horizontal="center" vertical="center" shrinkToFit="1"/>
    </xf>
    <xf numFmtId="0" fontId="11" fillId="2" borderId="30" xfId="2" applyFont="1" applyFill="1" applyBorder="1" applyAlignment="1">
      <alignment horizontal="center" vertical="center"/>
    </xf>
    <xf numFmtId="0" fontId="0" fillId="0" borderId="10" xfId="0" applyBorder="1" applyAlignment="1">
      <alignment horizontal="left" vertical="center"/>
    </xf>
    <xf numFmtId="0" fontId="0" fillId="0" borderId="0" xfId="0" applyAlignment="1">
      <alignment horizontal="left" vertical="center"/>
    </xf>
    <xf numFmtId="0" fontId="11" fillId="2" borderId="31" xfId="2" applyFont="1" applyFill="1" applyBorder="1" applyAlignment="1">
      <alignment horizontal="center" vertical="center"/>
    </xf>
    <xf numFmtId="0" fontId="44" fillId="0" borderId="6" xfId="2" applyFont="1" applyBorder="1" applyAlignment="1">
      <alignment horizontal="left" vertical="center" shrinkToFit="1"/>
    </xf>
    <xf numFmtId="0" fontId="44" fillId="0" borderId="7" xfId="2" applyFont="1" applyBorder="1" applyAlignment="1">
      <alignment horizontal="left" vertical="center" shrinkToFit="1"/>
    </xf>
    <xf numFmtId="0" fontId="44" fillId="0" borderId="5" xfId="2" applyFont="1" applyBorder="1" applyAlignment="1">
      <alignment horizontal="left" vertical="center" shrinkToFit="1"/>
    </xf>
    <xf numFmtId="0" fontId="44" fillId="0" borderId="1" xfId="2" applyFont="1" applyBorder="1" applyAlignment="1">
      <alignment horizontal="left" vertical="center" shrinkToFit="1"/>
    </xf>
    <xf numFmtId="177" fontId="6" fillId="0" borderId="6" xfId="2" applyNumberFormat="1" applyFont="1" applyBorder="1" applyAlignment="1">
      <alignment horizontal="right" vertical="center" wrapText="1" shrinkToFit="1"/>
    </xf>
    <xf numFmtId="0" fontId="23" fillId="0" borderId="7" xfId="0" applyFont="1" applyBorder="1" applyAlignment="1">
      <alignment vertical="center" wrapText="1" shrinkToFit="1"/>
    </xf>
    <xf numFmtId="0" fontId="23" fillId="0" borderId="5" xfId="0" applyFont="1" applyBorder="1" applyAlignment="1">
      <alignment vertical="center" wrapText="1" shrinkToFit="1"/>
    </xf>
    <xf numFmtId="0" fontId="11" fillId="2" borderId="32" xfId="2" applyFont="1" applyFill="1" applyBorder="1" applyAlignment="1">
      <alignment horizontal="center" vertical="center"/>
    </xf>
    <xf numFmtId="0" fontId="11" fillId="2" borderId="33" xfId="2" applyFont="1" applyFill="1" applyBorder="1" applyAlignment="1">
      <alignment horizontal="center" vertical="center"/>
    </xf>
    <xf numFmtId="0" fontId="11" fillId="2" borderId="34" xfId="2" applyFont="1" applyFill="1" applyBorder="1" applyAlignment="1">
      <alignment horizontal="center" vertical="center"/>
    </xf>
    <xf numFmtId="0" fontId="11" fillId="2" borderId="35" xfId="2" applyFont="1" applyFill="1" applyBorder="1" applyAlignment="1">
      <alignment horizontal="center" vertical="center"/>
    </xf>
    <xf numFmtId="0" fontId="11" fillId="2" borderId="36" xfId="2" applyFont="1" applyFill="1" applyBorder="1" applyAlignment="1">
      <alignment horizontal="center" vertical="center"/>
    </xf>
    <xf numFmtId="0" fontId="44" fillId="0" borderId="9" xfId="2" applyFont="1" applyBorder="1" applyAlignment="1">
      <alignment horizontal="left" vertical="center" shrinkToFit="1"/>
    </xf>
    <xf numFmtId="0" fontId="44" fillId="0" borderId="10" xfId="2" applyFont="1" applyBorder="1" applyAlignment="1">
      <alignment horizontal="left" vertical="center" shrinkToFit="1"/>
    </xf>
    <xf numFmtId="0" fontId="44" fillId="0" borderId="11" xfId="2" applyFont="1" applyBorder="1" applyAlignment="1">
      <alignment horizontal="left" vertical="center" shrinkToFit="1"/>
    </xf>
    <xf numFmtId="0" fontId="23" fillId="0" borderId="9" xfId="0" applyFont="1" applyBorder="1" applyAlignment="1">
      <alignment vertical="center" wrapText="1" shrinkToFit="1"/>
    </xf>
    <xf numFmtId="0" fontId="23" fillId="0" borderId="10" xfId="0" applyFont="1" applyBorder="1" applyAlignment="1">
      <alignment vertical="center" wrapText="1" shrinkToFit="1"/>
    </xf>
    <xf numFmtId="0" fontId="23" fillId="0" borderId="11" xfId="0" applyFont="1" applyBorder="1" applyAlignment="1">
      <alignment vertical="center" wrapText="1" shrinkToFit="1"/>
    </xf>
    <xf numFmtId="192" fontId="14" fillId="0" borderId="1" xfId="2" applyNumberFormat="1" applyBorder="1" applyAlignment="1">
      <alignment vertical="center"/>
    </xf>
    <xf numFmtId="193" fontId="14" fillId="0" borderId="1" xfId="2" applyNumberFormat="1" applyBorder="1" applyAlignment="1">
      <alignment vertical="center"/>
    </xf>
    <xf numFmtId="194" fontId="14" fillId="0" borderId="1" xfId="2" applyNumberFormat="1" applyBorder="1" applyAlignment="1">
      <alignment vertical="center"/>
    </xf>
    <xf numFmtId="0" fontId="14" fillId="0" borderId="1" xfId="2" applyBorder="1" applyAlignment="1">
      <alignment horizontal="center" vertical="center"/>
    </xf>
    <xf numFmtId="184" fontId="14" fillId="0" borderId="1" xfId="2" applyNumberFormat="1" applyBorder="1" applyAlignment="1">
      <alignment horizontal="center" vertical="center" shrinkToFit="1"/>
    </xf>
    <xf numFmtId="184" fontId="14" fillId="0" borderId="1" xfId="2" applyNumberFormat="1" applyBorder="1" applyAlignment="1">
      <alignment vertical="center" shrinkToFit="1"/>
    </xf>
    <xf numFmtId="195" fontId="14" fillId="0" borderId="1" xfId="2" applyNumberFormat="1" applyBorder="1" applyAlignment="1">
      <alignment vertical="center" shrinkToFit="1"/>
    </xf>
    <xf numFmtId="0" fontId="11" fillId="2" borderId="14" xfId="2" applyFont="1" applyFill="1" applyBorder="1" applyAlignment="1">
      <alignment vertical="center" textRotation="255"/>
    </xf>
    <xf numFmtId="0" fontId="45" fillId="0" borderId="6" xfId="2" applyFont="1" applyBorder="1" applyAlignment="1" applyProtection="1">
      <alignment horizontal="center"/>
      <protection locked="0"/>
    </xf>
    <xf numFmtId="0" fontId="45" fillId="0" borderId="7" xfId="2" applyFont="1" applyBorder="1" applyAlignment="1" applyProtection="1">
      <alignment horizontal="center"/>
      <protection locked="0"/>
    </xf>
    <xf numFmtId="0" fontId="45" fillId="0" borderId="0" xfId="2" applyFont="1" applyAlignment="1" applyProtection="1">
      <alignment horizontal="center"/>
      <protection locked="0"/>
    </xf>
    <xf numFmtId="0" fontId="45" fillId="0" borderId="4" xfId="2" applyFont="1" applyBorder="1" applyAlignment="1" applyProtection="1">
      <alignment horizontal="center"/>
      <protection locked="0"/>
    </xf>
    <xf numFmtId="0" fontId="16"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45" fillId="0" borderId="12" xfId="2" applyFont="1" applyBorder="1" applyAlignment="1" applyProtection="1">
      <alignment horizontal="center"/>
      <protection locked="0"/>
    </xf>
    <xf numFmtId="0" fontId="16" fillId="2" borderId="2" xfId="2" applyFont="1" applyFill="1" applyBorder="1" applyAlignment="1" applyProtection="1">
      <alignment horizontal="center" vertical="center" wrapText="1"/>
      <protection locked="0"/>
    </xf>
    <xf numFmtId="0" fontId="16" fillId="2" borderId="3" xfId="2" applyFont="1" applyFill="1" applyBorder="1" applyAlignment="1" applyProtection="1">
      <alignment horizontal="center" vertical="center" wrapText="1"/>
      <protection locked="0"/>
    </xf>
    <xf numFmtId="0" fontId="16" fillId="2" borderId="8" xfId="2" applyFont="1" applyFill="1" applyBorder="1" applyAlignment="1" applyProtection="1">
      <alignment horizontal="center" vertical="center" wrapText="1"/>
      <protection locked="0"/>
    </xf>
    <xf numFmtId="0" fontId="16" fillId="0" borderId="2" xfId="2" applyFont="1" applyBorder="1" applyAlignment="1" applyProtection="1">
      <alignment horizontal="center" vertical="center" wrapText="1"/>
      <protection locked="0"/>
    </xf>
    <xf numFmtId="0" fontId="16" fillId="0" borderId="3" xfId="2" applyFont="1" applyBorder="1" applyAlignment="1" applyProtection="1">
      <alignment horizontal="center" vertical="center" wrapText="1"/>
      <protection locked="0"/>
    </xf>
    <xf numFmtId="193" fontId="16" fillId="0" borderId="2" xfId="2" applyNumberFormat="1" applyFont="1" applyBorder="1" applyAlignment="1" applyProtection="1">
      <alignment horizontal="center" vertical="center" wrapText="1"/>
      <protection locked="0"/>
    </xf>
    <xf numFmtId="193" fontId="16" fillId="0" borderId="3" xfId="2" applyNumberFormat="1" applyFont="1" applyBorder="1" applyAlignment="1" applyProtection="1">
      <alignment horizontal="center" vertical="center" wrapText="1"/>
      <protection locked="0"/>
    </xf>
    <xf numFmtId="193" fontId="16" fillId="0" borderId="8" xfId="2" applyNumberFormat="1" applyFont="1" applyBorder="1" applyAlignment="1" applyProtection="1">
      <alignment horizontal="center" vertical="center" wrapText="1"/>
      <protection locked="0"/>
    </xf>
    <xf numFmtId="0" fontId="16" fillId="2" borderId="6" xfId="2" applyFont="1" applyFill="1" applyBorder="1" applyAlignment="1" applyProtection="1">
      <alignment horizontal="center" vertical="center" wrapText="1"/>
      <protection locked="0"/>
    </xf>
    <xf numFmtId="0" fontId="16" fillId="2" borderId="5" xfId="2" applyFont="1" applyFill="1" applyBorder="1" applyAlignment="1" applyProtection="1">
      <alignment horizontal="center" vertical="center" wrapText="1"/>
      <protection locked="0"/>
    </xf>
    <xf numFmtId="0" fontId="16" fillId="2" borderId="1" xfId="2" applyFont="1" applyFill="1" applyBorder="1" applyAlignment="1" applyProtection="1">
      <alignment horizontal="center" vertical="center" wrapText="1"/>
      <protection locked="0"/>
    </xf>
    <xf numFmtId="0" fontId="16" fillId="2" borderId="7" xfId="2" applyFont="1" applyFill="1" applyBorder="1" applyAlignment="1" applyProtection="1">
      <alignment horizontal="center" vertical="center" wrapText="1"/>
      <protection locked="0"/>
    </xf>
    <xf numFmtId="0" fontId="23" fillId="0" borderId="7" xfId="0" applyFont="1" applyBorder="1" applyAlignment="1">
      <alignment horizontal="center" vertical="center" wrapText="1"/>
    </xf>
    <xf numFmtId="0" fontId="23" fillId="0" borderId="5" xfId="0" applyFont="1" applyBorder="1" applyAlignment="1">
      <alignment horizontal="center" vertical="center" wrapText="1"/>
    </xf>
    <xf numFmtId="0" fontId="14" fillId="0" borderId="0" xfId="2" applyAlignment="1">
      <alignment horizontal="center" vertical="center"/>
    </xf>
    <xf numFmtId="0" fontId="16" fillId="2" borderId="12" xfId="2" applyFont="1" applyFill="1" applyBorder="1" applyAlignment="1" applyProtection="1">
      <alignment horizontal="center" vertical="center" wrapText="1"/>
      <protection locked="0"/>
    </xf>
    <xf numFmtId="0" fontId="16" fillId="2" borderId="4" xfId="2" applyFont="1" applyFill="1" applyBorder="1" applyAlignment="1" applyProtection="1">
      <alignment horizontal="center" vertical="center" wrapText="1"/>
      <protection locked="0"/>
    </xf>
    <xf numFmtId="0" fontId="16" fillId="2" borderId="9" xfId="2" applyFont="1" applyFill="1" applyBorder="1" applyAlignment="1" applyProtection="1">
      <alignment horizontal="center" vertical="center" wrapText="1"/>
      <protection locked="0"/>
    </xf>
    <xf numFmtId="0" fontId="16" fillId="2" borderId="10" xfId="2" applyFont="1" applyFill="1" applyBorder="1" applyAlignment="1" applyProtection="1">
      <alignment horizontal="center" vertical="center" wrapText="1"/>
      <protection locked="0"/>
    </xf>
    <xf numFmtId="0" fontId="16" fillId="2" borderId="11" xfId="2" applyFont="1" applyFill="1" applyBorder="1" applyAlignment="1" applyProtection="1">
      <alignment horizontal="center" vertical="center" wrapText="1"/>
      <protection locked="0"/>
    </xf>
    <xf numFmtId="0" fontId="16" fillId="2" borderId="0" xfId="2" applyFont="1" applyFill="1" applyAlignment="1" applyProtection="1">
      <alignment horizontal="center" vertical="center" wrapText="1"/>
      <protection locked="0"/>
    </xf>
    <xf numFmtId="0" fontId="23" fillId="0" borderId="0" xfId="0" applyFont="1" applyAlignment="1">
      <alignment horizontal="center" vertical="center" wrapText="1"/>
    </xf>
    <xf numFmtId="0" fontId="23" fillId="0" borderId="4" xfId="0" applyFont="1" applyBorder="1" applyAlignment="1">
      <alignment horizontal="center" vertical="center" wrapText="1"/>
    </xf>
    <xf numFmtId="0" fontId="34" fillId="2" borderId="8" xfId="2" applyFont="1" applyFill="1" applyBorder="1" applyAlignment="1">
      <alignment horizontal="center" vertical="center" wrapText="1"/>
    </xf>
    <xf numFmtId="0" fontId="34" fillId="2" borderId="1" xfId="2" applyFont="1" applyFill="1" applyBorder="1" applyAlignment="1">
      <alignment horizontal="center" vertical="center" wrapTex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16" fillId="0" borderId="1" xfId="2" applyFont="1" applyBorder="1" applyAlignment="1" applyProtection="1">
      <alignment vertical="center" wrapText="1"/>
      <protection locked="0"/>
    </xf>
    <xf numFmtId="0" fontId="16" fillId="0" borderId="2" xfId="2" applyFont="1" applyBorder="1" applyAlignment="1" applyProtection="1">
      <alignment horizontal="center" vertical="center" shrinkToFit="1"/>
      <protection locked="0"/>
    </xf>
    <xf numFmtId="0" fontId="16" fillId="0" borderId="8" xfId="2" applyFont="1" applyBorder="1" applyAlignment="1" applyProtection="1">
      <alignment horizontal="center" vertical="center" shrinkToFit="1"/>
      <protection locked="0"/>
    </xf>
    <xf numFmtId="0" fontId="16" fillId="0" borderId="8" xfId="2" applyFont="1" applyBorder="1" applyAlignment="1" applyProtection="1">
      <alignment horizontal="center" vertical="center" wrapText="1"/>
      <protection locked="0"/>
    </xf>
    <xf numFmtId="0" fontId="16" fillId="0" borderId="1" xfId="2" applyFont="1" applyBorder="1" applyAlignment="1" applyProtection="1">
      <alignment horizontal="center" vertical="center" wrapText="1"/>
      <protection locked="0"/>
    </xf>
    <xf numFmtId="196" fontId="47" fillId="0" borderId="1" xfId="2" applyNumberFormat="1" applyFont="1" applyBorder="1" applyAlignment="1" applyProtection="1">
      <alignment horizontal="center" vertical="center" wrapText="1"/>
      <protection locked="0"/>
    </xf>
    <xf numFmtId="0" fontId="16" fillId="0" borderId="3" xfId="2" applyFont="1" applyBorder="1" applyAlignment="1" applyProtection="1">
      <alignment horizontal="center" vertical="center" shrinkToFit="1"/>
      <protection locked="0"/>
    </xf>
    <xf numFmtId="0" fontId="14" fillId="0" borderId="1" xfId="2" applyBorder="1" applyAlignment="1">
      <alignment vertical="center"/>
    </xf>
    <xf numFmtId="0" fontId="16" fillId="0" borderId="2" xfId="2" applyFont="1" applyBorder="1" applyAlignment="1" applyProtection="1">
      <alignment horizontal="left" vertical="center" wrapText="1"/>
      <protection locked="0"/>
    </xf>
    <xf numFmtId="0" fontId="16" fillId="0" borderId="3" xfId="2" applyFont="1" applyBorder="1" applyAlignment="1" applyProtection="1">
      <alignment horizontal="left" vertical="center" wrapText="1"/>
      <protection locked="0"/>
    </xf>
    <xf numFmtId="0" fontId="23" fillId="0" borderId="3" xfId="0" applyFont="1" applyBorder="1" applyAlignment="1">
      <alignment vertical="center" wrapText="1"/>
    </xf>
    <xf numFmtId="0" fontId="23" fillId="0" borderId="8" xfId="0" applyFont="1" applyBorder="1" applyAlignment="1">
      <alignment vertical="center" wrapText="1"/>
    </xf>
    <xf numFmtId="195" fontId="47" fillId="0" borderId="1" xfId="2" applyNumberFormat="1" applyFont="1" applyBorder="1" applyAlignment="1" applyProtection="1">
      <alignment horizontal="right" vertical="center" wrapText="1"/>
      <protection locked="0"/>
    </xf>
    <xf numFmtId="0" fontId="16" fillId="2" borderId="37" xfId="2" applyFont="1" applyFill="1" applyBorder="1" applyAlignment="1" applyProtection="1">
      <alignment horizontal="center" vertical="center" wrapText="1"/>
      <protection locked="0"/>
    </xf>
    <xf numFmtId="0" fontId="16" fillId="2" borderId="38" xfId="2" applyFont="1" applyFill="1" applyBorder="1" applyAlignment="1" applyProtection="1">
      <alignment horizontal="center" vertical="center" wrapText="1"/>
      <protection locked="0"/>
    </xf>
    <xf numFmtId="0" fontId="16" fillId="2" borderId="39" xfId="2" applyFont="1" applyFill="1" applyBorder="1" applyAlignment="1" applyProtection="1">
      <alignment horizontal="center" vertical="center" wrapText="1"/>
      <protection locked="0"/>
    </xf>
    <xf numFmtId="0" fontId="16" fillId="2" borderId="40" xfId="2" applyFont="1" applyFill="1" applyBorder="1" applyAlignment="1" applyProtection="1">
      <alignment horizontal="center" vertical="center" wrapText="1"/>
      <protection locked="0"/>
    </xf>
    <xf numFmtId="0" fontId="16" fillId="2" borderId="41" xfId="2" applyFont="1" applyFill="1" applyBorder="1" applyAlignment="1" applyProtection="1">
      <alignment horizontal="center" vertical="center" wrapText="1"/>
      <protection locked="0"/>
    </xf>
    <xf numFmtId="0" fontId="16" fillId="2" borderId="42"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194" fontId="14" fillId="0" borderId="2" xfId="2" applyNumberFormat="1" applyBorder="1" applyAlignment="1">
      <alignment vertical="center" shrinkToFit="1"/>
    </xf>
    <xf numFmtId="0" fontId="14" fillId="0" borderId="8" xfId="2" applyBorder="1" applyAlignment="1">
      <alignment vertical="center" shrinkToFit="1"/>
    </xf>
    <xf numFmtId="0" fontId="16" fillId="0" borderId="2" xfId="2" applyFont="1" applyBorder="1" applyAlignment="1">
      <alignment horizontal="center" vertical="center" wrapText="1"/>
    </xf>
    <xf numFmtId="0" fontId="16" fillId="0" borderId="8" xfId="2" applyFont="1" applyBorder="1" applyAlignment="1">
      <alignment horizontal="center" vertical="center" wrapText="1"/>
    </xf>
    <xf numFmtId="194" fontId="14" fillId="0" borderId="2" xfId="2" applyNumberFormat="1" applyBorder="1" applyAlignment="1">
      <alignment horizontal="center" vertical="center"/>
    </xf>
    <xf numFmtId="194" fontId="14" fillId="0" borderId="8" xfId="2" applyNumberFormat="1" applyBorder="1" applyAlignment="1">
      <alignment horizontal="center" vertical="center"/>
    </xf>
    <xf numFmtId="0" fontId="16" fillId="2" borderId="43" xfId="2" applyFont="1" applyFill="1" applyBorder="1" applyAlignment="1" applyProtection="1">
      <alignment horizontal="center" vertical="center" wrapText="1"/>
      <protection locked="0"/>
    </xf>
    <xf numFmtId="0" fontId="16" fillId="2" borderId="44" xfId="2" applyFont="1" applyFill="1" applyBorder="1" applyAlignment="1" applyProtection="1">
      <alignment horizontal="center" vertical="center" wrapText="1"/>
      <protection locked="0"/>
    </xf>
    <xf numFmtId="0" fontId="16" fillId="2" borderId="45" xfId="2" applyFont="1" applyFill="1" applyBorder="1" applyAlignment="1" applyProtection="1">
      <alignment horizontal="center" vertical="center" wrapText="1"/>
      <protection locked="0"/>
    </xf>
    <xf numFmtId="0" fontId="16" fillId="0" borderId="1" xfId="2" applyFont="1" applyBorder="1" applyAlignment="1" applyProtection="1">
      <alignment horizontal="center" vertical="center" wrapText="1"/>
      <protection locked="0"/>
    </xf>
    <xf numFmtId="0" fontId="16" fillId="0" borderId="14" xfId="2" applyFont="1" applyBorder="1" applyAlignment="1" applyProtection="1">
      <alignment horizontal="left" vertical="center" shrinkToFit="1"/>
      <protection locked="0"/>
    </xf>
    <xf numFmtId="0" fontId="16" fillId="0" borderId="15" xfId="2" applyFont="1" applyBorder="1" applyAlignment="1" applyProtection="1">
      <alignment horizontal="left" vertical="center" shrinkToFit="1"/>
      <protection locked="0"/>
    </xf>
    <xf numFmtId="0" fontId="16" fillId="0" borderId="12" xfId="2" applyFont="1" applyBorder="1" applyAlignment="1" applyProtection="1">
      <alignment horizontal="left" vertical="center"/>
      <protection locked="0"/>
    </xf>
    <xf numFmtId="0" fontId="16" fillId="0" borderId="0" xfId="2" applyFont="1" applyAlignment="1" applyProtection="1">
      <alignment horizontal="left" vertical="center"/>
      <protection locked="0"/>
    </xf>
    <xf numFmtId="0" fontId="16" fillId="0" borderId="4" xfId="2" applyFont="1" applyBorder="1" applyAlignment="1" applyProtection="1">
      <alignment horizontal="left" vertical="center"/>
      <protection locked="0"/>
    </xf>
    <xf numFmtId="0" fontId="16" fillId="0" borderId="9" xfId="2" applyFont="1" applyBorder="1" applyAlignment="1" applyProtection="1">
      <alignment horizontal="left" vertical="center"/>
      <protection locked="0"/>
    </xf>
    <xf numFmtId="0" fontId="16" fillId="0" borderId="10" xfId="2" applyFont="1" applyBorder="1" applyAlignment="1" applyProtection="1">
      <alignment horizontal="left" vertical="center"/>
      <protection locked="0"/>
    </xf>
    <xf numFmtId="0" fontId="16" fillId="0" borderId="11" xfId="2" applyFont="1" applyBorder="1" applyAlignment="1" applyProtection="1">
      <alignment horizontal="left" vertical="center"/>
      <protection locked="0"/>
    </xf>
    <xf numFmtId="0" fontId="45" fillId="0" borderId="9" xfId="2" applyFont="1" applyBorder="1" applyAlignment="1" applyProtection="1">
      <alignment horizontal="center"/>
      <protection locked="0"/>
    </xf>
    <xf numFmtId="0" fontId="45" fillId="0" borderId="10" xfId="2" applyFont="1" applyBorder="1" applyAlignment="1" applyProtection="1">
      <alignment horizontal="center"/>
      <protection locked="0"/>
    </xf>
    <xf numFmtId="0" fontId="45" fillId="0" borderId="11" xfId="2" applyFont="1" applyBorder="1" applyAlignment="1" applyProtection="1">
      <alignment horizontal="center"/>
      <protection locked="0"/>
    </xf>
    <xf numFmtId="0" fontId="16" fillId="0" borderId="9" xfId="2" applyFont="1" applyBorder="1" applyAlignment="1" applyProtection="1">
      <alignment horizontal="left" vertical="center" shrinkToFit="1"/>
      <protection locked="0"/>
    </xf>
    <xf numFmtId="0" fontId="16" fillId="0" borderId="10" xfId="2" applyFont="1" applyBorder="1" applyAlignment="1" applyProtection="1">
      <alignment horizontal="left" vertical="center" shrinkToFit="1"/>
      <protection locked="0"/>
    </xf>
    <xf numFmtId="0" fontId="16" fillId="0" borderId="11" xfId="2" applyFont="1" applyBorder="1" applyAlignment="1" applyProtection="1">
      <alignment horizontal="left" vertical="center" shrinkToFit="1"/>
      <protection locked="0"/>
    </xf>
    <xf numFmtId="0" fontId="48" fillId="0" borderId="0" xfId="0" applyFont="1">
      <alignment vertical="center"/>
    </xf>
    <xf numFmtId="0" fontId="38" fillId="0" borderId="0" xfId="0" applyFont="1">
      <alignment vertical="center"/>
    </xf>
    <xf numFmtId="0" fontId="35" fillId="2" borderId="6" xfId="0" applyFont="1" applyFill="1" applyBorder="1" applyAlignment="1">
      <alignment horizontal="center" vertical="center" shrinkToFit="1"/>
    </xf>
    <xf numFmtId="0" fontId="35" fillId="2" borderId="7" xfId="0" applyFont="1" applyFill="1" applyBorder="1" applyAlignment="1">
      <alignment horizontal="center" vertical="center" shrinkToFit="1"/>
    </xf>
    <xf numFmtId="0" fontId="35" fillId="2" borderId="5" xfId="0" applyFont="1" applyFill="1" applyBorder="1" applyAlignment="1">
      <alignment horizontal="center" vertical="center" shrinkToFit="1"/>
    </xf>
    <xf numFmtId="0" fontId="35" fillId="0" borderId="6" xfId="0" applyFont="1" applyBorder="1" applyAlignment="1">
      <alignment horizontal="left"/>
    </xf>
    <xf numFmtId="0" fontId="35" fillId="0" borderId="7" xfId="0" applyFont="1" applyBorder="1" applyAlignment="1">
      <alignment horizontal="left"/>
    </xf>
    <xf numFmtId="0" fontId="35" fillId="0" borderId="5" xfId="0" applyFont="1" applyBorder="1" applyAlignment="1">
      <alignment horizontal="left"/>
    </xf>
    <xf numFmtId="0" fontId="35" fillId="2" borderId="2" xfId="0" applyFont="1" applyFill="1" applyBorder="1" applyAlignment="1">
      <alignment horizontal="center" vertical="center"/>
    </xf>
    <xf numFmtId="0" fontId="35" fillId="2" borderId="3" xfId="0" applyFont="1" applyFill="1" applyBorder="1" applyAlignment="1">
      <alignment horizontal="center" vertical="center"/>
    </xf>
    <xf numFmtId="0" fontId="35" fillId="0" borderId="6" xfId="0" applyFont="1" applyBorder="1" applyAlignment="1">
      <alignment horizontal="left" vertical="center" shrinkToFit="1"/>
    </xf>
    <xf numFmtId="0" fontId="35" fillId="0" borderId="7" xfId="0" applyFont="1" applyBorder="1" applyAlignment="1">
      <alignment horizontal="left" vertical="center" shrinkToFit="1"/>
    </xf>
    <xf numFmtId="0" fontId="35" fillId="0" borderId="5" xfId="0" applyFont="1" applyBorder="1" applyAlignment="1">
      <alignment horizontal="left" vertical="center" shrinkToFit="1"/>
    </xf>
    <xf numFmtId="0" fontId="35" fillId="0" borderId="2" xfId="0" applyFont="1" applyBorder="1" applyAlignment="1">
      <alignment horizontal="center" vertical="center"/>
    </xf>
    <xf numFmtId="0" fontId="35" fillId="2" borderId="6" xfId="0" applyFont="1" applyFill="1" applyBorder="1" applyAlignment="1">
      <alignment horizontal="center" vertical="center"/>
    </xf>
    <xf numFmtId="0" fontId="35" fillId="2" borderId="7" xfId="0" applyFont="1" applyFill="1" applyBorder="1" applyAlignment="1">
      <alignment horizontal="center" vertical="center"/>
    </xf>
    <xf numFmtId="0" fontId="35" fillId="2" borderId="5" xfId="0" applyFont="1" applyFill="1" applyBorder="1" applyAlignment="1">
      <alignment horizontal="center" vertical="center"/>
    </xf>
    <xf numFmtId="177" fontId="35" fillId="0" borderId="6" xfId="0" applyNumberFormat="1" applyFont="1" applyBorder="1" applyAlignment="1">
      <alignment horizontal="center" vertical="center"/>
    </xf>
    <xf numFmtId="177" fontId="35" fillId="0" borderId="7" xfId="0" applyNumberFormat="1" applyFont="1" applyBorder="1" applyAlignment="1">
      <alignment horizontal="center" vertical="center"/>
    </xf>
    <xf numFmtId="177" fontId="35" fillId="0" borderId="5" xfId="0" applyNumberFormat="1" applyFont="1" applyBorder="1" applyAlignment="1">
      <alignment horizontal="center" vertical="center"/>
    </xf>
    <xf numFmtId="0" fontId="49" fillId="0" borderId="0" xfId="0" applyFont="1">
      <alignment vertical="center"/>
    </xf>
    <xf numFmtId="0" fontId="35" fillId="2" borderId="9" xfId="0" applyFont="1" applyFill="1" applyBorder="1" applyAlignment="1">
      <alignment horizontal="center" vertical="center" shrinkToFit="1"/>
    </xf>
    <xf numFmtId="0" fontId="35" fillId="2" borderId="10" xfId="0" applyFont="1" applyFill="1" applyBorder="1" applyAlignment="1">
      <alignment horizontal="center" vertical="center" shrinkToFit="1"/>
    </xf>
    <xf numFmtId="0" fontId="35" fillId="2" borderId="11" xfId="0" applyFont="1" applyFill="1" applyBorder="1" applyAlignment="1">
      <alignment horizontal="center" vertical="center" shrinkToFit="1"/>
    </xf>
    <xf numFmtId="0" fontId="35" fillId="0" borderId="12" xfId="0" applyFont="1" applyBorder="1" applyAlignment="1">
      <alignment horizontal="left"/>
    </xf>
    <xf numFmtId="0" fontId="35" fillId="0" borderId="0" xfId="0" applyFont="1" applyAlignment="1">
      <alignment horizontal="left"/>
    </xf>
    <xf numFmtId="0" fontId="35" fillId="0" borderId="4" xfId="0" applyFont="1" applyBorder="1" applyAlignment="1">
      <alignment horizontal="left"/>
    </xf>
    <xf numFmtId="0" fontId="35" fillId="0" borderId="9" xfId="0" applyFont="1" applyBorder="1" applyAlignment="1">
      <alignment horizontal="left" vertical="center" shrinkToFit="1"/>
    </xf>
    <xf numFmtId="0" fontId="35" fillId="0" borderId="10" xfId="0" applyFont="1" applyBorder="1" applyAlignment="1">
      <alignment horizontal="left" vertical="center" shrinkToFit="1"/>
    </xf>
    <xf numFmtId="0" fontId="35" fillId="0" borderId="11" xfId="0" applyFont="1" applyBorder="1" applyAlignment="1">
      <alignment horizontal="left" vertical="center" shrinkToFit="1"/>
    </xf>
    <xf numFmtId="197" fontId="35" fillId="0" borderId="2" xfId="0" applyNumberFormat="1" applyFont="1" applyBorder="1" applyAlignment="1">
      <alignment horizontal="center" vertical="center"/>
    </xf>
    <xf numFmtId="0" fontId="35" fillId="2" borderId="9" xfId="0" applyFont="1" applyFill="1" applyBorder="1" applyAlignment="1">
      <alignment horizontal="center" vertical="center"/>
    </xf>
    <xf numFmtId="0" fontId="35" fillId="2" borderId="10" xfId="0" applyFont="1" applyFill="1" applyBorder="1" applyAlignment="1">
      <alignment horizontal="center" vertical="center"/>
    </xf>
    <xf numFmtId="0" fontId="35" fillId="2" borderId="11" xfId="0" applyFont="1" applyFill="1" applyBorder="1" applyAlignment="1">
      <alignment horizontal="center" vertical="center"/>
    </xf>
    <xf numFmtId="177" fontId="35" fillId="0" borderId="9" xfId="0" applyNumberFormat="1" applyFont="1" applyBorder="1" applyAlignment="1">
      <alignment horizontal="center" vertical="center"/>
    </xf>
    <xf numFmtId="177" fontId="35" fillId="0" borderId="10" xfId="0" applyNumberFormat="1" applyFont="1" applyBorder="1" applyAlignment="1">
      <alignment horizontal="center" vertical="center"/>
    </xf>
    <xf numFmtId="177" fontId="35" fillId="0" borderId="11" xfId="0" applyNumberFormat="1" applyFont="1" applyBorder="1" applyAlignment="1">
      <alignment horizontal="center" vertical="center"/>
    </xf>
    <xf numFmtId="0" fontId="35" fillId="2" borderId="2" xfId="0" applyFont="1" applyFill="1" applyBorder="1" applyAlignment="1">
      <alignment vertical="center" wrapText="1"/>
    </xf>
    <xf numFmtId="0" fontId="35" fillId="2" borderId="3" xfId="0" applyFont="1" applyFill="1" applyBorder="1">
      <alignment vertical="center"/>
    </xf>
    <xf numFmtId="0" fontId="35" fillId="2" borderId="8" xfId="0" applyFont="1" applyFill="1" applyBorder="1">
      <alignment vertical="center"/>
    </xf>
    <xf numFmtId="0" fontId="35" fillId="2" borderId="2" xfId="0" applyFont="1" applyFill="1" applyBorder="1">
      <alignment vertical="center"/>
    </xf>
    <xf numFmtId="0" fontId="35" fillId="2" borderId="8" xfId="0" applyFont="1" applyFill="1" applyBorder="1" applyAlignment="1">
      <alignment horizontal="center" vertical="center"/>
    </xf>
    <xf numFmtId="0" fontId="50" fillId="0" borderId="0" xfId="0" applyFont="1">
      <alignment vertical="center"/>
    </xf>
    <xf numFmtId="0" fontId="35" fillId="0" borderId="2" xfId="0" applyFont="1" applyBorder="1">
      <alignment vertical="center"/>
    </xf>
    <xf numFmtId="0" fontId="35" fillId="0" borderId="3" xfId="0" applyFont="1" applyBorder="1">
      <alignment vertical="center"/>
    </xf>
    <xf numFmtId="0" fontId="35" fillId="0" borderId="8" xfId="0" applyFont="1" applyBorder="1">
      <alignment vertical="center"/>
    </xf>
    <xf numFmtId="0" fontId="35" fillId="0" borderId="1" xfId="0" applyFont="1" applyBorder="1">
      <alignment vertical="center"/>
    </xf>
    <xf numFmtId="0" fontId="35" fillId="0" borderId="2" xfId="0" applyFont="1" applyBorder="1" applyAlignment="1">
      <alignment horizontal="left" vertical="center"/>
    </xf>
    <xf numFmtId="0" fontId="35" fillId="0" borderId="3" xfId="0" applyFont="1" applyBorder="1" applyAlignment="1">
      <alignment horizontal="left" vertical="center"/>
    </xf>
    <xf numFmtId="0" fontId="35" fillId="0" borderId="2" xfId="0" applyFont="1" applyBorder="1" applyAlignment="1">
      <alignment horizontal="left" vertical="center" wrapText="1"/>
    </xf>
    <xf numFmtId="0" fontId="35" fillId="0" borderId="3" xfId="0" applyFont="1" applyBorder="1" applyAlignment="1">
      <alignment horizontal="left" vertical="center" wrapText="1"/>
    </xf>
    <xf numFmtId="0" fontId="35" fillId="0" borderId="8" xfId="0" applyFont="1" applyBorder="1" applyAlignment="1">
      <alignment horizontal="left" vertical="center" wrapText="1"/>
    </xf>
    <xf numFmtId="0" fontId="51" fillId="0" borderId="2" xfId="0" applyFont="1" applyBorder="1">
      <alignment vertical="center"/>
    </xf>
    <xf numFmtId="0" fontId="51" fillId="0" borderId="3" xfId="0" applyFont="1" applyBorder="1">
      <alignment vertical="center"/>
    </xf>
    <xf numFmtId="0" fontId="51" fillId="0" borderId="8" xfId="0" applyFont="1" applyBorder="1">
      <alignment vertical="center"/>
    </xf>
    <xf numFmtId="0" fontId="51" fillId="0" borderId="2" xfId="0" applyFont="1" applyBorder="1" applyAlignment="1">
      <alignment horizontal="center" vertical="center"/>
    </xf>
    <xf numFmtId="0" fontId="51" fillId="0" borderId="3" xfId="0" applyFont="1" applyBorder="1" applyAlignment="1">
      <alignment horizontal="center" vertical="center"/>
    </xf>
    <xf numFmtId="0" fontId="51" fillId="0" borderId="8" xfId="0" applyFont="1" applyBorder="1" applyAlignment="1">
      <alignment horizontal="center" vertical="center"/>
    </xf>
    <xf numFmtId="0" fontId="52" fillId="0" borderId="0" xfId="0" applyFont="1">
      <alignment vertical="center"/>
    </xf>
    <xf numFmtId="0" fontId="11" fillId="0" borderId="0" xfId="0" applyFont="1">
      <alignment vertical="center"/>
    </xf>
    <xf numFmtId="0" fontId="53" fillId="0" borderId="0" xfId="14" applyFont="1">
      <alignment vertical="center"/>
    </xf>
    <xf numFmtId="0" fontId="12" fillId="0" borderId="0" xfId="14" applyFont="1" applyAlignment="1">
      <alignment horizontal="left" vertical="center"/>
    </xf>
    <xf numFmtId="0" fontId="11" fillId="0" borderId="0" xfId="14" applyFont="1" applyAlignment="1">
      <alignment horizontal="center" vertical="center"/>
    </xf>
    <xf numFmtId="0" fontId="11" fillId="0" borderId="0" xfId="14" applyFont="1">
      <alignment vertical="center"/>
    </xf>
    <xf numFmtId="0" fontId="11" fillId="2" borderId="14" xfId="14" applyFont="1" applyFill="1" applyBorder="1" applyAlignment="1">
      <alignment horizontal="center" vertical="center"/>
    </xf>
    <xf numFmtId="0" fontId="11" fillId="0" borderId="14" xfId="14" applyFont="1" applyBorder="1" applyAlignment="1">
      <alignment horizontal="left" vertical="center"/>
    </xf>
    <xf numFmtId="0" fontId="11" fillId="2" borderId="14" xfId="14" applyFont="1" applyFill="1" applyBorder="1" applyAlignment="1">
      <alignment horizontal="center" vertical="center" shrinkToFit="1"/>
    </xf>
    <xf numFmtId="0" fontId="11" fillId="2" borderId="1" xfId="14" applyFont="1" applyFill="1" applyBorder="1" applyAlignment="1">
      <alignment horizontal="center" vertical="center" shrinkToFit="1"/>
    </xf>
    <xf numFmtId="177" fontId="11" fillId="0" borderId="1" xfId="14" applyNumberFormat="1" applyFont="1" applyBorder="1" applyAlignment="1">
      <alignment horizontal="right" vertical="center"/>
    </xf>
    <xf numFmtId="0" fontId="11" fillId="2" borderId="13" xfId="14" applyFont="1" applyFill="1" applyBorder="1" applyAlignment="1">
      <alignment horizontal="center" vertical="center"/>
    </xf>
    <xf numFmtId="0" fontId="11" fillId="0" borderId="13" xfId="14" applyFont="1" applyBorder="1" applyAlignment="1">
      <alignment horizontal="left" vertical="center"/>
    </xf>
    <xf numFmtId="0" fontId="11" fillId="2" borderId="13" xfId="14" applyFont="1" applyFill="1" applyBorder="1" applyAlignment="1">
      <alignment horizontal="center" vertical="center" shrinkToFit="1"/>
    </xf>
    <xf numFmtId="0" fontId="44" fillId="0" borderId="1" xfId="0" applyFont="1" applyBorder="1" applyAlignment="1">
      <alignment horizontal="center" vertical="center"/>
    </xf>
    <xf numFmtId="0" fontId="44" fillId="0" borderId="1" xfId="0" applyFont="1" applyBorder="1" applyAlignment="1">
      <alignment horizontal="right" vertical="center"/>
    </xf>
    <xf numFmtId="0" fontId="11" fillId="0" borderId="46" xfId="14" applyFont="1" applyBorder="1" applyAlignment="1">
      <alignment horizontal="center" vertical="center"/>
    </xf>
    <xf numFmtId="0" fontId="11" fillId="0" borderId="15" xfId="14" applyFont="1" applyBorder="1" applyAlignment="1">
      <alignment horizontal="center" vertical="center"/>
    </xf>
    <xf numFmtId="0" fontId="11" fillId="2" borderId="12" xfId="14" applyFont="1" applyFill="1" applyBorder="1" applyAlignment="1">
      <alignment horizontal="center" vertical="center" wrapText="1"/>
    </xf>
    <xf numFmtId="0" fontId="11" fillId="2" borderId="0" xfId="14" applyFont="1" applyFill="1" applyAlignment="1">
      <alignment horizontal="center" vertical="center"/>
    </xf>
    <xf numFmtId="0" fontId="11" fillId="2" borderId="4" xfId="14" applyFont="1" applyFill="1" applyBorder="1" applyAlignment="1">
      <alignment horizontal="center" vertical="center"/>
    </xf>
    <xf numFmtId="177" fontId="45" fillId="0" borderId="12" xfId="2" applyNumberFormat="1" applyFont="1" applyBorder="1" applyAlignment="1">
      <alignment horizontal="center" vertical="center" shrinkToFit="1"/>
    </xf>
    <xf numFmtId="0" fontId="45" fillId="0" borderId="0" xfId="2" applyFont="1" applyAlignment="1">
      <alignment horizontal="center" vertical="center" shrinkToFit="1"/>
    </xf>
    <xf numFmtId="0" fontId="45" fillId="0" borderId="47" xfId="2" applyFont="1" applyBorder="1" applyAlignment="1">
      <alignment horizontal="center" vertical="center" shrinkToFit="1"/>
    </xf>
    <xf numFmtId="0" fontId="11" fillId="0" borderId="48" xfId="14" applyFont="1" applyBorder="1" applyAlignment="1">
      <alignment horizontal="center" vertical="center"/>
    </xf>
    <xf numFmtId="0" fontId="11" fillId="0" borderId="49" xfId="14" applyFont="1" applyBorder="1" applyAlignment="1">
      <alignment horizontal="center" vertical="center"/>
    </xf>
    <xf numFmtId="0" fontId="11" fillId="2" borderId="50" xfId="14" applyFont="1" applyFill="1" applyBorder="1" applyAlignment="1">
      <alignment horizontal="center" vertical="center"/>
    </xf>
    <xf numFmtId="0" fontId="11" fillId="2" borderId="51" xfId="14" applyFont="1" applyFill="1" applyBorder="1" applyAlignment="1">
      <alignment horizontal="center" vertical="center"/>
    </xf>
    <xf numFmtId="0" fontId="11" fillId="2" borderId="52" xfId="14" applyFont="1" applyFill="1" applyBorder="1" applyAlignment="1">
      <alignment horizontal="center" vertical="center"/>
    </xf>
    <xf numFmtId="0" fontId="45" fillId="0" borderId="50" xfId="2" applyFont="1" applyBorder="1" applyAlignment="1">
      <alignment horizontal="center" vertical="center" shrinkToFit="1"/>
    </xf>
    <xf numFmtId="0" fontId="45" fillId="0" borderId="51" xfId="2" applyFont="1" applyBorder="1" applyAlignment="1">
      <alignment horizontal="center" vertical="center" shrinkToFit="1"/>
    </xf>
    <xf numFmtId="0" fontId="45" fillId="0" borderId="53" xfId="2" applyFont="1" applyBorder="1" applyAlignment="1">
      <alignment horizontal="center" vertical="center" shrinkToFit="1"/>
    </xf>
    <xf numFmtId="0" fontId="16" fillId="2" borderId="54" xfId="14" applyFont="1" applyFill="1" applyBorder="1" applyAlignment="1">
      <alignment horizontal="center" vertical="center" wrapText="1"/>
    </xf>
    <xf numFmtId="0" fontId="54" fillId="2" borderId="55" xfId="14" applyFont="1" applyFill="1" applyBorder="1" applyAlignment="1">
      <alignment horizontal="center" vertical="center" wrapText="1"/>
    </xf>
    <xf numFmtId="0" fontId="16" fillId="2" borderId="56" xfId="14" applyFont="1" applyFill="1" applyBorder="1" applyAlignment="1">
      <alignment horizontal="center" vertical="center"/>
    </xf>
    <xf numFmtId="0" fontId="16" fillId="2" borderId="57" xfId="14" applyFont="1" applyFill="1" applyBorder="1" applyAlignment="1">
      <alignment horizontal="center" vertical="center"/>
    </xf>
    <xf numFmtId="0" fontId="16" fillId="2" borderId="58" xfId="14" applyFont="1" applyFill="1" applyBorder="1" applyAlignment="1">
      <alignment horizontal="center" vertical="center"/>
    </xf>
    <xf numFmtId="0" fontId="16" fillId="2" borderId="59" xfId="14" applyFont="1" applyFill="1" applyBorder="1" applyAlignment="1">
      <alignment horizontal="center" vertical="center" wrapText="1"/>
    </xf>
    <xf numFmtId="0" fontId="16" fillId="2" borderId="27" xfId="14" applyFont="1" applyFill="1" applyBorder="1" applyAlignment="1">
      <alignment horizontal="center" vertical="center"/>
    </xf>
    <xf numFmtId="0" fontId="16" fillId="2" borderId="29" xfId="14" applyFont="1" applyFill="1" applyBorder="1" applyAlignment="1">
      <alignment horizontal="center" vertical="center"/>
    </xf>
    <xf numFmtId="0" fontId="16" fillId="2" borderId="28" xfId="14" applyFont="1" applyFill="1" applyBorder="1" applyAlignment="1">
      <alignment horizontal="center" vertical="center"/>
    </xf>
    <xf numFmtId="0" fontId="11" fillId="2" borderId="14" xfId="2" applyFont="1" applyFill="1" applyBorder="1" applyAlignment="1">
      <alignment vertical="center" wrapText="1"/>
    </xf>
    <xf numFmtId="0" fontId="16" fillId="2" borderId="46" xfId="14" applyFont="1" applyFill="1" applyBorder="1" applyAlignment="1">
      <alignment horizontal="center" vertical="center" wrapText="1"/>
    </xf>
    <xf numFmtId="0" fontId="54" fillId="2" borderId="60" xfId="14" applyFont="1" applyFill="1" applyBorder="1" applyAlignment="1">
      <alignment horizontal="center" vertical="center" wrapText="1"/>
    </xf>
    <xf numFmtId="0" fontId="16" fillId="2" borderId="61" xfId="14" applyFont="1" applyFill="1" applyBorder="1" applyAlignment="1">
      <alignment horizontal="center" vertical="center"/>
    </xf>
    <xf numFmtId="0" fontId="16" fillId="2" borderId="3" xfId="14" applyFont="1" applyFill="1" applyBorder="1" applyAlignment="1">
      <alignment horizontal="center" vertical="center"/>
    </xf>
    <xf numFmtId="0" fontId="16" fillId="2" borderId="8" xfId="14" applyFont="1" applyFill="1" applyBorder="1" applyAlignment="1">
      <alignment horizontal="center" vertical="center"/>
    </xf>
    <xf numFmtId="0" fontId="16" fillId="2" borderId="62" xfId="14" applyFont="1" applyFill="1" applyBorder="1" applyAlignment="1">
      <alignment horizontal="center" vertical="center"/>
    </xf>
    <xf numFmtId="0" fontId="16" fillId="2" borderId="10" xfId="14" applyFont="1" applyFill="1" applyBorder="1" applyAlignment="1">
      <alignment horizontal="center" vertical="center" wrapText="1"/>
    </xf>
    <xf numFmtId="0" fontId="16" fillId="2" borderId="30" xfId="14" applyFont="1" applyFill="1" applyBorder="1" applyAlignment="1">
      <alignment horizontal="center" vertical="center"/>
    </xf>
    <xf numFmtId="0" fontId="16" fillId="2" borderId="1" xfId="14" applyFont="1" applyFill="1" applyBorder="1" applyAlignment="1">
      <alignment horizontal="center" vertical="center"/>
    </xf>
    <xf numFmtId="0" fontId="16" fillId="2" borderId="31" xfId="14" applyFont="1" applyFill="1" applyBorder="1" applyAlignment="1">
      <alignment horizontal="center" vertical="center"/>
    </xf>
    <xf numFmtId="0" fontId="14" fillId="2" borderId="15" xfId="2" applyFill="1" applyBorder="1" applyAlignment="1">
      <alignment vertical="center" wrapText="1"/>
    </xf>
    <xf numFmtId="0" fontId="16" fillId="2" borderId="7" xfId="14" applyFont="1" applyFill="1" applyBorder="1" applyAlignment="1">
      <alignment horizontal="center" vertical="center" shrinkToFit="1"/>
    </xf>
    <xf numFmtId="0" fontId="16" fillId="2" borderId="14" xfId="14" applyFont="1" applyFill="1" applyBorder="1" applyAlignment="1">
      <alignment horizontal="center" vertical="center" shrinkToFit="1"/>
    </xf>
    <xf numFmtId="0" fontId="53" fillId="0" borderId="0" xfId="14" applyFont="1" applyAlignment="1">
      <alignment horizontal="center" vertical="center"/>
    </xf>
    <xf numFmtId="0" fontId="16" fillId="2" borderId="63" xfId="14" applyFont="1" applyFill="1" applyBorder="1" applyAlignment="1">
      <alignment horizontal="center" vertical="center" wrapText="1"/>
    </xf>
    <xf numFmtId="0" fontId="54" fillId="2" borderId="64" xfId="14" applyFont="1" applyFill="1" applyBorder="1" applyAlignment="1">
      <alignment horizontal="center" vertical="center" wrapText="1"/>
    </xf>
    <xf numFmtId="0" fontId="16" fillId="2" borderId="61" xfId="14" applyFont="1" applyFill="1" applyBorder="1" applyAlignment="1">
      <alignment horizontal="center" vertical="center"/>
    </xf>
    <xf numFmtId="0" fontId="16" fillId="2" borderId="1" xfId="14" applyFont="1" applyFill="1" applyBorder="1" applyAlignment="1">
      <alignment horizontal="center" vertical="center"/>
    </xf>
    <xf numFmtId="0" fontId="16" fillId="2" borderId="8" xfId="14" applyFont="1" applyFill="1" applyBorder="1" applyAlignment="1">
      <alignment horizontal="center" vertical="center"/>
    </xf>
    <xf numFmtId="0" fontId="16" fillId="2" borderId="3" xfId="14" applyFont="1" applyFill="1" applyBorder="1" applyAlignment="1">
      <alignment horizontal="center" vertical="center"/>
    </xf>
    <xf numFmtId="0" fontId="16" fillId="2" borderId="62" xfId="14" applyFont="1" applyFill="1" applyBorder="1" applyAlignment="1">
      <alignment horizontal="center" vertical="center"/>
    </xf>
    <xf numFmtId="0" fontId="16" fillId="2" borderId="10" xfId="14" applyFont="1" applyFill="1" applyBorder="1" applyAlignment="1">
      <alignment horizontal="center" vertical="center" shrinkToFit="1"/>
    </xf>
    <xf numFmtId="0" fontId="16" fillId="2" borderId="13" xfId="14" applyFont="1" applyFill="1" applyBorder="1" applyAlignment="1">
      <alignment horizontal="center" vertical="center" shrinkToFit="1"/>
    </xf>
    <xf numFmtId="0" fontId="16" fillId="2" borderId="2" xfId="14" applyFont="1" applyFill="1" applyBorder="1" applyAlignment="1">
      <alignment horizontal="center" vertical="center"/>
    </xf>
    <xf numFmtId="0" fontId="14" fillId="2" borderId="13" xfId="2" applyFill="1" applyBorder="1" applyAlignment="1">
      <alignment vertical="center" wrapText="1"/>
    </xf>
    <xf numFmtId="178" fontId="16" fillId="0" borderId="30" xfId="14" applyNumberFormat="1" applyFont="1" applyBorder="1" applyAlignment="1">
      <alignment horizontal="center" vertical="center" shrinkToFit="1"/>
    </xf>
    <xf numFmtId="0" fontId="16" fillId="0" borderId="62" xfId="14" quotePrefix="1" applyFont="1" applyBorder="1" applyAlignment="1">
      <alignment horizontal="center" vertical="center" shrinkToFit="1"/>
    </xf>
    <xf numFmtId="0" fontId="16" fillId="0" borderId="61" xfId="14" applyFont="1" applyBorder="1" applyAlignment="1">
      <alignment vertical="center" shrinkToFit="1"/>
    </xf>
    <xf numFmtId="0" fontId="16" fillId="0" borderId="1" xfId="14" applyFont="1" applyBorder="1" applyAlignment="1">
      <alignment vertical="center" shrinkToFit="1"/>
    </xf>
    <xf numFmtId="0" fontId="16" fillId="0" borderId="62" xfId="14" applyFont="1" applyBorder="1" applyAlignment="1">
      <alignment vertical="center" shrinkToFit="1"/>
    </xf>
    <xf numFmtId="0" fontId="16" fillId="0" borderId="3" xfId="14" applyFont="1" applyBorder="1" applyAlignment="1">
      <alignment horizontal="center" vertical="center" shrinkToFit="1"/>
    </xf>
    <xf numFmtId="0" fontId="16" fillId="0" borderId="1" xfId="14" applyFont="1" applyBorder="1" applyAlignment="1">
      <alignment horizontal="center" vertical="center" shrinkToFit="1"/>
    </xf>
    <xf numFmtId="0" fontId="16" fillId="0" borderId="8" xfId="14" applyFont="1" applyBorder="1" applyAlignment="1">
      <alignment vertical="center" shrinkToFit="1"/>
    </xf>
    <xf numFmtId="2" fontId="16" fillId="0" borderId="1" xfId="14" applyNumberFormat="1" applyFont="1" applyBorder="1" applyAlignment="1">
      <alignment vertical="center" shrinkToFit="1"/>
    </xf>
    <xf numFmtId="2" fontId="16" fillId="0" borderId="62" xfId="14" applyNumberFormat="1" applyFont="1" applyBorder="1" applyAlignment="1">
      <alignment vertical="center" shrinkToFit="1"/>
    </xf>
    <xf numFmtId="0" fontId="11" fillId="0" borderId="1" xfId="2" applyFont="1" applyBorder="1" applyAlignment="1">
      <alignment vertical="center"/>
    </xf>
    <xf numFmtId="0" fontId="16" fillId="0" borderId="62" xfId="14" applyFont="1" applyBorder="1" applyAlignment="1">
      <alignment horizontal="center" vertical="center" shrinkToFit="1"/>
    </xf>
    <xf numFmtId="0" fontId="16" fillId="0" borderId="31" xfId="14" applyFont="1" applyBorder="1" applyAlignment="1">
      <alignment vertical="center" shrinkToFit="1"/>
    </xf>
    <xf numFmtId="2" fontId="16" fillId="0" borderId="31" xfId="14" applyNumberFormat="1" applyFont="1" applyBorder="1" applyAlignment="1">
      <alignment vertical="center" shrinkToFit="1"/>
    </xf>
    <xf numFmtId="178" fontId="16" fillId="0" borderId="65" xfId="14" applyNumberFormat="1" applyFont="1" applyBorder="1" applyAlignment="1">
      <alignment horizontal="center" vertical="center" shrinkToFit="1"/>
    </xf>
    <xf numFmtId="0" fontId="16" fillId="0" borderId="66" xfId="14" applyFont="1" applyBorder="1" applyAlignment="1">
      <alignment horizontal="center" vertical="center" shrinkToFit="1"/>
    </xf>
    <xf numFmtId="0" fontId="16" fillId="0" borderId="67" xfId="14" applyFont="1" applyBorder="1" applyAlignment="1">
      <alignment vertical="center" shrinkToFit="1"/>
    </xf>
    <xf numFmtId="0" fontId="16" fillId="0" borderId="68" xfId="14" applyFont="1" applyBorder="1" applyAlignment="1">
      <alignment vertical="center" shrinkToFit="1"/>
    </xf>
    <xf numFmtId="0" fontId="16" fillId="0" borderId="69" xfId="14" applyFont="1" applyBorder="1" applyAlignment="1">
      <alignment vertical="center" shrinkToFit="1"/>
    </xf>
    <xf numFmtId="0" fontId="16" fillId="0" borderId="70" xfId="14" applyFont="1" applyBorder="1" applyAlignment="1">
      <alignment vertical="center" shrinkToFit="1"/>
    </xf>
    <xf numFmtId="0" fontId="16" fillId="0" borderId="71" xfId="14" applyFont="1" applyBorder="1" applyAlignment="1">
      <alignment vertical="center" shrinkToFit="1"/>
    </xf>
    <xf numFmtId="0" fontId="16" fillId="0" borderId="67" xfId="14" applyFont="1" applyBorder="1" applyAlignment="1">
      <alignment horizontal="center" vertical="center" shrinkToFit="1"/>
    </xf>
    <xf numFmtId="0" fontId="16" fillId="0" borderId="69" xfId="14" applyFont="1" applyBorder="1" applyAlignment="1">
      <alignment horizontal="center" vertical="center" shrinkToFit="1"/>
    </xf>
    <xf numFmtId="2" fontId="16" fillId="0" borderId="69" xfId="14" applyNumberFormat="1" applyFont="1" applyBorder="1" applyAlignment="1">
      <alignment vertical="center" shrinkToFit="1"/>
    </xf>
    <xf numFmtId="2" fontId="16" fillId="0" borderId="72" xfId="14" applyNumberFormat="1" applyFont="1" applyBorder="1" applyAlignment="1">
      <alignment vertical="center" shrinkToFit="1"/>
    </xf>
    <xf numFmtId="0" fontId="11" fillId="0" borderId="73" xfId="14" applyFont="1" applyBorder="1" applyAlignment="1">
      <alignment horizontal="center" vertical="center" shrinkToFit="1"/>
    </xf>
    <xf numFmtId="0" fontId="11" fillId="0" borderId="74" xfId="14" applyFont="1" applyBorder="1" applyAlignment="1">
      <alignment horizontal="center" vertical="center" shrinkToFit="1"/>
    </xf>
    <xf numFmtId="0" fontId="11" fillId="0" borderId="73" xfId="14" applyFont="1" applyBorder="1" applyAlignment="1">
      <alignment vertical="center" shrinkToFit="1"/>
    </xf>
    <xf numFmtId="0" fontId="11" fillId="0" borderId="75" xfId="14" applyFont="1" applyBorder="1" applyAlignment="1">
      <alignment vertical="center" shrinkToFit="1"/>
    </xf>
    <xf numFmtId="0" fontId="11" fillId="0" borderId="76" xfId="14" applyFont="1" applyBorder="1" applyAlignment="1">
      <alignment vertical="center" shrinkToFit="1"/>
    </xf>
    <xf numFmtId="0" fontId="11" fillId="0" borderId="77" xfId="14" applyFont="1" applyBorder="1" applyAlignment="1">
      <alignment vertical="center" shrinkToFit="1"/>
    </xf>
    <xf numFmtId="0" fontId="11" fillId="0" borderId="74" xfId="14" applyFont="1" applyBorder="1" applyAlignment="1">
      <alignment vertical="center" shrinkToFit="1"/>
    </xf>
    <xf numFmtId="0" fontId="11" fillId="2" borderId="51" xfId="14" applyFont="1" applyFill="1" applyBorder="1" applyAlignment="1">
      <alignment horizontal="center" vertical="center" shrinkToFit="1"/>
    </xf>
    <xf numFmtId="0" fontId="11" fillId="2" borderId="49" xfId="14" applyFont="1" applyFill="1" applyBorder="1" applyAlignment="1">
      <alignment horizontal="center" vertical="center" shrinkToFit="1"/>
    </xf>
    <xf numFmtId="198" fontId="11" fillId="0" borderId="73" xfId="14" applyNumberFormat="1" applyFont="1" applyBorder="1" applyAlignment="1">
      <alignment vertical="center" shrinkToFit="1"/>
    </xf>
    <xf numFmtId="198" fontId="11" fillId="0" borderId="75" xfId="14" applyNumberFormat="1" applyFont="1" applyBorder="1" applyAlignment="1">
      <alignment vertical="center" shrinkToFit="1"/>
    </xf>
    <xf numFmtId="198" fontId="11" fillId="0" borderId="76" xfId="14" applyNumberFormat="1" applyFont="1" applyBorder="1" applyAlignment="1">
      <alignment vertical="center" shrinkToFit="1"/>
    </xf>
    <xf numFmtId="2" fontId="11" fillId="0" borderId="78" xfId="14" applyNumberFormat="1" applyFont="1" applyBorder="1" applyAlignment="1">
      <alignment vertical="center" shrinkToFit="1"/>
    </xf>
    <xf numFmtId="2" fontId="11" fillId="0" borderId="75" xfId="14" applyNumberFormat="1" applyFont="1" applyBorder="1" applyAlignment="1">
      <alignment vertical="center" shrinkToFit="1"/>
    </xf>
    <xf numFmtId="2" fontId="11" fillId="0" borderId="74" xfId="14" applyNumberFormat="1" applyFont="1" applyBorder="1" applyAlignment="1">
      <alignment vertical="center" shrinkToFit="1"/>
    </xf>
    <xf numFmtId="0" fontId="11" fillId="0" borderId="79" xfId="2" applyFont="1" applyBorder="1" applyAlignment="1">
      <alignment vertical="center"/>
    </xf>
  </cellXfs>
  <cellStyles count="15">
    <cellStyle name="桁区切り 2" xfId="3" xr:uid="{00000000-0005-0000-0000-000000000000}"/>
    <cellStyle name="桁区切り 3" xfId="6" xr:uid="{00000000-0005-0000-0000-000001000000}"/>
    <cellStyle name="桁区切り 3 2" xfId="9" xr:uid="{00000000-0005-0000-0000-000002000000}"/>
    <cellStyle name="桁区切り 3 2 2" xfId="13" xr:uid="{B2498B4A-812C-42E3-93C0-5FEC300E071B}"/>
    <cellStyle name="桁区切り 3 3" xfId="11" xr:uid="{CB296226-9863-4875-9631-ED2BA48F5E3B}"/>
    <cellStyle name="標準" xfId="0" builtinId="0"/>
    <cellStyle name="標準 2" xfId="1" xr:uid="{00000000-0005-0000-0000-000004000000}"/>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4 2 2" xfId="12" xr:uid="{8773049C-9498-43B9-B122-4A4C5527A674}"/>
    <cellStyle name="標準 4 3" xfId="10" xr:uid="{F3DF8435-6981-4D02-B20C-4C72352EF241}"/>
    <cellStyle name="標準 4 4" xfId="14" xr:uid="{1B20EDC9-FAD5-4635-A59B-2CECC3100EB8}"/>
    <cellStyle name="標準_021220点検表修正案" xfId="7" xr:uid="{00000000-0005-0000-0000-000009000000}"/>
  </cellStyles>
  <dxfs count="172">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FFFF00"/>
      <color rgb="FF00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externalLink" Target="externalLinks/externalLink3.xml"/><Relationship Id="rId79"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externalLink" Target="externalLinks/externalLink2.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7.JPG"/><Relationship Id="rId2" Type="http://schemas.openxmlformats.org/officeDocument/2006/relationships/image" Target="../media/image6.JPG"/><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1.png"/></Relationships>
</file>

<file path=xl/drawings/_rels/drawing9.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3.emf"/><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3.emf"/><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3" Type="http://schemas.openxmlformats.org/officeDocument/2006/relationships/image" Target="../media/image15.JPG"/><Relationship Id="rId2" Type="http://schemas.openxmlformats.org/officeDocument/2006/relationships/image" Target="../media/image14.jpeg"/><Relationship Id="rId1" Type="http://schemas.openxmlformats.org/officeDocument/2006/relationships/image" Target="../media/image2.png"/><Relationship Id="rId5" Type="http://schemas.openxmlformats.org/officeDocument/2006/relationships/image" Target="../media/image17.jpeg"/><Relationship Id="rId4" Type="http://schemas.openxmlformats.org/officeDocument/2006/relationships/image" Target="../media/image16.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19.jpeg"/><Relationship Id="rId2" Type="http://schemas.openxmlformats.org/officeDocument/2006/relationships/image" Target="../media/image18.jpeg"/><Relationship Id="rId1" Type="http://schemas.openxmlformats.org/officeDocument/2006/relationships/image" Target="../media/image2.png"/><Relationship Id="rId5" Type="http://schemas.openxmlformats.org/officeDocument/2006/relationships/image" Target="../media/image21.jpeg"/><Relationship Id="rId4" Type="http://schemas.openxmlformats.org/officeDocument/2006/relationships/image" Target="../media/image20.JPG"/></Relationships>
</file>

<file path=xl/drawings/_rels/drawing14.xml.rels><?xml version="1.0" encoding="UTF-8" standalone="yes"?>
<Relationships xmlns="http://schemas.openxmlformats.org/package/2006/relationships"><Relationship Id="rId3" Type="http://schemas.openxmlformats.org/officeDocument/2006/relationships/image" Target="../media/image23.jpeg"/><Relationship Id="rId2" Type="http://schemas.openxmlformats.org/officeDocument/2006/relationships/image" Target="../media/image22.JPG"/><Relationship Id="rId1" Type="http://schemas.openxmlformats.org/officeDocument/2006/relationships/image" Target="../media/image2.png"/><Relationship Id="rId5" Type="http://schemas.openxmlformats.org/officeDocument/2006/relationships/image" Target="../media/image25.JPG"/><Relationship Id="rId4" Type="http://schemas.openxmlformats.org/officeDocument/2006/relationships/image" Target="../media/image24.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27.png"/><Relationship Id="rId1" Type="http://schemas.openxmlformats.org/officeDocument/2006/relationships/image" Target="../media/image26.emf"/></Relationships>
</file>

<file path=xl/drawings/_rels/drawing16.xml.rels><?xml version="1.0" encoding="UTF-8" standalone="yes"?>
<Relationships xmlns="http://schemas.openxmlformats.org/package/2006/relationships"><Relationship Id="rId2" Type="http://schemas.openxmlformats.org/officeDocument/2006/relationships/image" Target="../media/image28.png"/><Relationship Id="rId1" Type="http://schemas.openxmlformats.org/officeDocument/2006/relationships/image" Target="../media/image26.emf"/></Relationships>
</file>

<file path=xl/drawings/_rels/drawing17.xml.rels><?xml version="1.0" encoding="UTF-8" standalone="yes"?>
<Relationships xmlns="http://schemas.openxmlformats.org/package/2006/relationships"><Relationship Id="rId2" Type="http://schemas.openxmlformats.org/officeDocument/2006/relationships/image" Target="../media/image29.png"/><Relationship Id="rId1" Type="http://schemas.openxmlformats.org/officeDocument/2006/relationships/image" Target="../media/image26.emf"/></Relationships>
</file>

<file path=xl/drawings/_rels/drawing18.xml.rels><?xml version="1.0" encoding="UTF-8" standalone="yes"?>
<Relationships xmlns="http://schemas.openxmlformats.org/package/2006/relationships"><Relationship Id="rId2" Type="http://schemas.openxmlformats.org/officeDocument/2006/relationships/image" Target="../media/image30.png"/><Relationship Id="rId1" Type="http://schemas.openxmlformats.org/officeDocument/2006/relationships/image" Target="../media/image26.emf"/></Relationships>
</file>

<file path=xl/drawings/_rels/drawing19.xml.rels><?xml version="1.0" encoding="UTF-8" standalone="yes"?>
<Relationships xmlns="http://schemas.openxmlformats.org/package/2006/relationships"><Relationship Id="rId2" Type="http://schemas.openxmlformats.org/officeDocument/2006/relationships/image" Target="../media/image31.png"/><Relationship Id="rId1" Type="http://schemas.openxmlformats.org/officeDocument/2006/relationships/image" Target="../media/image26.emf"/></Relationships>
</file>

<file path=xl/drawings/_rels/drawing20.xml.rels><?xml version="1.0" encoding="UTF-8" standalone="yes"?>
<Relationships xmlns="http://schemas.openxmlformats.org/package/2006/relationships"><Relationship Id="rId1" Type="http://schemas.openxmlformats.org/officeDocument/2006/relationships/image" Target="../media/image32.emf"/></Relationships>
</file>

<file path=xl/drawings/_rels/drawing21.xml.rels><?xml version="1.0" encoding="UTF-8" standalone="yes"?>
<Relationships xmlns="http://schemas.openxmlformats.org/package/2006/relationships"><Relationship Id="rId1" Type="http://schemas.openxmlformats.org/officeDocument/2006/relationships/image" Target="../media/image32.emf"/></Relationships>
</file>

<file path=xl/drawings/_rels/drawing22.xml.rels><?xml version="1.0" encoding="UTF-8" standalone="yes"?>
<Relationships xmlns="http://schemas.openxmlformats.org/package/2006/relationships"><Relationship Id="rId1" Type="http://schemas.openxmlformats.org/officeDocument/2006/relationships/image" Target="../media/image32.emf"/></Relationships>
</file>

<file path=xl/drawings/_rels/drawing23.xml.rels><?xml version="1.0" encoding="UTF-8" standalone="yes"?>
<Relationships xmlns="http://schemas.openxmlformats.org/package/2006/relationships"><Relationship Id="rId1" Type="http://schemas.openxmlformats.org/officeDocument/2006/relationships/image" Target="../media/image32.emf"/></Relationships>
</file>

<file path=xl/drawings/_rels/drawing24.xml.rels><?xml version="1.0" encoding="UTF-8" standalone="yes"?>
<Relationships xmlns="http://schemas.openxmlformats.org/package/2006/relationships"><Relationship Id="rId1" Type="http://schemas.openxmlformats.org/officeDocument/2006/relationships/image" Target="../media/image32.emf"/></Relationships>
</file>

<file path=xl/drawings/_rels/drawing25.xml.rels><?xml version="1.0" encoding="UTF-8" standalone="yes"?>
<Relationships xmlns="http://schemas.openxmlformats.org/package/2006/relationships"><Relationship Id="rId1" Type="http://schemas.openxmlformats.org/officeDocument/2006/relationships/image" Target="../media/image32.emf"/></Relationships>
</file>

<file path=xl/drawings/_rels/drawing26.xml.rels><?xml version="1.0" encoding="UTF-8" standalone="yes"?>
<Relationships xmlns="http://schemas.openxmlformats.org/package/2006/relationships"><Relationship Id="rId1" Type="http://schemas.openxmlformats.org/officeDocument/2006/relationships/image" Target="../media/image32.emf"/></Relationships>
</file>

<file path=xl/drawings/_rels/drawing27.xml.rels><?xml version="1.0" encoding="UTF-8" standalone="yes"?>
<Relationships xmlns="http://schemas.openxmlformats.org/package/2006/relationships"><Relationship Id="rId1" Type="http://schemas.openxmlformats.org/officeDocument/2006/relationships/image" Target="../media/image32.emf"/></Relationships>
</file>

<file path=xl/drawings/_rels/drawing28.xml.rels><?xml version="1.0" encoding="UTF-8" standalone="yes"?>
<Relationships xmlns="http://schemas.openxmlformats.org/package/2006/relationships"><Relationship Id="rId1" Type="http://schemas.openxmlformats.org/officeDocument/2006/relationships/image" Target="../media/image32.emf"/></Relationships>
</file>

<file path=xl/drawings/_rels/drawing29.xml.rels><?xml version="1.0" encoding="UTF-8" standalone="yes"?>
<Relationships xmlns="http://schemas.openxmlformats.org/package/2006/relationships"><Relationship Id="rId1" Type="http://schemas.openxmlformats.org/officeDocument/2006/relationships/image" Target="../media/image32.emf"/></Relationships>
</file>

<file path=xl/drawings/_rels/drawing30.xml.rels><?xml version="1.0" encoding="UTF-8" standalone="yes"?>
<Relationships xmlns="http://schemas.openxmlformats.org/package/2006/relationships"><Relationship Id="rId1" Type="http://schemas.openxmlformats.org/officeDocument/2006/relationships/image" Target="../media/image32.emf"/></Relationships>
</file>

<file path=xl/drawings/_rels/drawing31.xml.rels><?xml version="1.0" encoding="UTF-8" standalone="yes"?>
<Relationships xmlns="http://schemas.openxmlformats.org/package/2006/relationships"><Relationship Id="rId1" Type="http://schemas.openxmlformats.org/officeDocument/2006/relationships/image" Target="../media/image32.emf"/></Relationships>
</file>

<file path=xl/drawings/_rels/drawing32.xml.rels><?xml version="1.0" encoding="UTF-8" standalone="yes"?>
<Relationships xmlns="http://schemas.openxmlformats.org/package/2006/relationships"><Relationship Id="rId1" Type="http://schemas.openxmlformats.org/officeDocument/2006/relationships/image" Target="../media/image32.emf"/></Relationships>
</file>

<file path=xl/drawings/_rels/drawing33.xml.rels><?xml version="1.0" encoding="UTF-8" standalone="yes"?>
<Relationships xmlns="http://schemas.openxmlformats.org/package/2006/relationships"><Relationship Id="rId1" Type="http://schemas.openxmlformats.org/officeDocument/2006/relationships/image" Target="../media/image32.emf"/></Relationships>
</file>

<file path=xl/drawings/_rels/drawing34.xml.rels><?xml version="1.0" encoding="UTF-8" standalone="yes"?>
<Relationships xmlns="http://schemas.openxmlformats.org/package/2006/relationships"><Relationship Id="rId1" Type="http://schemas.openxmlformats.org/officeDocument/2006/relationships/image" Target="../media/image32.emf"/></Relationships>
</file>

<file path=xl/drawings/_rels/drawing35.xml.rels><?xml version="1.0" encoding="UTF-8" standalone="yes"?>
<Relationships xmlns="http://schemas.openxmlformats.org/package/2006/relationships"><Relationship Id="rId1" Type="http://schemas.openxmlformats.org/officeDocument/2006/relationships/image" Target="../media/image32.emf"/></Relationships>
</file>

<file path=xl/drawings/_rels/drawing36.xml.rels><?xml version="1.0" encoding="UTF-8" standalone="yes"?>
<Relationships xmlns="http://schemas.openxmlformats.org/package/2006/relationships"><Relationship Id="rId1" Type="http://schemas.openxmlformats.org/officeDocument/2006/relationships/image" Target="../media/image32.emf"/></Relationships>
</file>

<file path=xl/drawings/_rels/drawing37.xml.rels><?xml version="1.0" encoding="UTF-8" standalone="yes"?>
<Relationships xmlns="http://schemas.openxmlformats.org/package/2006/relationships"><Relationship Id="rId1" Type="http://schemas.openxmlformats.org/officeDocument/2006/relationships/image" Target="../media/image32.emf"/></Relationships>
</file>

<file path=xl/drawings/_rels/drawing38.xml.rels><?xml version="1.0" encoding="UTF-8" standalone="yes"?>
<Relationships xmlns="http://schemas.openxmlformats.org/package/2006/relationships"><Relationship Id="rId1" Type="http://schemas.openxmlformats.org/officeDocument/2006/relationships/image" Target="../media/image32.emf"/></Relationships>
</file>

<file path=xl/drawings/_rels/drawing39.xml.rels><?xml version="1.0" encoding="UTF-8" standalone="yes"?>
<Relationships xmlns="http://schemas.openxmlformats.org/package/2006/relationships"><Relationship Id="rId1" Type="http://schemas.openxmlformats.org/officeDocument/2006/relationships/image" Target="../media/image32.emf"/></Relationships>
</file>

<file path=xl/drawings/_rels/drawing40.xml.rels><?xml version="1.0" encoding="UTF-8" standalone="yes"?>
<Relationships xmlns="http://schemas.openxmlformats.org/package/2006/relationships"><Relationship Id="rId1" Type="http://schemas.openxmlformats.org/officeDocument/2006/relationships/image" Target="../media/image32.emf"/></Relationships>
</file>

<file path=xl/drawings/_rels/drawing41.xml.rels><?xml version="1.0" encoding="UTF-8" standalone="yes"?>
<Relationships xmlns="http://schemas.openxmlformats.org/package/2006/relationships"><Relationship Id="rId1" Type="http://schemas.openxmlformats.org/officeDocument/2006/relationships/image" Target="../media/image32.emf"/></Relationships>
</file>

<file path=xl/drawings/_rels/drawing42.xml.rels><?xml version="1.0" encoding="UTF-8" standalone="yes"?>
<Relationships xmlns="http://schemas.openxmlformats.org/package/2006/relationships"><Relationship Id="rId1" Type="http://schemas.openxmlformats.org/officeDocument/2006/relationships/image" Target="../media/image32.emf"/></Relationships>
</file>

<file path=xl/drawings/_rels/drawing43.xml.rels><?xml version="1.0" encoding="UTF-8" standalone="yes"?>
<Relationships xmlns="http://schemas.openxmlformats.org/package/2006/relationships"><Relationship Id="rId1" Type="http://schemas.openxmlformats.org/officeDocument/2006/relationships/image" Target="../media/image32.emf"/></Relationships>
</file>

<file path=xl/drawings/_rels/drawing44.xml.rels><?xml version="1.0" encoding="UTF-8" standalone="yes"?>
<Relationships xmlns="http://schemas.openxmlformats.org/package/2006/relationships"><Relationship Id="rId1" Type="http://schemas.openxmlformats.org/officeDocument/2006/relationships/image" Target="../media/image32.emf"/></Relationships>
</file>

<file path=xl/drawings/_rels/drawing45.xml.rels><?xml version="1.0" encoding="UTF-8" standalone="yes"?>
<Relationships xmlns="http://schemas.openxmlformats.org/package/2006/relationships"><Relationship Id="rId1" Type="http://schemas.openxmlformats.org/officeDocument/2006/relationships/image" Target="../media/image32.emf"/></Relationships>
</file>

<file path=xl/drawings/_rels/drawing46.xml.rels><?xml version="1.0" encoding="UTF-8" standalone="yes"?>
<Relationships xmlns="http://schemas.openxmlformats.org/package/2006/relationships"><Relationship Id="rId1" Type="http://schemas.openxmlformats.org/officeDocument/2006/relationships/image" Target="../media/image32.emf"/></Relationships>
</file>

<file path=xl/drawings/_rels/drawing47.xml.rels><?xml version="1.0" encoding="UTF-8" standalone="yes"?>
<Relationships xmlns="http://schemas.openxmlformats.org/package/2006/relationships"><Relationship Id="rId1" Type="http://schemas.openxmlformats.org/officeDocument/2006/relationships/image" Target="../media/image32.emf"/></Relationships>
</file>

<file path=xl/drawings/_rels/drawing48.xml.rels><?xml version="1.0" encoding="UTF-8" standalone="yes"?>
<Relationships xmlns="http://schemas.openxmlformats.org/package/2006/relationships"><Relationship Id="rId1" Type="http://schemas.openxmlformats.org/officeDocument/2006/relationships/image" Target="../media/image32.emf"/></Relationships>
</file>

<file path=xl/drawings/_rels/drawing49.xml.rels><?xml version="1.0" encoding="UTF-8" standalone="yes"?>
<Relationships xmlns="http://schemas.openxmlformats.org/package/2006/relationships"><Relationship Id="rId1" Type="http://schemas.openxmlformats.org/officeDocument/2006/relationships/image" Target="../media/image32.emf"/></Relationships>
</file>

<file path=xl/drawings/_rels/drawing50.xml.rels><?xml version="1.0" encoding="UTF-8" standalone="yes"?>
<Relationships xmlns="http://schemas.openxmlformats.org/package/2006/relationships"><Relationship Id="rId1" Type="http://schemas.openxmlformats.org/officeDocument/2006/relationships/image" Target="../media/image32.emf"/></Relationships>
</file>

<file path=xl/drawings/_rels/drawing51.xml.rels><?xml version="1.0" encoding="UTF-8" standalone="yes"?>
<Relationships xmlns="http://schemas.openxmlformats.org/package/2006/relationships"><Relationship Id="rId1" Type="http://schemas.openxmlformats.org/officeDocument/2006/relationships/image" Target="../media/image32.emf"/></Relationships>
</file>

<file path=xl/drawings/_rels/drawing52.xml.rels><?xml version="1.0" encoding="UTF-8" standalone="yes"?>
<Relationships xmlns="http://schemas.openxmlformats.org/package/2006/relationships"><Relationship Id="rId1" Type="http://schemas.openxmlformats.org/officeDocument/2006/relationships/image" Target="../media/image32.emf"/></Relationships>
</file>

<file path=xl/drawings/_rels/drawing53.xml.rels><?xml version="1.0" encoding="UTF-8" standalone="yes"?>
<Relationships xmlns="http://schemas.openxmlformats.org/package/2006/relationships"><Relationship Id="rId1" Type="http://schemas.openxmlformats.org/officeDocument/2006/relationships/image" Target="../media/image32.emf"/></Relationships>
</file>

<file path=xl/drawings/_rels/drawing54.xml.rels><?xml version="1.0" encoding="UTF-8" standalone="yes"?>
<Relationships xmlns="http://schemas.openxmlformats.org/package/2006/relationships"><Relationship Id="rId1" Type="http://schemas.openxmlformats.org/officeDocument/2006/relationships/image" Target="../media/image32.emf"/></Relationships>
</file>

<file path=xl/drawings/_rels/drawing55.xml.rels><?xml version="1.0" encoding="UTF-8" standalone="yes"?>
<Relationships xmlns="http://schemas.openxmlformats.org/package/2006/relationships"><Relationship Id="rId1" Type="http://schemas.openxmlformats.org/officeDocument/2006/relationships/image" Target="../media/image32.emf"/></Relationships>
</file>

<file path=xl/drawings/_rels/drawing56.xml.rels><?xml version="1.0" encoding="UTF-8" standalone="yes"?>
<Relationships xmlns="http://schemas.openxmlformats.org/package/2006/relationships"><Relationship Id="rId1" Type="http://schemas.openxmlformats.org/officeDocument/2006/relationships/image" Target="../media/image32.emf"/></Relationships>
</file>

<file path=xl/drawings/_rels/drawing57.xml.rels><?xml version="1.0" encoding="UTF-8" standalone="yes"?>
<Relationships xmlns="http://schemas.openxmlformats.org/package/2006/relationships"><Relationship Id="rId1" Type="http://schemas.openxmlformats.org/officeDocument/2006/relationships/image" Target="../media/image32.emf"/></Relationships>
</file>

<file path=xl/drawings/_rels/drawing58.xml.rels><?xml version="1.0" encoding="UTF-8" standalone="yes"?>
<Relationships xmlns="http://schemas.openxmlformats.org/package/2006/relationships"><Relationship Id="rId1" Type="http://schemas.openxmlformats.org/officeDocument/2006/relationships/image" Target="../media/image32.emf"/></Relationships>
</file>

<file path=xl/drawings/_rels/drawing59.xml.rels><?xml version="1.0" encoding="UTF-8" standalone="yes"?>
<Relationships xmlns="http://schemas.openxmlformats.org/package/2006/relationships"><Relationship Id="rId1" Type="http://schemas.openxmlformats.org/officeDocument/2006/relationships/image" Target="../media/image32.emf"/></Relationships>
</file>

<file path=xl/drawings/_rels/drawing60.xml.rels><?xml version="1.0" encoding="UTF-8" standalone="yes"?>
<Relationships xmlns="http://schemas.openxmlformats.org/package/2006/relationships"><Relationship Id="rId1" Type="http://schemas.openxmlformats.org/officeDocument/2006/relationships/image" Target="../media/image32.emf"/></Relationships>
</file>

<file path=xl/drawings/_rels/drawing61.xml.rels><?xml version="1.0" encoding="UTF-8" standalone="yes"?>
<Relationships xmlns="http://schemas.openxmlformats.org/package/2006/relationships"><Relationship Id="rId1" Type="http://schemas.openxmlformats.org/officeDocument/2006/relationships/image" Target="../media/image32.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14</xdr:col>
      <xdr:colOff>200025</xdr:colOff>
      <xdr:row>0</xdr:row>
      <xdr:rowOff>114300</xdr:rowOff>
    </xdr:from>
    <xdr:to>
      <xdr:col>23</xdr:col>
      <xdr:colOff>106252</xdr:colOff>
      <xdr:row>50</xdr:row>
      <xdr:rowOff>4814</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9772650" y="114300"/>
          <a:ext cx="6078427" cy="84249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168275</xdr:colOff>
      <xdr:row>6</xdr:row>
      <xdr:rowOff>168276</xdr:rowOff>
    </xdr:from>
    <xdr:to>
      <xdr:col>31</xdr:col>
      <xdr:colOff>251288</xdr:colOff>
      <xdr:row>17</xdr:row>
      <xdr:rowOff>316871</xdr:rowOff>
    </xdr:to>
    <xdr:grpSp>
      <xdr:nvGrpSpPr>
        <xdr:cNvPr id="4" name="グループ化 3">
          <a:extLst>
            <a:ext uri="{FF2B5EF4-FFF2-40B4-BE49-F238E27FC236}">
              <a16:creationId xmlns:a16="http://schemas.microsoft.com/office/drawing/2014/main" id="{00000000-0008-0000-0400-000004000000}"/>
            </a:ext>
          </a:extLst>
        </xdr:cNvPr>
        <xdr:cNvGrpSpPr/>
      </xdr:nvGrpSpPr>
      <xdr:grpSpPr>
        <a:xfrm>
          <a:off x="1565275" y="1565276"/>
          <a:ext cx="8338013" cy="5038095"/>
          <a:chOff x="1555750" y="1555751"/>
          <a:chExt cx="8339918" cy="5040000"/>
        </a:xfrm>
      </xdr:grpSpPr>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555750" y="1555751"/>
            <a:ext cx="8339918" cy="5040000"/>
          </a:xfrm>
          <a:prstGeom prst="rect">
            <a:avLst/>
          </a:prstGeom>
        </xdr:spPr>
      </xdr:pic>
      <xdr:sp macro="" textlink="">
        <xdr:nvSpPr>
          <xdr:cNvPr id="3" name="楕円 2">
            <a:extLst>
              <a:ext uri="{FF2B5EF4-FFF2-40B4-BE49-F238E27FC236}">
                <a16:creationId xmlns:a16="http://schemas.microsoft.com/office/drawing/2014/main" id="{00000000-0008-0000-0400-000003000000}"/>
              </a:ext>
            </a:extLst>
          </xdr:cNvPr>
          <xdr:cNvSpPr/>
        </xdr:nvSpPr>
        <xdr:spPr>
          <a:xfrm rot="19405976">
            <a:off x="4789144" y="3908274"/>
            <a:ext cx="980043" cy="306399"/>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oneCellAnchor>
    <xdr:from>
      <xdr:col>16</xdr:col>
      <xdr:colOff>102870</xdr:colOff>
      <xdr:row>5</xdr:row>
      <xdr:rowOff>51223</xdr:rowOff>
    </xdr:from>
    <xdr:ext cx="965201" cy="325730"/>
    <xdr:sp macro="" textlink="">
      <xdr:nvSpPr>
        <xdr:cNvPr id="5" name="テキスト ボックス 4">
          <a:extLst>
            <a:ext uri="{FF2B5EF4-FFF2-40B4-BE49-F238E27FC236}">
              <a16:creationId xmlns:a16="http://schemas.microsoft.com/office/drawing/2014/main" id="{00000000-0008-0000-0400-000005000000}"/>
            </a:ext>
          </a:extLst>
        </xdr:cNvPr>
        <xdr:cNvSpPr txBox="1"/>
      </xdr:nvSpPr>
      <xdr:spPr>
        <a:xfrm>
          <a:off x="4505537" y="1098973"/>
          <a:ext cx="965201"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位　置　図</a:t>
          </a:r>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5</xdr:col>
      <xdr:colOff>52917</xdr:colOff>
      <xdr:row>6</xdr:row>
      <xdr:rowOff>211667</xdr:rowOff>
    </xdr:from>
    <xdr:to>
      <xdr:col>14</xdr:col>
      <xdr:colOff>75417</xdr:colOff>
      <xdr:row>11</xdr:row>
      <xdr:rowOff>149167</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49917" y="1608667"/>
          <a:ext cx="2880000" cy="2160000"/>
        </a:xfrm>
        <a:prstGeom prst="rect">
          <a:avLst/>
        </a:prstGeom>
      </xdr:spPr>
    </xdr:pic>
    <xdr:clientData/>
  </xdr:twoCellAnchor>
  <xdr:twoCellAnchor editAs="oneCell">
    <xdr:from>
      <xdr:col>21</xdr:col>
      <xdr:colOff>158751</xdr:colOff>
      <xdr:row>6</xdr:row>
      <xdr:rowOff>211667</xdr:rowOff>
    </xdr:from>
    <xdr:to>
      <xdr:col>30</xdr:col>
      <xdr:colOff>181251</xdr:colOff>
      <xdr:row>11</xdr:row>
      <xdr:rowOff>149167</xdr:rowOff>
    </xdr:to>
    <xdr:pic>
      <xdr:nvPicPr>
        <xdr:cNvPr id="3" name="図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635751" y="1608667"/>
          <a:ext cx="2880000" cy="2160000"/>
        </a:xfrm>
        <a:prstGeom prst="rect">
          <a:avLst/>
        </a:prstGeom>
      </xdr:spPr>
    </xdr:pic>
    <xdr:clientData/>
  </xdr:twoCellAnchor>
  <xdr:twoCellAnchor editAs="oneCell">
    <xdr:from>
      <xdr:col>13</xdr:col>
      <xdr:colOff>148168</xdr:colOff>
      <xdr:row>13</xdr:row>
      <xdr:rowOff>21167</xdr:rowOff>
    </xdr:from>
    <xdr:to>
      <xdr:col>22</xdr:col>
      <xdr:colOff>170668</xdr:colOff>
      <xdr:row>17</xdr:row>
      <xdr:rowOff>403167</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4085168" y="4529667"/>
          <a:ext cx="2880000" cy="2160000"/>
        </a:xfrm>
        <a:prstGeom prst="rect">
          <a:avLst/>
        </a:prstGeom>
      </xdr:spPr>
    </xdr:pic>
    <xdr:clientData/>
  </xdr:twoCellAnchor>
  <xdr:oneCellAnchor>
    <xdr:from>
      <xdr:col>8</xdr:col>
      <xdr:colOff>275166</xdr:colOff>
      <xdr:row>11</xdr:row>
      <xdr:rowOff>264583</xdr:rowOff>
    </xdr:from>
    <xdr:ext cx="607859" cy="275717"/>
    <xdr:sp macro="" textlink="">
      <xdr:nvSpPr>
        <xdr:cNvPr id="5" name="テキスト ボックス 4">
          <a:extLst>
            <a:ext uri="{FF2B5EF4-FFF2-40B4-BE49-F238E27FC236}">
              <a16:creationId xmlns:a16="http://schemas.microsoft.com/office/drawing/2014/main" id="{00000000-0008-0000-0500-000005000000}"/>
            </a:ext>
          </a:extLst>
        </xdr:cNvPr>
        <xdr:cNvSpPr txBox="1"/>
      </xdr:nvSpPr>
      <xdr:spPr>
        <a:xfrm>
          <a:off x="2599266" y="3903133"/>
          <a:ext cx="607859"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起点側</a:t>
          </a:r>
        </a:p>
      </xdr:txBody>
    </xdr:sp>
    <xdr:clientData/>
  </xdr:oneCellAnchor>
  <xdr:oneCellAnchor>
    <xdr:from>
      <xdr:col>25</xdr:col>
      <xdr:colOff>52916</xdr:colOff>
      <xdr:row>11</xdr:row>
      <xdr:rowOff>264583</xdr:rowOff>
    </xdr:from>
    <xdr:ext cx="607859" cy="275717"/>
    <xdr:sp macro="" textlink="">
      <xdr:nvSpPr>
        <xdr:cNvPr id="6" name="テキスト ボックス 5">
          <a:extLst>
            <a:ext uri="{FF2B5EF4-FFF2-40B4-BE49-F238E27FC236}">
              <a16:creationId xmlns:a16="http://schemas.microsoft.com/office/drawing/2014/main" id="{00000000-0008-0000-0500-000006000000}"/>
            </a:ext>
          </a:extLst>
        </xdr:cNvPr>
        <xdr:cNvSpPr txBox="1"/>
      </xdr:nvSpPr>
      <xdr:spPr>
        <a:xfrm>
          <a:off x="7720541" y="3903133"/>
          <a:ext cx="607859"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終点側</a:t>
          </a:r>
        </a:p>
      </xdr:txBody>
    </xdr:sp>
    <xdr:clientData/>
  </xdr:oneCellAnchor>
  <xdr:oneCellAnchor>
    <xdr:from>
      <xdr:col>15</xdr:col>
      <xdr:colOff>248074</xdr:colOff>
      <xdr:row>5</xdr:row>
      <xdr:rowOff>55880</xdr:rowOff>
    </xdr:from>
    <xdr:ext cx="1265346" cy="325730"/>
    <xdr:sp macro="" textlink="">
      <xdr:nvSpPr>
        <xdr:cNvPr id="7" name="テキスト ボックス 6">
          <a:extLst>
            <a:ext uri="{FF2B5EF4-FFF2-40B4-BE49-F238E27FC236}">
              <a16:creationId xmlns:a16="http://schemas.microsoft.com/office/drawing/2014/main" id="{00000000-0008-0000-0500-000007000000}"/>
            </a:ext>
          </a:extLst>
        </xdr:cNvPr>
        <xdr:cNvSpPr txBox="1"/>
      </xdr:nvSpPr>
      <xdr:spPr>
        <a:xfrm>
          <a:off x="4364991" y="1103630"/>
          <a:ext cx="1265346" cy="32573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現　況　写　真</a:t>
          </a: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232835</xdr:colOff>
      <xdr:row>7</xdr:row>
      <xdr:rowOff>134617</xdr:rowOff>
    </xdr:from>
    <xdr:to>
      <xdr:col>34</xdr:col>
      <xdr:colOff>17715</xdr:colOff>
      <xdr:row>17</xdr:row>
      <xdr:rowOff>527259</xdr:rowOff>
    </xdr:to>
    <xdr:pic>
      <xdr:nvPicPr>
        <xdr:cNvPr id="7" name="図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a:stretch>
          <a:fillRect/>
        </a:stretch>
      </xdr:blipFill>
      <xdr:spPr>
        <a:xfrm>
          <a:off x="635002" y="1954950"/>
          <a:ext cx="8928880" cy="483764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27940</xdr:colOff>
      <xdr:row>5</xdr:row>
      <xdr:rowOff>290750</xdr:rowOff>
    </xdr:from>
    <xdr:to>
      <xdr:col>31</xdr:col>
      <xdr:colOff>182797</xdr:colOff>
      <xdr:row>17</xdr:row>
      <xdr:rowOff>583987</xdr:rowOff>
    </xdr:to>
    <xdr:pic>
      <xdr:nvPicPr>
        <xdr:cNvPr id="3" name="図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a:stretch>
          <a:fillRect/>
        </a:stretch>
      </xdr:blipFill>
      <xdr:spPr>
        <a:xfrm>
          <a:off x="1287357" y="1338500"/>
          <a:ext cx="7584357" cy="5510820"/>
        </a:xfrm>
        <a:prstGeom prst="rect">
          <a:avLst/>
        </a:prstGeom>
      </xdr:spPr>
    </xdr:pic>
    <xdr:clientData/>
  </xdr:twoCellAnchor>
  <xdr:oneCellAnchor>
    <xdr:from>
      <xdr:col>15</xdr:col>
      <xdr:colOff>63500</xdr:colOff>
      <xdr:row>5</xdr:row>
      <xdr:rowOff>0</xdr:rowOff>
    </xdr:from>
    <xdr:ext cx="1085875" cy="325730"/>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4180417" y="1047750"/>
          <a:ext cx="1085875" cy="32573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標準断面図</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15</xdr:col>
      <xdr:colOff>63500</xdr:colOff>
      <xdr:row>5</xdr:row>
      <xdr:rowOff>0</xdr:rowOff>
    </xdr:from>
    <xdr:ext cx="1085875" cy="325730"/>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4174490" y="1057275"/>
          <a:ext cx="1085875" cy="325730"/>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標準断面図</a:t>
          </a:r>
        </a:p>
      </xdr:txBody>
    </xdr:sp>
    <xdr:clientData/>
  </xdr:oneCellAnchor>
  <xdr:twoCellAnchor editAs="oneCell">
    <xdr:from>
      <xdr:col>7</xdr:col>
      <xdr:colOff>3827</xdr:colOff>
      <xdr:row>5</xdr:row>
      <xdr:rowOff>324294</xdr:rowOff>
    </xdr:from>
    <xdr:to>
      <xdr:col>28</xdr:col>
      <xdr:colOff>281172</xdr:colOff>
      <xdr:row>17</xdr:row>
      <xdr:rowOff>492616</xdr:rowOff>
    </xdr:to>
    <xdr:pic>
      <xdr:nvPicPr>
        <xdr:cNvPr id="4" name="図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a:stretch>
          <a:fillRect/>
        </a:stretch>
      </xdr:blipFill>
      <xdr:spPr>
        <a:xfrm>
          <a:off x="1834744" y="1372044"/>
          <a:ext cx="6278095" cy="538590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70082</xdr:colOff>
      <xdr:row>5</xdr:row>
      <xdr:rowOff>25206</xdr:rowOff>
    </xdr:from>
    <xdr:to>
      <xdr:col>32</xdr:col>
      <xdr:colOff>183726</xdr:colOff>
      <xdr:row>18</xdr:row>
      <xdr:rowOff>2558</xdr:rowOff>
    </xdr:to>
    <xdr:pic>
      <xdr:nvPicPr>
        <xdr:cNvPr id="3" name="図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757999" y="1072956"/>
          <a:ext cx="8400394" cy="586168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67D84612-4A18-4592-B29A-B47ED5C7915E}"/>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390525</xdr:colOff>
      <xdr:row>1</xdr:row>
      <xdr:rowOff>28127</xdr:rowOff>
    </xdr:from>
    <xdr:to>
      <xdr:col>13</xdr:col>
      <xdr:colOff>200025</xdr:colOff>
      <xdr:row>2</xdr:row>
      <xdr:rowOff>1164</xdr:rowOff>
    </xdr:to>
    <xdr:sp macro="" textlink="">
      <xdr:nvSpPr>
        <xdr:cNvPr id="3" name="テキスト ボックス 2">
          <a:extLst>
            <a:ext uri="{FF2B5EF4-FFF2-40B4-BE49-F238E27FC236}">
              <a16:creationId xmlns:a16="http://schemas.microsoft.com/office/drawing/2014/main" id="{033CA2FB-D025-4E09-B061-E338D95AB570}"/>
            </a:ext>
          </a:extLst>
        </xdr:cNvPr>
        <xdr:cNvSpPr txBox="1"/>
      </xdr:nvSpPr>
      <xdr:spPr>
        <a:xfrm>
          <a:off x="4410075" y="180527"/>
          <a:ext cx="1152525" cy="2873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169117</xdr:colOff>
      <xdr:row>35</xdr:row>
      <xdr:rowOff>141862</xdr:rowOff>
    </xdr:to>
    <xdr:pic>
      <xdr:nvPicPr>
        <xdr:cNvPr id="4" name="図 3">
          <a:extLst>
            <a:ext uri="{FF2B5EF4-FFF2-40B4-BE49-F238E27FC236}">
              <a16:creationId xmlns:a16="http://schemas.microsoft.com/office/drawing/2014/main" id="{6C8AF09C-8539-49FA-891B-8F932B408CFA}"/>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4788" cy="8363057"/>
        </a:xfrm>
        <a:prstGeom prst="rect">
          <a:avLst/>
        </a:prstGeom>
      </xdr:spPr>
    </xdr:pic>
    <xdr:clientData/>
  </xdr:twoCellAnchor>
  <xdr:twoCellAnchor editAs="oneCell">
    <xdr:from>
      <xdr:col>2</xdr:col>
      <xdr:colOff>83845</xdr:colOff>
      <xdr:row>18</xdr:row>
      <xdr:rowOff>142874</xdr:rowOff>
    </xdr:from>
    <xdr:to>
      <xdr:col>24</xdr:col>
      <xdr:colOff>388620</xdr:colOff>
      <xdr:row>24</xdr:row>
      <xdr:rowOff>394334</xdr:rowOff>
    </xdr:to>
    <xdr:pic>
      <xdr:nvPicPr>
        <xdr:cNvPr id="5" name="図 4">
          <a:extLst>
            <a:ext uri="{FF2B5EF4-FFF2-40B4-BE49-F238E27FC236}">
              <a16:creationId xmlns:a16="http://schemas.microsoft.com/office/drawing/2014/main" id="{B53ECE87-5CFB-40E2-B82F-442FF9E119C4}"/>
            </a:ext>
          </a:extLst>
        </xdr:cNvPr>
        <xdr:cNvPicPr>
          <a:picLocks noChangeAspect="1"/>
        </xdr:cNvPicPr>
      </xdr:nvPicPr>
      <xdr:blipFill>
        <a:blip xmlns:r="http://schemas.openxmlformats.org/officeDocument/2006/relationships" r:embed="rId2"/>
        <a:stretch>
          <a:fillRect/>
        </a:stretch>
      </xdr:blipFill>
      <xdr:spPr>
        <a:xfrm>
          <a:off x="521995" y="2628899"/>
          <a:ext cx="10467950" cy="328041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BFF752C9-3F6C-4E0C-BAEC-7C59070E4F6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11</xdr:col>
      <xdr:colOff>38100</xdr:colOff>
      <xdr:row>1</xdr:row>
      <xdr:rowOff>18602</xdr:rowOff>
    </xdr:from>
    <xdr:to>
      <xdr:col>13</xdr:col>
      <xdr:colOff>247650</xdr:colOff>
      <xdr:row>1</xdr:row>
      <xdr:rowOff>305964</xdr:rowOff>
    </xdr:to>
    <xdr:sp macro="" textlink="">
      <xdr:nvSpPr>
        <xdr:cNvPr id="3" name="テキスト ボックス 2">
          <a:extLst>
            <a:ext uri="{FF2B5EF4-FFF2-40B4-BE49-F238E27FC236}">
              <a16:creationId xmlns:a16="http://schemas.microsoft.com/office/drawing/2014/main" id="{88552605-5BDF-48E2-84E7-ECED5F9A2989}"/>
            </a:ext>
          </a:extLst>
        </xdr:cNvPr>
        <xdr:cNvSpPr txBox="1"/>
      </xdr:nvSpPr>
      <xdr:spPr>
        <a:xfrm>
          <a:off x="4505325" y="171002"/>
          <a:ext cx="1104900" cy="2873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2D58395E-135F-4894-A122-9AB2750B5768}"/>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2</xdr:col>
      <xdr:colOff>285749</xdr:colOff>
      <xdr:row>18</xdr:row>
      <xdr:rowOff>95250</xdr:rowOff>
    </xdr:from>
    <xdr:to>
      <xdr:col>24</xdr:col>
      <xdr:colOff>200025</xdr:colOff>
      <xdr:row>24</xdr:row>
      <xdr:rowOff>378300</xdr:rowOff>
    </xdr:to>
    <xdr:pic>
      <xdr:nvPicPr>
        <xdr:cNvPr id="5" name="図 4">
          <a:extLst>
            <a:ext uri="{FF2B5EF4-FFF2-40B4-BE49-F238E27FC236}">
              <a16:creationId xmlns:a16="http://schemas.microsoft.com/office/drawing/2014/main" id="{F7972ECC-A528-4ABB-9564-E0DEB1C41CB8}"/>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3795" r="33129"/>
        <a:stretch/>
      </xdr:blipFill>
      <xdr:spPr bwMode="auto">
        <a:xfrm>
          <a:off x="723899" y="2581275"/>
          <a:ext cx="10077451" cy="331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42129BCE-A1AD-48D7-8AA7-C29231F6D9D1}"/>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361950</xdr:colOff>
      <xdr:row>1</xdr:row>
      <xdr:rowOff>18602</xdr:rowOff>
    </xdr:from>
    <xdr:to>
      <xdr:col>13</xdr:col>
      <xdr:colOff>171450</xdr:colOff>
      <xdr:row>1</xdr:row>
      <xdr:rowOff>305964</xdr:rowOff>
    </xdr:to>
    <xdr:sp macro="" textlink="">
      <xdr:nvSpPr>
        <xdr:cNvPr id="3" name="テキスト ボックス 2">
          <a:extLst>
            <a:ext uri="{FF2B5EF4-FFF2-40B4-BE49-F238E27FC236}">
              <a16:creationId xmlns:a16="http://schemas.microsoft.com/office/drawing/2014/main" id="{228B8CE2-9BF7-4D47-B2C5-66144D2CFADA}"/>
            </a:ext>
          </a:extLst>
        </xdr:cNvPr>
        <xdr:cNvSpPr txBox="1"/>
      </xdr:nvSpPr>
      <xdr:spPr>
        <a:xfrm>
          <a:off x="4381500" y="171002"/>
          <a:ext cx="1152525" cy="2873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BBD813D-723B-49D4-8384-0E72F9A53FE4}"/>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2</xdr:col>
      <xdr:colOff>381000</xdr:colOff>
      <xdr:row>18</xdr:row>
      <xdr:rowOff>95250</xdr:rowOff>
    </xdr:from>
    <xdr:to>
      <xdr:col>24</xdr:col>
      <xdr:colOff>492306</xdr:colOff>
      <xdr:row>24</xdr:row>
      <xdr:rowOff>378300</xdr:rowOff>
    </xdr:to>
    <xdr:pic>
      <xdr:nvPicPr>
        <xdr:cNvPr id="5" name="図 4">
          <a:extLst>
            <a:ext uri="{FF2B5EF4-FFF2-40B4-BE49-F238E27FC236}">
              <a16:creationId xmlns:a16="http://schemas.microsoft.com/office/drawing/2014/main" id="{10DEF934-A081-4C4F-B316-C8B2ACF8D6AA}"/>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6277"/>
        <a:stretch/>
      </xdr:blipFill>
      <xdr:spPr bwMode="auto">
        <a:xfrm>
          <a:off x="819150" y="2581275"/>
          <a:ext cx="10274481" cy="331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95EAB26B-7BF0-4FF0-92C5-766062367784}"/>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3018128F-67A8-461F-B54C-53FAC11577C2}"/>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347383</xdr:colOff>
      <xdr:row>4</xdr:row>
      <xdr:rowOff>67236</xdr:rowOff>
    </xdr:from>
    <xdr:to>
      <xdr:col>11</xdr:col>
      <xdr:colOff>259148</xdr:colOff>
      <xdr:row>15</xdr:row>
      <xdr:rowOff>146736</xdr:rowOff>
    </xdr:to>
    <xdr:pic>
      <xdr:nvPicPr>
        <xdr:cNvPr id="4" name="図 3">
          <a:extLst>
            <a:ext uri="{FF2B5EF4-FFF2-40B4-BE49-F238E27FC236}">
              <a16:creationId xmlns:a16="http://schemas.microsoft.com/office/drawing/2014/main" id="{93EE509A-212E-455D-AB22-D996481A929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519083" y="962586"/>
          <a:ext cx="3397915" cy="2536950"/>
        </a:xfrm>
        <a:prstGeom prst="rect">
          <a:avLst/>
        </a:prstGeom>
      </xdr:spPr>
    </xdr:pic>
    <xdr:clientData/>
  </xdr:twoCellAnchor>
  <xdr:twoCellAnchor editAs="oneCell">
    <xdr:from>
      <xdr:col>16</xdr:col>
      <xdr:colOff>336176</xdr:colOff>
      <xdr:row>4</xdr:row>
      <xdr:rowOff>67236</xdr:rowOff>
    </xdr:from>
    <xdr:to>
      <xdr:col>22</xdr:col>
      <xdr:colOff>247941</xdr:colOff>
      <xdr:row>15</xdr:row>
      <xdr:rowOff>146736</xdr:rowOff>
    </xdr:to>
    <xdr:pic>
      <xdr:nvPicPr>
        <xdr:cNvPr id="5" name="図 4">
          <a:extLst>
            <a:ext uri="{FF2B5EF4-FFF2-40B4-BE49-F238E27FC236}">
              <a16:creationId xmlns:a16="http://schemas.microsoft.com/office/drawing/2014/main" id="{0B1764D8-144B-4228-A350-D2CB7159A09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8632451" y="962586"/>
          <a:ext cx="3397915" cy="2536950"/>
        </a:xfrm>
        <a:prstGeom prst="rect">
          <a:avLst/>
        </a:prstGeom>
      </xdr:spPr>
    </xdr:pic>
    <xdr:clientData/>
  </xdr:twoCellAnchor>
  <xdr:twoCellAnchor editAs="oneCell">
    <xdr:from>
      <xdr:col>5</xdr:col>
      <xdr:colOff>347383</xdr:colOff>
      <xdr:row>21</xdr:row>
      <xdr:rowOff>67236</xdr:rowOff>
    </xdr:from>
    <xdr:to>
      <xdr:col>11</xdr:col>
      <xdr:colOff>259148</xdr:colOff>
      <xdr:row>32</xdr:row>
      <xdr:rowOff>146736</xdr:rowOff>
    </xdr:to>
    <xdr:pic>
      <xdr:nvPicPr>
        <xdr:cNvPr id="6" name="図 5">
          <a:extLst>
            <a:ext uri="{FF2B5EF4-FFF2-40B4-BE49-F238E27FC236}">
              <a16:creationId xmlns:a16="http://schemas.microsoft.com/office/drawing/2014/main" id="{C91C24C8-B7A2-4D37-B9AC-2B77848BD36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519083" y="4677336"/>
          <a:ext cx="3397915" cy="2536950"/>
        </a:xfrm>
        <a:prstGeom prst="rect">
          <a:avLst/>
        </a:prstGeom>
      </xdr:spPr>
    </xdr:pic>
    <xdr:clientData/>
  </xdr:twoCellAnchor>
  <xdr:twoCellAnchor editAs="oneCell">
    <xdr:from>
      <xdr:col>16</xdr:col>
      <xdr:colOff>336176</xdr:colOff>
      <xdr:row>21</xdr:row>
      <xdr:rowOff>67236</xdr:rowOff>
    </xdr:from>
    <xdr:to>
      <xdr:col>22</xdr:col>
      <xdr:colOff>247941</xdr:colOff>
      <xdr:row>32</xdr:row>
      <xdr:rowOff>146736</xdr:rowOff>
    </xdr:to>
    <xdr:pic>
      <xdr:nvPicPr>
        <xdr:cNvPr id="7" name="図 6">
          <a:extLst>
            <a:ext uri="{FF2B5EF4-FFF2-40B4-BE49-F238E27FC236}">
              <a16:creationId xmlns:a16="http://schemas.microsoft.com/office/drawing/2014/main" id="{7496D679-C3C8-455B-9934-636D731A468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8632451" y="4677336"/>
          <a:ext cx="3397915" cy="25369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E68F5A70-9639-4613-8167-EF193B8DB84C}"/>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E9FF9AB5-8FCC-4B10-91B1-0864B9F9F6F6}"/>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347383</xdr:colOff>
      <xdr:row>4</xdr:row>
      <xdr:rowOff>67236</xdr:rowOff>
    </xdr:from>
    <xdr:to>
      <xdr:col>11</xdr:col>
      <xdr:colOff>259147</xdr:colOff>
      <xdr:row>15</xdr:row>
      <xdr:rowOff>146736</xdr:rowOff>
    </xdr:to>
    <xdr:pic>
      <xdr:nvPicPr>
        <xdr:cNvPr id="4" name="図 3">
          <a:extLst>
            <a:ext uri="{FF2B5EF4-FFF2-40B4-BE49-F238E27FC236}">
              <a16:creationId xmlns:a16="http://schemas.microsoft.com/office/drawing/2014/main" id="{D3605392-3989-4149-9078-24669F20551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519083" y="962586"/>
          <a:ext cx="3397914" cy="2536950"/>
        </a:xfrm>
        <a:prstGeom prst="rect">
          <a:avLst/>
        </a:prstGeom>
      </xdr:spPr>
    </xdr:pic>
    <xdr:clientData/>
  </xdr:twoCellAnchor>
  <xdr:twoCellAnchor editAs="oneCell">
    <xdr:from>
      <xdr:col>16</xdr:col>
      <xdr:colOff>336176</xdr:colOff>
      <xdr:row>4</xdr:row>
      <xdr:rowOff>67236</xdr:rowOff>
    </xdr:from>
    <xdr:to>
      <xdr:col>22</xdr:col>
      <xdr:colOff>247941</xdr:colOff>
      <xdr:row>15</xdr:row>
      <xdr:rowOff>146736</xdr:rowOff>
    </xdr:to>
    <xdr:pic>
      <xdr:nvPicPr>
        <xdr:cNvPr id="5" name="図 4">
          <a:extLst>
            <a:ext uri="{FF2B5EF4-FFF2-40B4-BE49-F238E27FC236}">
              <a16:creationId xmlns:a16="http://schemas.microsoft.com/office/drawing/2014/main" id="{489A1F6D-8915-42AB-9759-791CA853E58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8632451" y="962586"/>
          <a:ext cx="3397915" cy="2536950"/>
        </a:xfrm>
        <a:prstGeom prst="rect">
          <a:avLst/>
        </a:prstGeom>
      </xdr:spPr>
    </xdr:pic>
    <xdr:clientData/>
  </xdr:twoCellAnchor>
  <xdr:twoCellAnchor editAs="oneCell">
    <xdr:from>
      <xdr:col>5</xdr:col>
      <xdr:colOff>347383</xdr:colOff>
      <xdr:row>21</xdr:row>
      <xdr:rowOff>67236</xdr:rowOff>
    </xdr:from>
    <xdr:to>
      <xdr:col>11</xdr:col>
      <xdr:colOff>259148</xdr:colOff>
      <xdr:row>32</xdr:row>
      <xdr:rowOff>146736</xdr:rowOff>
    </xdr:to>
    <xdr:pic>
      <xdr:nvPicPr>
        <xdr:cNvPr id="6" name="図 5">
          <a:extLst>
            <a:ext uri="{FF2B5EF4-FFF2-40B4-BE49-F238E27FC236}">
              <a16:creationId xmlns:a16="http://schemas.microsoft.com/office/drawing/2014/main" id="{65CDB3E6-736B-4637-916C-EC189EA038F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519083" y="4677336"/>
          <a:ext cx="3397915" cy="2536950"/>
        </a:xfrm>
        <a:prstGeom prst="rect">
          <a:avLst/>
        </a:prstGeom>
      </xdr:spPr>
    </xdr:pic>
    <xdr:clientData/>
  </xdr:twoCellAnchor>
  <xdr:twoCellAnchor editAs="oneCell">
    <xdr:from>
      <xdr:col>16</xdr:col>
      <xdr:colOff>336176</xdr:colOff>
      <xdr:row>21</xdr:row>
      <xdr:rowOff>67236</xdr:rowOff>
    </xdr:from>
    <xdr:to>
      <xdr:col>22</xdr:col>
      <xdr:colOff>247941</xdr:colOff>
      <xdr:row>32</xdr:row>
      <xdr:rowOff>146736</xdr:rowOff>
    </xdr:to>
    <xdr:pic>
      <xdr:nvPicPr>
        <xdr:cNvPr id="7" name="図 6">
          <a:extLst>
            <a:ext uri="{FF2B5EF4-FFF2-40B4-BE49-F238E27FC236}">
              <a16:creationId xmlns:a16="http://schemas.microsoft.com/office/drawing/2014/main" id="{16F8EAA0-61B0-423A-9E3B-D8652F0F665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8632451" y="4677336"/>
          <a:ext cx="3397915" cy="25369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55BD2066-5862-44AB-93FA-FB8B7836E15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D28EB0B5-6D19-4A64-A9B4-53DEB2CD3AB5}"/>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347383</xdr:colOff>
      <xdr:row>4</xdr:row>
      <xdr:rowOff>67236</xdr:rowOff>
    </xdr:from>
    <xdr:to>
      <xdr:col>11</xdr:col>
      <xdr:colOff>259147</xdr:colOff>
      <xdr:row>15</xdr:row>
      <xdr:rowOff>146735</xdr:rowOff>
    </xdr:to>
    <xdr:pic>
      <xdr:nvPicPr>
        <xdr:cNvPr id="4" name="図 3">
          <a:extLst>
            <a:ext uri="{FF2B5EF4-FFF2-40B4-BE49-F238E27FC236}">
              <a16:creationId xmlns:a16="http://schemas.microsoft.com/office/drawing/2014/main" id="{0701C586-8440-4884-8728-111A0127FED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519083" y="962586"/>
          <a:ext cx="3397914" cy="2536949"/>
        </a:xfrm>
        <a:prstGeom prst="rect">
          <a:avLst/>
        </a:prstGeom>
      </xdr:spPr>
    </xdr:pic>
    <xdr:clientData/>
  </xdr:twoCellAnchor>
  <xdr:twoCellAnchor editAs="oneCell">
    <xdr:from>
      <xdr:col>16</xdr:col>
      <xdr:colOff>336176</xdr:colOff>
      <xdr:row>4</xdr:row>
      <xdr:rowOff>67236</xdr:rowOff>
    </xdr:from>
    <xdr:to>
      <xdr:col>22</xdr:col>
      <xdr:colOff>247941</xdr:colOff>
      <xdr:row>15</xdr:row>
      <xdr:rowOff>146736</xdr:rowOff>
    </xdr:to>
    <xdr:pic>
      <xdr:nvPicPr>
        <xdr:cNvPr id="5" name="図 4">
          <a:extLst>
            <a:ext uri="{FF2B5EF4-FFF2-40B4-BE49-F238E27FC236}">
              <a16:creationId xmlns:a16="http://schemas.microsoft.com/office/drawing/2014/main" id="{9CD81A81-2EE1-46E7-B8F9-1D2E8A44DD5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8632451" y="962586"/>
          <a:ext cx="3397915" cy="2536950"/>
        </a:xfrm>
        <a:prstGeom prst="rect">
          <a:avLst/>
        </a:prstGeom>
      </xdr:spPr>
    </xdr:pic>
    <xdr:clientData/>
  </xdr:twoCellAnchor>
  <xdr:twoCellAnchor editAs="oneCell">
    <xdr:from>
      <xdr:col>5</xdr:col>
      <xdr:colOff>347383</xdr:colOff>
      <xdr:row>21</xdr:row>
      <xdr:rowOff>67236</xdr:rowOff>
    </xdr:from>
    <xdr:to>
      <xdr:col>11</xdr:col>
      <xdr:colOff>259148</xdr:colOff>
      <xdr:row>32</xdr:row>
      <xdr:rowOff>146736</xdr:rowOff>
    </xdr:to>
    <xdr:pic>
      <xdr:nvPicPr>
        <xdr:cNvPr id="6" name="図 5">
          <a:extLst>
            <a:ext uri="{FF2B5EF4-FFF2-40B4-BE49-F238E27FC236}">
              <a16:creationId xmlns:a16="http://schemas.microsoft.com/office/drawing/2014/main" id="{264D6890-BD29-4F18-AE34-3018D0DEB16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2519083" y="4677336"/>
          <a:ext cx="3397915" cy="2536950"/>
        </a:xfrm>
        <a:prstGeom prst="rect">
          <a:avLst/>
        </a:prstGeom>
      </xdr:spPr>
    </xdr:pic>
    <xdr:clientData/>
  </xdr:twoCellAnchor>
  <xdr:twoCellAnchor editAs="oneCell">
    <xdr:from>
      <xdr:col>16</xdr:col>
      <xdr:colOff>336176</xdr:colOff>
      <xdr:row>21</xdr:row>
      <xdr:rowOff>67236</xdr:rowOff>
    </xdr:from>
    <xdr:to>
      <xdr:col>22</xdr:col>
      <xdr:colOff>247941</xdr:colOff>
      <xdr:row>32</xdr:row>
      <xdr:rowOff>146736</xdr:rowOff>
    </xdr:to>
    <xdr:pic>
      <xdr:nvPicPr>
        <xdr:cNvPr id="7" name="図 6">
          <a:extLst>
            <a:ext uri="{FF2B5EF4-FFF2-40B4-BE49-F238E27FC236}">
              <a16:creationId xmlns:a16="http://schemas.microsoft.com/office/drawing/2014/main" id="{0F854EC0-08FE-4BDA-A337-5E466835DA2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8632451" y="4677336"/>
          <a:ext cx="3397915" cy="253695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30</xdr:col>
      <xdr:colOff>66676</xdr:colOff>
      <xdr:row>9</xdr:row>
      <xdr:rowOff>95250</xdr:rowOff>
    </xdr:from>
    <xdr:to>
      <xdr:col>34</xdr:col>
      <xdr:colOff>274231</xdr:colOff>
      <xdr:row>16</xdr:row>
      <xdr:rowOff>201525</xdr:rowOff>
    </xdr:to>
    <xdr:pic>
      <xdr:nvPicPr>
        <xdr:cNvPr id="2" name="図 1">
          <a:extLst>
            <a:ext uri="{FF2B5EF4-FFF2-40B4-BE49-F238E27FC236}">
              <a16:creationId xmlns:a16="http://schemas.microsoft.com/office/drawing/2014/main" id="{22B6F402-91A5-4764-8BCF-EF5888807C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51" y="2838450"/>
          <a:ext cx="1464855"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95272</xdr:colOff>
      <xdr:row>6</xdr:row>
      <xdr:rowOff>238143</xdr:rowOff>
    </xdr:from>
    <xdr:to>
      <xdr:col>29</xdr:col>
      <xdr:colOff>103450</xdr:colOff>
      <xdr:row>15</xdr:row>
      <xdr:rowOff>271544</xdr:rowOff>
    </xdr:to>
    <xdr:pic>
      <xdr:nvPicPr>
        <xdr:cNvPr id="3" name="図 2">
          <a:extLst>
            <a:ext uri="{FF2B5EF4-FFF2-40B4-BE49-F238E27FC236}">
              <a16:creationId xmlns:a16="http://schemas.microsoft.com/office/drawing/2014/main" id="{313CB830-C5B7-476D-8A49-23D051B71DCB}"/>
            </a:ext>
          </a:extLst>
        </xdr:cNvPr>
        <xdr:cNvPicPr>
          <a:picLocks noChangeAspect="1"/>
        </xdr:cNvPicPr>
      </xdr:nvPicPr>
      <xdr:blipFill>
        <a:blip xmlns:r="http://schemas.openxmlformats.org/officeDocument/2006/relationships" r:embed="rId2"/>
        <a:stretch>
          <a:fillRect/>
        </a:stretch>
      </xdr:blipFill>
      <xdr:spPr>
        <a:xfrm>
          <a:off x="466747" y="1638318"/>
          <a:ext cx="8494953" cy="406247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30</xdr:col>
      <xdr:colOff>66676</xdr:colOff>
      <xdr:row>9</xdr:row>
      <xdr:rowOff>95250</xdr:rowOff>
    </xdr:from>
    <xdr:to>
      <xdr:col>34</xdr:col>
      <xdr:colOff>274231</xdr:colOff>
      <xdr:row>16</xdr:row>
      <xdr:rowOff>201525</xdr:rowOff>
    </xdr:to>
    <xdr:pic>
      <xdr:nvPicPr>
        <xdr:cNvPr id="2" name="図 1">
          <a:extLst>
            <a:ext uri="{FF2B5EF4-FFF2-40B4-BE49-F238E27FC236}">
              <a16:creationId xmlns:a16="http://schemas.microsoft.com/office/drawing/2014/main" id="{A8ABAC7A-3615-4B85-B5D5-0BD2B0E6B6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51" y="2838450"/>
          <a:ext cx="1464855"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114318</xdr:colOff>
      <xdr:row>6</xdr:row>
      <xdr:rowOff>281956</xdr:rowOff>
    </xdr:from>
    <xdr:to>
      <xdr:col>29</xdr:col>
      <xdr:colOff>245163</xdr:colOff>
      <xdr:row>15</xdr:row>
      <xdr:rowOff>199930</xdr:rowOff>
    </xdr:to>
    <xdr:pic>
      <xdr:nvPicPr>
        <xdr:cNvPr id="3" name="図 2">
          <a:extLst>
            <a:ext uri="{FF2B5EF4-FFF2-40B4-BE49-F238E27FC236}">
              <a16:creationId xmlns:a16="http://schemas.microsoft.com/office/drawing/2014/main" id="{02874267-0565-431E-937B-2E6B623FEBE5}"/>
            </a:ext>
          </a:extLst>
        </xdr:cNvPr>
        <xdr:cNvPicPr>
          <a:picLocks noChangeAspect="1"/>
        </xdr:cNvPicPr>
      </xdr:nvPicPr>
      <xdr:blipFill>
        <a:blip xmlns:r="http://schemas.openxmlformats.org/officeDocument/2006/relationships" r:embed="rId2"/>
        <a:stretch>
          <a:fillRect/>
        </a:stretch>
      </xdr:blipFill>
      <xdr:spPr>
        <a:xfrm>
          <a:off x="485793" y="1682131"/>
          <a:ext cx="8617620" cy="394704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30</xdr:col>
      <xdr:colOff>66676</xdr:colOff>
      <xdr:row>9</xdr:row>
      <xdr:rowOff>95250</xdr:rowOff>
    </xdr:from>
    <xdr:to>
      <xdr:col>34</xdr:col>
      <xdr:colOff>274231</xdr:colOff>
      <xdr:row>16</xdr:row>
      <xdr:rowOff>201525</xdr:rowOff>
    </xdr:to>
    <xdr:pic>
      <xdr:nvPicPr>
        <xdr:cNvPr id="2" name="図 1">
          <a:extLst>
            <a:ext uri="{FF2B5EF4-FFF2-40B4-BE49-F238E27FC236}">
              <a16:creationId xmlns:a16="http://schemas.microsoft.com/office/drawing/2014/main" id="{5CA2A28F-6B62-43AA-BC8E-79C457D55D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51" y="2838450"/>
          <a:ext cx="1464855"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123838</xdr:colOff>
      <xdr:row>6</xdr:row>
      <xdr:rowOff>341017</xdr:rowOff>
    </xdr:from>
    <xdr:to>
      <xdr:col>30</xdr:col>
      <xdr:colOff>8552</xdr:colOff>
      <xdr:row>15</xdr:row>
      <xdr:rowOff>256704</xdr:rowOff>
    </xdr:to>
    <xdr:pic>
      <xdr:nvPicPr>
        <xdr:cNvPr id="3" name="図 2">
          <a:extLst>
            <a:ext uri="{FF2B5EF4-FFF2-40B4-BE49-F238E27FC236}">
              <a16:creationId xmlns:a16="http://schemas.microsoft.com/office/drawing/2014/main" id="{AC43C77C-BBB8-406D-8C5F-02478794EBCD}"/>
            </a:ext>
          </a:extLst>
        </xdr:cNvPr>
        <xdr:cNvPicPr>
          <a:picLocks noChangeAspect="1"/>
        </xdr:cNvPicPr>
      </xdr:nvPicPr>
      <xdr:blipFill>
        <a:blip xmlns:r="http://schemas.openxmlformats.org/officeDocument/2006/relationships" r:embed="rId2"/>
        <a:stretch>
          <a:fillRect/>
        </a:stretch>
      </xdr:blipFill>
      <xdr:spPr>
        <a:xfrm>
          <a:off x="495313" y="1741192"/>
          <a:ext cx="8685814" cy="3944762"/>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30</xdr:col>
      <xdr:colOff>66676</xdr:colOff>
      <xdr:row>9</xdr:row>
      <xdr:rowOff>95250</xdr:rowOff>
    </xdr:from>
    <xdr:to>
      <xdr:col>34</xdr:col>
      <xdr:colOff>274231</xdr:colOff>
      <xdr:row>16</xdr:row>
      <xdr:rowOff>201525</xdr:rowOff>
    </xdr:to>
    <xdr:pic>
      <xdr:nvPicPr>
        <xdr:cNvPr id="2" name="図 1">
          <a:extLst>
            <a:ext uri="{FF2B5EF4-FFF2-40B4-BE49-F238E27FC236}">
              <a16:creationId xmlns:a16="http://schemas.microsoft.com/office/drawing/2014/main" id="{71547AE6-70AA-47CB-AB2C-353589A03C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51" y="2838450"/>
          <a:ext cx="1464855"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219087</xdr:colOff>
      <xdr:row>6</xdr:row>
      <xdr:rowOff>333389</xdr:rowOff>
    </xdr:from>
    <xdr:to>
      <xdr:col>29</xdr:col>
      <xdr:colOff>277551</xdr:colOff>
      <xdr:row>15</xdr:row>
      <xdr:rowOff>249838</xdr:rowOff>
    </xdr:to>
    <xdr:pic>
      <xdr:nvPicPr>
        <xdr:cNvPr id="3" name="図 2">
          <a:extLst>
            <a:ext uri="{FF2B5EF4-FFF2-40B4-BE49-F238E27FC236}">
              <a16:creationId xmlns:a16="http://schemas.microsoft.com/office/drawing/2014/main" id="{A8288E5E-3DB6-46CE-B649-2BE23D9382A4}"/>
            </a:ext>
          </a:extLst>
        </xdr:cNvPr>
        <xdr:cNvPicPr>
          <a:picLocks noChangeAspect="1"/>
        </xdr:cNvPicPr>
      </xdr:nvPicPr>
      <xdr:blipFill>
        <a:blip xmlns:r="http://schemas.openxmlformats.org/officeDocument/2006/relationships" r:embed="rId2"/>
        <a:stretch>
          <a:fillRect/>
        </a:stretch>
      </xdr:blipFill>
      <xdr:spPr>
        <a:xfrm>
          <a:off x="590562" y="1733564"/>
          <a:ext cx="8545239" cy="394552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30</xdr:col>
      <xdr:colOff>66676</xdr:colOff>
      <xdr:row>9</xdr:row>
      <xdr:rowOff>95250</xdr:rowOff>
    </xdr:from>
    <xdr:to>
      <xdr:col>34</xdr:col>
      <xdr:colOff>274231</xdr:colOff>
      <xdr:row>16</xdr:row>
      <xdr:rowOff>201525</xdr:rowOff>
    </xdr:to>
    <xdr:pic>
      <xdr:nvPicPr>
        <xdr:cNvPr id="2" name="図 1">
          <a:extLst>
            <a:ext uri="{FF2B5EF4-FFF2-40B4-BE49-F238E27FC236}">
              <a16:creationId xmlns:a16="http://schemas.microsoft.com/office/drawing/2014/main" id="{A4A4A0CF-3618-459E-AC72-90E78034F4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51" y="2838450"/>
          <a:ext cx="1464855"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140995</xdr:colOff>
      <xdr:row>6</xdr:row>
      <xdr:rowOff>352444</xdr:rowOff>
    </xdr:from>
    <xdr:to>
      <xdr:col>29</xdr:col>
      <xdr:colOff>168996</xdr:colOff>
      <xdr:row>15</xdr:row>
      <xdr:rowOff>435749</xdr:rowOff>
    </xdr:to>
    <xdr:pic>
      <xdr:nvPicPr>
        <xdr:cNvPr id="3" name="図 2">
          <a:extLst>
            <a:ext uri="{FF2B5EF4-FFF2-40B4-BE49-F238E27FC236}">
              <a16:creationId xmlns:a16="http://schemas.microsoft.com/office/drawing/2014/main" id="{936B1238-1A56-4EDD-8240-7711EEFD182A}"/>
            </a:ext>
          </a:extLst>
        </xdr:cNvPr>
        <xdr:cNvPicPr>
          <a:picLocks noChangeAspect="1"/>
        </xdr:cNvPicPr>
      </xdr:nvPicPr>
      <xdr:blipFill>
        <a:blip xmlns:r="http://schemas.openxmlformats.org/officeDocument/2006/relationships" r:embed="rId2"/>
        <a:stretch>
          <a:fillRect/>
        </a:stretch>
      </xdr:blipFill>
      <xdr:spPr>
        <a:xfrm>
          <a:off x="1455445" y="1752619"/>
          <a:ext cx="7571801" cy="411238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xdr:col>
      <xdr:colOff>57149</xdr:colOff>
      <xdr:row>10</xdr:row>
      <xdr:rowOff>0</xdr:rowOff>
    </xdr:from>
    <xdr:to>
      <xdr:col>8</xdr:col>
      <xdr:colOff>47625</xdr:colOff>
      <xdr:row>31</xdr:row>
      <xdr:rowOff>95250</xdr:rowOff>
    </xdr:to>
    <xdr:pic>
      <xdr:nvPicPr>
        <xdr:cNvPr id="2" name="図 1">
          <a:extLst>
            <a:ext uri="{FF2B5EF4-FFF2-40B4-BE49-F238E27FC236}">
              <a16:creationId xmlns:a16="http://schemas.microsoft.com/office/drawing/2014/main" id="{F58489AB-BE68-4F09-A012-C494B70B671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96855" b="38969"/>
        <a:stretch/>
      </xdr:blipFill>
      <xdr:spPr bwMode="auto">
        <a:xfrm>
          <a:off x="809624" y="1790700"/>
          <a:ext cx="1562101" cy="3295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63500</xdr:colOff>
      <xdr:row>7</xdr:row>
      <xdr:rowOff>42334</xdr:rowOff>
    </xdr:from>
    <xdr:to>
      <xdr:col>7</xdr:col>
      <xdr:colOff>169334</xdr:colOff>
      <xdr:row>43</xdr:row>
      <xdr:rowOff>44834</xdr:rowOff>
    </xdr:to>
    <xdr:pic>
      <xdr:nvPicPr>
        <xdr:cNvPr id="2" name="図 1">
          <a:extLst>
            <a:ext uri="{FF2B5EF4-FFF2-40B4-BE49-F238E27FC236}">
              <a16:creationId xmlns:a16="http://schemas.microsoft.com/office/drawing/2014/main" id="{091B69E7-8835-4C6B-BA40-A87B517475D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38" r="93332"/>
        <a:stretch/>
      </xdr:blipFill>
      <xdr:spPr bwMode="auto">
        <a:xfrm>
          <a:off x="1130300" y="1375834"/>
          <a:ext cx="1048809"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3</xdr:col>
      <xdr:colOff>285750</xdr:colOff>
      <xdr:row>6</xdr:row>
      <xdr:rowOff>127001</xdr:rowOff>
    </xdr:from>
    <xdr:to>
      <xdr:col>8</xdr:col>
      <xdr:colOff>21167</xdr:colOff>
      <xdr:row>42</xdr:row>
      <xdr:rowOff>129501</xdr:rowOff>
    </xdr:to>
    <xdr:pic>
      <xdr:nvPicPr>
        <xdr:cNvPr id="2" name="図 1">
          <a:extLst>
            <a:ext uri="{FF2B5EF4-FFF2-40B4-BE49-F238E27FC236}">
              <a16:creationId xmlns:a16="http://schemas.microsoft.com/office/drawing/2014/main" id="{6F922803-146A-4D01-A1B0-0674198F43F3}"/>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285" r="91052"/>
        <a:stretch/>
      </xdr:blipFill>
      <xdr:spPr bwMode="auto">
        <a:xfrm>
          <a:off x="1038225" y="1308101"/>
          <a:ext cx="1307042"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3</xdr:col>
      <xdr:colOff>158751</xdr:colOff>
      <xdr:row>7</xdr:row>
      <xdr:rowOff>42333</xdr:rowOff>
    </xdr:from>
    <xdr:to>
      <xdr:col>7</xdr:col>
      <xdr:colOff>254001</xdr:colOff>
      <xdr:row>43</xdr:row>
      <xdr:rowOff>44833</xdr:rowOff>
    </xdr:to>
    <xdr:pic>
      <xdr:nvPicPr>
        <xdr:cNvPr id="2" name="図 1">
          <a:extLst>
            <a:ext uri="{FF2B5EF4-FFF2-40B4-BE49-F238E27FC236}">
              <a16:creationId xmlns:a16="http://schemas.microsoft.com/office/drawing/2014/main" id="{E22482C3-F653-4807-8FFA-FF11ABB8BA25}"/>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501" r="88751"/>
        <a:stretch/>
      </xdr:blipFill>
      <xdr:spPr bwMode="auto">
        <a:xfrm>
          <a:off x="911226" y="1375833"/>
          <a:ext cx="1352550"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xdr:col>
      <xdr:colOff>285751</xdr:colOff>
      <xdr:row>7</xdr:row>
      <xdr:rowOff>84667</xdr:rowOff>
    </xdr:from>
    <xdr:to>
      <xdr:col>8</xdr:col>
      <xdr:colOff>21167</xdr:colOff>
      <xdr:row>43</xdr:row>
      <xdr:rowOff>87167</xdr:rowOff>
    </xdr:to>
    <xdr:pic>
      <xdr:nvPicPr>
        <xdr:cNvPr id="2" name="図 1">
          <a:extLst>
            <a:ext uri="{FF2B5EF4-FFF2-40B4-BE49-F238E27FC236}">
              <a16:creationId xmlns:a16="http://schemas.microsoft.com/office/drawing/2014/main" id="{7DAE2DD4-720E-490E-93AD-448A8070EE2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844" r="86493"/>
        <a:stretch/>
      </xdr:blipFill>
      <xdr:spPr bwMode="auto">
        <a:xfrm>
          <a:off x="1038226" y="1418167"/>
          <a:ext cx="1307041"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3</xdr:col>
      <xdr:colOff>275166</xdr:colOff>
      <xdr:row>6</xdr:row>
      <xdr:rowOff>116417</xdr:rowOff>
    </xdr:from>
    <xdr:to>
      <xdr:col>8</xdr:col>
      <xdr:colOff>31750</xdr:colOff>
      <xdr:row>42</xdr:row>
      <xdr:rowOff>118917</xdr:rowOff>
    </xdr:to>
    <xdr:pic>
      <xdr:nvPicPr>
        <xdr:cNvPr id="2" name="図 1">
          <a:extLst>
            <a:ext uri="{FF2B5EF4-FFF2-40B4-BE49-F238E27FC236}">
              <a16:creationId xmlns:a16="http://schemas.microsoft.com/office/drawing/2014/main" id="{ED100528-4935-4B03-8F35-FEDE57E631B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123" r="84171"/>
        <a:stretch/>
      </xdr:blipFill>
      <xdr:spPr bwMode="auto">
        <a:xfrm>
          <a:off x="1027641" y="1297517"/>
          <a:ext cx="1328209"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3</xdr:col>
      <xdr:colOff>222250</xdr:colOff>
      <xdr:row>6</xdr:row>
      <xdr:rowOff>127000</xdr:rowOff>
    </xdr:from>
    <xdr:to>
      <xdr:col>8</xdr:col>
      <xdr:colOff>0</xdr:colOff>
      <xdr:row>42</xdr:row>
      <xdr:rowOff>137120</xdr:rowOff>
    </xdr:to>
    <xdr:pic>
      <xdr:nvPicPr>
        <xdr:cNvPr id="2" name="図 1">
          <a:extLst>
            <a:ext uri="{FF2B5EF4-FFF2-40B4-BE49-F238E27FC236}">
              <a16:creationId xmlns:a16="http://schemas.microsoft.com/office/drawing/2014/main" id="{573502FB-C924-49BC-8235-16E7C3911F5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5382" r="81933"/>
        <a:stretch/>
      </xdr:blipFill>
      <xdr:spPr bwMode="auto">
        <a:xfrm>
          <a:off x="974725" y="1308100"/>
          <a:ext cx="1349375" cy="55536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3</xdr:col>
      <xdr:colOff>264582</xdr:colOff>
      <xdr:row>7</xdr:row>
      <xdr:rowOff>31750</xdr:rowOff>
    </xdr:from>
    <xdr:to>
      <xdr:col>7</xdr:col>
      <xdr:colOff>308237</xdr:colOff>
      <xdr:row>43</xdr:row>
      <xdr:rowOff>34250</xdr:rowOff>
    </xdr:to>
    <xdr:pic>
      <xdr:nvPicPr>
        <xdr:cNvPr id="2" name="図 1">
          <a:extLst>
            <a:ext uri="{FF2B5EF4-FFF2-40B4-BE49-F238E27FC236}">
              <a16:creationId xmlns:a16="http://schemas.microsoft.com/office/drawing/2014/main" id="{ED59ED16-8B8E-4D19-BA1B-11D1817E050E}"/>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704" r="79651"/>
        <a:stretch/>
      </xdr:blipFill>
      <xdr:spPr bwMode="auto">
        <a:xfrm>
          <a:off x="1017057" y="1365250"/>
          <a:ext cx="1300955"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3</xdr:col>
      <xdr:colOff>169333</xdr:colOff>
      <xdr:row>6</xdr:row>
      <xdr:rowOff>127000</xdr:rowOff>
    </xdr:from>
    <xdr:to>
      <xdr:col>7</xdr:col>
      <xdr:colOff>232833</xdr:colOff>
      <xdr:row>42</xdr:row>
      <xdr:rowOff>129500</xdr:rowOff>
    </xdr:to>
    <xdr:pic>
      <xdr:nvPicPr>
        <xdr:cNvPr id="2" name="図 1">
          <a:extLst>
            <a:ext uri="{FF2B5EF4-FFF2-40B4-BE49-F238E27FC236}">
              <a16:creationId xmlns:a16="http://schemas.microsoft.com/office/drawing/2014/main" id="{BE81DD79-D619-4861-AAB8-3B86B35457C5}"/>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013" r="77303"/>
        <a:stretch/>
      </xdr:blipFill>
      <xdr:spPr bwMode="auto">
        <a:xfrm>
          <a:off x="921808" y="1308100"/>
          <a:ext cx="1320800"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3</xdr:col>
      <xdr:colOff>306916</xdr:colOff>
      <xdr:row>7</xdr:row>
      <xdr:rowOff>42334</xdr:rowOff>
    </xdr:from>
    <xdr:to>
      <xdr:col>8</xdr:col>
      <xdr:colOff>42334</xdr:colOff>
      <xdr:row>43</xdr:row>
      <xdr:rowOff>44834</xdr:rowOff>
    </xdr:to>
    <xdr:pic>
      <xdr:nvPicPr>
        <xdr:cNvPr id="2" name="図 1">
          <a:extLst>
            <a:ext uri="{FF2B5EF4-FFF2-40B4-BE49-F238E27FC236}">
              <a16:creationId xmlns:a16="http://schemas.microsoft.com/office/drawing/2014/main" id="{72E36402-6E68-4A6B-B539-53961189810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399" r="74938"/>
        <a:stretch/>
      </xdr:blipFill>
      <xdr:spPr bwMode="auto">
        <a:xfrm>
          <a:off x="1059391" y="1375834"/>
          <a:ext cx="1307043"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3</xdr:col>
      <xdr:colOff>232833</xdr:colOff>
      <xdr:row>7</xdr:row>
      <xdr:rowOff>52917</xdr:rowOff>
    </xdr:from>
    <xdr:to>
      <xdr:col>8</xdr:col>
      <xdr:colOff>0</xdr:colOff>
      <xdr:row>43</xdr:row>
      <xdr:rowOff>55417</xdr:rowOff>
    </xdr:to>
    <xdr:pic>
      <xdr:nvPicPr>
        <xdr:cNvPr id="2" name="図 1">
          <a:extLst>
            <a:ext uri="{FF2B5EF4-FFF2-40B4-BE49-F238E27FC236}">
              <a16:creationId xmlns:a16="http://schemas.microsoft.com/office/drawing/2014/main" id="{A97EA25E-1925-4AA5-AF8A-951949CE1453}"/>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4615" r="72658"/>
        <a:stretch/>
      </xdr:blipFill>
      <xdr:spPr bwMode="auto">
        <a:xfrm>
          <a:off x="985308" y="1386417"/>
          <a:ext cx="1338792"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3</xdr:col>
      <xdr:colOff>254001</xdr:colOff>
      <xdr:row>6</xdr:row>
      <xdr:rowOff>127000</xdr:rowOff>
    </xdr:from>
    <xdr:to>
      <xdr:col>7</xdr:col>
      <xdr:colOff>285751</xdr:colOff>
      <xdr:row>42</xdr:row>
      <xdr:rowOff>129500</xdr:rowOff>
    </xdr:to>
    <xdr:pic>
      <xdr:nvPicPr>
        <xdr:cNvPr id="2" name="図 1">
          <a:extLst>
            <a:ext uri="{FF2B5EF4-FFF2-40B4-BE49-F238E27FC236}">
              <a16:creationId xmlns:a16="http://schemas.microsoft.com/office/drawing/2014/main" id="{0C74A930-AA1C-48CE-B840-116E9A29953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7022" r="70357"/>
        <a:stretch/>
      </xdr:blipFill>
      <xdr:spPr bwMode="auto">
        <a:xfrm>
          <a:off x="1006476" y="1308100"/>
          <a:ext cx="1289050"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3</xdr:col>
      <xdr:colOff>179917</xdr:colOff>
      <xdr:row>7</xdr:row>
      <xdr:rowOff>0</xdr:rowOff>
    </xdr:from>
    <xdr:to>
      <xdr:col>7</xdr:col>
      <xdr:colOff>275167</xdr:colOff>
      <xdr:row>43</xdr:row>
      <xdr:rowOff>2500</xdr:rowOff>
    </xdr:to>
    <xdr:pic>
      <xdr:nvPicPr>
        <xdr:cNvPr id="2" name="図 1">
          <a:extLst>
            <a:ext uri="{FF2B5EF4-FFF2-40B4-BE49-F238E27FC236}">
              <a16:creationId xmlns:a16="http://schemas.microsoft.com/office/drawing/2014/main" id="{4DE8BDF0-314E-465E-86AC-442029A2D07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281" r="67959"/>
        <a:stretch/>
      </xdr:blipFill>
      <xdr:spPr bwMode="auto">
        <a:xfrm>
          <a:off x="932392" y="1333500"/>
          <a:ext cx="1352550"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3</xdr:col>
      <xdr:colOff>211667</xdr:colOff>
      <xdr:row>6</xdr:row>
      <xdr:rowOff>127001</xdr:rowOff>
    </xdr:from>
    <xdr:to>
      <xdr:col>7</xdr:col>
      <xdr:colOff>285750</xdr:colOff>
      <xdr:row>42</xdr:row>
      <xdr:rowOff>129501</xdr:rowOff>
    </xdr:to>
    <xdr:pic>
      <xdr:nvPicPr>
        <xdr:cNvPr id="2" name="図 1">
          <a:extLst>
            <a:ext uri="{FF2B5EF4-FFF2-40B4-BE49-F238E27FC236}">
              <a16:creationId xmlns:a16="http://schemas.microsoft.com/office/drawing/2014/main" id="{629D72DF-9EFE-4324-B70E-53DFDF1D48D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1603" r="65691"/>
        <a:stretch/>
      </xdr:blipFill>
      <xdr:spPr bwMode="auto">
        <a:xfrm>
          <a:off x="964142" y="1308101"/>
          <a:ext cx="1331383"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3</xdr:col>
      <xdr:colOff>275166</xdr:colOff>
      <xdr:row>6</xdr:row>
      <xdr:rowOff>95250</xdr:rowOff>
    </xdr:from>
    <xdr:to>
      <xdr:col>8</xdr:col>
      <xdr:colOff>84667</xdr:colOff>
      <xdr:row>42</xdr:row>
      <xdr:rowOff>97750</xdr:rowOff>
    </xdr:to>
    <xdr:pic>
      <xdr:nvPicPr>
        <xdr:cNvPr id="2" name="図 1">
          <a:extLst>
            <a:ext uri="{FF2B5EF4-FFF2-40B4-BE49-F238E27FC236}">
              <a16:creationId xmlns:a16="http://schemas.microsoft.com/office/drawing/2014/main" id="{A9FC79E0-FE4B-4B03-A436-C182EF48EA2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3883" r="63305"/>
        <a:stretch/>
      </xdr:blipFill>
      <xdr:spPr bwMode="auto">
        <a:xfrm>
          <a:off x="1027641" y="1276350"/>
          <a:ext cx="1381126"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3</xdr:col>
      <xdr:colOff>169333</xdr:colOff>
      <xdr:row>7</xdr:row>
      <xdr:rowOff>52917</xdr:rowOff>
    </xdr:from>
    <xdr:to>
      <xdr:col>7</xdr:col>
      <xdr:colOff>190501</xdr:colOff>
      <xdr:row>43</xdr:row>
      <xdr:rowOff>55417</xdr:rowOff>
    </xdr:to>
    <xdr:pic>
      <xdr:nvPicPr>
        <xdr:cNvPr id="2" name="図 1">
          <a:extLst>
            <a:ext uri="{FF2B5EF4-FFF2-40B4-BE49-F238E27FC236}">
              <a16:creationId xmlns:a16="http://schemas.microsoft.com/office/drawing/2014/main" id="{691FF3B8-0B2B-430F-9B1A-E9F79FE8940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6290" r="61111"/>
        <a:stretch/>
      </xdr:blipFill>
      <xdr:spPr bwMode="auto">
        <a:xfrm>
          <a:off x="921808" y="1386417"/>
          <a:ext cx="1278468"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3</xdr:col>
      <xdr:colOff>190500</xdr:colOff>
      <xdr:row>7</xdr:row>
      <xdr:rowOff>21167</xdr:rowOff>
    </xdr:from>
    <xdr:to>
      <xdr:col>7</xdr:col>
      <xdr:colOff>287074</xdr:colOff>
      <xdr:row>43</xdr:row>
      <xdr:rowOff>23667</xdr:rowOff>
    </xdr:to>
    <xdr:pic>
      <xdr:nvPicPr>
        <xdr:cNvPr id="2" name="図 1">
          <a:extLst>
            <a:ext uri="{FF2B5EF4-FFF2-40B4-BE49-F238E27FC236}">
              <a16:creationId xmlns:a16="http://schemas.microsoft.com/office/drawing/2014/main" id="{6184DA4D-E86D-406E-B536-D31354D32445}"/>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8570" r="58679"/>
        <a:stretch/>
      </xdr:blipFill>
      <xdr:spPr bwMode="auto">
        <a:xfrm>
          <a:off x="942975" y="1354667"/>
          <a:ext cx="1353874"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3</xdr:col>
      <xdr:colOff>116416</xdr:colOff>
      <xdr:row>6</xdr:row>
      <xdr:rowOff>116417</xdr:rowOff>
    </xdr:from>
    <xdr:to>
      <xdr:col>7</xdr:col>
      <xdr:colOff>201084</xdr:colOff>
      <xdr:row>42</xdr:row>
      <xdr:rowOff>118917</xdr:rowOff>
    </xdr:to>
    <xdr:pic>
      <xdr:nvPicPr>
        <xdr:cNvPr id="2" name="図 1">
          <a:extLst>
            <a:ext uri="{FF2B5EF4-FFF2-40B4-BE49-F238E27FC236}">
              <a16:creationId xmlns:a16="http://schemas.microsoft.com/office/drawing/2014/main" id="{0712702D-A969-48D3-8098-2326CDD4476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0889" r="56384"/>
        <a:stretch/>
      </xdr:blipFill>
      <xdr:spPr bwMode="auto">
        <a:xfrm>
          <a:off x="868891" y="1297517"/>
          <a:ext cx="1341968"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3</xdr:col>
      <xdr:colOff>179916</xdr:colOff>
      <xdr:row>7</xdr:row>
      <xdr:rowOff>52917</xdr:rowOff>
    </xdr:from>
    <xdr:to>
      <xdr:col>7</xdr:col>
      <xdr:colOff>264583</xdr:colOff>
      <xdr:row>43</xdr:row>
      <xdr:rowOff>55417</xdr:rowOff>
    </xdr:to>
    <xdr:pic>
      <xdr:nvPicPr>
        <xdr:cNvPr id="2" name="図 1">
          <a:extLst>
            <a:ext uri="{FF2B5EF4-FFF2-40B4-BE49-F238E27FC236}">
              <a16:creationId xmlns:a16="http://schemas.microsoft.com/office/drawing/2014/main" id="{2210B9BF-A07F-4474-AF1C-3246218D527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3169" r="54104"/>
        <a:stretch/>
      </xdr:blipFill>
      <xdr:spPr bwMode="auto">
        <a:xfrm>
          <a:off x="932391" y="1386417"/>
          <a:ext cx="1341967"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xdr:col>
      <xdr:colOff>306916</xdr:colOff>
      <xdr:row>7</xdr:row>
      <xdr:rowOff>63501</xdr:rowOff>
    </xdr:from>
    <xdr:to>
      <xdr:col>8</xdr:col>
      <xdr:colOff>95249</xdr:colOff>
      <xdr:row>43</xdr:row>
      <xdr:rowOff>66001</xdr:rowOff>
    </xdr:to>
    <xdr:pic>
      <xdr:nvPicPr>
        <xdr:cNvPr id="2" name="図 1">
          <a:extLst>
            <a:ext uri="{FF2B5EF4-FFF2-40B4-BE49-F238E27FC236}">
              <a16:creationId xmlns:a16="http://schemas.microsoft.com/office/drawing/2014/main" id="{FFE04157-7E19-4C79-A4B6-38D09FABD2B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5491" r="51739"/>
        <a:stretch/>
      </xdr:blipFill>
      <xdr:spPr bwMode="auto">
        <a:xfrm>
          <a:off x="1059391" y="1397001"/>
          <a:ext cx="1359958"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4</xdr:col>
      <xdr:colOff>0</xdr:colOff>
      <xdr:row>7</xdr:row>
      <xdr:rowOff>31750</xdr:rowOff>
    </xdr:from>
    <xdr:to>
      <xdr:col>8</xdr:col>
      <xdr:colOff>0</xdr:colOff>
      <xdr:row>43</xdr:row>
      <xdr:rowOff>34250</xdr:rowOff>
    </xdr:to>
    <xdr:pic>
      <xdr:nvPicPr>
        <xdr:cNvPr id="2" name="図 1">
          <a:extLst>
            <a:ext uri="{FF2B5EF4-FFF2-40B4-BE49-F238E27FC236}">
              <a16:creationId xmlns:a16="http://schemas.microsoft.com/office/drawing/2014/main" id="{2EF866F1-B304-437D-A913-02600C43D2C2}"/>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7920" r="49523"/>
        <a:stretch/>
      </xdr:blipFill>
      <xdr:spPr bwMode="auto">
        <a:xfrm>
          <a:off x="1066800" y="1365250"/>
          <a:ext cx="1257300"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4</xdr:col>
      <xdr:colOff>0</xdr:colOff>
      <xdr:row>7</xdr:row>
      <xdr:rowOff>10583</xdr:rowOff>
    </xdr:from>
    <xdr:to>
      <xdr:col>8</xdr:col>
      <xdr:colOff>74083</xdr:colOff>
      <xdr:row>43</xdr:row>
      <xdr:rowOff>13083</xdr:rowOff>
    </xdr:to>
    <xdr:pic>
      <xdr:nvPicPr>
        <xdr:cNvPr id="2" name="図 1">
          <a:extLst>
            <a:ext uri="{FF2B5EF4-FFF2-40B4-BE49-F238E27FC236}">
              <a16:creationId xmlns:a16="http://schemas.microsoft.com/office/drawing/2014/main" id="{F6EE6A2C-179D-418D-809C-72AE72CE6E9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0157" r="47137"/>
        <a:stretch/>
      </xdr:blipFill>
      <xdr:spPr bwMode="auto">
        <a:xfrm>
          <a:off x="1066800" y="1344083"/>
          <a:ext cx="1331383"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3</xdr:col>
      <xdr:colOff>179916</xdr:colOff>
      <xdr:row>6</xdr:row>
      <xdr:rowOff>63500</xdr:rowOff>
    </xdr:from>
    <xdr:to>
      <xdr:col>7</xdr:col>
      <xdr:colOff>232833</xdr:colOff>
      <xdr:row>42</xdr:row>
      <xdr:rowOff>66000</xdr:rowOff>
    </xdr:to>
    <xdr:pic>
      <xdr:nvPicPr>
        <xdr:cNvPr id="2" name="図 1">
          <a:extLst>
            <a:ext uri="{FF2B5EF4-FFF2-40B4-BE49-F238E27FC236}">
              <a16:creationId xmlns:a16="http://schemas.microsoft.com/office/drawing/2014/main" id="{AA42E734-D4AA-4A74-BFF1-671784F255E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501" r="44836"/>
        <a:stretch/>
      </xdr:blipFill>
      <xdr:spPr bwMode="auto">
        <a:xfrm>
          <a:off x="932391" y="1244600"/>
          <a:ext cx="1310217"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4</xdr:col>
      <xdr:colOff>10583</xdr:colOff>
      <xdr:row>7</xdr:row>
      <xdr:rowOff>42334</xdr:rowOff>
    </xdr:from>
    <xdr:to>
      <xdr:col>8</xdr:col>
      <xdr:colOff>52917</xdr:colOff>
      <xdr:row>43</xdr:row>
      <xdr:rowOff>44834</xdr:rowOff>
    </xdr:to>
    <xdr:pic>
      <xdr:nvPicPr>
        <xdr:cNvPr id="2" name="図 1">
          <a:extLst>
            <a:ext uri="{FF2B5EF4-FFF2-40B4-BE49-F238E27FC236}">
              <a16:creationId xmlns:a16="http://schemas.microsoft.com/office/drawing/2014/main" id="{0210D3F1-FCDC-4635-8D55-EC12CDB0535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4844" r="42514"/>
        <a:stretch/>
      </xdr:blipFill>
      <xdr:spPr bwMode="auto">
        <a:xfrm>
          <a:off x="1077383" y="1375834"/>
          <a:ext cx="1299634"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4</xdr:col>
      <xdr:colOff>84666</xdr:colOff>
      <xdr:row>7</xdr:row>
      <xdr:rowOff>63500</xdr:rowOff>
    </xdr:from>
    <xdr:to>
      <xdr:col>8</xdr:col>
      <xdr:colOff>137583</xdr:colOff>
      <xdr:row>43</xdr:row>
      <xdr:rowOff>66000</xdr:rowOff>
    </xdr:to>
    <xdr:pic>
      <xdr:nvPicPr>
        <xdr:cNvPr id="2" name="図 1">
          <a:extLst>
            <a:ext uri="{FF2B5EF4-FFF2-40B4-BE49-F238E27FC236}">
              <a16:creationId xmlns:a16="http://schemas.microsoft.com/office/drawing/2014/main" id="{BE49C6B8-599D-424E-B66A-6BDB7B15703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7124" r="40213"/>
        <a:stretch/>
      </xdr:blipFill>
      <xdr:spPr bwMode="auto">
        <a:xfrm>
          <a:off x="1151466" y="1397000"/>
          <a:ext cx="1310217"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3</xdr:col>
      <xdr:colOff>211666</xdr:colOff>
      <xdr:row>7</xdr:row>
      <xdr:rowOff>42333</xdr:rowOff>
    </xdr:from>
    <xdr:to>
      <xdr:col>7</xdr:col>
      <xdr:colOff>273843</xdr:colOff>
      <xdr:row>43</xdr:row>
      <xdr:rowOff>44833</xdr:rowOff>
    </xdr:to>
    <xdr:pic>
      <xdr:nvPicPr>
        <xdr:cNvPr id="2" name="図 1">
          <a:extLst>
            <a:ext uri="{FF2B5EF4-FFF2-40B4-BE49-F238E27FC236}">
              <a16:creationId xmlns:a16="http://schemas.microsoft.com/office/drawing/2014/main" id="{42CAED72-491E-44A4-A636-C492A8092BB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9467" r="37851"/>
        <a:stretch/>
      </xdr:blipFill>
      <xdr:spPr bwMode="auto">
        <a:xfrm>
          <a:off x="964141" y="1375833"/>
          <a:ext cx="1319477"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3</xdr:col>
      <xdr:colOff>222249</xdr:colOff>
      <xdr:row>7</xdr:row>
      <xdr:rowOff>74083</xdr:rowOff>
    </xdr:from>
    <xdr:to>
      <xdr:col>7</xdr:col>
      <xdr:colOff>264583</xdr:colOff>
      <xdr:row>43</xdr:row>
      <xdr:rowOff>76583</xdr:rowOff>
    </xdr:to>
    <xdr:pic>
      <xdr:nvPicPr>
        <xdr:cNvPr id="2" name="図 1">
          <a:extLst>
            <a:ext uri="{FF2B5EF4-FFF2-40B4-BE49-F238E27FC236}">
              <a16:creationId xmlns:a16="http://schemas.microsoft.com/office/drawing/2014/main" id="{FF131A6A-B946-4F45-90B7-9FD8A255D8F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1742" r="35616"/>
        <a:stretch/>
      </xdr:blipFill>
      <xdr:spPr bwMode="auto">
        <a:xfrm>
          <a:off x="974724" y="1407583"/>
          <a:ext cx="1299634"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3</xdr:col>
      <xdr:colOff>254000</xdr:colOff>
      <xdr:row>7</xdr:row>
      <xdr:rowOff>21167</xdr:rowOff>
    </xdr:from>
    <xdr:to>
      <xdr:col>8</xdr:col>
      <xdr:colOff>10584</xdr:colOff>
      <xdr:row>43</xdr:row>
      <xdr:rowOff>23667</xdr:rowOff>
    </xdr:to>
    <xdr:pic>
      <xdr:nvPicPr>
        <xdr:cNvPr id="2" name="図 1">
          <a:extLst>
            <a:ext uri="{FF2B5EF4-FFF2-40B4-BE49-F238E27FC236}">
              <a16:creationId xmlns:a16="http://schemas.microsoft.com/office/drawing/2014/main" id="{C7A6F026-FA3C-4624-B51F-AE9D924A3E1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4086" r="33208"/>
        <a:stretch/>
      </xdr:blipFill>
      <xdr:spPr bwMode="auto">
        <a:xfrm>
          <a:off x="1006475" y="1354667"/>
          <a:ext cx="1328209"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4</xdr:col>
      <xdr:colOff>84666</xdr:colOff>
      <xdr:row>7</xdr:row>
      <xdr:rowOff>84667</xdr:rowOff>
    </xdr:from>
    <xdr:to>
      <xdr:col>8</xdr:col>
      <xdr:colOff>158750</xdr:colOff>
      <xdr:row>43</xdr:row>
      <xdr:rowOff>87167</xdr:rowOff>
    </xdr:to>
    <xdr:pic>
      <xdr:nvPicPr>
        <xdr:cNvPr id="2" name="図 1">
          <a:extLst>
            <a:ext uri="{FF2B5EF4-FFF2-40B4-BE49-F238E27FC236}">
              <a16:creationId xmlns:a16="http://schemas.microsoft.com/office/drawing/2014/main" id="{B77D6205-0949-4980-A361-BA00A160F23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6408" r="30886"/>
        <a:stretch/>
      </xdr:blipFill>
      <xdr:spPr bwMode="auto">
        <a:xfrm>
          <a:off x="1151466" y="1418167"/>
          <a:ext cx="1331384"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4</xdr:col>
      <xdr:colOff>21166</xdr:colOff>
      <xdr:row>7</xdr:row>
      <xdr:rowOff>0</xdr:rowOff>
    </xdr:from>
    <xdr:to>
      <xdr:col>8</xdr:col>
      <xdr:colOff>105833</xdr:colOff>
      <xdr:row>43</xdr:row>
      <xdr:rowOff>2500</xdr:rowOff>
    </xdr:to>
    <xdr:pic>
      <xdr:nvPicPr>
        <xdr:cNvPr id="2" name="図 1">
          <a:extLst>
            <a:ext uri="{FF2B5EF4-FFF2-40B4-BE49-F238E27FC236}">
              <a16:creationId xmlns:a16="http://schemas.microsoft.com/office/drawing/2014/main" id="{144DAECB-3F4D-418E-983F-0154A50B8C9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8688" r="28585"/>
        <a:stretch/>
      </xdr:blipFill>
      <xdr:spPr bwMode="auto">
        <a:xfrm>
          <a:off x="1087966" y="1333500"/>
          <a:ext cx="1341967"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3</xdr:col>
      <xdr:colOff>296333</xdr:colOff>
      <xdr:row>7</xdr:row>
      <xdr:rowOff>52917</xdr:rowOff>
    </xdr:from>
    <xdr:to>
      <xdr:col>7</xdr:col>
      <xdr:colOff>306916</xdr:colOff>
      <xdr:row>43</xdr:row>
      <xdr:rowOff>55417</xdr:rowOff>
    </xdr:to>
    <xdr:pic>
      <xdr:nvPicPr>
        <xdr:cNvPr id="2" name="図 1">
          <a:extLst>
            <a:ext uri="{FF2B5EF4-FFF2-40B4-BE49-F238E27FC236}">
              <a16:creationId xmlns:a16="http://schemas.microsoft.com/office/drawing/2014/main" id="{31D02AF8-196B-4201-974D-E6B5945D8E0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1096" r="26326"/>
        <a:stretch/>
      </xdr:blipFill>
      <xdr:spPr bwMode="auto">
        <a:xfrm>
          <a:off x="1048808" y="1386417"/>
          <a:ext cx="1267883"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3</xdr:col>
      <xdr:colOff>296335</xdr:colOff>
      <xdr:row>6</xdr:row>
      <xdr:rowOff>116417</xdr:rowOff>
    </xdr:from>
    <xdr:to>
      <xdr:col>8</xdr:col>
      <xdr:colOff>63501</xdr:colOff>
      <xdr:row>42</xdr:row>
      <xdr:rowOff>118917</xdr:rowOff>
    </xdr:to>
    <xdr:pic>
      <xdr:nvPicPr>
        <xdr:cNvPr id="2" name="図 1">
          <a:extLst>
            <a:ext uri="{FF2B5EF4-FFF2-40B4-BE49-F238E27FC236}">
              <a16:creationId xmlns:a16="http://schemas.microsoft.com/office/drawing/2014/main" id="{7AA05CBF-EACD-416F-8416-8043C67F76F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3354" r="23919"/>
        <a:stretch/>
      </xdr:blipFill>
      <xdr:spPr bwMode="auto">
        <a:xfrm>
          <a:off x="1048810" y="1297517"/>
          <a:ext cx="1338791"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3</xdr:col>
      <xdr:colOff>179918</xdr:colOff>
      <xdr:row>7</xdr:row>
      <xdr:rowOff>10583</xdr:rowOff>
    </xdr:from>
    <xdr:to>
      <xdr:col>7</xdr:col>
      <xdr:colOff>201084</xdr:colOff>
      <xdr:row>43</xdr:row>
      <xdr:rowOff>13083</xdr:rowOff>
    </xdr:to>
    <xdr:pic>
      <xdr:nvPicPr>
        <xdr:cNvPr id="2" name="図 1">
          <a:extLst>
            <a:ext uri="{FF2B5EF4-FFF2-40B4-BE49-F238E27FC236}">
              <a16:creationId xmlns:a16="http://schemas.microsoft.com/office/drawing/2014/main" id="{8CF43C53-2F0D-468D-AFBA-8E1C13FCD143}"/>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5719" r="21682"/>
        <a:stretch/>
      </xdr:blipFill>
      <xdr:spPr bwMode="auto">
        <a:xfrm>
          <a:off x="932393" y="1344083"/>
          <a:ext cx="1278466"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3</xdr:col>
      <xdr:colOff>317499</xdr:colOff>
      <xdr:row>6</xdr:row>
      <xdr:rowOff>105834</xdr:rowOff>
    </xdr:from>
    <xdr:to>
      <xdr:col>8</xdr:col>
      <xdr:colOff>95249</xdr:colOff>
      <xdr:row>42</xdr:row>
      <xdr:rowOff>108334</xdr:rowOff>
    </xdr:to>
    <xdr:pic>
      <xdr:nvPicPr>
        <xdr:cNvPr id="2" name="図 1">
          <a:extLst>
            <a:ext uri="{FF2B5EF4-FFF2-40B4-BE49-F238E27FC236}">
              <a16:creationId xmlns:a16="http://schemas.microsoft.com/office/drawing/2014/main" id="{FCA1331A-D69D-44DD-B8BA-71A5BA378F4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7913" r="19339"/>
        <a:stretch/>
      </xdr:blipFill>
      <xdr:spPr bwMode="auto">
        <a:xfrm>
          <a:off x="1069974" y="1286934"/>
          <a:ext cx="1349375"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3</xdr:col>
      <xdr:colOff>158750</xdr:colOff>
      <xdr:row>7</xdr:row>
      <xdr:rowOff>21167</xdr:rowOff>
    </xdr:from>
    <xdr:to>
      <xdr:col>7</xdr:col>
      <xdr:colOff>231510</xdr:colOff>
      <xdr:row>43</xdr:row>
      <xdr:rowOff>23667</xdr:rowOff>
    </xdr:to>
    <xdr:pic>
      <xdr:nvPicPr>
        <xdr:cNvPr id="2" name="図 1">
          <a:extLst>
            <a:ext uri="{FF2B5EF4-FFF2-40B4-BE49-F238E27FC236}">
              <a16:creationId xmlns:a16="http://schemas.microsoft.com/office/drawing/2014/main" id="{3F8C7C2E-3B1B-4689-B3B5-754C8780876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0299" r="16998"/>
        <a:stretch/>
      </xdr:blipFill>
      <xdr:spPr bwMode="auto">
        <a:xfrm>
          <a:off x="911225" y="1354667"/>
          <a:ext cx="1330060"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3</xdr:col>
      <xdr:colOff>158749</xdr:colOff>
      <xdr:row>7</xdr:row>
      <xdr:rowOff>21167</xdr:rowOff>
    </xdr:from>
    <xdr:to>
      <xdr:col>7</xdr:col>
      <xdr:colOff>211667</xdr:colOff>
      <xdr:row>43</xdr:row>
      <xdr:rowOff>23667</xdr:rowOff>
    </xdr:to>
    <xdr:pic>
      <xdr:nvPicPr>
        <xdr:cNvPr id="2" name="図 1">
          <a:extLst>
            <a:ext uri="{FF2B5EF4-FFF2-40B4-BE49-F238E27FC236}">
              <a16:creationId xmlns:a16="http://schemas.microsoft.com/office/drawing/2014/main" id="{49D46728-2182-44E0-95D2-686EA732E752}"/>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2595" r="14742"/>
        <a:stretch/>
      </xdr:blipFill>
      <xdr:spPr bwMode="auto">
        <a:xfrm>
          <a:off x="911224" y="1354667"/>
          <a:ext cx="1310218"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3</xdr:col>
      <xdr:colOff>222250</xdr:colOff>
      <xdr:row>7</xdr:row>
      <xdr:rowOff>31750</xdr:rowOff>
    </xdr:from>
    <xdr:to>
      <xdr:col>7</xdr:col>
      <xdr:colOff>254000</xdr:colOff>
      <xdr:row>43</xdr:row>
      <xdr:rowOff>34250</xdr:rowOff>
    </xdr:to>
    <xdr:pic>
      <xdr:nvPicPr>
        <xdr:cNvPr id="2" name="図 1">
          <a:extLst>
            <a:ext uri="{FF2B5EF4-FFF2-40B4-BE49-F238E27FC236}">
              <a16:creationId xmlns:a16="http://schemas.microsoft.com/office/drawing/2014/main" id="{D4D04079-F0F6-415F-BD49-8AEF8997F7ED}"/>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4959" r="12420"/>
        <a:stretch/>
      </xdr:blipFill>
      <xdr:spPr bwMode="auto">
        <a:xfrm>
          <a:off x="974725" y="1365250"/>
          <a:ext cx="1289050"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3</xdr:col>
      <xdr:colOff>285750</xdr:colOff>
      <xdr:row>7</xdr:row>
      <xdr:rowOff>95251</xdr:rowOff>
    </xdr:from>
    <xdr:to>
      <xdr:col>8</xdr:col>
      <xdr:colOff>21167</xdr:colOff>
      <xdr:row>43</xdr:row>
      <xdr:rowOff>97751</xdr:rowOff>
    </xdr:to>
    <xdr:pic>
      <xdr:nvPicPr>
        <xdr:cNvPr id="2" name="図 1">
          <a:extLst>
            <a:ext uri="{FF2B5EF4-FFF2-40B4-BE49-F238E27FC236}">
              <a16:creationId xmlns:a16="http://schemas.microsoft.com/office/drawing/2014/main" id="{92B6D7FD-D53A-4640-A96A-1ECE418CFAE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261" r="10076"/>
        <a:stretch/>
      </xdr:blipFill>
      <xdr:spPr bwMode="auto">
        <a:xfrm>
          <a:off x="1038225" y="1428751"/>
          <a:ext cx="1307042"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3</xdr:col>
      <xdr:colOff>264584</xdr:colOff>
      <xdr:row>7</xdr:row>
      <xdr:rowOff>10584</xdr:rowOff>
    </xdr:from>
    <xdr:to>
      <xdr:col>8</xdr:col>
      <xdr:colOff>52918</xdr:colOff>
      <xdr:row>43</xdr:row>
      <xdr:rowOff>13084</xdr:rowOff>
    </xdr:to>
    <xdr:pic>
      <xdr:nvPicPr>
        <xdr:cNvPr id="2" name="図 1">
          <a:extLst>
            <a:ext uri="{FF2B5EF4-FFF2-40B4-BE49-F238E27FC236}">
              <a16:creationId xmlns:a16="http://schemas.microsoft.com/office/drawing/2014/main" id="{9BC5806E-19DA-40B8-8C2C-48A09DBC902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540" r="7691"/>
        <a:stretch/>
      </xdr:blipFill>
      <xdr:spPr bwMode="auto">
        <a:xfrm>
          <a:off x="1017059" y="1344084"/>
          <a:ext cx="1359959"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4</xdr:col>
      <xdr:colOff>31750</xdr:colOff>
      <xdr:row>6</xdr:row>
      <xdr:rowOff>137584</xdr:rowOff>
    </xdr:from>
    <xdr:to>
      <xdr:col>8</xdr:col>
      <xdr:colOff>95250</xdr:colOff>
      <xdr:row>42</xdr:row>
      <xdr:rowOff>140084</xdr:rowOff>
    </xdr:to>
    <xdr:pic>
      <xdr:nvPicPr>
        <xdr:cNvPr id="2" name="図 1">
          <a:extLst>
            <a:ext uri="{FF2B5EF4-FFF2-40B4-BE49-F238E27FC236}">
              <a16:creationId xmlns:a16="http://schemas.microsoft.com/office/drawing/2014/main" id="{81FF0727-0C16-4517-A76C-D346FFA7F76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1884" r="5432"/>
        <a:stretch/>
      </xdr:blipFill>
      <xdr:spPr bwMode="auto">
        <a:xfrm>
          <a:off x="1098550" y="1318684"/>
          <a:ext cx="1320800"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4</xdr:col>
      <xdr:colOff>10583</xdr:colOff>
      <xdr:row>6</xdr:row>
      <xdr:rowOff>137584</xdr:rowOff>
    </xdr:from>
    <xdr:to>
      <xdr:col>7</xdr:col>
      <xdr:colOff>52916</xdr:colOff>
      <xdr:row>42</xdr:row>
      <xdr:rowOff>140084</xdr:rowOff>
    </xdr:to>
    <xdr:pic>
      <xdr:nvPicPr>
        <xdr:cNvPr id="2" name="図 1">
          <a:extLst>
            <a:ext uri="{FF2B5EF4-FFF2-40B4-BE49-F238E27FC236}">
              <a16:creationId xmlns:a16="http://schemas.microsoft.com/office/drawing/2014/main" id="{E4B6D8BC-587D-4BE9-9BAB-8D25C9F88B4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4270" r="3728"/>
        <a:stretch/>
      </xdr:blipFill>
      <xdr:spPr bwMode="auto">
        <a:xfrm>
          <a:off x="1077383" y="1318684"/>
          <a:ext cx="985308" cy="554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3</xdr:col>
      <xdr:colOff>116416</xdr:colOff>
      <xdr:row>10</xdr:row>
      <xdr:rowOff>105833</xdr:rowOff>
    </xdr:from>
    <xdr:to>
      <xdr:col>9</xdr:col>
      <xdr:colOff>31470</xdr:colOff>
      <xdr:row>32</xdr:row>
      <xdr:rowOff>42332</xdr:rowOff>
    </xdr:to>
    <xdr:pic>
      <xdr:nvPicPr>
        <xdr:cNvPr id="2" name="図 1">
          <a:extLst>
            <a:ext uri="{FF2B5EF4-FFF2-40B4-BE49-F238E27FC236}">
              <a16:creationId xmlns:a16="http://schemas.microsoft.com/office/drawing/2014/main" id="{472D7494-9A47-4949-94C9-74E183A55BF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6336" b="40812"/>
        <a:stretch/>
      </xdr:blipFill>
      <xdr:spPr bwMode="auto">
        <a:xfrm>
          <a:off x="868891" y="1896533"/>
          <a:ext cx="1801004" cy="3289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2.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0A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0A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0A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7" name="正方形/長方形 6">
          <a:extLst>
            <a:ext uri="{FF2B5EF4-FFF2-40B4-BE49-F238E27FC236}">
              <a16:creationId xmlns:a16="http://schemas.microsoft.com/office/drawing/2014/main" id="{00000000-0008-0000-0A00-000007000000}"/>
            </a:ext>
          </a:extLst>
        </xdr:cNvPr>
        <xdr:cNvSpPr/>
      </xdr:nvSpPr>
      <xdr:spPr>
        <a:xfrm>
          <a:off x="1399762" y="7156174"/>
          <a:ext cx="1524000" cy="1656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0A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0A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0A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0A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0A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0A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5" name="テキスト ボックス 14">
          <a:extLst>
            <a:ext uri="{FF2B5EF4-FFF2-40B4-BE49-F238E27FC236}">
              <a16:creationId xmlns:a16="http://schemas.microsoft.com/office/drawing/2014/main" id="{00000000-0008-0000-0A00-00000F000000}"/>
            </a:ext>
          </a:extLst>
        </xdr:cNvPr>
        <xdr:cNvSpPr txBox="1"/>
      </xdr:nvSpPr>
      <xdr:spPr>
        <a:xfrm>
          <a:off x="7015370" y="218660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1384788</xdr:colOff>
      <xdr:row>24</xdr:row>
      <xdr:rowOff>24849</xdr:rowOff>
    </xdr:from>
    <xdr:to>
      <xdr:col>5</xdr:col>
      <xdr:colOff>13251</xdr:colOff>
      <xdr:row>30</xdr:row>
      <xdr:rowOff>13252</xdr:rowOff>
    </xdr:to>
    <xdr:sp macro="" textlink="">
      <xdr:nvSpPr>
        <xdr:cNvPr id="16" name="正方形/長方形 15">
          <a:extLst>
            <a:ext uri="{FF2B5EF4-FFF2-40B4-BE49-F238E27FC236}">
              <a16:creationId xmlns:a16="http://schemas.microsoft.com/office/drawing/2014/main" id="{00000000-0008-0000-0A00-000010000000}"/>
            </a:ext>
          </a:extLst>
        </xdr:cNvPr>
        <xdr:cNvSpPr/>
      </xdr:nvSpPr>
      <xdr:spPr>
        <a:xfrm>
          <a:off x="5194788" y="4186541"/>
          <a:ext cx="1427348" cy="99951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0A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8" name="正方形/長方形 17">
          <a:extLst>
            <a:ext uri="{FF2B5EF4-FFF2-40B4-BE49-F238E27FC236}">
              <a16:creationId xmlns:a16="http://schemas.microsoft.com/office/drawing/2014/main" id="{00000000-0008-0000-0A00-000012000000}"/>
            </a:ext>
          </a:extLst>
        </xdr:cNvPr>
        <xdr:cNvSpPr/>
      </xdr:nvSpPr>
      <xdr:spPr>
        <a:xfrm>
          <a:off x="4694072" y="5341263"/>
          <a:ext cx="1237753" cy="11591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9" name="テキスト ボックス 18">
          <a:extLst>
            <a:ext uri="{FF2B5EF4-FFF2-40B4-BE49-F238E27FC236}">
              <a16:creationId xmlns:a16="http://schemas.microsoft.com/office/drawing/2014/main" id="{00000000-0008-0000-0A00-000013000000}"/>
            </a:ext>
          </a:extLst>
        </xdr:cNvPr>
        <xdr:cNvSpPr txBox="1"/>
      </xdr:nvSpPr>
      <xdr:spPr>
        <a:xfrm>
          <a:off x="7015370" y="4257261"/>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0A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0A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0A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0A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E8595\Desktop\&#20316;&#26989;&#29992;\&#23665;&#21475;\&#26032;&#12375;&#12356;&#12501;&#12457;&#12523;&#12480;&#12540;\&#39640;&#37474;&#23665;&#31532;&#65299;&#12488;&#12531;&#12493;&#12523;&#21488;&#24115;\REP02_01.XLSX" TargetMode="External"/><Relationship Id="rId1" Type="http://schemas.openxmlformats.org/officeDocument/2006/relationships/externalLinkPath" Target="REP02_0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AE8595\Desktop\&#20316;&#26989;&#29992;\&#23665;&#21475;\&#26032;&#12375;&#12356;&#12501;&#12457;&#12523;&#12480;&#12540;\&#39640;&#37474;&#23665;&#31532;&#65299;&#12488;&#12531;&#12493;&#12523;&#21488;&#24115;\REP02_03.XLSX" TargetMode="External"/><Relationship Id="rId1" Type="http://schemas.openxmlformats.org/officeDocument/2006/relationships/externalLinkPath" Target="REP02_03.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AE8595\Desktop\&#20316;&#26989;&#29992;\&#23665;&#21475;\&#26032;&#12375;&#12356;&#12501;&#12457;&#12523;&#12480;&#12540;\&#39640;&#37474;&#23665;&#31532;&#65299;&#12488;&#12531;&#12493;&#12523;&#21488;&#24115;\REP02_04.XLSX" TargetMode="External"/><Relationship Id="rId1" Type="http://schemas.openxmlformats.org/officeDocument/2006/relationships/externalLinkPath" Target="REP02_04.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AE8595\Desktop\&#20316;&#26989;&#29992;\&#23665;&#21475;\&#26032;&#12375;&#12356;&#12501;&#12457;&#12523;&#12480;&#12540;\&#39640;&#37474;&#23665;&#31532;&#65299;&#12488;&#12531;&#12493;&#12523;&#21488;&#24115;\REP02_05.XLSX" TargetMode="External"/><Relationship Id="rId1" Type="http://schemas.openxmlformats.org/officeDocument/2006/relationships/externalLinkPath" Target="REP02_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点検様式作成フロー"/>
      <sheetName val="変状面積算出方法"/>
      <sheetName val="様式B(トンネル様式1P001)"/>
      <sheetName val="様式B(トンネル様式1P002)"/>
      <sheetName val="様式B(トンネル様式1P003)"/>
      <sheetName val="(参考)リスト"/>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点検様式作成フロー"/>
      <sheetName val="変状面積算出方法"/>
      <sheetName val="様式D-1-1(トンネル様式2P001)"/>
      <sheetName val="様式D-1-1(トンネル様式2P002)"/>
      <sheetName val="様式D-1-1(トンネル様式2P003)"/>
      <sheetName val="様式D-1-2"/>
      <sheetName val="(参考)リスト"/>
    </sheetNames>
    <sheetDataSet>
      <sheetData sheetId="0"/>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点検様式作成フロー"/>
      <sheetName val="変状面積算出方法"/>
      <sheetName val="様式D-2-1"/>
      <sheetName val="様式D-2-1 (2)"/>
      <sheetName val="様式D-2-1 (3)"/>
      <sheetName val="様式D-2-1 (4)"/>
      <sheetName val="様式D-2-1 (5)"/>
      <sheetName val="様式D-2-1´"/>
      <sheetName val="(参考)リスト"/>
    </sheetNames>
    <sheetDataSet>
      <sheetData sheetId="0"/>
      <sheetData sheetId="1"/>
      <sheetData sheetId="2"/>
      <sheetData sheetId="3"/>
      <sheetData sheetId="4"/>
      <sheetData sheetId="5"/>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点検様式作成フロー"/>
      <sheetName val="変状面積算出方法"/>
      <sheetName val="様式D-3_PS"/>
      <sheetName val="様式D-3_S001"/>
      <sheetName val="様式D-3_S002"/>
      <sheetName val="様式D-3_S003"/>
      <sheetName val="様式D-3_S004"/>
      <sheetName val="様式D-3_S005"/>
      <sheetName val="様式D-3_S006"/>
      <sheetName val="様式D-3_S007"/>
      <sheetName val="様式D-3_S008"/>
      <sheetName val="様式D-3_S009"/>
      <sheetName val="様式D-3_S010"/>
      <sheetName val="様式D-3_S011"/>
      <sheetName val="様式D-3_S012"/>
      <sheetName val="様式D-3_S013"/>
      <sheetName val="様式D-3_S014"/>
      <sheetName val="様式D-3_S015"/>
      <sheetName val="様式D-3_S016"/>
      <sheetName val="様式D-3_S017"/>
      <sheetName val="様式D-3_S018"/>
      <sheetName val="様式D-3_S019"/>
      <sheetName val="様式D-3_S020"/>
      <sheetName val="様式D-3_S021"/>
      <sheetName val="様式D-3_S022"/>
      <sheetName val="様式D-3_S023"/>
      <sheetName val="様式D-3_S024"/>
      <sheetName val="様式D-3_S025"/>
      <sheetName val="様式D-3_S026"/>
      <sheetName val="様式D-3_S027"/>
      <sheetName val="様式D-3_S028"/>
      <sheetName val="様式D-3_S029"/>
      <sheetName val="様式D-3_S030"/>
      <sheetName val="様式D-3_S031"/>
      <sheetName val="様式D-3_S032"/>
      <sheetName val="様式D-3_S033"/>
      <sheetName val="様式D-3_S034"/>
      <sheetName val="様式D-3_S035"/>
      <sheetName val="様式D-3_S036"/>
      <sheetName val="様式D-3_S037"/>
      <sheetName val="様式D-3_S038"/>
      <sheetName val="様式D-3_S039"/>
      <sheetName val="様式D-3_S040"/>
      <sheetName val="様式D-3_PE"/>
      <sheetName val="様式E"/>
      <sheetName val="様式F"/>
      <sheetName val="(参考)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170" headerRowBorderDxfId="171" tableBorderDxfId="169">
  <autoFilter ref="B15:B21" xr:uid="{00000000-0009-0000-0100-000001000000}"/>
  <tableColumns count="1">
    <tableColumn id="1" xr3:uid="{00000000-0010-0000-0000-000001000000}" name="対象箇所" dataDxfId="16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167" headerRowBorderDxfId="166" tableBorderDxfId="165">
  <autoFilter ref="C15:J46" xr:uid="{00000000-0009-0000-0100-000002000000}"/>
  <tableColumns count="8">
    <tableColumn id="9" xr3:uid="{00000000-0010-0000-0100-000009000000}" name="部位区分" totalsRowLabel="集計" dataDxfId="164" totalsRowDxfId="163"/>
    <tableColumn id="2" xr3:uid="{00000000-0010-0000-0100-000002000000}" name="変状区分" dataDxfId="162" totalsRowDxfId="161"/>
    <tableColumn id="7" xr3:uid="{00000000-0010-0000-0100-000007000000}" name="変状種類" dataDxfId="160" totalsRowDxfId="159"/>
    <tableColumn id="4" xr3:uid="{00000000-0010-0000-0100-000004000000}" name="対策区分" dataDxfId="158" totalsRowDxfId="157"/>
    <tableColumn id="5" xr3:uid="{00000000-0010-0000-0100-000005000000}" name="健全性" dataDxfId="156" totalsRowDxfId="155"/>
    <tableColumn id="12" xr3:uid="{00000000-0010-0000-0100-00000C000000}" name="調査の要否" dataDxfId="154" totalsRowDxfId="153"/>
    <tableColumn id="10" xr3:uid="{00000000-0010-0000-0100-00000A000000}" name="措置の要否" dataDxfId="152" totalsRowDxfId="151"/>
    <tableColumn id="11" xr3:uid="{00000000-0010-0000-0100-00000B000000}" name="実施有無" totalsRowFunction="count" dataDxfId="150" totalsRowDxfId="14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148" tableBorderDxfId="147">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146" tableBorderDxfId="145">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144" headerRowBorderDxfId="143" tableBorderDxfId="142">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6" totalsRowShown="0" headerRowDxfId="141" headerRowBorderDxfId="140" tableBorderDxfId="139">
  <autoFilter ref="E50:G56"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137" headerRowBorderDxfId="138" tableBorderDxfId="136">
  <autoFilter ref="B5:B12" xr:uid="{00000000-0009-0000-0100-000003000000}"/>
  <tableColumns count="1">
    <tableColumn id="1" xr3:uid="{00000000-0010-0000-0800-000001000000}" name="トンネルの分類" dataDxfId="135"/>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133" headerRowBorderDxfId="134" tableBorderDxfId="132">
  <autoFilter ref="C5:E11" xr:uid="{00000000-0009-0000-0100-000004000000}"/>
  <tableColumns count="3">
    <tableColumn id="1" xr3:uid="{00000000-0010-0000-0900-000001000000}" name="トンネル工法" dataDxfId="131"/>
    <tableColumn id="2" xr3:uid="{00000000-0010-0000-0900-000002000000}" name="緊急輸送路" dataDxfId="130"/>
    <tableColumn id="3" xr3:uid="{00000000-0010-0000-0900-000003000000}" name="代替路" dataDxfId="129"/>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62.xml"/><Relationship Id="rId1" Type="http://schemas.openxmlformats.org/officeDocument/2006/relationships/printerSettings" Target="../printerSettings/printerSettings71.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1"/>
  <sheetViews>
    <sheetView view="pageBreakPreview" zoomScale="85" zoomScaleNormal="85" zoomScaleSheetLayoutView="85" workbookViewId="0">
      <selection activeCell="M5" sqref="M5:R5"/>
    </sheetView>
  </sheetViews>
  <sheetFormatPr defaultRowHeight="13.5" x14ac:dyDescent="0.15"/>
  <cols>
    <col min="1" max="2" width="8.875" customWidth="1"/>
    <col min="3" max="3" width="9" customWidth="1"/>
    <col min="4" max="4" width="8.875" customWidth="1"/>
  </cols>
  <sheetData>
    <row r="1" spans="1:14" x14ac:dyDescent="0.15">
      <c r="A1" s="102" t="s">
        <v>219</v>
      </c>
      <c r="B1" s="102"/>
      <c r="C1" s="102"/>
      <c r="D1" s="102"/>
      <c r="E1" s="102"/>
      <c r="F1" s="102"/>
      <c r="G1" s="102"/>
      <c r="H1" s="102"/>
      <c r="I1" s="102"/>
      <c r="J1" s="102"/>
      <c r="K1" s="102"/>
      <c r="L1" s="102"/>
      <c r="M1" s="102"/>
      <c r="N1" s="102"/>
    </row>
    <row r="2" spans="1:14" x14ac:dyDescent="0.15">
      <c r="A2" s="102"/>
      <c r="B2" s="102"/>
      <c r="C2" s="102"/>
      <c r="D2" s="102"/>
      <c r="E2" s="102"/>
      <c r="F2" s="102"/>
      <c r="G2" s="102"/>
      <c r="H2" s="102"/>
      <c r="I2" s="102"/>
      <c r="J2" s="102"/>
      <c r="K2" s="102"/>
      <c r="L2" s="102"/>
      <c r="M2" s="102"/>
      <c r="N2" s="102"/>
    </row>
    <row r="3" spans="1:14" x14ac:dyDescent="0.15">
      <c r="A3" s="103" t="s">
        <v>229</v>
      </c>
      <c r="B3" s="103"/>
      <c r="C3" s="103"/>
      <c r="D3" s="103"/>
      <c r="E3" s="103"/>
      <c r="F3" s="103"/>
      <c r="G3" s="103"/>
      <c r="H3" s="104" t="s">
        <v>230</v>
      </c>
      <c r="I3" s="104"/>
      <c r="J3" s="104"/>
      <c r="K3" s="104"/>
      <c r="L3" s="104"/>
      <c r="M3" s="104"/>
      <c r="N3" s="104"/>
    </row>
    <row r="4" spans="1:14" x14ac:dyDescent="0.15">
      <c r="H4" t="s">
        <v>232</v>
      </c>
    </row>
    <row r="5" spans="1:14" x14ac:dyDescent="0.15">
      <c r="H5" s="101" t="s">
        <v>231</v>
      </c>
      <c r="I5" s="101"/>
      <c r="J5" s="101"/>
      <c r="K5" s="101"/>
      <c r="L5" s="101"/>
      <c r="M5" s="101"/>
      <c r="N5" s="101"/>
    </row>
    <row r="6" spans="1:14" x14ac:dyDescent="0.15">
      <c r="H6" s="101"/>
      <c r="I6" s="101"/>
      <c r="J6" s="101"/>
      <c r="K6" s="101"/>
      <c r="L6" s="101"/>
      <c r="M6" s="101"/>
      <c r="N6" s="101"/>
    </row>
    <row r="7" spans="1:14" x14ac:dyDescent="0.15">
      <c r="H7" s="101"/>
      <c r="I7" s="101"/>
      <c r="J7" s="101"/>
      <c r="K7" s="101"/>
      <c r="L7" s="101"/>
      <c r="M7" s="101"/>
      <c r="N7" s="101"/>
    </row>
    <row r="8" spans="1:14" x14ac:dyDescent="0.15">
      <c r="H8" s="101"/>
      <c r="I8" s="101"/>
      <c r="J8" s="101"/>
      <c r="K8" s="101"/>
      <c r="L8" s="101"/>
      <c r="M8" s="101"/>
      <c r="N8" s="101"/>
    </row>
    <row r="9" spans="1:14" x14ac:dyDescent="0.15">
      <c r="H9" t="s">
        <v>309</v>
      </c>
    </row>
    <row r="10" spans="1:14" x14ac:dyDescent="0.15">
      <c r="H10" s="100" t="s">
        <v>233</v>
      </c>
      <c r="I10" s="100"/>
      <c r="J10" s="100"/>
      <c r="K10" s="100"/>
      <c r="L10" s="100"/>
      <c r="M10" s="100"/>
      <c r="N10" s="100"/>
    </row>
    <row r="11" spans="1:14" x14ac:dyDescent="0.15">
      <c r="H11" s="100"/>
      <c r="I11" s="100"/>
      <c r="J11" s="100"/>
      <c r="K11" s="100"/>
      <c r="L11" s="100"/>
      <c r="M11" s="100"/>
      <c r="N11" s="100"/>
    </row>
    <row r="12" spans="1:14" x14ac:dyDescent="0.15">
      <c r="H12" t="s">
        <v>234</v>
      </c>
    </row>
    <row r="13" spans="1:14" ht="13.5" customHeight="1" x14ac:dyDescent="0.15">
      <c r="H13" s="100" t="s">
        <v>235</v>
      </c>
      <c r="I13" s="100"/>
      <c r="J13" s="100"/>
      <c r="K13" s="100"/>
      <c r="L13" s="100"/>
      <c r="M13" s="100"/>
      <c r="N13" s="100"/>
    </row>
    <row r="14" spans="1:14" x14ac:dyDescent="0.15">
      <c r="H14" s="100"/>
      <c r="I14" s="100"/>
      <c r="J14" s="100"/>
      <c r="K14" s="100"/>
      <c r="L14" s="100"/>
      <c r="M14" s="100"/>
      <c r="N14" s="100"/>
    </row>
    <row r="15" spans="1:14" x14ac:dyDescent="0.15">
      <c r="H15" s="100"/>
      <c r="I15" s="100"/>
      <c r="J15" s="100"/>
      <c r="K15" s="100"/>
      <c r="L15" s="100"/>
      <c r="M15" s="100"/>
      <c r="N15" s="100"/>
    </row>
    <row r="16" spans="1:14" x14ac:dyDescent="0.15">
      <c r="H16" t="s">
        <v>236</v>
      </c>
    </row>
    <row r="17" spans="8:14" x14ac:dyDescent="0.15">
      <c r="H17" s="100" t="s">
        <v>237</v>
      </c>
      <c r="I17" s="100"/>
      <c r="J17" s="100"/>
      <c r="K17" s="100"/>
      <c r="L17" s="100"/>
      <c r="M17" s="100"/>
      <c r="N17" s="100"/>
    </row>
    <row r="18" spans="8:14" x14ac:dyDescent="0.15">
      <c r="H18" s="100"/>
      <c r="I18" s="100"/>
      <c r="J18" s="100"/>
      <c r="K18" s="100"/>
      <c r="L18" s="100"/>
      <c r="M18" s="100"/>
      <c r="N18" s="100"/>
    </row>
    <row r="19" spans="8:14" x14ac:dyDescent="0.15">
      <c r="H19" t="s">
        <v>238</v>
      </c>
    </row>
    <row r="20" spans="8:14" x14ac:dyDescent="0.15">
      <c r="H20" s="100" t="s">
        <v>239</v>
      </c>
      <c r="I20" s="100"/>
      <c r="J20" s="100"/>
      <c r="K20" s="100"/>
      <c r="L20" s="100"/>
      <c r="M20" s="100"/>
      <c r="N20" s="100"/>
    </row>
    <row r="21" spans="8:14" x14ac:dyDescent="0.15">
      <c r="H21" s="100"/>
      <c r="I21" s="100"/>
      <c r="J21" s="100"/>
      <c r="K21" s="100"/>
      <c r="L21" s="100"/>
      <c r="M21" s="100"/>
      <c r="N21" s="100"/>
    </row>
    <row r="22" spans="8:14" x14ac:dyDescent="0.15">
      <c r="H22" t="s">
        <v>240</v>
      </c>
    </row>
    <row r="23" spans="8:14" x14ac:dyDescent="0.15">
      <c r="H23" t="s">
        <v>241</v>
      </c>
    </row>
    <row r="24" spans="8:14" x14ac:dyDescent="0.15">
      <c r="H24" t="s">
        <v>242</v>
      </c>
    </row>
    <row r="25" spans="8:14" ht="13.5" customHeight="1" x14ac:dyDescent="0.15">
      <c r="H25" s="100" t="s">
        <v>243</v>
      </c>
      <c r="I25" s="100"/>
      <c r="J25" s="100"/>
      <c r="K25" s="100"/>
      <c r="L25" s="100"/>
      <c r="M25" s="100"/>
      <c r="N25" s="100"/>
    </row>
    <row r="26" spans="8:14" x14ac:dyDescent="0.15">
      <c r="H26" s="100"/>
      <c r="I26" s="100"/>
      <c r="J26" s="100"/>
      <c r="K26" s="100"/>
      <c r="L26" s="100"/>
      <c r="M26" s="100"/>
      <c r="N26" s="100"/>
    </row>
    <row r="27" spans="8:14" ht="12" customHeight="1" x14ac:dyDescent="0.15">
      <c r="H27" s="105" t="s">
        <v>244</v>
      </c>
      <c r="I27" s="105"/>
      <c r="J27" s="105"/>
      <c r="K27" s="105"/>
      <c r="L27" s="105"/>
      <c r="M27" s="105"/>
      <c r="N27" s="105"/>
    </row>
    <row r="28" spans="8:14" x14ac:dyDescent="0.15">
      <c r="H28" t="s">
        <v>245</v>
      </c>
    </row>
    <row r="29" spans="8:14" x14ac:dyDescent="0.15">
      <c r="H29" s="104" t="s">
        <v>302</v>
      </c>
      <c r="I29" s="104"/>
      <c r="J29" s="104"/>
      <c r="K29" s="104"/>
      <c r="L29" s="104"/>
      <c r="M29" s="104"/>
      <c r="N29" s="104"/>
    </row>
    <row r="30" spans="8:14" x14ac:dyDescent="0.15">
      <c r="H30" t="s">
        <v>310</v>
      </c>
    </row>
    <row r="31" spans="8:14" ht="13.15" customHeight="1" x14ac:dyDescent="0.15">
      <c r="H31" s="100" t="s">
        <v>311</v>
      </c>
      <c r="I31" s="100"/>
      <c r="J31" s="100"/>
      <c r="K31" s="100"/>
      <c r="L31" s="100"/>
      <c r="M31" s="100"/>
      <c r="N31" s="100"/>
    </row>
    <row r="32" spans="8:14" x14ac:dyDescent="0.15">
      <c r="H32" s="100"/>
      <c r="I32" s="100"/>
      <c r="J32" s="100"/>
      <c r="K32" s="100"/>
      <c r="L32" s="100"/>
      <c r="M32" s="100"/>
      <c r="N32" s="100"/>
    </row>
    <row r="33" spans="2:14" x14ac:dyDescent="0.15">
      <c r="H33" s="100"/>
      <c r="I33" s="100"/>
      <c r="J33" s="100"/>
      <c r="K33" s="100"/>
      <c r="L33" s="100"/>
      <c r="M33" s="100"/>
      <c r="N33" s="100"/>
    </row>
    <row r="34" spans="2:14" x14ac:dyDescent="0.15">
      <c r="H34" s="100"/>
      <c r="I34" s="100"/>
      <c r="J34" s="100"/>
      <c r="K34" s="100"/>
      <c r="L34" s="100"/>
      <c r="M34" s="100"/>
      <c r="N34" s="100"/>
    </row>
    <row r="35" spans="2:14" x14ac:dyDescent="0.15">
      <c r="B35" s="101"/>
      <c r="C35" s="101"/>
      <c r="D35" s="72"/>
      <c r="H35" s="100"/>
      <c r="I35" s="100"/>
      <c r="J35" s="100"/>
      <c r="K35" s="100"/>
      <c r="L35" s="100"/>
      <c r="M35" s="100"/>
      <c r="N35" s="100"/>
    </row>
    <row r="36" spans="2:14" x14ac:dyDescent="0.15">
      <c r="H36" s="106"/>
      <c r="I36" s="106"/>
      <c r="J36" s="106"/>
      <c r="K36" s="106"/>
      <c r="L36" s="106"/>
      <c r="M36" s="106"/>
      <c r="N36" s="106"/>
    </row>
    <row r="37" spans="2:14" x14ac:dyDescent="0.15">
      <c r="H37" s="100"/>
      <c r="I37" s="100"/>
      <c r="J37" s="100"/>
      <c r="K37" s="100"/>
      <c r="L37" s="100"/>
      <c r="M37" s="100"/>
      <c r="N37" s="100"/>
    </row>
    <row r="38" spans="2:14" ht="13.15" customHeight="1" x14ac:dyDescent="0.15">
      <c r="H38" s="100"/>
      <c r="I38" s="100"/>
      <c r="J38" s="100"/>
      <c r="K38" s="100"/>
      <c r="L38" s="100"/>
      <c r="M38" s="100"/>
      <c r="N38" s="100"/>
    </row>
    <row r="39" spans="2:14" x14ac:dyDescent="0.15">
      <c r="H39" s="100"/>
      <c r="I39" s="100"/>
      <c r="J39" s="100"/>
      <c r="K39" s="100"/>
      <c r="L39" s="100"/>
      <c r="M39" s="100"/>
      <c r="N39" s="100"/>
    </row>
    <row r="40" spans="2:14" x14ac:dyDescent="0.15">
      <c r="H40" s="100"/>
      <c r="I40" s="100"/>
      <c r="J40" s="100"/>
      <c r="K40" s="100"/>
      <c r="L40" s="100"/>
      <c r="M40" s="100"/>
      <c r="N40" s="100"/>
    </row>
    <row r="41" spans="2:14" x14ac:dyDescent="0.15">
      <c r="H41" s="100"/>
      <c r="I41" s="100"/>
      <c r="J41" s="100"/>
      <c r="K41" s="100"/>
      <c r="L41" s="100"/>
      <c r="M41" s="100"/>
      <c r="N41" s="100"/>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10"/>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9"/>
  <sheetViews>
    <sheetView view="pageBreakPreview" zoomScaleNormal="85" zoomScaleSheetLayoutView="100" workbookViewId="0">
      <selection activeCell="M5" sqref="M5:R5"/>
    </sheetView>
  </sheetViews>
  <sheetFormatPr defaultRowHeight="13.5" x14ac:dyDescent="0.15"/>
  <cols>
    <col min="1" max="1" width="8.875" customWidth="1"/>
    <col min="2" max="3" width="9" customWidth="1"/>
    <col min="4" max="4" width="8.875" customWidth="1"/>
  </cols>
  <sheetData>
    <row r="1" spans="1:14" x14ac:dyDescent="0.15">
      <c r="A1" s="107" t="s">
        <v>220</v>
      </c>
      <c r="B1" s="107"/>
      <c r="C1" s="107"/>
      <c r="D1" s="107"/>
      <c r="E1" s="107"/>
      <c r="F1" s="107"/>
      <c r="G1" s="107"/>
      <c r="H1" s="107"/>
      <c r="I1" s="107"/>
      <c r="J1" s="107"/>
      <c r="K1" s="107"/>
      <c r="L1" s="107"/>
      <c r="M1" s="107"/>
      <c r="N1" s="107"/>
    </row>
    <row r="2" spans="1:14" x14ac:dyDescent="0.15">
      <c r="A2" s="107"/>
      <c r="B2" s="107"/>
      <c r="C2" s="107"/>
      <c r="D2" s="107"/>
      <c r="E2" s="107"/>
      <c r="F2" s="107"/>
      <c r="G2" s="107"/>
      <c r="H2" s="107"/>
      <c r="I2" s="107"/>
      <c r="J2" s="107"/>
      <c r="K2" s="107"/>
      <c r="L2" s="107"/>
      <c r="M2" s="107"/>
      <c r="N2" s="107"/>
    </row>
    <row r="22" spans="1:14" ht="13.5" customHeight="1" x14ac:dyDescent="0.15"/>
    <row r="23" spans="1:14" ht="27.75" customHeight="1" x14ac:dyDescent="0.15">
      <c r="B23" s="74"/>
      <c r="C23" s="74"/>
      <c r="D23" s="74"/>
      <c r="E23" s="74"/>
      <c r="F23" s="74"/>
      <c r="G23" s="74"/>
      <c r="H23" s="74"/>
      <c r="I23" s="74"/>
      <c r="J23" s="74"/>
      <c r="K23" s="74"/>
      <c r="L23" s="74"/>
      <c r="M23" s="74"/>
      <c r="N23" s="74"/>
    </row>
    <row r="25" spans="1:14" ht="40.5" customHeight="1" x14ac:dyDescent="0.15">
      <c r="B25" s="74"/>
      <c r="C25" s="74"/>
      <c r="D25" s="74"/>
      <c r="E25" s="74"/>
      <c r="F25" s="74"/>
      <c r="G25" s="74"/>
      <c r="H25" s="74"/>
      <c r="I25" s="74"/>
      <c r="J25" s="74"/>
      <c r="K25" s="74"/>
      <c r="L25" s="74"/>
      <c r="M25" s="74"/>
      <c r="N25" s="74"/>
    </row>
    <row r="26" spans="1:14" ht="13.5" customHeight="1" x14ac:dyDescent="0.15">
      <c r="A26" t="s">
        <v>246</v>
      </c>
      <c r="B26" s="74"/>
      <c r="C26" s="74"/>
      <c r="D26" s="74"/>
      <c r="E26" s="74"/>
      <c r="F26" s="74"/>
      <c r="G26" s="74"/>
      <c r="H26" s="74"/>
      <c r="I26" s="74"/>
      <c r="J26" s="74"/>
      <c r="K26" s="74"/>
      <c r="L26" s="74"/>
      <c r="M26" s="74"/>
      <c r="N26" s="74"/>
    </row>
    <row r="27" spans="1:14" ht="27" customHeight="1" x14ac:dyDescent="0.15">
      <c r="A27" s="100" t="s">
        <v>249</v>
      </c>
      <c r="B27" s="100"/>
      <c r="C27" s="100"/>
      <c r="D27" s="100"/>
      <c r="E27" s="100"/>
      <c r="F27" s="100"/>
      <c r="G27" s="100"/>
      <c r="H27" s="100"/>
      <c r="I27" s="100"/>
      <c r="J27" s="100"/>
      <c r="K27" s="100"/>
      <c r="L27" s="100"/>
      <c r="M27" s="100"/>
      <c r="N27" s="100"/>
    </row>
    <row r="28" spans="1:14" x14ac:dyDescent="0.15">
      <c r="A28" t="s">
        <v>247</v>
      </c>
    </row>
    <row r="29" spans="1:14" ht="40.5" customHeight="1" x14ac:dyDescent="0.15">
      <c r="A29" s="100" t="s">
        <v>248</v>
      </c>
      <c r="B29" s="100"/>
      <c r="C29" s="100"/>
      <c r="D29" s="100"/>
      <c r="E29" s="100"/>
      <c r="F29" s="100"/>
      <c r="G29" s="100"/>
      <c r="H29" s="100"/>
      <c r="I29" s="100"/>
      <c r="J29" s="100"/>
      <c r="K29" s="100"/>
      <c r="L29" s="100"/>
      <c r="M29" s="100"/>
      <c r="N29" s="100"/>
    </row>
    <row r="30" spans="1:14" ht="27" customHeight="1" x14ac:dyDescent="0.15">
      <c r="A30" s="100" t="s">
        <v>306</v>
      </c>
      <c r="B30" s="100"/>
      <c r="C30" s="100"/>
      <c r="D30" s="100"/>
      <c r="E30" s="100"/>
      <c r="F30" s="100"/>
      <c r="G30" s="100"/>
      <c r="H30" s="100"/>
      <c r="I30" s="100"/>
      <c r="J30" s="100"/>
      <c r="K30" s="100"/>
      <c r="L30" s="100"/>
      <c r="M30" s="100"/>
      <c r="N30" s="100"/>
    </row>
    <row r="32" spans="1:14" x14ac:dyDescent="0.15">
      <c r="A32" s="73"/>
      <c r="B32" s="73"/>
      <c r="C32" s="73"/>
      <c r="D32" s="73"/>
      <c r="E32" s="73"/>
      <c r="F32" s="73"/>
      <c r="G32" s="73"/>
      <c r="H32" s="73"/>
      <c r="I32" s="73"/>
      <c r="J32" s="73"/>
      <c r="K32" s="73"/>
      <c r="L32" s="73"/>
      <c r="M32" s="73"/>
      <c r="N32" s="73"/>
    </row>
    <row r="33" spans="1:14" x14ac:dyDescent="0.15">
      <c r="A33" s="73"/>
      <c r="B33" s="73"/>
      <c r="C33" s="73"/>
      <c r="D33" s="73"/>
      <c r="E33" s="73"/>
      <c r="F33" s="73"/>
      <c r="G33" s="73"/>
      <c r="H33" s="73"/>
      <c r="I33" s="73"/>
      <c r="J33" s="73"/>
      <c r="K33" s="73"/>
      <c r="L33" s="73"/>
      <c r="M33" s="73"/>
      <c r="N33" s="73"/>
    </row>
    <row r="39" spans="1:14" x14ac:dyDescent="0.15">
      <c r="G39" s="72"/>
    </row>
  </sheetData>
  <mergeCells count="4">
    <mergeCell ref="A27:N27"/>
    <mergeCell ref="A29:N29"/>
    <mergeCell ref="A30:N30"/>
    <mergeCell ref="A1:N2"/>
  </mergeCells>
  <phoneticPr fontId="10"/>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K31"/>
  <sheetViews>
    <sheetView showGridLines="0" view="pageBreakPreview" zoomScaleNormal="100" zoomScaleSheetLayoutView="100" workbookViewId="0">
      <selection activeCell="L37" sqref="L37"/>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7" customWidth="1"/>
    <col min="24" max="24" width="9.625" style="7" customWidth="1"/>
    <col min="25" max="25" width="5.875" style="7" customWidth="1"/>
    <col min="26" max="26" width="5.875" style="1" customWidth="1"/>
    <col min="27" max="28" width="3.25" style="1" customWidth="1"/>
    <col min="29" max="29" width="1.5" style="2" customWidth="1"/>
    <col min="30" max="16384" width="9" style="2"/>
  </cols>
  <sheetData>
    <row r="1" spans="2:37" ht="10.5" customHeight="1" x14ac:dyDescent="0.15"/>
    <row r="2" spans="2:37" ht="24.95" customHeight="1" x14ac:dyDescent="0.15">
      <c r="B2" s="6" t="s">
        <v>137</v>
      </c>
      <c r="C2" s="6"/>
      <c r="D2" s="6"/>
      <c r="E2" s="6"/>
      <c r="F2" s="6"/>
      <c r="G2" s="6"/>
      <c r="H2" s="6"/>
      <c r="I2" s="6"/>
      <c r="J2" s="6"/>
      <c r="K2" s="6"/>
      <c r="L2" s="6"/>
      <c r="M2" s="6"/>
      <c r="N2" s="6"/>
      <c r="O2" s="6"/>
      <c r="P2" s="6"/>
      <c r="Q2" s="6"/>
      <c r="R2" s="6"/>
      <c r="S2" s="131" t="s">
        <v>101</v>
      </c>
      <c r="T2" s="132"/>
      <c r="U2" s="132"/>
      <c r="V2" s="133"/>
      <c r="W2" s="134" t="s">
        <v>329</v>
      </c>
      <c r="X2" s="134"/>
      <c r="Y2" s="134"/>
      <c r="Z2" s="134"/>
      <c r="AA2" s="134"/>
      <c r="AB2" s="134"/>
    </row>
    <row r="3" spans="2:37" ht="20.100000000000001" customHeight="1" x14ac:dyDescent="0.15">
      <c r="B3" s="139" t="s">
        <v>8</v>
      </c>
      <c r="C3" s="139"/>
      <c r="D3" s="141" t="s">
        <v>327</v>
      </c>
      <c r="E3" s="142"/>
      <c r="F3" s="142"/>
      <c r="G3" s="154"/>
      <c r="H3" s="140" t="s">
        <v>100</v>
      </c>
      <c r="I3" s="140"/>
      <c r="J3" s="141" t="s">
        <v>314</v>
      </c>
      <c r="K3" s="142"/>
      <c r="L3" s="142"/>
      <c r="M3" s="142"/>
      <c r="N3" s="142"/>
      <c r="O3" s="25"/>
      <c r="P3" s="116" t="s">
        <v>2</v>
      </c>
      <c r="Q3" s="118"/>
      <c r="R3" s="145" t="s">
        <v>315</v>
      </c>
      <c r="S3" s="146"/>
      <c r="T3" s="146"/>
      <c r="U3" s="146"/>
      <c r="V3" s="147"/>
      <c r="W3" s="131" t="s">
        <v>99</v>
      </c>
      <c r="X3" s="132"/>
      <c r="Y3" s="132"/>
      <c r="Z3" s="151" t="s">
        <v>145</v>
      </c>
      <c r="AA3" s="152"/>
      <c r="AB3" s="153"/>
    </row>
    <row r="4" spans="2:37" ht="20.100000000000001" customHeight="1" x14ac:dyDescent="0.15">
      <c r="B4" s="138" t="s">
        <v>3</v>
      </c>
      <c r="C4" s="138"/>
      <c r="D4" s="143" t="s">
        <v>328</v>
      </c>
      <c r="E4" s="144"/>
      <c r="F4" s="144"/>
      <c r="G4" s="155"/>
      <c r="H4" s="140"/>
      <c r="I4" s="140"/>
      <c r="J4" s="143"/>
      <c r="K4" s="144"/>
      <c r="L4" s="144"/>
      <c r="M4" s="144"/>
      <c r="N4" s="144"/>
      <c r="O4" s="31"/>
      <c r="P4" s="119"/>
      <c r="Q4" s="121"/>
      <c r="R4" s="148"/>
      <c r="S4" s="149"/>
      <c r="T4" s="149"/>
      <c r="U4" s="149"/>
      <c r="V4" s="150"/>
      <c r="W4" s="131" t="s">
        <v>98</v>
      </c>
      <c r="X4" s="132"/>
      <c r="Y4" s="132"/>
      <c r="Z4" s="151" t="s">
        <v>145</v>
      </c>
      <c r="AA4" s="152"/>
      <c r="AB4" s="153"/>
    </row>
    <row r="5" spans="2:37" ht="20.100000000000001" customHeight="1" x14ac:dyDescent="0.15">
      <c r="B5" s="176" t="s">
        <v>4</v>
      </c>
      <c r="C5" s="176"/>
      <c r="D5" s="28" t="s">
        <v>5</v>
      </c>
      <c r="E5" s="177" t="s">
        <v>317</v>
      </c>
      <c r="F5" s="177"/>
      <c r="G5" s="177"/>
      <c r="H5" s="116" t="s">
        <v>97</v>
      </c>
      <c r="I5" s="117"/>
      <c r="J5" s="118"/>
      <c r="K5" s="178" t="s">
        <v>316</v>
      </c>
      <c r="L5" s="146"/>
      <c r="M5" s="146"/>
      <c r="N5" s="146"/>
      <c r="O5" s="147"/>
      <c r="P5" s="179" t="s">
        <v>96</v>
      </c>
      <c r="Q5" s="180"/>
      <c r="R5" s="183">
        <v>45162</v>
      </c>
      <c r="S5" s="184"/>
      <c r="T5" s="185"/>
      <c r="U5" s="119" t="s">
        <v>95</v>
      </c>
      <c r="V5" s="120"/>
      <c r="W5" s="121"/>
      <c r="X5" s="112" t="s">
        <v>94</v>
      </c>
      <c r="Y5" s="113"/>
      <c r="Z5" s="113">
        <v>352.5</v>
      </c>
      <c r="AA5" s="113"/>
      <c r="AB5" s="34" t="s">
        <v>93</v>
      </c>
    </row>
    <row r="6" spans="2:37" ht="20.100000000000001" customHeight="1" x14ac:dyDescent="0.15">
      <c r="B6" s="176"/>
      <c r="C6" s="176"/>
      <c r="D6" s="28" t="s">
        <v>6</v>
      </c>
      <c r="E6" s="156" t="s">
        <v>317</v>
      </c>
      <c r="F6" s="156"/>
      <c r="G6" s="156"/>
      <c r="H6" s="119"/>
      <c r="I6" s="120"/>
      <c r="J6" s="121"/>
      <c r="K6" s="148"/>
      <c r="L6" s="149"/>
      <c r="M6" s="149"/>
      <c r="N6" s="149"/>
      <c r="O6" s="150"/>
      <c r="P6" s="181"/>
      <c r="Q6" s="182"/>
      <c r="R6" s="186"/>
      <c r="S6" s="187"/>
      <c r="T6" s="188"/>
      <c r="U6" s="131" t="s">
        <v>7</v>
      </c>
      <c r="V6" s="132"/>
      <c r="W6" s="133"/>
      <c r="X6" s="112" t="s">
        <v>278</v>
      </c>
      <c r="Y6" s="113"/>
      <c r="Z6" s="113"/>
      <c r="AA6" s="113"/>
      <c r="AB6" s="114"/>
    </row>
    <row r="7" spans="2:37" ht="18.95" customHeight="1" x14ac:dyDescent="0.15">
      <c r="B7" s="157" t="s">
        <v>69</v>
      </c>
      <c r="C7" s="135" t="s">
        <v>83</v>
      </c>
      <c r="D7" s="137"/>
      <c r="E7" s="158">
        <v>342428.07</v>
      </c>
      <c r="F7" s="159"/>
      <c r="G7" s="160"/>
      <c r="H7" s="135" t="s">
        <v>92</v>
      </c>
      <c r="I7" s="136"/>
      <c r="J7" s="137"/>
      <c r="K7" s="161">
        <v>43160</v>
      </c>
      <c r="L7" s="162"/>
      <c r="M7" s="172" t="s">
        <v>91</v>
      </c>
      <c r="N7" s="173"/>
      <c r="O7" s="135" t="s">
        <v>74</v>
      </c>
      <c r="P7" s="137"/>
      <c r="Q7" s="163" t="s">
        <v>324</v>
      </c>
      <c r="R7" s="164"/>
      <c r="S7" s="122" t="s">
        <v>90</v>
      </c>
      <c r="T7" s="135" t="s">
        <v>89</v>
      </c>
      <c r="U7" s="136"/>
      <c r="V7" s="136"/>
      <c r="W7" s="137"/>
      <c r="X7" s="27" t="s">
        <v>65</v>
      </c>
      <c r="Y7" s="61" t="s">
        <v>88</v>
      </c>
      <c r="Z7" s="60" t="s">
        <v>64</v>
      </c>
      <c r="AA7" s="138" t="s">
        <v>87</v>
      </c>
      <c r="AB7" s="138"/>
      <c r="AD7" s="5"/>
      <c r="AE7" s="2">
        <f>INT(E7/10000)</f>
        <v>34</v>
      </c>
      <c r="AF7" s="2">
        <f>INT(E7/100)-AE7*100</f>
        <v>24</v>
      </c>
      <c r="AG7" s="89">
        <f>E7-AE7*10000-AF7*100</f>
        <v>28.070000000006985</v>
      </c>
      <c r="AH7" s="90">
        <f>ROUND(AE7+AF7/60+AG7/60/60,5)</f>
        <v>34.407800000000002</v>
      </c>
      <c r="AI7" s="90" t="str">
        <f>TEXT(AH7,"0.00000")</f>
        <v>34.40780</v>
      </c>
    </row>
    <row r="8" spans="2:37" ht="18.95" customHeight="1" x14ac:dyDescent="0.15">
      <c r="B8" s="119"/>
      <c r="C8" s="165" t="s">
        <v>80</v>
      </c>
      <c r="D8" s="166"/>
      <c r="E8" s="158">
        <v>1320224.21</v>
      </c>
      <c r="F8" s="167"/>
      <c r="G8" s="168"/>
      <c r="H8" s="165" t="s">
        <v>86</v>
      </c>
      <c r="I8" s="169"/>
      <c r="J8" s="166"/>
      <c r="K8" s="170"/>
      <c r="L8" s="171"/>
      <c r="M8" s="172"/>
      <c r="N8" s="173"/>
      <c r="O8" s="165" t="s">
        <v>85</v>
      </c>
      <c r="P8" s="166"/>
      <c r="Q8" s="108">
        <v>0.2</v>
      </c>
      <c r="R8" s="109"/>
      <c r="S8" s="123"/>
      <c r="T8" s="110" t="s">
        <v>84</v>
      </c>
      <c r="U8" s="131" t="s">
        <v>129</v>
      </c>
      <c r="V8" s="132"/>
      <c r="W8" s="133"/>
      <c r="X8" s="41"/>
      <c r="Y8" s="41"/>
      <c r="Z8" s="41"/>
      <c r="AA8" s="130"/>
      <c r="AB8" s="130"/>
      <c r="AD8" s="57"/>
      <c r="AE8" s="2">
        <f>INT(E8/10000)</f>
        <v>132</v>
      </c>
      <c r="AF8" s="2">
        <f>INT(E8/100)-AE8*100</f>
        <v>2</v>
      </c>
      <c r="AG8" s="89">
        <f>E8-AE8*10000-AF8*100</f>
        <v>24.209999999962747</v>
      </c>
      <c r="AH8" s="90">
        <f>ROUND(AE8+AF8/60+AG8/60/60,5)</f>
        <v>132.04006000000001</v>
      </c>
      <c r="AI8" s="90" t="str">
        <f>TEXT(AH8,"0.00000")</f>
        <v>132.04006</v>
      </c>
    </row>
    <row r="9" spans="2:37" ht="18.95" customHeight="1" x14ac:dyDescent="0.15">
      <c r="B9" s="190" t="s">
        <v>61</v>
      </c>
      <c r="C9" s="165" t="s">
        <v>83</v>
      </c>
      <c r="D9" s="166"/>
      <c r="E9" s="158">
        <v>342433.96</v>
      </c>
      <c r="F9" s="167"/>
      <c r="G9" s="168"/>
      <c r="H9" s="191" t="s">
        <v>289</v>
      </c>
      <c r="I9" s="192"/>
      <c r="J9" s="192"/>
      <c r="K9" s="108" t="s">
        <v>333</v>
      </c>
      <c r="L9" s="109"/>
      <c r="M9" s="172"/>
      <c r="N9" s="173"/>
      <c r="O9" s="165" t="s">
        <v>82</v>
      </c>
      <c r="P9" s="166"/>
      <c r="Q9" s="194">
        <v>2467.5</v>
      </c>
      <c r="R9" s="194"/>
      <c r="S9" s="123"/>
      <c r="T9" s="115"/>
      <c r="U9" s="131" t="s">
        <v>81</v>
      </c>
      <c r="V9" s="132"/>
      <c r="W9" s="133"/>
      <c r="X9" s="41"/>
      <c r="Y9" s="41"/>
      <c r="Z9" s="41"/>
      <c r="AA9" s="130"/>
      <c r="AB9" s="130"/>
      <c r="AD9" s="57"/>
    </row>
    <row r="10" spans="2:37" ht="18.95" customHeight="1" x14ac:dyDescent="0.15">
      <c r="B10" s="135"/>
      <c r="C10" s="165" t="s">
        <v>80</v>
      </c>
      <c r="D10" s="166"/>
      <c r="E10" s="158">
        <v>1320236</v>
      </c>
      <c r="F10" s="167"/>
      <c r="G10" s="168"/>
      <c r="H10" s="165" t="s">
        <v>79</v>
      </c>
      <c r="I10" s="169"/>
      <c r="J10" s="166"/>
      <c r="K10" s="189" t="s">
        <v>318</v>
      </c>
      <c r="L10" s="171"/>
      <c r="M10" s="174"/>
      <c r="N10" s="175"/>
      <c r="O10" s="165" t="s">
        <v>19</v>
      </c>
      <c r="P10" s="166"/>
      <c r="Q10" s="193"/>
      <c r="R10" s="193"/>
      <c r="S10" s="123"/>
      <c r="T10" s="111"/>
      <c r="U10" s="131" t="s">
        <v>78</v>
      </c>
      <c r="V10" s="132"/>
      <c r="W10" s="133"/>
      <c r="X10" s="41"/>
      <c r="Y10" s="41"/>
      <c r="Z10" s="41"/>
      <c r="AA10" s="130"/>
      <c r="AB10" s="130"/>
      <c r="AD10" s="57"/>
    </row>
    <row r="11" spans="2:37" ht="18.95" customHeight="1" x14ac:dyDescent="0.15">
      <c r="B11" s="165" t="s">
        <v>77</v>
      </c>
      <c r="C11" s="169"/>
      <c r="D11" s="166"/>
      <c r="E11" s="108" t="s">
        <v>323</v>
      </c>
      <c r="F11" s="195"/>
      <c r="G11" s="109"/>
      <c r="H11" s="165" t="s">
        <v>76</v>
      </c>
      <c r="I11" s="169"/>
      <c r="J11" s="166"/>
      <c r="K11" s="189" t="s">
        <v>318</v>
      </c>
      <c r="L11" s="171"/>
      <c r="M11" s="196" t="s">
        <v>75</v>
      </c>
      <c r="N11" s="197"/>
      <c r="O11" s="165" t="s">
        <v>74</v>
      </c>
      <c r="P11" s="166"/>
      <c r="Q11" s="198" t="s">
        <v>332</v>
      </c>
      <c r="R11" s="198"/>
      <c r="S11" s="123"/>
      <c r="T11" s="58" t="s">
        <v>73</v>
      </c>
      <c r="U11" s="131" t="s">
        <v>72</v>
      </c>
      <c r="V11" s="132"/>
      <c r="W11" s="133"/>
      <c r="X11" s="41"/>
      <c r="Y11" s="41"/>
      <c r="Z11" s="41"/>
      <c r="AA11" s="130"/>
      <c r="AB11" s="130"/>
      <c r="AD11" s="57"/>
    </row>
    <row r="12" spans="2:37" ht="18.95" customHeight="1" x14ac:dyDescent="0.15">
      <c r="B12" s="165" t="s">
        <v>71</v>
      </c>
      <c r="C12" s="169"/>
      <c r="D12" s="166"/>
      <c r="E12" s="108">
        <v>61.9</v>
      </c>
      <c r="F12" s="195"/>
      <c r="G12" s="34" t="s">
        <v>32</v>
      </c>
      <c r="H12" s="197" t="s">
        <v>70</v>
      </c>
      <c r="I12" s="122" t="s">
        <v>69</v>
      </c>
      <c r="J12" s="38" t="s">
        <v>60</v>
      </c>
      <c r="K12" s="108" t="s">
        <v>319</v>
      </c>
      <c r="L12" s="109"/>
      <c r="M12" s="174"/>
      <c r="N12" s="175"/>
      <c r="O12" s="165" t="s">
        <v>19</v>
      </c>
      <c r="P12" s="166"/>
      <c r="Q12" s="200"/>
      <c r="R12" s="200"/>
      <c r="S12" s="123"/>
      <c r="T12" s="110" t="s">
        <v>57</v>
      </c>
      <c r="U12" s="131" t="s">
        <v>56</v>
      </c>
      <c r="V12" s="132"/>
      <c r="W12" s="133"/>
      <c r="X12" s="41"/>
      <c r="Y12" s="41"/>
      <c r="Z12" s="41"/>
      <c r="AA12" s="130"/>
      <c r="AB12" s="130"/>
      <c r="AD12" s="57"/>
    </row>
    <row r="13" spans="2:37" ht="18.95" customHeight="1" x14ac:dyDescent="0.15">
      <c r="B13" s="190" t="s">
        <v>68</v>
      </c>
      <c r="C13" s="201"/>
      <c r="D13" s="202"/>
      <c r="E13" s="108">
        <v>54.8</v>
      </c>
      <c r="F13" s="195"/>
      <c r="G13" s="34" t="s">
        <v>259</v>
      </c>
      <c r="H13" s="173"/>
      <c r="I13" s="199"/>
      <c r="J13" s="38" t="s">
        <v>54</v>
      </c>
      <c r="K13" s="33"/>
      <c r="L13" s="36" t="s">
        <v>67</v>
      </c>
      <c r="M13" s="203" t="s">
        <v>66</v>
      </c>
      <c r="N13" s="204"/>
      <c r="O13" s="205"/>
      <c r="P13" s="27" t="s">
        <v>65</v>
      </c>
      <c r="Q13" s="30" t="s">
        <v>64</v>
      </c>
      <c r="R13" s="27" t="s">
        <v>19</v>
      </c>
      <c r="S13" s="123"/>
      <c r="T13" s="111"/>
      <c r="U13" s="131" t="s">
        <v>130</v>
      </c>
      <c r="V13" s="132"/>
      <c r="W13" s="133"/>
      <c r="X13" s="41"/>
      <c r="Y13" s="41"/>
      <c r="Z13" s="41"/>
      <c r="AA13" s="130"/>
      <c r="AB13" s="130"/>
      <c r="AD13" s="57"/>
      <c r="AF13" s="11"/>
      <c r="AG13" s="10"/>
      <c r="AH13" s="10"/>
      <c r="AI13" s="10"/>
      <c r="AJ13" s="12"/>
      <c r="AK13" s="8"/>
    </row>
    <row r="14" spans="2:37" ht="18.95" customHeight="1" x14ac:dyDescent="0.15">
      <c r="B14" s="190" t="s">
        <v>63</v>
      </c>
      <c r="C14" s="201"/>
      <c r="D14" s="202"/>
      <c r="E14" s="206"/>
      <c r="F14" s="207"/>
      <c r="G14" s="26" t="s">
        <v>62</v>
      </c>
      <c r="H14" s="173"/>
      <c r="I14" s="122" t="s">
        <v>61</v>
      </c>
      <c r="J14" s="38" t="s">
        <v>60</v>
      </c>
      <c r="K14" s="108" t="s">
        <v>319</v>
      </c>
      <c r="L14" s="109"/>
      <c r="M14" s="122" t="s">
        <v>59</v>
      </c>
      <c r="N14" s="131" t="s">
        <v>58</v>
      </c>
      <c r="O14" s="133"/>
      <c r="P14" s="55" t="s">
        <v>325</v>
      </c>
      <c r="Q14" s="41">
        <v>55</v>
      </c>
      <c r="R14" s="42"/>
      <c r="S14" s="123"/>
      <c r="T14" s="110" t="s">
        <v>47</v>
      </c>
      <c r="U14" s="131" t="s">
        <v>131</v>
      </c>
      <c r="V14" s="132"/>
      <c r="W14" s="133"/>
      <c r="X14" s="41"/>
      <c r="Y14" s="41"/>
      <c r="Z14" s="41"/>
      <c r="AA14" s="130"/>
      <c r="AB14" s="130"/>
      <c r="AD14" s="57"/>
      <c r="AF14" s="11"/>
      <c r="AG14" s="10"/>
      <c r="AH14" s="10"/>
      <c r="AI14" s="10"/>
      <c r="AJ14" s="12"/>
      <c r="AK14" s="8"/>
    </row>
    <row r="15" spans="2:37" ht="18.95" customHeight="1" x14ac:dyDescent="0.15">
      <c r="B15" s="43"/>
      <c r="C15" s="165" t="s">
        <v>55</v>
      </c>
      <c r="D15" s="166"/>
      <c r="E15" s="108">
        <v>10.25</v>
      </c>
      <c r="F15" s="195"/>
      <c r="G15" s="34" t="s">
        <v>32</v>
      </c>
      <c r="H15" s="175"/>
      <c r="I15" s="199"/>
      <c r="J15" s="40" t="s">
        <v>54</v>
      </c>
      <c r="K15" s="44"/>
      <c r="L15" s="45" t="s">
        <v>53</v>
      </c>
      <c r="M15" s="123"/>
      <c r="N15" s="131" t="s">
        <v>52</v>
      </c>
      <c r="O15" s="133"/>
      <c r="P15" s="55" t="s">
        <v>326</v>
      </c>
      <c r="Q15" s="41"/>
      <c r="R15" s="42"/>
      <c r="S15" s="123"/>
      <c r="T15" s="115"/>
      <c r="U15" s="116" t="s">
        <v>45</v>
      </c>
      <c r="V15" s="117"/>
      <c r="W15" s="118"/>
      <c r="X15" s="56"/>
      <c r="Y15" s="41"/>
      <c r="Z15" s="41"/>
      <c r="AA15" s="130"/>
      <c r="AB15" s="130"/>
      <c r="AD15" s="57"/>
      <c r="AF15" s="11"/>
      <c r="AG15" s="10"/>
      <c r="AH15" s="10"/>
      <c r="AI15" s="10"/>
      <c r="AJ15" s="12"/>
      <c r="AK15" s="8"/>
    </row>
    <row r="16" spans="2:37" ht="18.95" customHeight="1" x14ac:dyDescent="0.15">
      <c r="B16" s="123" t="s">
        <v>51</v>
      </c>
      <c r="C16" s="190" t="s">
        <v>50</v>
      </c>
      <c r="D16" s="202"/>
      <c r="E16" s="108">
        <v>3.5</v>
      </c>
      <c r="F16" s="195"/>
      <c r="G16" s="29" t="s">
        <v>32</v>
      </c>
      <c r="H16" s="122" t="s">
        <v>49</v>
      </c>
      <c r="I16" s="165" t="s">
        <v>35</v>
      </c>
      <c r="J16" s="166"/>
      <c r="K16" s="97">
        <v>30</v>
      </c>
      <c r="L16" s="36" t="s">
        <v>27</v>
      </c>
      <c r="M16" s="123"/>
      <c r="N16" s="131" t="s">
        <v>48</v>
      </c>
      <c r="O16" s="133"/>
      <c r="P16" s="55"/>
      <c r="Q16" s="41"/>
      <c r="R16" s="42"/>
      <c r="S16" s="123"/>
      <c r="T16" s="115"/>
      <c r="U16" s="119"/>
      <c r="V16" s="120"/>
      <c r="W16" s="121"/>
      <c r="X16" s="41"/>
      <c r="Y16" s="41"/>
      <c r="Z16" s="41"/>
      <c r="AA16" s="130"/>
      <c r="AB16" s="130"/>
      <c r="AD16" s="57"/>
      <c r="AF16" s="11"/>
      <c r="AG16" s="10"/>
      <c r="AH16" s="10"/>
      <c r="AI16" s="10"/>
      <c r="AJ16" s="12"/>
      <c r="AK16" s="8"/>
    </row>
    <row r="17" spans="2:37" ht="18.95" customHeight="1" x14ac:dyDescent="0.15">
      <c r="B17" s="123"/>
      <c r="C17" s="135"/>
      <c r="D17" s="137"/>
      <c r="E17" s="108">
        <v>3.5</v>
      </c>
      <c r="F17" s="195"/>
      <c r="G17" s="29" t="s">
        <v>32</v>
      </c>
      <c r="H17" s="123"/>
      <c r="I17" s="190" t="s">
        <v>31</v>
      </c>
      <c r="J17" s="202"/>
      <c r="K17" s="97">
        <v>30</v>
      </c>
      <c r="L17" s="36" t="s">
        <v>27</v>
      </c>
      <c r="M17" s="123"/>
      <c r="N17" s="131" t="s">
        <v>46</v>
      </c>
      <c r="O17" s="133"/>
      <c r="P17" s="59"/>
      <c r="Q17" s="41"/>
      <c r="R17" s="42"/>
      <c r="S17" s="123"/>
      <c r="T17" s="115"/>
      <c r="U17" s="131" t="s">
        <v>41</v>
      </c>
      <c r="V17" s="132"/>
      <c r="W17" s="133"/>
      <c r="X17" s="41"/>
      <c r="Y17" s="41"/>
      <c r="Z17" s="55"/>
      <c r="AA17" s="189"/>
      <c r="AB17" s="171"/>
      <c r="AD17" s="57"/>
      <c r="AF17" s="11"/>
      <c r="AG17" s="10"/>
      <c r="AH17" s="10"/>
      <c r="AI17" s="10"/>
      <c r="AJ17" s="9"/>
      <c r="AK17" s="8"/>
    </row>
    <row r="18" spans="2:37" ht="18.95" customHeight="1" x14ac:dyDescent="0.15">
      <c r="B18" s="39"/>
      <c r="C18" s="165" t="s">
        <v>44</v>
      </c>
      <c r="D18" s="166"/>
      <c r="E18" s="108">
        <v>3.25</v>
      </c>
      <c r="F18" s="195"/>
      <c r="G18" s="29" t="s">
        <v>32</v>
      </c>
      <c r="H18" s="123"/>
      <c r="I18" s="135"/>
      <c r="J18" s="137"/>
      <c r="K18" s="97">
        <v>30</v>
      </c>
      <c r="L18" s="36" t="s">
        <v>43</v>
      </c>
      <c r="M18" s="123"/>
      <c r="N18" s="131" t="s">
        <v>42</v>
      </c>
      <c r="O18" s="133"/>
      <c r="P18" s="59"/>
      <c r="Q18" s="41"/>
      <c r="R18" s="42"/>
      <c r="S18" s="123"/>
      <c r="T18" s="115"/>
      <c r="U18" s="119" t="s">
        <v>38</v>
      </c>
      <c r="V18" s="120"/>
      <c r="W18" s="121"/>
      <c r="X18" s="47"/>
      <c r="Y18" s="47"/>
      <c r="Z18" s="46"/>
      <c r="AA18" s="130"/>
      <c r="AB18" s="130"/>
      <c r="AD18" s="57"/>
      <c r="AF18" s="11"/>
      <c r="AG18" s="10"/>
      <c r="AH18" s="10"/>
      <c r="AI18" s="10"/>
      <c r="AJ18" s="9"/>
      <c r="AK18" s="8"/>
    </row>
    <row r="19" spans="2:37" ht="18.95" customHeight="1" x14ac:dyDescent="0.15">
      <c r="B19" s="123" t="s">
        <v>40</v>
      </c>
      <c r="C19" s="135" t="s">
        <v>39</v>
      </c>
      <c r="D19" s="137"/>
      <c r="E19" s="108">
        <v>4.5</v>
      </c>
      <c r="F19" s="195"/>
      <c r="G19" s="32" t="s">
        <v>32</v>
      </c>
      <c r="H19" s="199"/>
      <c r="I19" s="165" t="s">
        <v>28</v>
      </c>
      <c r="J19" s="166"/>
      <c r="K19" s="97">
        <v>50</v>
      </c>
      <c r="L19" s="36" t="s">
        <v>27</v>
      </c>
      <c r="M19" s="123"/>
      <c r="N19" s="131"/>
      <c r="O19" s="133"/>
      <c r="P19" s="59"/>
      <c r="Q19" s="41"/>
      <c r="R19" s="42"/>
      <c r="S19" s="123"/>
      <c r="T19" s="110" t="s">
        <v>34</v>
      </c>
      <c r="U19" s="131" t="s">
        <v>132</v>
      </c>
      <c r="V19" s="132"/>
      <c r="W19" s="133"/>
      <c r="X19" s="47"/>
      <c r="Y19" s="47"/>
      <c r="Z19" s="41"/>
      <c r="AA19" s="130"/>
      <c r="AB19" s="130"/>
      <c r="AD19" s="57"/>
    </row>
    <row r="20" spans="2:37" ht="18.95" customHeight="1" x14ac:dyDescent="0.15">
      <c r="B20" s="123"/>
      <c r="C20" s="165" t="s">
        <v>37</v>
      </c>
      <c r="D20" s="166"/>
      <c r="E20" s="108">
        <v>6.15</v>
      </c>
      <c r="F20" s="195"/>
      <c r="G20" s="34" t="s">
        <v>32</v>
      </c>
      <c r="H20" s="122" t="s">
        <v>36</v>
      </c>
      <c r="I20" s="165" t="s">
        <v>35</v>
      </c>
      <c r="J20" s="166"/>
      <c r="K20" s="48">
        <v>419</v>
      </c>
      <c r="L20" s="49" t="s">
        <v>27</v>
      </c>
      <c r="M20" s="123"/>
      <c r="N20" s="131"/>
      <c r="O20" s="133"/>
      <c r="P20" s="59"/>
      <c r="Q20" s="23"/>
      <c r="R20" s="42"/>
      <c r="S20" s="123"/>
      <c r="T20" s="115"/>
      <c r="U20" s="131" t="s">
        <v>30</v>
      </c>
      <c r="V20" s="132"/>
      <c r="W20" s="133"/>
      <c r="X20" s="47"/>
      <c r="Y20" s="47"/>
      <c r="Z20" s="41"/>
      <c r="AA20" s="130"/>
      <c r="AB20" s="130"/>
      <c r="AD20" s="57"/>
    </row>
    <row r="21" spans="2:37" ht="18.95" customHeight="1" x14ac:dyDescent="0.15">
      <c r="B21" s="199"/>
      <c r="C21" s="165" t="s">
        <v>33</v>
      </c>
      <c r="D21" s="166"/>
      <c r="E21" s="108">
        <v>4.7</v>
      </c>
      <c r="F21" s="195"/>
      <c r="G21" s="34" t="s">
        <v>32</v>
      </c>
      <c r="H21" s="123"/>
      <c r="I21" s="165" t="s">
        <v>31</v>
      </c>
      <c r="J21" s="166"/>
      <c r="K21" s="33">
        <v>629</v>
      </c>
      <c r="L21" s="35" t="s">
        <v>27</v>
      </c>
      <c r="M21" s="123"/>
      <c r="N21" s="131"/>
      <c r="O21" s="133"/>
      <c r="P21" s="59"/>
      <c r="Q21" s="23"/>
      <c r="R21" s="42"/>
      <c r="S21" s="123"/>
      <c r="T21" s="115"/>
      <c r="U21" s="131" t="s">
        <v>26</v>
      </c>
      <c r="V21" s="132"/>
      <c r="W21" s="133"/>
      <c r="X21" s="47"/>
      <c r="Y21" s="47"/>
      <c r="Z21" s="41"/>
      <c r="AA21" s="130"/>
      <c r="AB21" s="130"/>
      <c r="AD21" s="57"/>
    </row>
    <row r="22" spans="2:37" ht="18.95" customHeight="1" x14ac:dyDescent="0.15">
      <c r="B22" s="40"/>
      <c r="C22" s="50" t="s">
        <v>29</v>
      </c>
      <c r="D22" s="51"/>
      <c r="E22" s="208">
        <v>2.0219999999999998</v>
      </c>
      <c r="F22" s="208"/>
      <c r="G22" s="208"/>
      <c r="H22" s="199"/>
      <c r="I22" s="165" t="s">
        <v>28</v>
      </c>
      <c r="J22" s="166"/>
      <c r="K22" s="44">
        <v>1379</v>
      </c>
      <c r="L22" s="45" t="s">
        <v>27</v>
      </c>
      <c r="M22" s="112"/>
      <c r="N22" s="113"/>
      <c r="O22" s="113"/>
      <c r="P22" s="114"/>
      <c r="Q22" s="112"/>
      <c r="R22" s="114"/>
      <c r="S22" s="123"/>
      <c r="T22" s="115"/>
      <c r="U22" s="131" t="s">
        <v>133</v>
      </c>
      <c r="V22" s="132"/>
      <c r="W22" s="133"/>
      <c r="X22" s="47"/>
      <c r="Y22" s="47"/>
      <c r="Z22" s="41"/>
      <c r="AA22" s="130"/>
      <c r="AB22" s="130"/>
      <c r="AD22" s="57"/>
    </row>
    <row r="23" spans="2:37" ht="18.95" customHeight="1" x14ac:dyDescent="0.15">
      <c r="B23" s="123" t="s">
        <v>25</v>
      </c>
      <c r="C23" s="50" t="s">
        <v>24</v>
      </c>
      <c r="D23" s="51"/>
      <c r="E23" s="213">
        <v>0</v>
      </c>
      <c r="F23" s="213"/>
      <c r="G23" s="213"/>
      <c r="H23" s="122" t="s">
        <v>23</v>
      </c>
      <c r="I23" s="165" t="s">
        <v>22</v>
      </c>
      <c r="J23" s="166"/>
      <c r="K23" s="165" t="s">
        <v>21</v>
      </c>
      <c r="L23" s="166"/>
      <c r="M23" s="131" t="s">
        <v>20</v>
      </c>
      <c r="N23" s="132"/>
      <c r="O23" s="132"/>
      <c r="P23" s="133"/>
      <c r="Q23" s="131" t="s">
        <v>19</v>
      </c>
      <c r="R23" s="133"/>
      <c r="S23" s="124" t="s">
        <v>135</v>
      </c>
      <c r="T23" s="125"/>
      <c r="U23" s="131" t="s">
        <v>134</v>
      </c>
      <c r="V23" s="132"/>
      <c r="W23" s="133"/>
      <c r="X23" s="47"/>
      <c r="Y23" s="47"/>
      <c r="Z23" s="41"/>
      <c r="AA23" s="130"/>
      <c r="AB23" s="130"/>
      <c r="AD23" s="57"/>
    </row>
    <row r="24" spans="2:37" ht="18.95" customHeight="1" x14ac:dyDescent="0.15">
      <c r="B24" s="123"/>
      <c r="C24" s="122" t="s">
        <v>18</v>
      </c>
      <c r="D24" s="131" t="s">
        <v>17</v>
      </c>
      <c r="E24" s="132"/>
      <c r="F24" s="209">
        <v>352.5</v>
      </c>
      <c r="G24" s="210"/>
      <c r="H24" s="123"/>
      <c r="I24" s="108"/>
      <c r="J24" s="109"/>
      <c r="K24" s="108"/>
      <c r="L24" s="109"/>
      <c r="M24" s="108"/>
      <c r="N24" s="195"/>
      <c r="O24" s="195"/>
      <c r="P24" s="109"/>
      <c r="Q24" s="108"/>
      <c r="R24" s="109"/>
      <c r="S24" s="126"/>
      <c r="T24" s="127"/>
      <c r="U24" s="131"/>
      <c r="V24" s="132"/>
      <c r="W24" s="133"/>
      <c r="X24" s="41"/>
      <c r="Y24" s="41"/>
      <c r="Z24" s="41"/>
      <c r="AA24" s="130"/>
      <c r="AB24" s="130"/>
      <c r="AD24" s="57"/>
    </row>
    <row r="25" spans="2:37" ht="18.95" customHeight="1" x14ac:dyDescent="0.15">
      <c r="B25" s="123"/>
      <c r="C25" s="123"/>
      <c r="D25" s="211" t="s">
        <v>16</v>
      </c>
      <c r="E25" s="212"/>
      <c r="F25" s="209" t="s">
        <v>331</v>
      </c>
      <c r="G25" s="210"/>
      <c r="H25" s="123"/>
      <c r="I25" s="108"/>
      <c r="J25" s="109"/>
      <c r="K25" s="108"/>
      <c r="L25" s="109"/>
      <c r="M25" s="108"/>
      <c r="N25" s="195"/>
      <c r="O25" s="195"/>
      <c r="P25" s="109"/>
      <c r="Q25" s="108"/>
      <c r="R25" s="109"/>
      <c r="S25" s="126"/>
      <c r="T25" s="127"/>
      <c r="U25" s="131"/>
      <c r="V25" s="132"/>
      <c r="W25" s="133"/>
      <c r="X25" s="41"/>
      <c r="Y25" s="41"/>
      <c r="Z25" s="41"/>
      <c r="AA25" s="130"/>
      <c r="AB25" s="130"/>
      <c r="AD25" s="57"/>
    </row>
    <row r="26" spans="2:37" ht="18.95" customHeight="1" x14ac:dyDescent="0.15">
      <c r="B26" s="123"/>
      <c r="C26" s="123"/>
      <c r="D26" s="131" t="s">
        <v>15</v>
      </c>
      <c r="E26" s="132"/>
      <c r="F26" s="209">
        <v>700</v>
      </c>
      <c r="G26" s="210"/>
      <c r="H26" s="123"/>
      <c r="I26" s="108"/>
      <c r="J26" s="109"/>
      <c r="K26" s="108"/>
      <c r="L26" s="109"/>
      <c r="M26" s="108"/>
      <c r="N26" s="195"/>
      <c r="O26" s="195"/>
      <c r="P26" s="109"/>
      <c r="Q26" s="108"/>
      <c r="R26" s="109"/>
      <c r="S26" s="128"/>
      <c r="T26" s="129"/>
      <c r="U26" s="131"/>
      <c r="V26" s="132"/>
      <c r="W26" s="133"/>
      <c r="X26" s="41"/>
      <c r="Y26" s="41"/>
      <c r="Z26" s="41"/>
      <c r="AA26" s="130"/>
      <c r="AB26" s="130"/>
      <c r="AD26" s="57"/>
    </row>
    <row r="27" spans="2:37" ht="18.95" customHeight="1" x14ac:dyDescent="0.15">
      <c r="B27" s="52"/>
      <c r="C27" s="199"/>
      <c r="D27" s="211" t="s">
        <v>14</v>
      </c>
      <c r="E27" s="212"/>
      <c r="F27" s="209" t="s">
        <v>331</v>
      </c>
      <c r="G27" s="210"/>
      <c r="H27" s="199"/>
      <c r="I27" s="108"/>
      <c r="J27" s="109"/>
      <c r="K27" s="108"/>
      <c r="L27" s="109"/>
      <c r="M27" s="108"/>
      <c r="N27" s="195"/>
      <c r="O27" s="195"/>
      <c r="P27" s="109"/>
      <c r="Q27" s="108"/>
      <c r="R27" s="109"/>
      <c r="S27" s="126" t="s">
        <v>13</v>
      </c>
      <c r="T27" s="127"/>
      <c r="U27" s="131" t="s">
        <v>12</v>
      </c>
      <c r="V27" s="132"/>
      <c r="W27" s="133"/>
      <c r="X27" s="41"/>
      <c r="Y27" s="41"/>
      <c r="Z27" s="41"/>
      <c r="AA27" s="130"/>
      <c r="AB27" s="130"/>
      <c r="AD27" s="57"/>
    </row>
    <row r="28" spans="2:37" ht="18.95" customHeight="1" x14ac:dyDescent="0.15">
      <c r="B28" s="50" t="s">
        <v>11</v>
      </c>
      <c r="C28" s="53"/>
      <c r="D28" s="51"/>
      <c r="E28" s="108" t="s">
        <v>285</v>
      </c>
      <c r="F28" s="195"/>
      <c r="G28" s="195"/>
      <c r="H28" s="195"/>
      <c r="I28" s="195"/>
      <c r="J28" s="195"/>
      <c r="K28" s="214"/>
      <c r="L28" s="215"/>
      <c r="M28" s="215"/>
      <c r="N28" s="215"/>
      <c r="O28" s="215"/>
      <c r="P28" s="215"/>
      <c r="Q28" s="215"/>
      <c r="R28" s="216"/>
      <c r="S28" s="128"/>
      <c r="T28" s="129"/>
      <c r="U28" s="131" t="s">
        <v>10</v>
      </c>
      <c r="V28" s="132"/>
      <c r="W28" s="133"/>
      <c r="X28" s="41"/>
      <c r="Y28" s="41"/>
      <c r="Z28" s="41"/>
      <c r="AA28" s="130"/>
      <c r="AB28" s="130"/>
      <c r="AD28" s="57"/>
    </row>
    <row r="29" spans="2:37" ht="15" customHeight="1" x14ac:dyDescent="0.15">
      <c r="B29" s="3"/>
      <c r="C29" s="3" t="s">
        <v>313</v>
      </c>
      <c r="D29" s="3"/>
      <c r="E29" s="3"/>
      <c r="F29" s="3"/>
      <c r="G29" s="3"/>
      <c r="H29" s="3"/>
      <c r="I29" s="3"/>
      <c r="J29" s="3"/>
      <c r="K29" s="3"/>
      <c r="L29" s="3"/>
      <c r="M29" s="3"/>
      <c r="N29" s="3"/>
      <c r="O29" s="3"/>
      <c r="P29" s="3"/>
      <c r="Q29" s="3"/>
      <c r="R29" s="3"/>
      <c r="S29" s="3"/>
      <c r="T29" s="3"/>
      <c r="U29" s="3"/>
      <c r="V29" s="3"/>
      <c r="W29" s="5"/>
      <c r="X29" s="5"/>
      <c r="Y29" s="5"/>
      <c r="Z29" s="3"/>
      <c r="AA29" s="3"/>
      <c r="AB29" s="3"/>
    </row>
    <row r="31" spans="2:37" s="1" customFormat="1" ht="18" customHeight="1" x14ac:dyDescent="0.15">
      <c r="J31" s="3"/>
      <c r="W31" s="7"/>
      <c r="X31" s="7"/>
      <c r="Y31" s="7"/>
    </row>
  </sheetData>
  <dataConsolidate/>
  <mergeCells count="193">
    <mergeCell ref="U26:W26"/>
    <mergeCell ref="I27:J27"/>
    <mergeCell ref="K27:L27"/>
    <mergeCell ref="M27:P27"/>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H10:J10"/>
    <mergeCell ref="K10:L10"/>
    <mergeCell ref="B9:B10"/>
    <mergeCell ref="C9:D9"/>
    <mergeCell ref="E9:G9"/>
    <mergeCell ref="H9:J9"/>
    <mergeCell ref="K9:L9"/>
    <mergeCell ref="O10:P10"/>
    <mergeCell ref="Q10:R10"/>
    <mergeCell ref="O9:P9"/>
    <mergeCell ref="Q9:R9"/>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H3:I4"/>
    <mergeCell ref="J3:N4"/>
    <mergeCell ref="P3:Q4"/>
    <mergeCell ref="R3:V4"/>
    <mergeCell ref="Z3:AB3"/>
    <mergeCell ref="B4:C4"/>
    <mergeCell ref="Z4:AB4"/>
    <mergeCell ref="W4:Y4"/>
    <mergeCell ref="W3:Y3"/>
    <mergeCell ref="D3:G3"/>
    <mergeCell ref="D4:G4"/>
    <mergeCell ref="W2:AB2"/>
    <mergeCell ref="S2:V2"/>
    <mergeCell ref="U5:W5"/>
    <mergeCell ref="Z5:AA5"/>
    <mergeCell ref="AA9:AB9"/>
    <mergeCell ref="U10:W10"/>
    <mergeCell ref="AA10:AB10"/>
    <mergeCell ref="T8:T10"/>
    <mergeCell ref="U8:W8"/>
    <mergeCell ref="AA8:AB8"/>
    <mergeCell ref="T7:W7"/>
    <mergeCell ref="AA7:AB7"/>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s>
  <phoneticPr fontId="10"/>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2000000}">
          <x14:formula1>
            <xm:f>'(参考)リスト'!$C$6:$C$10</xm:f>
          </x14:formula1>
          <xm:sqref>E28:J28</xm:sqref>
        </x14:dataValidation>
        <x14:dataValidation type="list" allowBlank="1" showInputMessage="1" showErrorMessage="1" xr:uid="{00000000-0002-0000-0200-000003000000}">
          <x14:formula1>
            <xm:f>'(参考)リスト'!$D$6:$D$7</xm:f>
          </x14:formula1>
          <xm:sqref>Z3:AB3</xm:sqref>
        </x14:dataValidation>
        <x14:dataValidation type="list" allowBlank="1" showInputMessage="1" showErrorMessage="1" xr:uid="{00000000-0002-0000-0200-000004000000}">
          <x14:formula1>
            <xm:f>'(参考)リスト'!$E$6:$E$7</xm:f>
          </x14:formula1>
          <xm:sqref>Z4:AB4</xm:sqref>
        </x14:dataValidation>
        <x14:dataValidation type="list" allowBlank="1" showInputMessage="1" showErrorMessage="1" xr:uid="{00000000-0002-0000-0200-000005000000}">
          <x14:formula1>
            <xm:f>'(参考)リスト'!B6:B12</xm:f>
          </x14:formula1>
          <xm:sqref>X6:AB6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N65"/>
  <sheetViews>
    <sheetView showGridLines="0" showZeros="0" view="pageBreakPreview" zoomScale="90" zoomScaleNormal="100" zoomScaleSheetLayoutView="90" workbookViewId="0">
      <selection activeCell="AF22" sqref="AF22"/>
    </sheetView>
  </sheetViews>
  <sheetFormatPr defaultColWidth="9" defaultRowHeight="12" x14ac:dyDescent="0.15"/>
  <cols>
    <col min="1" max="1" width="1.625" style="4" customWidth="1"/>
    <col min="2" max="2" width="5.625" style="4" bestFit="1" customWidth="1"/>
    <col min="3" max="3" width="7" style="4" bestFit="1" customWidth="1"/>
    <col min="4" max="5" width="5.875" style="4" customWidth="1"/>
    <col min="6" max="14" width="4.125" style="4" customWidth="1"/>
    <col min="15" max="26" width="4.5" style="4" customWidth="1"/>
    <col min="27" max="36" width="4.125" style="4" customWidth="1"/>
    <col min="37" max="40" width="3.25" style="4" customWidth="1"/>
    <col min="41" max="41" width="1.375" style="4" customWidth="1"/>
    <col min="42" max="16384" width="9" style="4"/>
  </cols>
  <sheetData>
    <row r="2" spans="2:40" ht="8.25" customHeight="1" x14ac:dyDescent="0.15"/>
    <row r="3" spans="2:40" ht="24.95" customHeight="1" x14ac:dyDescent="0.15">
      <c r="B3" s="288" t="s">
        <v>138</v>
      </c>
      <c r="C3" s="288"/>
      <c r="D3" s="288"/>
      <c r="E3" s="288"/>
      <c r="F3" s="288"/>
      <c r="G3" s="288"/>
      <c r="H3" s="288"/>
      <c r="I3" s="288"/>
      <c r="J3" s="288"/>
      <c r="K3" s="288"/>
      <c r="L3" s="288"/>
      <c r="M3" s="288"/>
      <c r="N3" s="288"/>
      <c r="O3" s="288"/>
      <c r="P3" s="288"/>
      <c r="Q3" s="288"/>
      <c r="R3" s="288"/>
      <c r="S3" s="288"/>
      <c r="T3" s="288"/>
      <c r="U3" s="288"/>
      <c r="V3" s="288"/>
      <c r="W3" s="288"/>
      <c r="X3" s="288"/>
      <c r="Y3" s="288"/>
      <c r="Z3" s="288"/>
      <c r="AA3" s="288"/>
      <c r="AB3" s="288"/>
      <c r="AC3" s="288"/>
      <c r="AD3" s="288"/>
      <c r="AE3" s="288"/>
      <c r="AF3" s="288"/>
      <c r="AG3" s="288"/>
      <c r="AH3" s="288"/>
      <c r="AI3" s="288"/>
      <c r="AJ3" s="288"/>
      <c r="AK3" s="288"/>
      <c r="AL3" s="288"/>
      <c r="AM3" s="288"/>
      <c r="AN3" s="288"/>
    </row>
    <row r="4" spans="2:40" ht="20.100000000000001" customHeight="1" x14ac:dyDescent="0.15">
      <c r="B4" s="289" t="s">
        <v>126</v>
      </c>
      <c r="C4" s="289"/>
      <c r="D4" s="289"/>
      <c r="E4" s="290" t="str">
        <f>'様式A-1'!D3</f>
        <v>タカハチヤマダイ3トンネル</v>
      </c>
      <c r="F4" s="291"/>
      <c r="G4" s="291"/>
      <c r="H4" s="291"/>
      <c r="I4" s="292"/>
      <c r="J4" s="293" t="s">
        <v>125</v>
      </c>
      <c r="K4" s="293"/>
      <c r="L4" s="293"/>
      <c r="M4" s="294" t="str">
        <f>'様式A-1'!J3</f>
        <v>国道434号</v>
      </c>
      <c r="N4" s="295"/>
      <c r="O4" s="295"/>
      <c r="P4" s="295"/>
      <c r="Q4" s="295"/>
      <c r="R4" s="296"/>
      <c r="S4" s="301" t="s">
        <v>97</v>
      </c>
      <c r="T4" s="301"/>
      <c r="U4" s="301"/>
      <c r="V4" s="301"/>
      <c r="W4" s="301"/>
      <c r="X4" s="301"/>
      <c r="Y4" s="236" t="str">
        <f>'様式A-1'!K5</f>
        <v>（株）ウエスコ　服部明彦</v>
      </c>
      <c r="Z4" s="237"/>
      <c r="AA4" s="237"/>
      <c r="AB4" s="237"/>
      <c r="AC4" s="237"/>
      <c r="AD4" s="238"/>
      <c r="AE4" s="287" t="s">
        <v>96</v>
      </c>
      <c r="AF4" s="287"/>
      <c r="AG4" s="287"/>
      <c r="AH4" s="287"/>
      <c r="AI4" s="235">
        <f>'様式A-1'!R5</f>
        <v>45162</v>
      </c>
      <c r="AJ4" s="235"/>
      <c r="AK4" s="235"/>
      <c r="AL4" s="235"/>
      <c r="AM4" s="235"/>
      <c r="AN4" s="235"/>
    </row>
    <row r="5" spans="2:40" ht="20.100000000000001" customHeight="1" x14ac:dyDescent="0.15">
      <c r="B5" s="297" t="s">
        <v>0</v>
      </c>
      <c r="C5" s="297"/>
      <c r="D5" s="297"/>
      <c r="E5" s="298" t="str">
        <f>'様式A-1'!D4</f>
        <v>高鉢山第3トンネル</v>
      </c>
      <c r="F5" s="299"/>
      <c r="G5" s="299"/>
      <c r="H5" s="299"/>
      <c r="I5" s="300"/>
      <c r="J5" s="254" t="s">
        <v>1</v>
      </c>
      <c r="K5" s="254"/>
      <c r="L5" s="254"/>
      <c r="M5" s="294" t="str">
        <f>'様式A-1'!R3</f>
        <v>山口県岩国土木建築事務所</v>
      </c>
      <c r="N5" s="295"/>
      <c r="O5" s="295"/>
      <c r="P5" s="295"/>
      <c r="Q5" s="295"/>
      <c r="R5" s="296"/>
      <c r="S5" s="301"/>
      <c r="T5" s="301"/>
      <c r="U5" s="301"/>
      <c r="V5" s="301"/>
      <c r="W5" s="301"/>
      <c r="X5" s="301"/>
      <c r="Y5" s="239"/>
      <c r="Z5" s="240"/>
      <c r="AA5" s="240"/>
      <c r="AB5" s="240"/>
      <c r="AC5" s="240"/>
      <c r="AD5" s="241"/>
      <c r="AE5" s="287"/>
      <c r="AF5" s="287"/>
      <c r="AG5" s="287"/>
      <c r="AH5" s="287"/>
      <c r="AI5" s="235"/>
      <c r="AJ5" s="235"/>
      <c r="AK5" s="235"/>
      <c r="AL5" s="235"/>
      <c r="AM5" s="235"/>
      <c r="AN5" s="235"/>
    </row>
    <row r="6" spans="2:40" ht="13.5" customHeight="1" x14ac:dyDescent="0.15">
      <c r="B6" s="253" t="s">
        <v>124</v>
      </c>
      <c r="C6" s="253" t="s">
        <v>123</v>
      </c>
      <c r="D6" s="265" t="s">
        <v>122</v>
      </c>
      <c r="E6" s="266"/>
      <c r="F6" s="269" t="s">
        <v>121</v>
      </c>
      <c r="G6" s="270"/>
      <c r="H6" s="270"/>
      <c r="I6" s="270"/>
      <c r="J6" s="271"/>
      <c r="K6" s="275" t="s">
        <v>120</v>
      </c>
      <c r="L6" s="276"/>
      <c r="M6" s="276"/>
      <c r="N6" s="277"/>
      <c r="O6" s="228" t="s">
        <v>119</v>
      </c>
      <c r="P6" s="229"/>
      <c r="Q6" s="229"/>
      <c r="R6" s="229"/>
      <c r="S6" s="224"/>
      <c r="T6" s="224"/>
      <c r="U6" s="224"/>
      <c r="V6" s="224"/>
      <c r="W6" s="224"/>
      <c r="X6" s="224"/>
      <c r="Y6" s="224"/>
      <c r="Z6" s="224"/>
      <c r="AA6" s="224"/>
      <c r="AB6" s="224"/>
      <c r="AC6" s="224"/>
      <c r="AD6" s="225"/>
      <c r="AE6" s="281" t="s">
        <v>118</v>
      </c>
      <c r="AF6" s="282"/>
      <c r="AG6" s="282"/>
      <c r="AH6" s="282"/>
      <c r="AI6" s="282"/>
      <c r="AJ6" s="283"/>
      <c r="AK6" s="224" t="s">
        <v>117</v>
      </c>
      <c r="AL6" s="224"/>
      <c r="AM6" s="224"/>
      <c r="AN6" s="225"/>
    </row>
    <row r="7" spans="2:40" ht="13.5" customHeight="1" x14ac:dyDescent="0.15">
      <c r="B7" s="253"/>
      <c r="C7" s="255"/>
      <c r="D7" s="267"/>
      <c r="E7" s="268"/>
      <c r="F7" s="272"/>
      <c r="G7" s="273"/>
      <c r="H7" s="273"/>
      <c r="I7" s="273"/>
      <c r="J7" s="274"/>
      <c r="K7" s="278"/>
      <c r="L7" s="279"/>
      <c r="M7" s="279"/>
      <c r="N7" s="280"/>
      <c r="O7" s="287" t="str">
        <f>'様式A-1'!T8</f>
        <v>通報設備</v>
      </c>
      <c r="P7" s="287"/>
      <c r="Q7" s="287"/>
      <c r="R7" s="84" t="str">
        <f>'様式A-1'!T11</f>
        <v>警報設備</v>
      </c>
      <c r="S7" s="287" t="str">
        <f>'様式A-1'!T12</f>
        <v>消火設備</v>
      </c>
      <c r="T7" s="287"/>
      <c r="U7" s="287" t="str">
        <f>'様式A-1'!T14</f>
        <v>避難誘導設備</v>
      </c>
      <c r="V7" s="287"/>
      <c r="W7" s="287"/>
      <c r="X7" s="287"/>
      <c r="Y7" s="232" t="str">
        <f>'様式A-1'!T19</f>
        <v>その他の設備</v>
      </c>
      <c r="Z7" s="233"/>
      <c r="AA7" s="233"/>
      <c r="AB7" s="234"/>
      <c r="AC7" s="218" t="s">
        <v>105</v>
      </c>
      <c r="AD7" s="219"/>
      <c r="AE7" s="284"/>
      <c r="AF7" s="285"/>
      <c r="AG7" s="285"/>
      <c r="AH7" s="285"/>
      <c r="AI7" s="285"/>
      <c r="AJ7" s="286"/>
      <c r="AK7" s="224"/>
      <c r="AL7" s="224"/>
      <c r="AM7" s="224"/>
      <c r="AN7" s="225"/>
    </row>
    <row r="8" spans="2:40" ht="13.5" customHeight="1" x14ac:dyDescent="0.15">
      <c r="B8" s="254"/>
      <c r="C8" s="256"/>
      <c r="D8" s="20" t="s">
        <v>116</v>
      </c>
      <c r="E8" s="19" t="s">
        <v>115</v>
      </c>
      <c r="F8" s="254" t="s">
        <v>114</v>
      </c>
      <c r="G8" s="254"/>
      <c r="H8" s="254"/>
      <c r="I8" s="249" t="s">
        <v>113</v>
      </c>
      <c r="J8" s="249" t="s">
        <v>112</v>
      </c>
      <c r="K8" s="249" t="s">
        <v>111</v>
      </c>
      <c r="L8" s="251" t="s">
        <v>110</v>
      </c>
      <c r="M8" s="218" t="s">
        <v>105</v>
      </c>
      <c r="N8" s="257"/>
      <c r="O8" s="245" t="str">
        <f>'様式A-1'!U8</f>
        <v>通話型通報設備</v>
      </c>
      <c r="P8" s="245" t="str">
        <f>'様式A-1'!U9</f>
        <v>操作型通報設備</v>
      </c>
      <c r="Q8" s="245" t="str">
        <f>'様式A-1'!U10</f>
        <v>自動通報設備</v>
      </c>
      <c r="R8" s="245" t="str">
        <f>'様式A-1'!U11</f>
        <v>非常警報設備</v>
      </c>
      <c r="S8" s="247" t="str">
        <f>'様式A-1'!U12</f>
        <v>消 火 器</v>
      </c>
      <c r="T8" s="247" t="str">
        <f>'様式A-1'!U13</f>
        <v>消火栓設備</v>
      </c>
      <c r="U8" s="247" t="str">
        <f>'様式A-1'!U14</f>
        <v>誘導表示設備</v>
      </c>
      <c r="V8" s="245" t="str">
        <f>'様式A-1'!U15</f>
        <v>避難情報提供設備</v>
      </c>
      <c r="W8" s="247" t="str">
        <f>'様式A-1'!U17</f>
        <v>避難通路</v>
      </c>
      <c r="X8" s="247" t="str">
        <f>'様式A-1'!U18</f>
        <v>排煙設備</v>
      </c>
      <c r="Y8" s="245" t="str">
        <f>'様式A-1'!U19</f>
        <v>給水栓設備</v>
      </c>
      <c r="Z8" s="245" t="str">
        <f>'様式A-1'!U20</f>
        <v>無線通信補助設備</v>
      </c>
      <c r="AA8" s="245" t="str">
        <f>'様式A-1'!U21</f>
        <v>水噴霧設備</v>
      </c>
      <c r="AB8" s="247" t="str">
        <f>'様式A-1'!U22</f>
        <v>監視設備</v>
      </c>
      <c r="AC8" s="230"/>
      <c r="AD8" s="231"/>
      <c r="AE8" s="259" t="s">
        <v>109</v>
      </c>
      <c r="AF8" s="261" t="s">
        <v>108</v>
      </c>
      <c r="AG8" s="261" t="s">
        <v>107</v>
      </c>
      <c r="AH8" s="263" t="s">
        <v>106</v>
      </c>
      <c r="AI8" s="218" t="s">
        <v>105</v>
      </c>
      <c r="AJ8" s="219"/>
      <c r="AK8" s="224"/>
      <c r="AL8" s="224"/>
      <c r="AM8" s="224"/>
      <c r="AN8" s="225"/>
    </row>
    <row r="9" spans="2:40" x14ac:dyDescent="0.15">
      <c r="B9" s="254"/>
      <c r="C9" s="37" t="s">
        <v>104</v>
      </c>
      <c r="D9" s="18" t="s">
        <v>103</v>
      </c>
      <c r="E9" s="18" t="s">
        <v>102</v>
      </c>
      <c r="F9" s="254"/>
      <c r="G9" s="254"/>
      <c r="H9" s="254"/>
      <c r="I9" s="250"/>
      <c r="J9" s="250"/>
      <c r="K9" s="250"/>
      <c r="L9" s="252"/>
      <c r="M9" s="258"/>
      <c r="N9" s="227"/>
      <c r="O9" s="246"/>
      <c r="P9" s="246"/>
      <c r="Q9" s="246"/>
      <c r="R9" s="246"/>
      <c r="S9" s="248"/>
      <c r="T9" s="248"/>
      <c r="U9" s="248"/>
      <c r="V9" s="246"/>
      <c r="W9" s="248"/>
      <c r="X9" s="248"/>
      <c r="Y9" s="246"/>
      <c r="Z9" s="246"/>
      <c r="AA9" s="246"/>
      <c r="AB9" s="248"/>
      <c r="AC9" s="220"/>
      <c r="AD9" s="221"/>
      <c r="AE9" s="260"/>
      <c r="AF9" s="262"/>
      <c r="AG9" s="262"/>
      <c r="AH9" s="264"/>
      <c r="AI9" s="220"/>
      <c r="AJ9" s="221"/>
      <c r="AK9" s="226"/>
      <c r="AL9" s="226"/>
      <c r="AM9" s="226"/>
      <c r="AN9" s="227"/>
    </row>
    <row r="10" spans="2:40" ht="13.5" customHeight="1" x14ac:dyDescent="0.15">
      <c r="B10" s="16" t="s">
        <v>320</v>
      </c>
      <c r="C10" s="94" t="s">
        <v>322</v>
      </c>
      <c r="D10" s="94" t="s">
        <v>322</v>
      </c>
      <c r="E10" s="94" t="s">
        <v>322</v>
      </c>
      <c r="F10" s="242"/>
      <c r="G10" s="223"/>
      <c r="H10" s="223"/>
      <c r="I10" s="14"/>
      <c r="J10" s="14"/>
      <c r="K10" s="14"/>
      <c r="L10" s="14"/>
      <c r="M10" s="243"/>
      <c r="N10" s="244"/>
      <c r="O10" s="14"/>
      <c r="P10" s="13"/>
      <c r="Q10" s="13"/>
      <c r="R10" s="13"/>
      <c r="S10" s="13"/>
      <c r="T10" s="16"/>
      <c r="U10" s="16"/>
      <c r="V10" s="16"/>
      <c r="W10" s="16"/>
      <c r="X10" s="16"/>
      <c r="Y10" s="16"/>
      <c r="Z10" s="16"/>
      <c r="AA10" s="87"/>
      <c r="AB10" s="88"/>
      <c r="AC10" s="217"/>
      <c r="AD10" s="217"/>
      <c r="AE10" s="16"/>
      <c r="AF10" s="16"/>
      <c r="AG10" s="87"/>
      <c r="AH10" s="88"/>
      <c r="AI10" s="83"/>
      <c r="AJ10" s="85"/>
      <c r="AK10" s="86"/>
      <c r="AL10" s="86"/>
      <c r="AM10" s="86"/>
      <c r="AN10" s="85"/>
    </row>
    <row r="11" spans="2:40" ht="13.5" customHeight="1" x14ac:dyDescent="0.15">
      <c r="B11" s="68">
        <v>1</v>
      </c>
      <c r="C11" s="15">
        <v>5.5</v>
      </c>
      <c r="D11" s="15" t="str">
        <f>E10</f>
        <v>0.0</v>
      </c>
      <c r="E11" s="15">
        <f>D11+C11</f>
        <v>5.5</v>
      </c>
      <c r="F11" s="222"/>
      <c r="G11" s="223"/>
      <c r="H11" s="223"/>
      <c r="I11" s="14"/>
      <c r="J11" s="14"/>
      <c r="K11" s="14"/>
      <c r="L11" s="14" t="s">
        <v>330</v>
      </c>
      <c r="M11" s="243"/>
      <c r="N11" s="244"/>
      <c r="O11" s="14"/>
      <c r="P11" s="13"/>
      <c r="Q11" s="13"/>
      <c r="R11" s="13"/>
      <c r="S11" s="13"/>
      <c r="T11" s="16"/>
      <c r="U11" s="16"/>
      <c r="V11" s="16"/>
      <c r="W11" s="16"/>
      <c r="X11" s="16"/>
      <c r="Y11" s="16"/>
      <c r="Z11" s="16"/>
      <c r="AA11" s="87"/>
      <c r="AB11" s="88"/>
      <c r="AC11" s="217"/>
      <c r="AD11" s="217"/>
      <c r="AE11" s="16"/>
      <c r="AF11" s="16"/>
      <c r="AG11" s="87"/>
      <c r="AH11" s="88"/>
      <c r="AI11" s="83"/>
      <c r="AJ11" s="85"/>
      <c r="AK11" s="86"/>
      <c r="AL11" s="86"/>
      <c r="AM11" s="86"/>
      <c r="AN11" s="85"/>
    </row>
    <row r="12" spans="2:40" ht="13.5" customHeight="1" x14ac:dyDescent="0.15">
      <c r="B12" s="68">
        <v>2</v>
      </c>
      <c r="C12" s="15">
        <v>8.9</v>
      </c>
      <c r="D12" s="15">
        <f t="shared" ref="D12:D37" si="0">E11</f>
        <v>5.5</v>
      </c>
      <c r="E12" s="15">
        <f t="shared" ref="E12:E37" si="1">D12+C12</f>
        <v>14.4</v>
      </c>
      <c r="F12" s="222"/>
      <c r="G12" s="223"/>
      <c r="H12" s="223"/>
      <c r="I12" s="14"/>
      <c r="J12" s="14"/>
      <c r="K12" s="14" t="s">
        <v>330</v>
      </c>
      <c r="L12" s="14"/>
      <c r="M12" s="243"/>
      <c r="N12" s="244"/>
      <c r="O12" s="14"/>
      <c r="P12" s="13"/>
      <c r="Q12" s="13"/>
      <c r="R12" s="13"/>
      <c r="S12" s="13"/>
      <c r="T12" s="16"/>
      <c r="U12" s="16"/>
      <c r="V12" s="16"/>
      <c r="W12" s="16"/>
      <c r="X12" s="16"/>
      <c r="Y12" s="16"/>
      <c r="Z12" s="16"/>
      <c r="AA12" s="87"/>
      <c r="AB12" s="88"/>
      <c r="AC12" s="217"/>
      <c r="AD12" s="217"/>
      <c r="AE12" s="16"/>
      <c r="AF12" s="16"/>
      <c r="AG12" s="87"/>
      <c r="AH12" s="88"/>
      <c r="AI12" s="83"/>
      <c r="AJ12" s="85"/>
      <c r="AK12" s="86"/>
      <c r="AL12" s="86"/>
      <c r="AM12" s="86"/>
      <c r="AN12" s="85"/>
    </row>
    <row r="13" spans="2:40" ht="13.5" customHeight="1" x14ac:dyDescent="0.15">
      <c r="B13" s="68">
        <v>3</v>
      </c>
      <c r="C13" s="15">
        <v>8.9</v>
      </c>
      <c r="D13" s="15">
        <f t="shared" si="0"/>
        <v>14.4</v>
      </c>
      <c r="E13" s="15">
        <f t="shared" si="1"/>
        <v>23.3</v>
      </c>
      <c r="F13" s="222"/>
      <c r="G13" s="223"/>
      <c r="H13" s="223"/>
      <c r="I13" s="14"/>
      <c r="J13" s="14"/>
      <c r="K13" s="14" t="s">
        <v>330</v>
      </c>
      <c r="L13" s="14"/>
      <c r="M13" s="243"/>
      <c r="N13" s="244"/>
      <c r="O13" s="14"/>
      <c r="P13" s="13"/>
      <c r="Q13" s="13"/>
      <c r="R13" s="13"/>
      <c r="S13" s="13"/>
      <c r="T13" s="16"/>
      <c r="U13" s="16"/>
      <c r="V13" s="16"/>
      <c r="W13" s="16"/>
      <c r="X13" s="16"/>
      <c r="Y13" s="16"/>
      <c r="Z13" s="16"/>
      <c r="AA13" s="87"/>
      <c r="AB13" s="88"/>
      <c r="AC13" s="217"/>
      <c r="AD13" s="217"/>
      <c r="AE13" s="16"/>
      <c r="AF13" s="16"/>
      <c r="AG13" s="87"/>
      <c r="AH13" s="88"/>
      <c r="AI13" s="83"/>
      <c r="AJ13" s="85"/>
      <c r="AK13" s="86"/>
      <c r="AL13" s="86"/>
      <c r="AM13" s="86"/>
      <c r="AN13" s="85"/>
    </row>
    <row r="14" spans="2:40" ht="13.5" customHeight="1" x14ac:dyDescent="0.15">
      <c r="B14" s="68">
        <v>4</v>
      </c>
      <c r="C14" s="15">
        <v>8.9</v>
      </c>
      <c r="D14" s="15">
        <f t="shared" si="0"/>
        <v>23.3</v>
      </c>
      <c r="E14" s="15">
        <f t="shared" si="1"/>
        <v>32.200000000000003</v>
      </c>
      <c r="F14" s="222"/>
      <c r="G14" s="223"/>
      <c r="H14" s="223"/>
      <c r="I14" s="14"/>
      <c r="J14" s="14"/>
      <c r="K14" s="14"/>
      <c r="L14" s="14" t="s">
        <v>330</v>
      </c>
      <c r="M14" s="243"/>
      <c r="N14" s="244"/>
      <c r="O14" s="14"/>
      <c r="P14" s="13"/>
      <c r="Q14" s="13"/>
      <c r="R14" s="13"/>
      <c r="S14" s="13"/>
      <c r="T14" s="16"/>
      <c r="U14" s="16"/>
      <c r="V14" s="16"/>
      <c r="W14" s="16"/>
      <c r="X14" s="16"/>
      <c r="Y14" s="16"/>
      <c r="Z14" s="16"/>
      <c r="AA14" s="87"/>
      <c r="AB14" s="88"/>
      <c r="AC14" s="217"/>
      <c r="AD14" s="217"/>
      <c r="AE14" s="16"/>
      <c r="AF14" s="16"/>
      <c r="AG14" s="87"/>
      <c r="AH14" s="88"/>
      <c r="AI14" s="83"/>
      <c r="AJ14" s="85"/>
      <c r="AK14" s="86"/>
      <c r="AL14" s="86"/>
      <c r="AM14" s="86"/>
      <c r="AN14" s="85"/>
    </row>
    <row r="15" spans="2:40" ht="13.5" customHeight="1" x14ac:dyDescent="0.15">
      <c r="B15" s="68">
        <v>5</v>
      </c>
      <c r="C15" s="15">
        <v>8.9</v>
      </c>
      <c r="D15" s="15">
        <f t="shared" si="0"/>
        <v>32.200000000000003</v>
      </c>
      <c r="E15" s="15">
        <f t="shared" si="1"/>
        <v>41.1</v>
      </c>
      <c r="F15" s="222"/>
      <c r="G15" s="223"/>
      <c r="H15" s="223"/>
      <c r="I15" s="14"/>
      <c r="J15" s="14"/>
      <c r="K15" s="14" t="s">
        <v>330</v>
      </c>
      <c r="L15" s="14"/>
      <c r="M15" s="243"/>
      <c r="N15" s="244"/>
      <c r="O15" s="14"/>
      <c r="P15" s="13"/>
      <c r="Q15" s="13"/>
      <c r="R15" s="13"/>
      <c r="S15" s="13"/>
      <c r="T15" s="16"/>
      <c r="U15" s="16"/>
      <c r="V15" s="16"/>
      <c r="W15" s="16"/>
      <c r="X15" s="16"/>
      <c r="Y15" s="16"/>
      <c r="Z15" s="16"/>
      <c r="AA15" s="87"/>
      <c r="AB15" s="88"/>
      <c r="AC15" s="217"/>
      <c r="AD15" s="217"/>
      <c r="AE15" s="16"/>
      <c r="AF15" s="16"/>
      <c r="AG15" s="87"/>
      <c r="AH15" s="88"/>
      <c r="AI15" s="83"/>
      <c r="AJ15" s="85"/>
      <c r="AK15" s="86"/>
      <c r="AL15" s="86"/>
      <c r="AM15" s="86"/>
      <c r="AN15" s="85"/>
    </row>
    <row r="16" spans="2:40" ht="13.5" customHeight="1" x14ac:dyDescent="0.15">
      <c r="B16" s="68">
        <v>6</v>
      </c>
      <c r="C16" s="15">
        <v>8.9</v>
      </c>
      <c r="D16" s="15">
        <f t="shared" si="0"/>
        <v>41.1</v>
      </c>
      <c r="E16" s="15">
        <f t="shared" si="1"/>
        <v>50</v>
      </c>
      <c r="F16" s="222"/>
      <c r="G16" s="223"/>
      <c r="H16" s="223"/>
      <c r="I16" s="14"/>
      <c r="J16" s="14"/>
      <c r="K16" s="14" t="s">
        <v>330</v>
      </c>
      <c r="L16" s="14"/>
      <c r="M16" s="243"/>
      <c r="N16" s="244"/>
      <c r="O16" s="14"/>
      <c r="P16" s="13"/>
      <c r="Q16" s="13"/>
      <c r="R16" s="13"/>
      <c r="S16" s="13"/>
      <c r="T16" s="16"/>
      <c r="U16" s="16"/>
      <c r="V16" s="16"/>
      <c r="W16" s="16"/>
      <c r="X16" s="16"/>
      <c r="Y16" s="16"/>
      <c r="Z16" s="16"/>
      <c r="AA16" s="87"/>
      <c r="AB16" s="88"/>
      <c r="AC16" s="217"/>
      <c r="AD16" s="217"/>
      <c r="AE16" s="16"/>
      <c r="AF16" s="16"/>
      <c r="AG16" s="87"/>
      <c r="AH16" s="88"/>
      <c r="AI16" s="83"/>
      <c r="AJ16" s="85"/>
      <c r="AK16" s="86"/>
      <c r="AL16" s="86"/>
      <c r="AM16" s="86"/>
      <c r="AN16" s="85"/>
    </row>
    <row r="17" spans="2:40" ht="13.5" customHeight="1" x14ac:dyDescent="0.15">
      <c r="B17" s="68">
        <v>7</v>
      </c>
      <c r="C17" s="15">
        <v>9</v>
      </c>
      <c r="D17" s="15">
        <f t="shared" si="0"/>
        <v>50</v>
      </c>
      <c r="E17" s="15">
        <f t="shared" si="1"/>
        <v>59</v>
      </c>
      <c r="F17" s="222"/>
      <c r="G17" s="223"/>
      <c r="H17" s="223"/>
      <c r="I17" s="14"/>
      <c r="J17" s="14"/>
      <c r="K17" s="14"/>
      <c r="L17" s="14" t="s">
        <v>330</v>
      </c>
      <c r="M17" s="243"/>
      <c r="N17" s="244"/>
      <c r="O17" s="14"/>
      <c r="P17" s="13"/>
      <c r="Q17" s="13"/>
      <c r="R17" s="13"/>
      <c r="S17" s="13"/>
      <c r="T17" s="16"/>
      <c r="U17" s="16"/>
      <c r="V17" s="16"/>
      <c r="W17" s="16"/>
      <c r="X17" s="16"/>
      <c r="Y17" s="16"/>
      <c r="Z17" s="16"/>
      <c r="AA17" s="87"/>
      <c r="AB17" s="88"/>
      <c r="AC17" s="217"/>
      <c r="AD17" s="217"/>
      <c r="AE17" s="16"/>
      <c r="AF17" s="16"/>
      <c r="AG17" s="87"/>
      <c r="AH17" s="88"/>
      <c r="AI17" s="83"/>
      <c r="AJ17" s="85"/>
      <c r="AK17" s="86"/>
      <c r="AL17" s="86"/>
      <c r="AM17" s="86"/>
      <c r="AN17" s="85"/>
    </row>
    <row r="18" spans="2:40" ht="13.5" customHeight="1" x14ac:dyDescent="0.15">
      <c r="B18" s="68">
        <v>8</v>
      </c>
      <c r="C18" s="15">
        <v>9</v>
      </c>
      <c r="D18" s="15">
        <f t="shared" si="0"/>
        <v>59</v>
      </c>
      <c r="E18" s="15">
        <f t="shared" si="1"/>
        <v>68</v>
      </c>
      <c r="F18" s="222"/>
      <c r="G18" s="223"/>
      <c r="H18" s="223"/>
      <c r="I18" s="14"/>
      <c r="J18" s="14"/>
      <c r="K18" s="14" t="s">
        <v>330</v>
      </c>
      <c r="L18" s="14"/>
      <c r="M18" s="243"/>
      <c r="N18" s="244"/>
      <c r="O18" s="14"/>
      <c r="P18" s="13"/>
      <c r="Q18" s="13"/>
      <c r="R18" s="13"/>
      <c r="S18" s="13"/>
      <c r="T18" s="16"/>
      <c r="U18" s="16"/>
      <c r="V18" s="16"/>
      <c r="W18" s="16"/>
      <c r="X18" s="16"/>
      <c r="Y18" s="16"/>
      <c r="Z18" s="16"/>
      <c r="AA18" s="87"/>
      <c r="AB18" s="88"/>
      <c r="AC18" s="217"/>
      <c r="AD18" s="217"/>
      <c r="AE18" s="16"/>
      <c r="AF18" s="16"/>
      <c r="AG18" s="87"/>
      <c r="AH18" s="88"/>
      <c r="AI18" s="83"/>
      <c r="AJ18" s="85"/>
      <c r="AK18" s="86"/>
      <c r="AL18" s="86"/>
      <c r="AM18" s="86"/>
      <c r="AN18" s="85"/>
    </row>
    <row r="19" spans="2:40" ht="13.5" customHeight="1" x14ac:dyDescent="0.15">
      <c r="B19" s="68">
        <v>9</v>
      </c>
      <c r="C19" s="15">
        <v>9</v>
      </c>
      <c r="D19" s="15">
        <f t="shared" si="0"/>
        <v>68</v>
      </c>
      <c r="E19" s="15">
        <f t="shared" si="1"/>
        <v>77</v>
      </c>
      <c r="F19" s="222"/>
      <c r="G19" s="223"/>
      <c r="H19" s="223"/>
      <c r="I19" s="14"/>
      <c r="J19" s="14"/>
      <c r="K19" s="14" t="s">
        <v>330</v>
      </c>
      <c r="L19" s="14"/>
      <c r="M19" s="243"/>
      <c r="N19" s="244"/>
      <c r="O19" s="14"/>
      <c r="P19" s="13"/>
      <c r="Q19" s="13"/>
      <c r="R19" s="13"/>
      <c r="S19" s="13"/>
      <c r="T19" s="16"/>
      <c r="U19" s="16"/>
      <c r="V19" s="16"/>
      <c r="W19" s="16"/>
      <c r="X19" s="16"/>
      <c r="Y19" s="16"/>
      <c r="Z19" s="16"/>
      <c r="AA19" s="87"/>
      <c r="AB19" s="88"/>
      <c r="AC19" s="217"/>
      <c r="AD19" s="217"/>
      <c r="AE19" s="16"/>
      <c r="AF19" s="16"/>
      <c r="AG19" s="87"/>
      <c r="AH19" s="88"/>
      <c r="AI19" s="83"/>
      <c r="AJ19" s="85"/>
      <c r="AK19" s="86"/>
      <c r="AL19" s="86"/>
      <c r="AM19" s="86"/>
      <c r="AN19" s="85"/>
    </row>
    <row r="20" spans="2:40" ht="13.5" customHeight="1" x14ac:dyDescent="0.15">
      <c r="B20" s="68">
        <v>10</v>
      </c>
      <c r="C20" s="15">
        <v>9</v>
      </c>
      <c r="D20" s="15">
        <f t="shared" si="0"/>
        <v>77</v>
      </c>
      <c r="E20" s="15">
        <f t="shared" si="1"/>
        <v>86</v>
      </c>
      <c r="F20" s="222"/>
      <c r="G20" s="223"/>
      <c r="H20" s="223"/>
      <c r="I20" s="14"/>
      <c r="J20" s="14"/>
      <c r="K20" s="14" t="s">
        <v>330</v>
      </c>
      <c r="L20" s="14" t="s">
        <v>330</v>
      </c>
      <c r="M20" s="243"/>
      <c r="N20" s="244"/>
      <c r="O20" s="14"/>
      <c r="P20" s="13"/>
      <c r="Q20" s="13"/>
      <c r="R20" s="13"/>
      <c r="S20" s="13"/>
      <c r="T20" s="54"/>
      <c r="U20" s="54"/>
      <c r="V20" s="54"/>
      <c r="W20" s="16"/>
      <c r="X20" s="16"/>
      <c r="Y20" s="16"/>
      <c r="Z20" s="16"/>
      <c r="AA20" s="87"/>
      <c r="AB20" s="88"/>
      <c r="AC20" s="217"/>
      <c r="AD20" s="217"/>
      <c r="AE20" s="16"/>
      <c r="AF20" s="16"/>
      <c r="AG20" s="87"/>
      <c r="AH20" s="88"/>
      <c r="AI20" s="83"/>
      <c r="AJ20" s="85"/>
      <c r="AK20" s="86"/>
      <c r="AL20" s="86"/>
      <c r="AM20" s="86"/>
      <c r="AN20" s="85"/>
    </row>
    <row r="21" spans="2:40" ht="13.5" customHeight="1" x14ac:dyDescent="0.15">
      <c r="B21" s="68">
        <v>11</v>
      </c>
      <c r="C21" s="15">
        <v>9</v>
      </c>
      <c r="D21" s="15">
        <f t="shared" si="0"/>
        <v>86</v>
      </c>
      <c r="E21" s="15">
        <f t="shared" si="1"/>
        <v>95</v>
      </c>
      <c r="F21" s="222"/>
      <c r="G21" s="223"/>
      <c r="H21" s="223"/>
      <c r="I21" s="14"/>
      <c r="J21" s="14"/>
      <c r="K21" s="14"/>
      <c r="L21" s="14"/>
      <c r="M21" s="243"/>
      <c r="N21" s="244"/>
      <c r="O21" s="14"/>
      <c r="P21" s="13"/>
      <c r="Q21" s="13"/>
      <c r="R21" s="13"/>
      <c r="S21" s="13"/>
      <c r="T21" s="16"/>
      <c r="U21" s="16"/>
      <c r="V21" s="16"/>
      <c r="W21" s="16"/>
      <c r="X21" s="16"/>
      <c r="Y21" s="16"/>
      <c r="Z21" s="16"/>
      <c r="AA21" s="87"/>
      <c r="AB21" s="88"/>
      <c r="AC21" s="217"/>
      <c r="AD21" s="217"/>
      <c r="AE21" s="16"/>
      <c r="AF21" s="16"/>
      <c r="AG21" s="87"/>
      <c r="AH21" s="88"/>
      <c r="AI21" s="83"/>
      <c r="AJ21" s="85"/>
      <c r="AK21" s="86"/>
      <c r="AL21" s="86"/>
      <c r="AM21" s="86"/>
      <c r="AN21" s="85"/>
    </row>
    <row r="22" spans="2:40" ht="13.5" customHeight="1" x14ac:dyDescent="0.15">
      <c r="B22" s="68">
        <v>12</v>
      </c>
      <c r="C22" s="15">
        <v>9</v>
      </c>
      <c r="D22" s="15">
        <f t="shared" si="0"/>
        <v>95</v>
      </c>
      <c r="E22" s="15">
        <f t="shared" si="1"/>
        <v>104</v>
      </c>
      <c r="F22" s="222"/>
      <c r="G22" s="223"/>
      <c r="H22" s="223"/>
      <c r="I22" s="14"/>
      <c r="J22" s="14"/>
      <c r="K22" s="14" t="s">
        <v>330</v>
      </c>
      <c r="L22" s="14" t="s">
        <v>330</v>
      </c>
      <c r="M22" s="243"/>
      <c r="N22" s="244"/>
      <c r="O22" s="14"/>
      <c r="P22" s="13"/>
      <c r="Q22" s="13"/>
      <c r="R22" s="13"/>
      <c r="S22" s="13"/>
      <c r="T22" s="16"/>
      <c r="U22" s="16"/>
      <c r="V22" s="16"/>
      <c r="W22" s="16"/>
      <c r="X22" s="16"/>
      <c r="Y22" s="16"/>
      <c r="Z22" s="16"/>
      <c r="AA22" s="87"/>
      <c r="AB22" s="88"/>
      <c r="AC22" s="217"/>
      <c r="AD22" s="217"/>
      <c r="AE22" s="16"/>
      <c r="AF22" s="16"/>
      <c r="AG22" s="87"/>
      <c r="AH22" s="88"/>
      <c r="AI22" s="83"/>
      <c r="AJ22" s="85"/>
      <c r="AK22" s="86"/>
      <c r="AL22" s="86"/>
      <c r="AM22" s="86"/>
      <c r="AN22" s="85"/>
    </row>
    <row r="23" spans="2:40" ht="13.5" customHeight="1" x14ac:dyDescent="0.15">
      <c r="B23" s="68">
        <v>13</v>
      </c>
      <c r="C23" s="15">
        <v>9</v>
      </c>
      <c r="D23" s="15">
        <f t="shared" si="0"/>
        <v>104</v>
      </c>
      <c r="E23" s="15">
        <f t="shared" si="1"/>
        <v>113</v>
      </c>
      <c r="F23" s="222"/>
      <c r="G23" s="223"/>
      <c r="H23" s="223"/>
      <c r="I23" s="14"/>
      <c r="J23" s="14"/>
      <c r="K23" s="14"/>
      <c r="L23" s="14"/>
      <c r="M23" s="243"/>
      <c r="N23" s="244"/>
      <c r="O23" s="14"/>
      <c r="P23" s="13"/>
      <c r="Q23" s="13"/>
      <c r="R23" s="13"/>
      <c r="S23" s="13"/>
      <c r="T23" s="54"/>
      <c r="U23" s="54"/>
      <c r="V23" s="54"/>
      <c r="W23" s="54"/>
      <c r="X23" s="54"/>
      <c r="Y23" s="54"/>
      <c r="Z23" s="54"/>
      <c r="AA23" s="87"/>
      <c r="AB23" s="88"/>
      <c r="AC23" s="217"/>
      <c r="AD23" s="217"/>
      <c r="AE23" s="16"/>
      <c r="AF23" s="16"/>
      <c r="AG23" s="87"/>
      <c r="AH23" s="88"/>
      <c r="AI23" s="83"/>
      <c r="AJ23" s="85"/>
      <c r="AK23" s="86"/>
      <c r="AL23" s="86"/>
      <c r="AM23" s="86"/>
      <c r="AN23" s="85"/>
    </row>
    <row r="24" spans="2:40" ht="13.5" customHeight="1" x14ac:dyDescent="0.15">
      <c r="B24" s="68">
        <v>14</v>
      </c>
      <c r="C24" s="15">
        <v>9</v>
      </c>
      <c r="D24" s="15">
        <f t="shared" si="0"/>
        <v>113</v>
      </c>
      <c r="E24" s="15">
        <f t="shared" si="1"/>
        <v>122</v>
      </c>
      <c r="F24" s="242"/>
      <c r="G24" s="223"/>
      <c r="H24" s="223"/>
      <c r="I24" s="14"/>
      <c r="J24" s="14"/>
      <c r="K24" s="14" t="s">
        <v>330</v>
      </c>
      <c r="L24" s="14"/>
      <c r="M24" s="243"/>
      <c r="N24" s="244"/>
      <c r="O24" s="14"/>
      <c r="P24" s="13"/>
      <c r="Q24" s="13"/>
      <c r="R24" s="13"/>
      <c r="S24" s="13"/>
      <c r="T24" s="16"/>
      <c r="U24" s="16"/>
      <c r="V24" s="16"/>
      <c r="W24" s="16"/>
      <c r="X24" s="16"/>
      <c r="Y24" s="16"/>
      <c r="Z24" s="16"/>
      <c r="AA24" s="87"/>
      <c r="AB24" s="88"/>
      <c r="AC24" s="217"/>
      <c r="AD24" s="217"/>
      <c r="AE24" s="16"/>
      <c r="AF24" s="16"/>
      <c r="AG24" s="87"/>
      <c r="AH24" s="88"/>
      <c r="AI24" s="83"/>
      <c r="AJ24" s="85"/>
      <c r="AK24" s="86"/>
      <c r="AL24" s="86"/>
      <c r="AM24" s="86"/>
      <c r="AN24" s="85"/>
    </row>
    <row r="25" spans="2:40" ht="13.5" customHeight="1" x14ac:dyDescent="0.15">
      <c r="B25" s="68">
        <v>15</v>
      </c>
      <c r="C25" s="15">
        <v>9</v>
      </c>
      <c r="D25" s="15">
        <f t="shared" si="0"/>
        <v>122</v>
      </c>
      <c r="E25" s="15">
        <f t="shared" si="1"/>
        <v>131</v>
      </c>
      <c r="F25" s="242"/>
      <c r="G25" s="223"/>
      <c r="H25" s="223"/>
      <c r="I25" s="14"/>
      <c r="J25" s="14"/>
      <c r="K25" s="14" t="s">
        <v>330</v>
      </c>
      <c r="L25" s="14"/>
      <c r="M25" s="243"/>
      <c r="N25" s="244"/>
      <c r="O25" s="14"/>
      <c r="P25" s="13"/>
      <c r="Q25" s="13"/>
      <c r="R25" s="13"/>
      <c r="S25" s="13"/>
      <c r="T25" s="16"/>
      <c r="U25" s="16"/>
      <c r="V25" s="16"/>
      <c r="W25" s="16"/>
      <c r="X25" s="16"/>
      <c r="Y25" s="16"/>
      <c r="Z25" s="16"/>
      <c r="AA25" s="87"/>
      <c r="AB25" s="88"/>
      <c r="AC25" s="217"/>
      <c r="AD25" s="217"/>
      <c r="AE25" s="16"/>
      <c r="AF25" s="16"/>
      <c r="AG25" s="87"/>
      <c r="AH25" s="88"/>
      <c r="AI25" s="83"/>
      <c r="AJ25" s="85"/>
      <c r="AK25" s="86"/>
      <c r="AL25" s="86"/>
      <c r="AM25" s="86"/>
      <c r="AN25" s="85"/>
    </row>
    <row r="26" spans="2:40" ht="13.5" customHeight="1" x14ac:dyDescent="0.15">
      <c r="B26" s="68">
        <v>16</v>
      </c>
      <c r="C26" s="15">
        <v>9</v>
      </c>
      <c r="D26" s="15">
        <f t="shared" si="0"/>
        <v>131</v>
      </c>
      <c r="E26" s="15">
        <f t="shared" si="1"/>
        <v>140</v>
      </c>
      <c r="F26" s="242"/>
      <c r="G26" s="223"/>
      <c r="H26" s="223"/>
      <c r="I26" s="14"/>
      <c r="J26" s="14"/>
      <c r="K26" s="14"/>
      <c r="L26" s="14"/>
      <c r="M26" s="243"/>
      <c r="N26" s="244"/>
      <c r="O26" s="14"/>
      <c r="P26" s="13"/>
      <c r="Q26" s="13"/>
      <c r="R26" s="13"/>
      <c r="S26" s="13"/>
      <c r="T26" s="16"/>
      <c r="U26" s="16"/>
      <c r="V26" s="16"/>
      <c r="W26" s="16"/>
      <c r="X26" s="16"/>
      <c r="Y26" s="16"/>
      <c r="Z26" s="16"/>
      <c r="AA26" s="87"/>
      <c r="AB26" s="88"/>
      <c r="AC26" s="217"/>
      <c r="AD26" s="217"/>
      <c r="AE26" s="16"/>
      <c r="AF26" s="16"/>
      <c r="AG26" s="87"/>
      <c r="AH26" s="88"/>
      <c r="AI26" s="83"/>
      <c r="AJ26" s="85"/>
      <c r="AK26" s="86"/>
      <c r="AL26" s="86"/>
      <c r="AM26" s="86"/>
      <c r="AN26" s="85"/>
    </row>
    <row r="27" spans="2:40" ht="13.5" customHeight="1" x14ac:dyDescent="0.15">
      <c r="B27" s="68">
        <v>17</v>
      </c>
      <c r="C27" s="15">
        <v>9</v>
      </c>
      <c r="D27" s="15">
        <f t="shared" si="0"/>
        <v>140</v>
      </c>
      <c r="E27" s="15">
        <f t="shared" si="1"/>
        <v>149</v>
      </c>
      <c r="F27" s="242"/>
      <c r="G27" s="223"/>
      <c r="H27" s="223"/>
      <c r="I27" s="14"/>
      <c r="J27" s="14"/>
      <c r="K27" s="14" t="s">
        <v>330</v>
      </c>
      <c r="L27" s="14"/>
      <c r="M27" s="243"/>
      <c r="N27" s="244"/>
      <c r="O27" s="14"/>
      <c r="P27" s="13"/>
      <c r="Q27" s="13"/>
      <c r="R27" s="13"/>
      <c r="S27" s="13"/>
      <c r="T27" s="16"/>
      <c r="U27" s="16"/>
      <c r="V27" s="16"/>
      <c r="W27" s="16"/>
      <c r="X27" s="16"/>
      <c r="Y27" s="16"/>
      <c r="Z27" s="16"/>
      <c r="AA27" s="87"/>
      <c r="AB27" s="88"/>
      <c r="AC27" s="217"/>
      <c r="AD27" s="217"/>
      <c r="AE27" s="16"/>
      <c r="AF27" s="16"/>
      <c r="AG27" s="87"/>
      <c r="AH27" s="88"/>
      <c r="AI27" s="83"/>
      <c r="AJ27" s="85"/>
      <c r="AK27" s="86"/>
      <c r="AL27" s="86"/>
      <c r="AM27" s="86"/>
      <c r="AN27" s="85"/>
    </row>
    <row r="28" spans="2:40" ht="13.5" customHeight="1" x14ac:dyDescent="0.15">
      <c r="B28" s="68">
        <v>18</v>
      </c>
      <c r="C28" s="15">
        <v>9</v>
      </c>
      <c r="D28" s="15">
        <f t="shared" si="0"/>
        <v>149</v>
      </c>
      <c r="E28" s="15">
        <f t="shared" si="1"/>
        <v>158</v>
      </c>
      <c r="F28" s="242"/>
      <c r="G28" s="223"/>
      <c r="H28" s="223"/>
      <c r="I28" s="14"/>
      <c r="J28" s="14"/>
      <c r="K28" s="14" t="s">
        <v>330</v>
      </c>
      <c r="L28" s="14"/>
      <c r="M28" s="243"/>
      <c r="N28" s="244"/>
      <c r="O28" s="14"/>
      <c r="P28" s="13"/>
      <c r="Q28" s="13"/>
      <c r="R28" s="13"/>
      <c r="S28" s="13"/>
      <c r="T28" s="16"/>
      <c r="U28" s="16"/>
      <c r="V28" s="16"/>
      <c r="W28" s="16"/>
      <c r="X28" s="16"/>
      <c r="Y28" s="16"/>
      <c r="Z28" s="16"/>
      <c r="AA28" s="87"/>
      <c r="AB28" s="88"/>
      <c r="AC28" s="217"/>
      <c r="AD28" s="217"/>
      <c r="AE28" s="16"/>
      <c r="AF28" s="16"/>
      <c r="AG28" s="87"/>
      <c r="AH28" s="88"/>
      <c r="AI28" s="83"/>
      <c r="AJ28" s="85"/>
      <c r="AK28" s="86"/>
      <c r="AL28" s="86"/>
      <c r="AM28" s="86"/>
      <c r="AN28" s="85"/>
    </row>
    <row r="29" spans="2:40" ht="13.5" customHeight="1" x14ac:dyDescent="0.15">
      <c r="B29" s="68">
        <v>19</v>
      </c>
      <c r="C29" s="15">
        <v>9</v>
      </c>
      <c r="D29" s="15">
        <f t="shared" si="0"/>
        <v>158</v>
      </c>
      <c r="E29" s="15">
        <f t="shared" si="1"/>
        <v>167</v>
      </c>
      <c r="F29" s="222"/>
      <c r="G29" s="223"/>
      <c r="H29" s="223"/>
      <c r="I29" s="14"/>
      <c r="J29" s="14"/>
      <c r="K29" s="14" t="s">
        <v>330</v>
      </c>
      <c r="L29" s="14"/>
      <c r="M29" s="243"/>
      <c r="N29" s="244"/>
      <c r="O29" s="14"/>
      <c r="P29" s="13"/>
      <c r="Q29" s="13"/>
      <c r="R29" s="13"/>
      <c r="S29" s="13"/>
      <c r="T29" s="16"/>
      <c r="U29" s="16"/>
      <c r="V29" s="16"/>
      <c r="W29" s="16"/>
      <c r="X29" s="16"/>
      <c r="Y29" s="16"/>
      <c r="Z29" s="16"/>
      <c r="AA29" s="87"/>
      <c r="AB29" s="88"/>
      <c r="AC29" s="217"/>
      <c r="AD29" s="217"/>
      <c r="AE29" s="16"/>
      <c r="AF29" s="16"/>
      <c r="AG29" s="87"/>
      <c r="AH29" s="88"/>
      <c r="AI29" s="83"/>
      <c r="AJ29" s="85"/>
      <c r="AK29" s="86"/>
      <c r="AL29" s="86"/>
      <c r="AM29" s="86"/>
      <c r="AN29" s="85"/>
    </row>
    <row r="30" spans="2:40" ht="13.5" customHeight="1" x14ac:dyDescent="0.15">
      <c r="B30" s="68">
        <v>20</v>
      </c>
      <c r="C30" s="15">
        <v>9</v>
      </c>
      <c r="D30" s="15">
        <f t="shared" si="0"/>
        <v>167</v>
      </c>
      <c r="E30" s="15">
        <f t="shared" si="1"/>
        <v>176</v>
      </c>
      <c r="F30" s="222"/>
      <c r="G30" s="223"/>
      <c r="H30" s="223"/>
      <c r="I30" s="14"/>
      <c r="J30" s="14"/>
      <c r="K30" s="14"/>
      <c r="L30" s="14"/>
      <c r="M30" s="243"/>
      <c r="N30" s="244"/>
      <c r="O30" s="14"/>
      <c r="P30" s="13"/>
      <c r="Q30" s="13"/>
      <c r="R30" s="13"/>
      <c r="S30" s="13"/>
      <c r="T30" s="16"/>
      <c r="U30" s="16"/>
      <c r="V30" s="16"/>
      <c r="W30" s="16"/>
      <c r="X30" s="16"/>
      <c r="Y30" s="16"/>
      <c r="Z30" s="16"/>
      <c r="AA30" s="87"/>
      <c r="AB30" s="88"/>
      <c r="AC30" s="217"/>
      <c r="AD30" s="217"/>
      <c r="AE30" s="16"/>
      <c r="AF30" s="16"/>
      <c r="AG30" s="87"/>
      <c r="AH30" s="88"/>
      <c r="AI30" s="83"/>
      <c r="AJ30" s="85"/>
      <c r="AK30" s="86"/>
      <c r="AL30" s="86"/>
      <c r="AM30" s="86"/>
      <c r="AN30" s="85"/>
    </row>
    <row r="31" spans="2:40" ht="13.5" customHeight="1" x14ac:dyDescent="0.15">
      <c r="B31" s="68">
        <v>21</v>
      </c>
      <c r="C31" s="15">
        <v>9</v>
      </c>
      <c r="D31" s="15">
        <f t="shared" si="0"/>
        <v>176</v>
      </c>
      <c r="E31" s="15">
        <f t="shared" si="1"/>
        <v>185</v>
      </c>
      <c r="F31" s="222"/>
      <c r="G31" s="223"/>
      <c r="H31" s="223"/>
      <c r="I31" s="14"/>
      <c r="J31" s="14"/>
      <c r="K31" s="14" t="s">
        <v>330</v>
      </c>
      <c r="L31" s="14"/>
      <c r="M31" s="243"/>
      <c r="N31" s="244"/>
      <c r="O31" s="14"/>
      <c r="P31" s="13"/>
      <c r="Q31" s="13"/>
      <c r="R31" s="13"/>
      <c r="S31" s="13"/>
      <c r="T31" s="16"/>
      <c r="U31" s="16"/>
      <c r="V31" s="16"/>
      <c r="W31" s="16"/>
      <c r="X31" s="16"/>
      <c r="Y31" s="16"/>
      <c r="Z31" s="16"/>
      <c r="AA31" s="87"/>
      <c r="AB31" s="88"/>
      <c r="AC31" s="217"/>
      <c r="AD31" s="217"/>
      <c r="AE31" s="16"/>
      <c r="AF31" s="16"/>
      <c r="AG31" s="87"/>
      <c r="AH31" s="88"/>
      <c r="AI31" s="83"/>
      <c r="AJ31" s="85"/>
      <c r="AK31" s="86"/>
      <c r="AL31" s="86"/>
      <c r="AM31" s="86"/>
      <c r="AN31" s="85"/>
    </row>
    <row r="32" spans="2:40" ht="13.5" customHeight="1" x14ac:dyDescent="0.15">
      <c r="B32" s="68">
        <v>22</v>
      </c>
      <c r="C32" s="15">
        <v>9</v>
      </c>
      <c r="D32" s="15">
        <f t="shared" si="0"/>
        <v>185</v>
      </c>
      <c r="E32" s="15">
        <f t="shared" si="1"/>
        <v>194</v>
      </c>
      <c r="F32" s="222"/>
      <c r="G32" s="223"/>
      <c r="H32" s="223"/>
      <c r="I32" s="14"/>
      <c r="J32" s="14"/>
      <c r="K32" s="14" t="s">
        <v>330</v>
      </c>
      <c r="L32" s="14"/>
      <c r="M32" s="243"/>
      <c r="N32" s="244"/>
      <c r="O32" s="14"/>
      <c r="P32" s="13"/>
      <c r="Q32" s="13"/>
      <c r="R32" s="13"/>
      <c r="S32" s="13"/>
      <c r="T32" s="16"/>
      <c r="U32" s="16"/>
      <c r="V32" s="16"/>
      <c r="W32" s="16"/>
      <c r="X32" s="16"/>
      <c r="Y32" s="16"/>
      <c r="Z32" s="16"/>
      <c r="AA32" s="87"/>
      <c r="AB32" s="88"/>
      <c r="AC32" s="217"/>
      <c r="AD32" s="217"/>
      <c r="AE32" s="16"/>
      <c r="AF32" s="16"/>
      <c r="AG32" s="87"/>
      <c r="AH32" s="88"/>
      <c r="AI32" s="83"/>
      <c r="AJ32" s="85"/>
      <c r="AK32" s="86"/>
      <c r="AL32" s="86"/>
      <c r="AM32" s="86"/>
      <c r="AN32" s="85"/>
    </row>
    <row r="33" spans="2:40" ht="13.5" customHeight="1" x14ac:dyDescent="0.15">
      <c r="B33" s="68">
        <v>23</v>
      </c>
      <c r="C33" s="15">
        <v>9</v>
      </c>
      <c r="D33" s="15">
        <f t="shared" si="0"/>
        <v>194</v>
      </c>
      <c r="E33" s="15">
        <f t="shared" si="1"/>
        <v>203</v>
      </c>
      <c r="F33" s="222"/>
      <c r="G33" s="223"/>
      <c r="H33" s="223"/>
      <c r="I33" s="14"/>
      <c r="J33" s="14"/>
      <c r="K33" s="14" t="s">
        <v>330</v>
      </c>
      <c r="L33" s="14"/>
      <c r="M33" s="243"/>
      <c r="N33" s="244"/>
      <c r="O33" s="14"/>
      <c r="P33" s="13"/>
      <c r="Q33" s="13"/>
      <c r="R33" s="13"/>
      <c r="S33" s="13"/>
      <c r="T33" s="16"/>
      <c r="U33" s="16"/>
      <c r="V33" s="16"/>
      <c r="W33" s="16"/>
      <c r="X33" s="16"/>
      <c r="Y33" s="16"/>
      <c r="Z33" s="16"/>
      <c r="AA33" s="87"/>
      <c r="AB33" s="88"/>
      <c r="AC33" s="217"/>
      <c r="AD33" s="217"/>
      <c r="AE33" s="16"/>
      <c r="AF33" s="16"/>
      <c r="AG33" s="87"/>
      <c r="AH33" s="88"/>
      <c r="AI33" s="83"/>
      <c r="AJ33" s="85"/>
      <c r="AK33" s="86"/>
      <c r="AL33" s="86"/>
      <c r="AM33" s="86"/>
      <c r="AN33" s="85"/>
    </row>
    <row r="34" spans="2:40" ht="13.5" customHeight="1" x14ac:dyDescent="0.15">
      <c r="B34" s="68">
        <v>24</v>
      </c>
      <c r="C34" s="15">
        <v>9</v>
      </c>
      <c r="D34" s="15">
        <f t="shared" si="0"/>
        <v>203</v>
      </c>
      <c r="E34" s="15">
        <f t="shared" si="1"/>
        <v>212</v>
      </c>
      <c r="F34" s="222"/>
      <c r="G34" s="223"/>
      <c r="H34" s="223"/>
      <c r="I34" s="14"/>
      <c r="J34" s="14"/>
      <c r="K34" s="14"/>
      <c r="L34" s="14"/>
      <c r="M34" s="243"/>
      <c r="N34" s="244"/>
      <c r="O34" s="14"/>
      <c r="P34" s="13"/>
      <c r="Q34" s="13"/>
      <c r="R34" s="13"/>
      <c r="S34" s="13"/>
      <c r="T34" s="16"/>
      <c r="U34" s="16"/>
      <c r="V34" s="16"/>
      <c r="W34" s="16"/>
      <c r="X34" s="16"/>
      <c r="Y34" s="16"/>
      <c r="Z34" s="16"/>
      <c r="AA34" s="87"/>
      <c r="AB34" s="88"/>
      <c r="AC34" s="217"/>
      <c r="AD34" s="217"/>
      <c r="AE34" s="16"/>
      <c r="AF34" s="16"/>
      <c r="AG34" s="87"/>
      <c r="AH34" s="88"/>
      <c r="AI34" s="83"/>
      <c r="AJ34" s="85"/>
      <c r="AK34" s="86"/>
      <c r="AL34" s="86"/>
      <c r="AM34" s="86"/>
      <c r="AN34" s="85"/>
    </row>
    <row r="35" spans="2:40" ht="13.5" customHeight="1" x14ac:dyDescent="0.15">
      <c r="B35" s="68">
        <v>25</v>
      </c>
      <c r="C35" s="15">
        <v>9</v>
      </c>
      <c r="D35" s="15">
        <f t="shared" si="0"/>
        <v>212</v>
      </c>
      <c r="E35" s="15">
        <f t="shared" si="1"/>
        <v>221</v>
      </c>
      <c r="F35" s="242"/>
      <c r="G35" s="223"/>
      <c r="H35" s="223"/>
      <c r="I35" s="14"/>
      <c r="J35" s="14"/>
      <c r="K35" s="14" t="s">
        <v>330</v>
      </c>
      <c r="L35" s="14"/>
      <c r="M35" s="243"/>
      <c r="N35" s="244"/>
      <c r="O35" s="14"/>
      <c r="P35" s="13"/>
      <c r="Q35" s="13"/>
      <c r="R35" s="13"/>
      <c r="S35" s="13"/>
      <c r="T35" s="16"/>
      <c r="U35" s="16"/>
      <c r="V35" s="16"/>
      <c r="W35" s="16"/>
      <c r="X35" s="16"/>
      <c r="Y35" s="16"/>
      <c r="Z35" s="16"/>
      <c r="AA35" s="87"/>
      <c r="AB35" s="88"/>
      <c r="AC35" s="217"/>
      <c r="AD35" s="217"/>
      <c r="AE35" s="16"/>
      <c r="AF35" s="16"/>
      <c r="AG35" s="87"/>
      <c r="AH35" s="88"/>
      <c r="AI35" s="83"/>
      <c r="AJ35" s="85"/>
      <c r="AK35" s="86"/>
      <c r="AL35" s="86"/>
      <c r="AM35" s="86"/>
      <c r="AN35" s="85"/>
    </row>
    <row r="36" spans="2:40" ht="13.5" customHeight="1" x14ac:dyDescent="0.15">
      <c r="B36" s="68">
        <v>26</v>
      </c>
      <c r="C36" s="15">
        <v>9</v>
      </c>
      <c r="D36" s="15">
        <f t="shared" si="0"/>
        <v>221</v>
      </c>
      <c r="E36" s="15">
        <f t="shared" si="1"/>
        <v>230</v>
      </c>
      <c r="F36" s="242"/>
      <c r="G36" s="223"/>
      <c r="H36" s="223"/>
      <c r="I36" s="14"/>
      <c r="J36" s="14"/>
      <c r="K36" s="14" t="s">
        <v>330</v>
      </c>
      <c r="L36" s="14"/>
      <c r="M36" s="243"/>
      <c r="N36" s="244"/>
      <c r="O36" s="14"/>
      <c r="P36" s="13"/>
      <c r="Q36" s="13"/>
      <c r="R36" s="13"/>
      <c r="S36" s="13"/>
      <c r="T36" s="16"/>
      <c r="U36" s="16"/>
      <c r="V36" s="16"/>
      <c r="W36" s="16"/>
      <c r="X36" s="16"/>
      <c r="Y36" s="16"/>
      <c r="Z36" s="16"/>
      <c r="AA36" s="87"/>
      <c r="AB36" s="88"/>
      <c r="AC36" s="217"/>
      <c r="AD36" s="217"/>
      <c r="AE36" s="16"/>
      <c r="AF36" s="16"/>
      <c r="AG36" s="87"/>
      <c r="AH36" s="88"/>
      <c r="AI36" s="83"/>
      <c r="AJ36" s="85"/>
      <c r="AK36" s="86"/>
      <c r="AL36" s="86"/>
      <c r="AM36" s="86"/>
      <c r="AN36" s="85"/>
    </row>
    <row r="37" spans="2:40" ht="13.5" customHeight="1" x14ac:dyDescent="0.15">
      <c r="B37" s="68">
        <v>27</v>
      </c>
      <c r="C37" s="15">
        <v>9</v>
      </c>
      <c r="D37" s="15">
        <f t="shared" si="0"/>
        <v>230</v>
      </c>
      <c r="E37" s="15">
        <f t="shared" si="1"/>
        <v>239</v>
      </c>
      <c r="F37" s="242"/>
      <c r="G37" s="223"/>
      <c r="H37" s="223"/>
      <c r="I37" s="14"/>
      <c r="J37" s="14"/>
      <c r="K37" s="14" t="s">
        <v>330</v>
      </c>
      <c r="L37" s="14"/>
      <c r="M37" s="243"/>
      <c r="N37" s="244"/>
      <c r="O37" s="14"/>
      <c r="P37" s="13"/>
      <c r="Q37" s="13"/>
      <c r="R37" s="13"/>
      <c r="S37" s="13"/>
      <c r="T37" s="54"/>
      <c r="U37" s="54"/>
      <c r="V37" s="54"/>
      <c r="W37" s="16"/>
      <c r="X37" s="16"/>
      <c r="Y37" s="16"/>
      <c r="Z37" s="16"/>
      <c r="AA37" s="87"/>
      <c r="AB37" s="88"/>
      <c r="AC37" s="217"/>
      <c r="AD37" s="217"/>
      <c r="AE37" s="16"/>
      <c r="AF37" s="16"/>
      <c r="AG37" s="87"/>
      <c r="AH37" s="88"/>
      <c r="AI37" s="83"/>
      <c r="AJ37" s="85"/>
      <c r="AK37" s="86"/>
      <c r="AL37" s="86"/>
      <c r="AM37" s="86"/>
      <c r="AN37" s="85"/>
    </row>
    <row r="38" spans="2:40" ht="13.5" customHeight="1" x14ac:dyDescent="0.15">
      <c r="B38" s="68">
        <v>28</v>
      </c>
      <c r="C38" s="15">
        <v>9</v>
      </c>
      <c r="D38" s="15">
        <f t="shared" ref="D38:D51" si="2">E37</f>
        <v>239</v>
      </c>
      <c r="E38" s="15">
        <f t="shared" ref="E38:E51" si="3">D38+C38</f>
        <v>248</v>
      </c>
      <c r="F38" s="222"/>
      <c r="G38" s="223"/>
      <c r="H38" s="223"/>
      <c r="I38" s="14"/>
      <c r="J38" s="14"/>
      <c r="K38" s="14"/>
      <c r="L38" s="14"/>
      <c r="M38" s="243"/>
      <c r="N38" s="244"/>
      <c r="O38" s="14"/>
      <c r="P38" s="13"/>
      <c r="Q38" s="13"/>
      <c r="R38" s="13"/>
      <c r="S38" s="13"/>
      <c r="T38" s="16"/>
      <c r="U38" s="16"/>
      <c r="V38" s="16"/>
      <c r="W38" s="16"/>
      <c r="X38" s="16"/>
      <c r="Y38" s="16"/>
      <c r="Z38" s="16"/>
      <c r="AA38" s="87"/>
      <c r="AB38" s="88"/>
      <c r="AC38" s="217"/>
      <c r="AD38" s="217"/>
      <c r="AE38" s="16"/>
      <c r="AF38" s="16"/>
      <c r="AG38" s="87"/>
      <c r="AH38" s="88"/>
      <c r="AI38" s="83"/>
      <c r="AJ38" s="85"/>
      <c r="AK38" s="86"/>
      <c r="AL38" s="86"/>
      <c r="AM38" s="86"/>
      <c r="AN38" s="85"/>
    </row>
    <row r="39" spans="2:40" ht="13.5" customHeight="1" x14ac:dyDescent="0.15">
      <c r="B39" s="68">
        <v>29</v>
      </c>
      <c r="C39" s="15">
        <v>9</v>
      </c>
      <c r="D39" s="15">
        <f t="shared" si="2"/>
        <v>248</v>
      </c>
      <c r="E39" s="15">
        <f t="shared" si="3"/>
        <v>257</v>
      </c>
      <c r="F39" s="222"/>
      <c r="G39" s="223"/>
      <c r="H39" s="223"/>
      <c r="I39" s="14"/>
      <c r="J39" s="14"/>
      <c r="K39" s="14" t="s">
        <v>330</v>
      </c>
      <c r="L39" s="14" t="s">
        <v>330</v>
      </c>
      <c r="M39" s="243"/>
      <c r="N39" s="244"/>
      <c r="O39" s="14"/>
      <c r="P39" s="13"/>
      <c r="Q39" s="13"/>
      <c r="R39" s="13"/>
      <c r="S39" s="13"/>
      <c r="T39" s="16"/>
      <c r="U39" s="16"/>
      <c r="V39" s="16"/>
      <c r="W39" s="16"/>
      <c r="X39" s="16"/>
      <c r="Y39" s="16"/>
      <c r="Z39" s="16"/>
      <c r="AA39" s="87"/>
      <c r="AB39" s="88"/>
      <c r="AC39" s="217"/>
      <c r="AD39" s="217"/>
      <c r="AE39" s="16"/>
      <c r="AF39" s="16"/>
      <c r="AG39" s="87"/>
      <c r="AH39" s="88"/>
      <c r="AI39" s="83"/>
      <c r="AJ39" s="85"/>
      <c r="AK39" s="86"/>
      <c r="AL39" s="86"/>
      <c r="AM39" s="86"/>
      <c r="AN39" s="85"/>
    </row>
    <row r="40" spans="2:40" ht="13.5" customHeight="1" x14ac:dyDescent="0.15">
      <c r="B40" s="68">
        <v>30</v>
      </c>
      <c r="C40" s="15">
        <v>9</v>
      </c>
      <c r="D40" s="15">
        <f t="shared" si="2"/>
        <v>257</v>
      </c>
      <c r="E40" s="15">
        <f t="shared" si="3"/>
        <v>266</v>
      </c>
      <c r="F40" s="222"/>
      <c r="G40" s="223"/>
      <c r="H40" s="223"/>
      <c r="I40" s="14"/>
      <c r="J40" s="14"/>
      <c r="K40" s="14"/>
      <c r="L40" s="14"/>
      <c r="M40" s="95"/>
      <c r="N40" s="96"/>
      <c r="O40" s="14"/>
      <c r="P40" s="13"/>
      <c r="Q40" s="13"/>
      <c r="R40" s="13"/>
      <c r="S40" s="13"/>
      <c r="T40" s="16"/>
      <c r="U40" s="16"/>
      <c r="V40" s="16"/>
      <c r="W40" s="16"/>
      <c r="X40" s="16"/>
      <c r="Y40" s="16"/>
      <c r="Z40" s="16"/>
      <c r="AA40" s="87"/>
      <c r="AB40" s="88"/>
      <c r="AC40" s="217"/>
      <c r="AD40" s="217"/>
      <c r="AE40" s="16"/>
      <c r="AF40" s="16"/>
      <c r="AG40" s="87"/>
      <c r="AH40" s="88"/>
      <c r="AI40" s="83"/>
      <c r="AJ40" s="85"/>
      <c r="AK40" s="86"/>
      <c r="AL40" s="86"/>
      <c r="AM40" s="86"/>
      <c r="AN40" s="85"/>
    </row>
    <row r="41" spans="2:40" ht="13.5" customHeight="1" x14ac:dyDescent="0.15">
      <c r="B41" s="68">
        <v>31</v>
      </c>
      <c r="C41" s="15">
        <v>9</v>
      </c>
      <c r="D41" s="15">
        <f t="shared" si="2"/>
        <v>266</v>
      </c>
      <c r="E41" s="15">
        <f t="shared" si="3"/>
        <v>275</v>
      </c>
      <c r="F41" s="222"/>
      <c r="G41" s="223"/>
      <c r="H41" s="223"/>
      <c r="I41" s="14"/>
      <c r="J41" s="14"/>
      <c r="K41" s="14" t="s">
        <v>330</v>
      </c>
      <c r="L41" s="14"/>
      <c r="M41" s="95"/>
      <c r="N41" s="96"/>
      <c r="O41" s="14"/>
      <c r="P41" s="13"/>
      <c r="Q41" s="13"/>
      <c r="R41" s="13"/>
      <c r="S41" s="13"/>
      <c r="T41" s="16"/>
      <c r="U41" s="16"/>
      <c r="V41" s="16"/>
      <c r="W41" s="16"/>
      <c r="X41" s="16"/>
      <c r="Y41" s="16"/>
      <c r="Z41" s="16"/>
      <c r="AA41" s="87"/>
      <c r="AB41" s="88"/>
      <c r="AC41" s="217"/>
      <c r="AD41" s="217"/>
      <c r="AE41" s="16"/>
      <c r="AF41" s="16"/>
      <c r="AG41" s="87"/>
      <c r="AH41" s="88"/>
      <c r="AI41" s="83"/>
      <c r="AJ41" s="85"/>
      <c r="AK41" s="86"/>
      <c r="AL41" s="86"/>
      <c r="AM41" s="86"/>
      <c r="AN41" s="85"/>
    </row>
    <row r="42" spans="2:40" ht="13.5" customHeight="1" x14ac:dyDescent="0.15">
      <c r="B42" s="68">
        <v>32</v>
      </c>
      <c r="C42" s="15">
        <v>9</v>
      </c>
      <c r="D42" s="15">
        <f t="shared" si="2"/>
        <v>275</v>
      </c>
      <c r="E42" s="15">
        <f t="shared" si="3"/>
        <v>284</v>
      </c>
      <c r="F42" s="222"/>
      <c r="G42" s="223"/>
      <c r="H42" s="223"/>
      <c r="I42" s="14"/>
      <c r="J42" s="14"/>
      <c r="K42" s="14" t="s">
        <v>330</v>
      </c>
      <c r="L42" s="14" t="s">
        <v>330</v>
      </c>
      <c r="M42" s="95"/>
      <c r="N42" s="96"/>
      <c r="O42" s="14"/>
      <c r="P42" s="13"/>
      <c r="Q42" s="13"/>
      <c r="R42" s="13"/>
      <c r="S42" s="13"/>
      <c r="T42" s="16"/>
      <c r="U42" s="16"/>
      <c r="V42" s="16"/>
      <c r="W42" s="16"/>
      <c r="X42" s="16"/>
      <c r="Y42" s="16"/>
      <c r="Z42" s="16"/>
      <c r="AA42" s="87"/>
      <c r="AB42" s="88"/>
      <c r="AC42" s="217"/>
      <c r="AD42" s="217"/>
      <c r="AE42" s="16"/>
      <c r="AF42" s="16"/>
      <c r="AG42" s="87"/>
      <c r="AH42" s="88"/>
      <c r="AI42" s="83"/>
      <c r="AJ42" s="85"/>
      <c r="AK42" s="86"/>
      <c r="AL42" s="86"/>
      <c r="AM42" s="86"/>
      <c r="AN42" s="85"/>
    </row>
    <row r="43" spans="2:40" ht="13.5" customHeight="1" x14ac:dyDescent="0.15">
      <c r="B43" s="68">
        <v>33</v>
      </c>
      <c r="C43" s="15">
        <v>9</v>
      </c>
      <c r="D43" s="15">
        <f t="shared" si="2"/>
        <v>284</v>
      </c>
      <c r="E43" s="15">
        <f t="shared" si="3"/>
        <v>293</v>
      </c>
      <c r="F43" s="222"/>
      <c r="G43" s="223"/>
      <c r="H43" s="223"/>
      <c r="I43" s="14"/>
      <c r="J43" s="14"/>
      <c r="K43" s="14"/>
      <c r="L43" s="14"/>
      <c r="M43" s="95"/>
      <c r="N43" s="96"/>
      <c r="O43" s="14"/>
      <c r="P43" s="13"/>
      <c r="Q43" s="13"/>
      <c r="R43" s="13"/>
      <c r="S43" s="13"/>
      <c r="T43" s="16"/>
      <c r="U43" s="16"/>
      <c r="V43" s="16"/>
      <c r="W43" s="16"/>
      <c r="X43" s="16"/>
      <c r="Y43" s="16"/>
      <c r="Z43" s="16"/>
      <c r="AA43" s="87"/>
      <c r="AB43" s="88"/>
      <c r="AC43" s="217"/>
      <c r="AD43" s="217"/>
      <c r="AE43" s="16"/>
      <c r="AF43" s="16"/>
      <c r="AG43" s="87"/>
      <c r="AH43" s="88"/>
      <c r="AI43" s="83"/>
      <c r="AJ43" s="85"/>
      <c r="AK43" s="86"/>
      <c r="AL43" s="86"/>
      <c r="AM43" s="86"/>
      <c r="AN43" s="85"/>
    </row>
    <row r="44" spans="2:40" ht="13.5" customHeight="1" x14ac:dyDescent="0.15">
      <c r="B44" s="68">
        <v>34</v>
      </c>
      <c r="C44" s="15">
        <v>9</v>
      </c>
      <c r="D44" s="15">
        <f t="shared" si="2"/>
        <v>293</v>
      </c>
      <c r="E44" s="15">
        <f t="shared" si="3"/>
        <v>302</v>
      </c>
      <c r="F44" s="222"/>
      <c r="G44" s="223"/>
      <c r="H44" s="223"/>
      <c r="I44" s="14"/>
      <c r="J44" s="14"/>
      <c r="K44" s="14" t="s">
        <v>330</v>
      </c>
      <c r="L44" s="14" t="s">
        <v>330</v>
      </c>
      <c r="M44" s="95"/>
      <c r="N44" s="96"/>
      <c r="O44" s="14"/>
      <c r="P44" s="13"/>
      <c r="Q44" s="13"/>
      <c r="R44" s="13"/>
      <c r="S44" s="13"/>
      <c r="T44" s="16"/>
      <c r="U44" s="16"/>
      <c r="V44" s="16"/>
      <c r="W44" s="16"/>
      <c r="X44" s="16"/>
      <c r="Y44" s="16"/>
      <c r="Z44" s="16"/>
      <c r="AA44" s="87"/>
      <c r="AB44" s="88"/>
      <c r="AC44" s="217"/>
      <c r="AD44" s="217"/>
      <c r="AE44" s="16"/>
      <c r="AF44" s="16"/>
      <c r="AG44" s="87"/>
      <c r="AH44" s="88"/>
      <c r="AI44" s="83"/>
      <c r="AJ44" s="85"/>
      <c r="AK44" s="86"/>
      <c r="AL44" s="86"/>
      <c r="AM44" s="86"/>
      <c r="AN44" s="85"/>
    </row>
    <row r="45" spans="2:40" ht="13.5" customHeight="1" x14ac:dyDescent="0.15">
      <c r="B45" s="68">
        <v>35</v>
      </c>
      <c r="C45" s="15">
        <v>9</v>
      </c>
      <c r="D45" s="15">
        <f t="shared" si="2"/>
        <v>302</v>
      </c>
      <c r="E45" s="15">
        <f t="shared" si="3"/>
        <v>311</v>
      </c>
      <c r="F45" s="222"/>
      <c r="G45" s="223"/>
      <c r="H45" s="223"/>
      <c r="I45" s="14"/>
      <c r="J45" s="14"/>
      <c r="K45" s="14" t="s">
        <v>330</v>
      </c>
      <c r="L45" s="14"/>
      <c r="M45" s="95"/>
      <c r="N45" s="96"/>
      <c r="O45" s="14"/>
      <c r="P45" s="13"/>
      <c r="Q45" s="13"/>
      <c r="R45" s="13"/>
      <c r="S45" s="13"/>
      <c r="T45" s="16"/>
      <c r="U45" s="16"/>
      <c r="V45" s="16"/>
      <c r="W45" s="16"/>
      <c r="X45" s="16"/>
      <c r="Y45" s="16"/>
      <c r="Z45" s="16"/>
      <c r="AA45" s="87"/>
      <c r="AB45" s="88"/>
      <c r="AC45" s="217"/>
      <c r="AD45" s="217"/>
      <c r="AE45" s="16"/>
      <c r="AF45" s="16"/>
      <c r="AG45" s="87"/>
      <c r="AH45" s="88"/>
      <c r="AI45" s="83"/>
      <c r="AJ45" s="85"/>
      <c r="AK45" s="86"/>
      <c r="AL45" s="86"/>
      <c r="AM45" s="86"/>
      <c r="AN45" s="85"/>
    </row>
    <row r="46" spans="2:40" ht="13.5" customHeight="1" x14ac:dyDescent="0.15">
      <c r="B46" s="68">
        <v>36</v>
      </c>
      <c r="C46" s="15">
        <v>9</v>
      </c>
      <c r="D46" s="15">
        <f t="shared" si="2"/>
        <v>311</v>
      </c>
      <c r="E46" s="15">
        <f t="shared" si="3"/>
        <v>320</v>
      </c>
      <c r="F46" s="222"/>
      <c r="G46" s="223"/>
      <c r="H46" s="223"/>
      <c r="I46" s="14"/>
      <c r="J46" s="14"/>
      <c r="K46" s="14" t="s">
        <v>330</v>
      </c>
      <c r="L46" s="14"/>
      <c r="M46" s="95"/>
      <c r="N46" s="96"/>
      <c r="O46" s="14"/>
      <c r="P46" s="13"/>
      <c r="Q46" s="13"/>
      <c r="R46" s="13"/>
      <c r="S46" s="13"/>
      <c r="T46" s="16"/>
      <c r="U46" s="16"/>
      <c r="V46" s="16"/>
      <c r="W46" s="16"/>
      <c r="X46" s="16"/>
      <c r="Y46" s="16"/>
      <c r="Z46" s="16"/>
      <c r="AA46" s="87"/>
      <c r="AB46" s="88"/>
      <c r="AC46" s="217"/>
      <c r="AD46" s="217"/>
      <c r="AE46" s="16"/>
      <c r="AF46" s="16"/>
      <c r="AG46" s="87"/>
      <c r="AH46" s="88"/>
      <c r="AI46" s="83"/>
      <c r="AJ46" s="85"/>
      <c r="AK46" s="86"/>
      <c r="AL46" s="86"/>
      <c r="AM46" s="86"/>
      <c r="AN46" s="85"/>
    </row>
    <row r="47" spans="2:40" ht="13.5" customHeight="1" x14ac:dyDescent="0.15">
      <c r="B47" s="68">
        <v>37</v>
      </c>
      <c r="C47" s="15">
        <v>9</v>
      </c>
      <c r="D47" s="15">
        <f t="shared" si="2"/>
        <v>320</v>
      </c>
      <c r="E47" s="15">
        <f t="shared" si="3"/>
        <v>329</v>
      </c>
      <c r="F47" s="222"/>
      <c r="G47" s="223"/>
      <c r="H47" s="223"/>
      <c r="I47" s="14"/>
      <c r="J47" s="14"/>
      <c r="K47" s="14"/>
      <c r="L47" s="14" t="s">
        <v>330</v>
      </c>
      <c r="M47" s="95"/>
      <c r="N47" s="96"/>
      <c r="O47" s="14"/>
      <c r="P47" s="13"/>
      <c r="Q47" s="13"/>
      <c r="R47" s="13"/>
      <c r="S47" s="13"/>
      <c r="T47" s="16"/>
      <c r="U47" s="16"/>
      <c r="V47" s="16"/>
      <c r="W47" s="16"/>
      <c r="X47" s="16"/>
      <c r="Y47" s="16"/>
      <c r="Z47" s="16"/>
      <c r="AA47" s="87"/>
      <c r="AB47" s="88"/>
      <c r="AC47" s="217"/>
      <c r="AD47" s="217"/>
      <c r="AE47" s="16"/>
      <c r="AF47" s="16"/>
      <c r="AG47" s="87"/>
      <c r="AH47" s="88"/>
      <c r="AI47" s="83"/>
      <c r="AJ47" s="85"/>
      <c r="AK47" s="86"/>
      <c r="AL47" s="86"/>
      <c r="AM47" s="86"/>
      <c r="AN47" s="85"/>
    </row>
    <row r="48" spans="2:40" ht="13.5" customHeight="1" x14ac:dyDescent="0.15">
      <c r="B48" s="68">
        <v>38</v>
      </c>
      <c r="C48" s="15">
        <v>9</v>
      </c>
      <c r="D48" s="15">
        <f t="shared" si="2"/>
        <v>329</v>
      </c>
      <c r="E48" s="15">
        <f t="shared" si="3"/>
        <v>338</v>
      </c>
      <c r="F48" s="222"/>
      <c r="G48" s="223"/>
      <c r="H48" s="223"/>
      <c r="I48" s="14"/>
      <c r="J48" s="14"/>
      <c r="K48" s="14" t="s">
        <v>330</v>
      </c>
      <c r="L48" s="14"/>
      <c r="M48" s="95"/>
      <c r="N48" s="96"/>
      <c r="O48" s="14"/>
      <c r="P48" s="13"/>
      <c r="Q48" s="13"/>
      <c r="R48" s="13"/>
      <c r="S48" s="13"/>
      <c r="T48" s="16"/>
      <c r="U48" s="16"/>
      <c r="V48" s="16"/>
      <c r="W48" s="16"/>
      <c r="X48" s="16"/>
      <c r="Y48" s="16"/>
      <c r="Z48" s="16"/>
      <c r="AA48" s="87"/>
      <c r="AB48" s="88"/>
      <c r="AC48" s="217"/>
      <c r="AD48" s="217"/>
      <c r="AE48" s="16"/>
      <c r="AF48" s="16"/>
      <c r="AG48" s="87"/>
      <c r="AH48" s="88"/>
      <c r="AI48" s="83"/>
      <c r="AJ48" s="85"/>
      <c r="AK48" s="86"/>
      <c r="AL48" s="86"/>
      <c r="AM48" s="86"/>
      <c r="AN48" s="85"/>
    </row>
    <row r="49" spans="2:40" ht="13.5" customHeight="1" x14ac:dyDescent="0.15">
      <c r="B49" s="68">
        <v>39</v>
      </c>
      <c r="C49" s="15">
        <v>9</v>
      </c>
      <c r="D49" s="15">
        <f t="shared" si="2"/>
        <v>338</v>
      </c>
      <c r="E49" s="15">
        <f t="shared" si="3"/>
        <v>347</v>
      </c>
      <c r="F49" s="222"/>
      <c r="G49" s="223"/>
      <c r="H49" s="223"/>
      <c r="I49" s="14"/>
      <c r="J49" s="14"/>
      <c r="K49" s="14"/>
      <c r="L49" s="14" t="s">
        <v>330</v>
      </c>
      <c r="M49" s="95"/>
      <c r="N49" s="96"/>
      <c r="O49" s="14"/>
      <c r="P49" s="13"/>
      <c r="Q49" s="13"/>
      <c r="R49" s="13"/>
      <c r="S49" s="13"/>
      <c r="T49" s="16"/>
      <c r="U49" s="16"/>
      <c r="V49" s="16"/>
      <c r="W49" s="16"/>
      <c r="X49" s="16"/>
      <c r="Y49" s="16"/>
      <c r="Z49" s="16"/>
      <c r="AA49" s="87"/>
      <c r="AB49" s="88"/>
      <c r="AC49" s="217"/>
      <c r="AD49" s="217"/>
      <c r="AE49" s="16"/>
      <c r="AF49" s="16"/>
      <c r="AG49" s="87"/>
      <c r="AH49" s="88"/>
      <c r="AI49" s="83"/>
      <c r="AJ49" s="85"/>
      <c r="AK49" s="86"/>
      <c r="AL49" s="86"/>
      <c r="AM49" s="86"/>
      <c r="AN49" s="85"/>
    </row>
    <row r="50" spans="2:40" ht="13.5" customHeight="1" x14ac:dyDescent="0.15">
      <c r="B50" s="68">
        <v>40</v>
      </c>
      <c r="C50" s="15">
        <v>6.5</v>
      </c>
      <c r="D50" s="15">
        <f t="shared" si="2"/>
        <v>347</v>
      </c>
      <c r="E50" s="15">
        <f t="shared" si="3"/>
        <v>353.5</v>
      </c>
      <c r="F50" s="222"/>
      <c r="G50" s="223"/>
      <c r="H50" s="223"/>
      <c r="I50" s="14"/>
      <c r="J50" s="14"/>
      <c r="K50" s="14"/>
      <c r="L50" s="14" t="s">
        <v>330</v>
      </c>
      <c r="M50" s="95"/>
      <c r="N50" s="96"/>
      <c r="O50" s="14"/>
      <c r="P50" s="13"/>
      <c r="Q50" s="13"/>
      <c r="R50" s="13"/>
      <c r="S50" s="13"/>
      <c r="T50" s="16"/>
      <c r="U50" s="16"/>
      <c r="V50" s="16"/>
      <c r="W50" s="16"/>
      <c r="X50" s="16"/>
      <c r="Y50" s="16"/>
      <c r="Z50" s="16"/>
      <c r="AA50" s="87"/>
      <c r="AB50" s="88"/>
      <c r="AC50" s="217"/>
      <c r="AD50" s="217"/>
      <c r="AE50" s="16"/>
      <c r="AF50" s="16"/>
      <c r="AG50" s="87"/>
      <c r="AH50" s="88"/>
      <c r="AI50" s="83"/>
      <c r="AJ50" s="85"/>
      <c r="AK50" s="86"/>
      <c r="AL50" s="86"/>
      <c r="AM50" s="86"/>
      <c r="AN50" s="85"/>
    </row>
    <row r="51" spans="2:40" ht="13.5" customHeight="1" x14ac:dyDescent="0.15">
      <c r="B51" s="17" t="s">
        <v>321</v>
      </c>
      <c r="C51" s="94" t="s">
        <v>322</v>
      </c>
      <c r="D51" s="15">
        <f t="shared" si="2"/>
        <v>353.5</v>
      </c>
      <c r="E51" s="15">
        <f t="shared" si="3"/>
        <v>353.5</v>
      </c>
      <c r="F51" s="222"/>
      <c r="G51" s="223"/>
      <c r="H51" s="223"/>
      <c r="I51" s="14"/>
      <c r="J51" s="14"/>
      <c r="K51" s="14"/>
      <c r="L51" s="14"/>
      <c r="M51" s="95"/>
      <c r="N51" s="96"/>
      <c r="O51" s="14"/>
      <c r="P51" s="13"/>
      <c r="Q51" s="13"/>
      <c r="R51" s="13"/>
      <c r="S51" s="13"/>
      <c r="T51" s="16"/>
      <c r="U51" s="16"/>
      <c r="V51" s="16"/>
      <c r="W51" s="16"/>
      <c r="X51" s="16"/>
      <c r="Y51" s="16"/>
      <c r="Z51" s="16"/>
      <c r="AA51" s="87"/>
      <c r="AB51" s="88"/>
      <c r="AC51" s="217"/>
      <c r="AD51" s="217"/>
      <c r="AE51" s="16"/>
      <c r="AF51" s="16"/>
      <c r="AG51" s="87"/>
      <c r="AH51" s="88"/>
      <c r="AI51" s="83"/>
      <c r="AJ51" s="85"/>
      <c r="AK51" s="86"/>
      <c r="AL51" s="86"/>
      <c r="AM51" s="86"/>
      <c r="AN51" s="85"/>
    </row>
    <row r="52" spans="2:40" ht="13.5" customHeight="1" x14ac:dyDescent="0.15">
      <c r="B52" s="92" t="s">
        <v>307</v>
      </c>
      <c r="C52" s="93"/>
      <c r="D52" s="93"/>
      <c r="E52" s="93"/>
      <c r="F52" s="93"/>
      <c r="G52" s="93"/>
      <c r="H52" s="93"/>
      <c r="I52" s="93"/>
      <c r="J52" s="93"/>
      <c r="K52" s="93"/>
      <c r="L52" s="93"/>
      <c r="M52" s="93"/>
      <c r="N52" s="93"/>
      <c r="O52" s="93"/>
      <c r="P52" s="93"/>
      <c r="Q52" s="93"/>
    </row>
    <row r="53" spans="2:40" ht="13.5" customHeight="1" x14ac:dyDescent="0.15"/>
    <row r="54" spans="2:40" ht="13.5" customHeight="1" x14ac:dyDescent="0.15"/>
    <row r="55" spans="2:40" ht="13.5" customHeight="1" x14ac:dyDescent="0.15"/>
    <row r="56" spans="2:40" ht="13.5" customHeight="1" x14ac:dyDescent="0.15"/>
    <row r="57" spans="2:40" ht="13.5" customHeight="1" x14ac:dyDescent="0.15"/>
    <row r="58" spans="2:40" ht="13.5" customHeight="1" x14ac:dyDescent="0.15"/>
    <row r="59" spans="2:40" ht="13.5" customHeight="1" x14ac:dyDescent="0.15"/>
    <row r="60" spans="2:40" ht="13.5" customHeight="1" x14ac:dyDescent="0.15"/>
    <row r="61" spans="2:40" ht="13.5" customHeight="1" x14ac:dyDescent="0.15"/>
    <row r="62" spans="2:40" ht="13.5" customHeight="1" x14ac:dyDescent="0.15"/>
    <row r="63" spans="2:40" ht="13.5" customHeight="1" x14ac:dyDescent="0.15"/>
    <row r="64" spans="2:40" ht="13.5" customHeight="1" x14ac:dyDescent="0.15"/>
    <row r="65" ht="13.5" customHeight="1" x14ac:dyDescent="0.15"/>
  </sheetData>
  <mergeCells count="165">
    <mergeCell ref="AC49:AD49"/>
    <mergeCell ref="AC50:AD50"/>
    <mergeCell ref="AC51:AD51"/>
    <mergeCell ref="AC40:AD40"/>
    <mergeCell ref="AC41:AD41"/>
    <mergeCell ref="AC42:AD42"/>
    <mergeCell ref="AC43:AD43"/>
    <mergeCell ref="AC44:AD44"/>
    <mergeCell ref="AC45:AD45"/>
    <mergeCell ref="AC46:AD46"/>
    <mergeCell ref="AC47:AD47"/>
    <mergeCell ref="AC48:AD48"/>
    <mergeCell ref="AE4:AH5"/>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M39:N39"/>
    <mergeCell ref="F40:H40"/>
    <mergeCell ref="F41:H41"/>
    <mergeCell ref="F42:H42"/>
    <mergeCell ref="F43:H43"/>
    <mergeCell ref="F44:H44"/>
    <mergeCell ref="F45:H45"/>
    <mergeCell ref="F46:H46"/>
    <mergeCell ref="F47:H47"/>
    <mergeCell ref="F48:H48"/>
    <mergeCell ref="F49:H49"/>
    <mergeCell ref="F50:H50"/>
    <mergeCell ref="F51:H51"/>
    <mergeCell ref="AK6:AN9"/>
    <mergeCell ref="O6:AD6"/>
    <mergeCell ref="AC7:AD9"/>
    <mergeCell ref="Y7:AB7"/>
    <mergeCell ref="AI4:AN5"/>
    <mergeCell ref="Y4:AD5"/>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I8:AJ9"/>
    <mergeCell ref="AC33:AD33"/>
    <mergeCell ref="AC34:AD34"/>
    <mergeCell ref="AC35:AD35"/>
    <mergeCell ref="AC36:AD36"/>
    <mergeCell ref="AC37:AD37"/>
    <mergeCell ref="AC38:AD38"/>
    <mergeCell ref="AC39:AD39"/>
    <mergeCell ref="AC13:AD13"/>
    <mergeCell ref="AC14:AD14"/>
    <mergeCell ref="AC15:AD15"/>
    <mergeCell ref="AC16:AD16"/>
    <mergeCell ref="AC17:AD17"/>
    <mergeCell ref="AC18:AD18"/>
    <mergeCell ref="AC19:AD19"/>
    <mergeCell ref="AC20:AD20"/>
  </mergeCells>
  <phoneticPr fontId="10"/>
  <dataValidations count="1">
    <dataValidation type="list" allowBlank="1" showInputMessage="1" showErrorMessage="1" sqref="I10:L51" xr:uid="{00000000-0002-0000-0300-000000000000}">
      <formula1>"　,○"</formula1>
    </dataValidation>
  </dataValidations>
  <printOptions horizontalCentered="1"/>
  <pageMargins left="0.39370078740157483" right="0.39370078740157483" top="0.78740157480314965" bottom="0.59055118110236227" header="0.31496062992125984" footer="0.31496062992125984"/>
  <pageSetup paperSize="9" scale="83"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AI19"/>
  <sheetViews>
    <sheetView showGridLines="0" showZeros="0" view="pageBreakPreview" zoomScale="90" zoomScaleNormal="100" zoomScaleSheetLayoutView="90" workbookViewId="0">
      <selection activeCell="AF22" sqref="AF22"/>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22" customFormat="1" ht="24.95" customHeight="1" x14ac:dyDescent="0.15">
      <c r="B3" s="317" t="s">
        <v>136</v>
      </c>
      <c r="C3" s="317"/>
      <c r="D3" s="317"/>
      <c r="E3" s="317"/>
      <c r="F3" s="317"/>
      <c r="G3" s="317"/>
      <c r="H3" s="317"/>
      <c r="I3" s="317"/>
      <c r="J3" s="317"/>
      <c r="K3" s="317"/>
      <c r="L3" s="317"/>
      <c r="M3" s="317"/>
      <c r="N3" s="317"/>
      <c r="O3" s="317"/>
      <c r="P3" s="317"/>
      <c r="Q3" s="317"/>
      <c r="R3" s="317"/>
      <c r="S3" s="317"/>
      <c r="T3" s="317"/>
      <c r="U3" s="317"/>
      <c r="V3" s="317"/>
      <c r="W3" s="317"/>
      <c r="X3" s="317"/>
      <c r="Y3" s="317"/>
      <c r="Z3" s="317"/>
      <c r="AA3" s="317"/>
      <c r="AB3" s="317"/>
      <c r="AC3" s="317"/>
      <c r="AD3" s="317"/>
      <c r="AE3" s="317"/>
      <c r="AF3" s="317"/>
      <c r="AG3" s="317"/>
      <c r="AH3" s="317"/>
      <c r="AI3" s="317"/>
    </row>
    <row r="4" spans="2:35" ht="20.100000000000001" customHeight="1" x14ac:dyDescent="0.15">
      <c r="B4" s="190" t="s">
        <v>8</v>
      </c>
      <c r="C4" s="201"/>
      <c r="D4" s="202"/>
      <c r="E4" s="141" t="str">
        <f>'様式A-1'!D3</f>
        <v>タカハチヤマダイ3トンネル</v>
      </c>
      <c r="F4" s="142"/>
      <c r="G4" s="142"/>
      <c r="H4" s="142"/>
      <c r="I4" s="154"/>
      <c r="J4" s="318" t="s">
        <v>9</v>
      </c>
      <c r="K4" s="318"/>
      <c r="L4" s="318"/>
      <c r="M4" s="319" t="str">
        <f>'様式A-1'!J3</f>
        <v>国道434号</v>
      </c>
      <c r="N4" s="319"/>
      <c r="O4" s="319"/>
      <c r="P4" s="319"/>
      <c r="Q4" s="319"/>
      <c r="R4" s="319"/>
      <c r="S4" s="116" t="s">
        <v>97</v>
      </c>
      <c r="T4" s="117"/>
      <c r="U4" s="117"/>
      <c r="V4" s="118"/>
      <c r="W4" s="178" t="str">
        <f>'様式A-1'!K5</f>
        <v>（株）ウエスコ　服部明彦</v>
      </c>
      <c r="X4" s="306"/>
      <c r="Y4" s="306"/>
      <c r="Z4" s="306"/>
      <c r="AA4" s="306"/>
      <c r="AB4" s="307"/>
      <c r="AC4" s="311" t="s">
        <v>128</v>
      </c>
      <c r="AD4" s="312"/>
      <c r="AE4" s="313"/>
      <c r="AF4" s="320">
        <f>'様式A-1'!R5</f>
        <v>45162</v>
      </c>
      <c r="AG4" s="321"/>
      <c r="AH4" s="321"/>
      <c r="AI4" s="322"/>
    </row>
    <row r="5" spans="2:35" ht="20.100000000000001" customHeight="1" x14ac:dyDescent="0.15">
      <c r="B5" s="135" t="s">
        <v>0</v>
      </c>
      <c r="C5" s="136"/>
      <c r="D5" s="137"/>
      <c r="E5" s="326" t="str">
        <f>'様式A-1'!D4</f>
        <v>高鉢山第3トンネル</v>
      </c>
      <c r="F5" s="327"/>
      <c r="G5" s="327"/>
      <c r="H5" s="327"/>
      <c r="I5" s="328"/>
      <c r="J5" s="329" t="s">
        <v>1</v>
      </c>
      <c r="K5" s="329"/>
      <c r="L5" s="329"/>
      <c r="M5" s="319" t="str">
        <f>'様式A-1'!R3</f>
        <v>山口県岩国土木建築事務所</v>
      </c>
      <c r="N5" s="319"/>
      <c r="O5" s="319"/>
      <c r="P5" s="319"/>
      <c r="Q5" s="319"/>
      <c r="R5" s="319"/>
      <c r="S5" s="119"/>
      <c r="T5" s="120"/>
      <c r="U5" s="120"/>
      <c r="V5" s="121"/>
      <c r="W5" s="308"/>
      <c r="X5" s="309"/>
      <c r="Y5" s="309"/>
      <c r="Z5" s="309"/>
      <c r="AA5" s="309"/>
      <c r="AB5" s="310"/>
      <c r="AC5" s="314"/>
      <c r="AD5" s="315"/>
      <c r="AE5" s="316"/>
      <c r="AF5" s="323"/>
      <c r="AG5" s="324"/>
      <c r="AH5" s="324"/>
      <c r="AI5" s="325"/>
    </row>
    <row r="6" spans="2:35" ht="26.25" customHeight="1" x14ac:dyDescent="0.15">
      <c r="B6" s="302" t="s">
        <v>127</v>
      </c>
      <c r="C6" s="304"/>
      <c r="D6" s="304"/>
      <c r="E6" s="304"/>
      <c r="F6" s="304"/>
      <c r="G6" s="304"/>
      <c r="H6" s="304"/>
      <c r="I6" s="304"/>
      <c r="J6" s="304"/>
      <c r="K6" s="304"/>
      <c r="L6" s="304"/>
      <c r="M6" s="304"/>
      <c r="N6" s="304"/>
      <c r="O6" s="304"/>
      <c r="P6" s="304"/>
      <c r="Q6" s="304"/>
      <c r="R6" s="304"/>
      <c r="S6" s="304"/>
      <c r="T6" s="304"/>
      <c r="U6" s="304"/>
      <c r="V6" s="304"/>
      <c r="W6" s="304"/>
      <c r="X6" s="304"/>
      <c r="Y6" s="304"/>
      <c r="Z6" s="304"/>
      <c r="AA6" s="304"/>
      <c r="AB6" s="304"/>
      <c r="AC6" s="304"/>
      <c r="AD6" s="304"/>
      <c r="AE6" s="304"/>
      <c r="AF6" s="304"/>
      <c r="AG6" s="304"/>
      <c r="AH6" s="304"/>
      <c r="AI6" s="304"/>
    </row>
    <row r="7" spans="2:35" ht="35.450000000000003" customHeight="1" x14ac:dyDescent="0.15">
      <c r="B7" s="303"/>
      <c r="C7" s="305"/>
      <c r="D7" s="305"/>
      <c r="E7" s="305"/>
      <c r="F7" s="305"/>
      <c r="G7" s="305"/>
      <c r="H7" s="305"/>
      <c r="I7" s="305"/>
      <c r="J7" s="305"/>
      <c r="K7" s="305"/>
      <c r="L7" s="305"/>
      <c r="M7" s="305"/>
      <c r="N7" s="305"/>
      <c r="O7" s="305"/>
      <c r="P7" s="305"/>
      <c r="Q7" s="305"/>
      <c r="R7" s="305"/>
      <c r="S7" s="305"/>
      <c r="T7" s="305"/>
      <c r="U7" s="305"/>
      <c r="V7" s="305"/>
      <c r="W7" s="305"/>
      <c r="X7" s="305"/>
      <c r="Y7" s="305"/>
      <c r="Z7" s="305"/>
      <c r="AA7" s="305"/>
      <c r="AB7" s="305"/>
      <c r="AC7" s="305"/>
      <c r="AD7" s="305"/>
      <c r="AE7" s="305"/>
      <c r="AF7" s="305"/>
      <c r="AG7" s="305"/>
      <c r="AH7" s="305"/>
      <c r="AI7" s="305"/>
    </row>
    <row r="8" spans="2:35" ht="35.450000000000003" customHeight="1" x14ac:dyDescent="0.15">
      <c r="B8" s="303"/>
      <c r="C8" s="305"/>
      <c r="D8" s="305"/>
      <c r="E8" s="305"/>
      <c r="F8" s="305"/>
      <c r="G8" s="305"/>
      <c r="H8" s="305"/>
      <c r="I8" s="305"/>
      <c r="J8" s="305"/>
      <c r="K8" s="305"/>
      <c r="L8" s="305"/>
      <c r="M8" s="305"/>
      <c r="N8" s="305"/>
      <c r="O8" s="305"/>
      <c r="P8" s="305"/>
      <c r="Q8" s="305"/>
      <c r="R8" s="305"/>
      <c r="S8" s="305"/>
      <c r="T8" s="305"/>
      <c r="U8" s="305"/>
      <c r="V8" s="305"/>
      <c r="W8" s="305"/>
      <c r="X8" s="305"/>
      <c r="Y8" s="305"/>
      <c r="Z8" s="305"/>
      <c r="AA8" s="305"/>
      <c r="AB8" s="305"/>
      <c r="AC8" s="305"/>
      <c r="AD8" s="305"/>
      <c r="AE8" s="305"/>
      <c r="AF8" s="305"/>
      <c r="AG8" s="305"/>
      <c r="AH8" s="305"/>
      <c r="AI8" s="305"/>
    </row>
    <row r="9" spans="2:35" ht="35.450000000000003" customHeight="1" x14ac:dyDescent="0.15">
      <c r="B9" s="303"/>
      <c r="C9" s="305"/>
      <c r="D9" s="305"/>
      <c r="E9" s="305"/>
      <c r="F9" s="305"/>
      <c r="G9" s="305"/>
      <c r="H9" s="305"/>
      <c r="I9" s="305"/>
      <c r="J9" s="305"/>
      <c r="K9" s="305"/>
      <c r="L9" s="305"/>
      <c r="M9" s="305"/>
      <c r="N9" s="305"/>
      <c r="O9" s="305"/>
      <c r="P9" s="305"/>
      <c r="Q9" s="305"/>
      <c r="R9" s="305"/>
      <c r="S9" s="305"/>
      <c r="T9" s="305"/>
      <c r="U9" s="305"/>
      <c r="V9" s="305"/>
      <c r="W9" s="305"/>
      <c r="X9" s="305"/>
      <c r="Y9" s="305"/>
      <c r="Z9" s="305"/>
      <c r="AA9" s="305"/>
      <c r="AB9" s="305"/>
      <c r="AC9" s="305"/>
      <c r="AD9" s="305"/>
      <c r="AE9" s="305"/>
      <c r="AF9" s="305"/>
      <c r="AG9" s="305"/>
      <c r="AH9" s="305"/>
      <c r="AI9" s="305"/>
    </row>
    <row r="10" spans="2:35" ht="35.450000000000003" customHeight="1" x14ac:dyDescent="0.15">
      <c r="B10" s="303"/>
      <c r="C10" s="305"/>
      <c r="D10" s="305"/>
      <c r="E10" s="305"/>
      <c r="F10" s="305"/>
      <c r="G10" s="305"/>
      <c r="H10" s="305"/>
      <c r="I10" s="305"/>
      <c r="J10" s="305"/>
      <c r="K10" s="305"/>
      <c r="L10" s="305"/>
      <c r="M10" s="305"/>
      <c r="N10" s="305"/>
      <c r="O10" s="305"/>
      <c r="P10" s="305"/>
      <c r="Q10" s="305"/>
      <c r="R10" s="305"/>
      <c r="S10" s="305"/>
      <c r="T10" s="305"/>
      <c r="U10" s="305"/>
      <c r="V10" s="305"/>
      <c r="W10" s="305"/>
      <c r="X10" s="305"/>
      <c r="Y10" s="305"/>
      <c r="Z10" s="305"/>
      <c r="AA10" s="305"/>
      <c r="AB10" s="305"/>
      <c r="AC10" s="305"/>
      <c r="AD10" s="305"/>
      <c r="AE10" s="305"/>
      <c r="AF10" s="305"/>
      <c r="AG10" s="305"/>
      <c r="AH10" s="305"/>
      <c r="AI10" s="305"/>
    </row>
    <row r="11" spans="2:35" ht="35.450000000000003" customHeight="1" x14ac:dyDescent="0.15">
      <c r="B11" s="303"/>
      <c r="C11" s="305"/>
      <c r="D11" s="305"/>
      <c r="E11" s="305"/>
      <c r="F11" s="305"/>
      <c r="G11" s="305"/>
      <c r="H11" s="305"/>
      <c r="I11" s="305"/>
      <c r="J11" s="305"/>
      <c r="K11" s="305"/>
      <c r="L11" s="305"/>
      <c r="M11" s="305"/>
      <c r="N11" s="305"/>
      <c r="O11" s="305"/>
      <c r="P11" s="305"/>
      <c r="Q11" s="305"/>
      <c r="R11" s="305"/>
      <c r="S11" s="305"/>
      <c r="T11" s="305"/>
      <c r="U11" s="305"/>
      <c r="V11" s="305"/>
      <c r="W11" s="305"/>
      <c r="X11" s="305"/>
      <c r="Y11" s="305"/>
      <c r="Z11" s="305"/>
      <c r="AA11" s="305"/>
      <c r="AB11" s="305"/>
      <c r="AC11" s="305"/>
      <c r="AD11" s="305"/>
      <c r="AE11" s="305"/>
      <c r="AF11" s="305"/>
      <c r="AG11" s="305"/>
      <c r="AH11" s="305"/>
      <c r="AI11" s="305"/>
    </row>
    <row r="12" spans="2:35" ht="35.450000000000003" customHeight="1" x14ac:dyDescent="0.15">
      <c r="B12" s="303"/>
      <c r="C12" s="305"/>
      <c r="D12" s="305"/>
      <c r="E12" s="305"/>
      <c r="F12" s="305"/>
      <c r="G12" s="305"/>
      <c r="H12" s="305"/>
      <c r="I12" s="305"/>
      <c r="J12" s="305"/>
      <c r="K12" s="305"/>
      <c r="L12" s="305"/>
      <c r="M12" s="305"/>
      <c r="N12" s="305"/>
      <c r="O12" s="305"/>
      <c r="P12" s="305"/>
      <c r="Q12" s="305"/>
      <c r="R12" s="305"/>
      <c r="S12" s="305"/>
      <c r="T12" s="305"/>
      <c r="U12" s="305"/>
      <c r="V12" s="305"/>
      <c r="W12" s="305"/>
      <c r="X12" s="305"/>
      <c r="Y12" s="305"/>
      <c r="Z12" s="305"/>
      <c r="AA12" s="305"/>
      <c r="AB12" s="305"/>
      <c r="AC12" s="305"/>
      <c r="AD12" s="305"/>
      <c r="AE12" s="305"/>
      <c r="AF12" s="305"/>
      <c r="AG12" s="305"/>
      <c r="AH12" s="305"/>
      <c r="AI12" s="305"/>
    </row>
    <row r="13" spans="2:35" ht="35.450000000000003" customHeight="1" x14ac:dyDescent="0.15">
      <c r="B13" s="303"/>
      <c r="C13" s="305"/>
      <c r="D13" s="305"/>
      <c r="E13" s="305"/>
      <c r="F13" s="305"/>
      <c r="G13" s="305"/>
      <c r="H13" s="305"/>
      <c r="I13" s="305"/>
      <c r="J13" s="305"/>
      <c r="K13" s="305"/>
      <c r="L13" s="305"/>
      <c r="M13" s="305"/>
      <c r="N13" s="305"/>
      <c r="O13" s="305"/>
      <c r="P13" s="305"/>
      <c r="Q13" s="305"/>
      <c r="R13" s="305"/>
      <c r="S13" s="305"/>
      <c r="T13" s="305"/>
      <c r="U13" s="305"/>
      <c r="V13" s="305"/>
      <c r="W13" s="305"/>
      <c r="X13" s="305"/>
      <c r="Y13" s="305"/>
      <c r="Z13" s="305"/>
      <c r="AA13" s="305"/>
      <c r="AB13" s="305"/>
      <c r="AC13" s="305"/>
      <c r="AD13" s="305"/>
      <c r="AE13" s="305"/>
      <c r="AF13" s="305"/>
      <c r="AG13" s="305"/>
      <c r="AH13" s="305"/>
      <c r="AI13" s="305"/>
    </row>
    <row r="14" spans="2:35" ht="35.450000000000003" customHeight="1" x14ac:dyDescent="0.15">
      <c r="B14" s="303"/>
      <c r="C14" s="305"/>
      <c r="D14" s="305"/>
      <c r="E14" s="305"/>
      <c r="F14" s="305"/>
      <c r="G14" s="305"/>
      <c r="H14" s="305"/>
      <c r="I14" s="305"/>
      <c r="J14" s="305"/>
      <c r="K14" s="305"/>
      <c r="L14" s="305"/>
      <c r="M14" s="305"/>
      <c r="N14" s="305"/>
      <c r="O14" s="305"/>
      <c r="P14" s="305"/>
      <c r="Q14" s="305"/>
      <c r="R14" s="305"/>
      <c r="S14" s="305"/>
      <c r="T14" s="305"/>
      <c r="U14" s="305"/>
      <c r="V14" s="305"/>
      <c r="W14" s="305"/>
      <c r="X14" s="305"/>
      <c r="Y14" s="305"/>
      <c r="Z14" s="305"/>
      <c r="AA14" s="305"/>
      <c r="AB14" s="305"/>
      <c r="AC14" s="305"/>
      <c r="AD14" s="305"/>
      <c r="AE14" s="305"/>
      <c r="AF14" s="305"/>
      <c r="AG14" s="305"/>
      <c r="AH14" s="305"/>
      <c r="AI14" s="305"/>
    </row>
    <row r="15" spans="2:35" ht="35.450000000000003" customHeight="1" x14ac:dyDescent="0.15">
      <c r="B15" s="303"/>
      <c r="C15" s="305"/>
      <c r="D15" s="305"/>
      <c r="E15" s="305"/>
      <c r="F15" s="305"/>
      <c r="G15" s="305"/>
      <c r="H15" s="305"/>
      <c r="I15" s="305"/>
      <c r="J15" s="305"/>
      <c r="K15" s="305"/>
      <c r="L15" s="305"/>
      <c r="M15" s="305"/>
      <c r="N15" s="305"/>
      <c r="O15" s="305"/>
      <c r="P15" s="305"/>
      <c r="Q15" s="305"/>
      <c r="R15" s="305"/>
      <c r="S15" s="305"/>
      <c r="T15" s="305"/>
      <c r="U15" s="305"/>
      <c r="V15" s="305"/>
      <c r="W15" s="305"/>
      <c r="X15" s="305"/>
      <c r="Y15" s="305"/>
      <c r="Z15" s="305"/>
      <c r="AA15" s="305"/>
      <c r="AB15" s="305"/>
      <c r="AC15" s="305"/>
      <c r="AD15" s="305"/>
      <c r="AE15" s="305"/>
      <c r="AF15" s="305"/>
      <c r="AG15" s="305"/>
      <c r="AH15" s="305"/>
      <c r="AI15" s="305"/>
    </row>
    <row r="16" spans="2:35" ht="35.450000000000003" customHeight="1" x14ac:dyDescent="0.15">
      <c r="B16" s="303"/>
      <c r="C16" s="305"/>
      <c r="D16" s="305"/>
      <c r="E16" s="305"/>
      <c r="F16" s="305"/>
      <c r="G16" s="305"/>
      <c r="H16" s="305"/>
      <c r="I16" s="305"/>
      <c r="J16" s="305"/>
      <c r="K16" s="305"/>
      <c r="L16" s="305"/>
      <c r="M16" s="305"/>
      <c r="N16" s="305"/>
      <c r="O16" s="305"/>
      <c r="P16" s="305"/>
      <c r="Q16" s="305"/>
      <c r="R16" s="305"/>
      <c r="S16" s="305"/>
      <c r="T16" s="305"/>
      <c r="U16" s="305"/>
      <c r="V16" s="305"/>
      <c r="W16" s="305"/>
      <c r="X16" s="305"/>
      <c r="Y16" s="305"/>
      <c r="Z16" s="305"/>
      <c r="AA16" s="305"/>
      <c r="AB16" s="305"/>
      <c r="AC16" s="305"/>
      <c r="AD16" s="305"/>
      <c r="AE16" s="305"/>
      <c r="AF16" s="305"/>
      <c r="AG16" s="305"/>
      <c r="AH16" s="305"/>
      <c r="AI16" s="305"/>
    </row>
    <row r="17" spans="2:35" ht="35.450000000000003" customHeight="1" x14ac:dyDescent="0.15">
      <c r="B17" s="303"/>
      <c r="C17" s="305"/>
      <c r="D17" s="305"/>
      <c r="E17" s="305"/>
      <c r="F17" s="305"/>
      <c r="G17" s="305"/>
      <c r="H17" s="305"/>
      <c r="I17" s="305"/>
      <c r="J17" s="305"/>
      <c r="K17" s="305"/>
      <c r="L17" s="305"/>
      <c r="M17" s="305"/>
      <c r="N17" s="305"/>
      <c r="O17" s="305"/>
      <c r="P17" s="305"/>
      <c r="Q17" s="305"/>
      <c r="R17" s="305"/>
      <c r="S17" s="305"/>
      <c r="T17" s="305"/>
      <c r="U17" s="305"/>
      <c r="V17" s="305"/>
      <c r="W17" s="305"/>
      <c r="X17" s="305"/>
      <c r="Y17" s="305"/>
      <c r="Z17" s="305"/>
      <c r="AA17" s="305"/>
      <c r="AB17" s="305"/>
      <c r="AC17" s="305"/>
      <c r="AD17" s="305"/>
      <c r="AE17" s="305"/>
      <c r="AF17" s="305"/>
      <c r="AG17" s="305"/>
      <c r="AH17" s="305"/>
      <c r="AI17" s="305"/>
    </row>
    <row r="18" spans="2:35" ht="53.25" customHeight="1" x14ac:dyDescent="0.15">
      <c r="B18" s="303"/>
      <c r="C18" s="305"/>
      <c r="D18" s="305"/>
      <c r="E18" s="305"/>
      <c r="F18" s="305"/>
      <c r="G18" s="305"/>
      <c r="H18" s="305"/>
      <c r="I18" s="305"/>
      <c r="J18" s="305"/>
      <c r="K18" s="305"/>
      <c r="L18" s="305"/>
      <c r="M18" s="305"/>
      <c r="N18" s="305"/>
      <c r="O18" s="305"/>
      <c r="P18" s="305"/>
      <c r="Q18" s="305"/>
      <c r="R18" s="305"/>
      <c r="S18" s="305"/>
      <c r="T18" s="305"/>
      <c r="U18" s="305"/>
      <c r="V18" s="305"/>
      <c r="W18" s="305"/>
      <c r="X18" s="305"/>
      <c r="Y18" s="305"/>
      <c r="Z18" s="305"/>
      <c r="AA18" s="305"/>
      <c r="AB18" s="305"/>
      <c r="AC18" s="305"/>
      <c r="AD18" s="305"/>
      <c r="AE18" s="305"/>
      <c r="AF18" s="305"/>
      <c r="AG18" s="305"/>
      <c r="AH18" s="305"/>
      <c r="AI18" s="305"/>
    </row>
    <row r="19" spans="2:35" ht="15" customHeight="1" x14ac:dyDescent="0.15">
      <c r="B19" s="21"/>
      <c r="C19" s="21"/>
      <c r="D19" s="3"/>
    </row>
  </sheetData>
  <mergeCells count="15">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s>
  <phoneticPr fontId="10"/>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1755B-9392-401E-8C29-070D270DBFB0}">
  <sheetPr>
    <pageSetUpPr fitToPage="1"/>
  </sheetPr>
  <dimension ref="B2:AI19"/>
  <sheetViews>
    <sheetView showGridLines="0" showZeros="0" view="pageBreakPreview" zoomScale="90" zoomScaleNormal="100" zoomScaleSheetLayoutView="90" workbookViewId="0">
      <selection activeCell="AF22" sqref="AF22"/>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22" customFormat="1" ht="24.95" customHeight="1" x14ac:dyDescent="0.15">
      <c r="B3" s="317" t="s">
        <v>136</v>
      </c>
      <c r="C3" s="317"/>
      <c r="D3" s="317"/>
      <c r="E3" s="317"/>
      <c r="F3" s="317"/>
      <c r="G3" s="317"/>
      <c r="H3" s="317"/>
      <c r="I3" s="317"/>
      <c r="J3" s="317"/>
      <c r="K3" s="317"/>
      <c r="L3" s="317"/>
      <c r="M3" s="317"/>
      <c r="N3" s="317"/>
      <c r="O3" s="317"/>
      <c r="P3" s="317"/>
      <c r="Q3" s="317"/>
      <c r="R3" s="317"/>
      <c r="S3" s="317"/>
      <c r="T3" s="317"/>
      <c r="U3" s="317"/>
      <c r="V3" s="317"/>
      <c r="W3" s="317"/>
      <c r="X3" s="317"/>
      <c r="Y3" s="317"/>
      <c r="Z3" s="317"/>
      <c r="AA3" s="317"/>
      <c r="AB3" s="317"/>
      <c r="AC3" s="317"/>
      <c r="AD3" s="317"/>
      <c r="AE3" s="317"/>
      <c r="AF3" s="317"/>
      <c r="AG3" s="317"/>
      <c r="AH3" s="317"/>
      <c r="AI3" s="317"/>
    </row>
    <row r="4" spans="2:35" ht="20.100000000000001" customHeight="1" x14ac:dyDescent="0.15">
      <c r="B4" s="190" t="s">
        <v>8</v>
      </c>
      <c r="C4" s="201"/>
      <c r="D4" s="202"/>
      <c r="E4" s="141" t="str">
        <f>'様式A-1'!D3</f>
        <v>タカハチヤマダイ3トンネル</v>
      </c>
      <c r="F4" s="142"/>
      <c r="G4" s="142"/>
      <c r="H4" s="142"/>
      <c r="I4" s="154"/>
      <c r="J4" s="318" t="s">
        <v>9</v>
      </c>
      <c r="K4" s="318"/>
      <c r="L4" s="318"/>
      <c r="M4" s="319" t="str">
        <f>'様式A-1'!J3</f>
        <v>国道434号</v>
      </c>
      <c r="N4" s="319"/>
      <c r="O4" s="319"/>
      <c r="P4" s="319"/>
      <c r="Q4" s="319"/>
      <c r="R4" s="319"/>
      <c r="S4" s="116" t="s">
        <v>97</v>
      </c>
      <c r="T4" s="117"/>
      <c r="U4" s="117"/>
      <c r="V4" s="118"/>
      <c r="W4" s="178" t="str">
        <f>'様式A-1'!K5</f>
        <v>（株）ウエスコ　服部明彦</v>
      </c>
      <c r="X4" s="306"/>
      <c r="Y4" s="306"/>
      <c r="Z4" s="306"/>
      <c r="AA4" s="306"/>
      <c r="AB4" s="307"/>
      <c r="AC4" s="311" t="s">
        <v>128</v>
      </c>
      <c r="AD4" s="312"/>
      <c r="AE4" s="313"/>
      <c r="AF4" s="320">
        <f>'様式A-1'!R5</f>
        <v>45162</v>
      </c>
      <c r="AG4" s="321"/>
      <c r="AH4" s="321"/>
      <c r="AI4" s="322"/>
    </row>
    <row r="5" spans="2:35" ht="20.100000000000001" customHeight="1" x14ac:dyDescent="0.15">
      <c r="B5" s="135" t="s">
        <v>0</v>
      </c>
      <c r="C5" s="136"/>
      <c r="D5" s="137"/>
      <c r="E5" s="326" t="str">
        <f>'様式A-1'!D4</f>
        <v>高鉢山第3トンネル</v>
      </c>
      <c r="F5" s="327"/>
      <c r="G5" s="327"/>
      <c r="H5" s="327"/>
      <c r="I5" s="328"/>
      <c r="J5" s="329" t="s">
        <v>1</v>
      </c>
      <c r="K5" s="329"/>
      <c r="L5" s="329"/>
      <c r="M5" s="319" t="str">
        <f>'様式A-1'!R3</f>
        <v>山口県岩国土木建築事務所</v>
      </c>
      <c r="N5" s="319"/>
      <c r="O5" s="319"/>
      <c r="P5" s="319"/>
      <c r="Q5" s="319"/>
      <c r="R5" s="319"/>
      <c r="S5" s="119"/>
      <c r="T5" s="120"/>
      <c r="U5" s="120"/>
      <c r="V5" s="121"/>
      <c r="W5" s="308"/>
      <c r="X5" s="309"/>
      <c r="Y5" s="309"/>
      <c r="Z5" s="309"/>
      <c r="AA5" s="309"/>
      <c r="AB5" s="310"/>
      <c r="AC5" s="314"/>
      <c r="AD5" s="315"/>
      <c r="AE5" s="316"/>
      <c r="AF5" s="323"/>
      <c r="AG5" s="324"/>
      <c r="AH5" s="324"/>
      <c r="AI5" s="325"/>
    </row>
    <row r="6" spans="2:35" ht="26.25" customHeight="1" x14ac:dyDescent="0.15">
      <c r="B6" s="302" t="s">
        <v>127</v>
      </c>
      <c r="C6" s="304"/>
      <c r="D6" s="304"/>
      <c r="E6" s="304"/>
      <c r="F6" s="304"/>
      <c r="G6" s="304"/>
      <c r="H6" s="304"/>
      <c r="I6" s="304"/>
      <c r="J6" s="304"/>
      <c r="K6" s="304"/>
      <c r="L6" s="304"/>
      <c r="M6" s="304"/>
      <c r="N6" s="304"/>
      <c r="O6" s="304"/>
      <c r="P6" s="304"/>
      <c r="Q6" s="304"/>
      <c r="R6" s="304"/>
      <c r="S6" s="304"/>
      <c r="T6" s="304"/>
      <c r="U6" s="304"/>
      <c r="V6" s="304"/>
      <c r="W6" s="304"/>
      <c r="X6" s="304"/>
      <c r="Y6" s="304"/>
      <c r="Z6" s="304"/>
      <c r="AA6" s="304"/>
      <c r="AB6" s="304"/>
      <c r="AC6" s="304"/>
      <c r="AD6" s="304"/>
      <c r="AE6" s="304"/>
      <c r="AF6" s="304"/>
      <c r="AG6" s="304"/>
      <c r="AH6" s="304"/>
      <c r="AI6" s="304"/>
    </row>
    <row r="7" spans="2:35" ht="35.450000000000003" customHeight="1" x14ac:dyDescent="0.15">
      <c r="B7" s="303"/>
      <c r="C7" s="305"/>
      <c r="D7" s="305"/>
      <c r="E7" s="305"/>
      <c r="F7" s="305"/>
      <c r="G7" s="305"/>
      <c r="H7" s="305"/>
      <c r="I7" s="305"/>
      <c r="J7" s="305"/>
      <c r="K7" s="305"/>
      <c r="L7" s="305"/>
      <c r="M7" s="305"/>
      <c r="N7" s="305"/>
      <c r="O7" s="305"/>
      <c r="P7" s="305"/>
      <c r="Q7" s="305"/>
      <c r="R7" s="305"/>
      <c r="S7" s="305"/>
      <c r="T7" s="305"/>
      <c r="U7" s="305"/>
      <c r="V7" s="305"/>
      <c r="W7" s="305"/>
      <c r="X7" s="305"/>
      <c r="Y7" s="305"/>
      <c r="Z7" s="305"/>
      <c r="AA7" s="305"/>
      <c r="AB7" s="305"/>
      <c r="AC7" s="305"/>
      <c r="AD7" s="305"/>
      <c r="AE7" s="305"/>
      <c r="AF7" s="305"/>
      <c r="AG7" s="305"/>
      <c r="AH7" s="305"/>
      <c r="AI7" s="305"/>
    </row>
    <row r="8" spans="2:35" ht="35.450000000000003" customHeight="1" x14ac:dyDescent="0.15">
      <c r="B8" s="303"/>
      <c r="C8" s="305"/>
      <c r="D8" s="305"/>
      <c r="E8" s="305"/>
      <c r="F8" s="305"/>
      <c r="G8" s="305"/>
      <c r="H8" s="305"/>
      <c r="I8" s="305"/>
      <c r="J8" s="305"/>
      <c r="K8" s="305"/>
      <c r="L8" s="305"/>
      <c r="M8" s="305"/>
      <c r="N8" s="305"/>
      <c r="O8" s="305"/>
      <c r="P8" s="305"/>
      <c r="Q8" s="305"/>
      <c r="R8" s="305"/>
      <c r="S8" s="305"/>
      <c r="T8" s="305"/>
      <c r="U8" s="305"/>
      <c r="V8" s="305"/>
      <c r="W8" s="305"/>
      <c r="X8" s="305"/>
      <c r="Y8" s="305"/>
      <c r="Z8" s="305"/>
      <c r="AA8" s="305"/>
      <c r="AB8" s="305"/>
      <c r="AC8" s="305"/>
      <c r="AD8" s="305"/>
      <c r="AE8" s="305"/>
      <c r="AF8" s="305"/>
      <c r="AG8" s="305"/>
      <c r="AH8" s="305"/>
      <c r="AI8" s="305"/>
    </row>
    <row r="9" spans="2:35" ht="35.450000000000003" customHeight="1" x14ac:dyDescent="0.15">
      <c r="B9" s="303"/>
      <c r="C9" s="305"/>
      <c r="D9" s="305"/>
      <c r="E9" s="305"/>
      <c r="F9" s="305"/>
      <c r="G9" s="305"/>
      <c r="H9" s="305"/>
      <c r="I9" s="305"/>
      <c r="J9" s="305"/>
      <c r="K9" s="305"/>
      <c r="L9" s="305"/>
      <c r="M9" s="305"/>
      <c r="N9" s="305"/>
      <c r="O9" s="305"/>
      <c r="P9" s="305"/>
      <c r="Q9" s="305"/>
      <c r="R9" s="305"/>
      <c r="S9" s="305"/>
      <c r="T9" s="305"/>
      <c r="U9" s="305"/>
      <c r="V9" s="305"/>
      <c r="W9" s="305"/>
      <c r="X9" s="305"/>
      <c r="Y9" s="305"/>
      <c r="Z9" s="305"/>
      <c r="AA9" s="305"/>
      <c r="AB9" s="305"/>
      <c r="AC9" s="305"/>
      <c r="AD9" s="305"/>
      <c r="AE9" s="305"/>
      <c r="AF9" s="305"/>
      <c r="AG9" s="305"/>
      <c r="AH9" s="305"/>
      <c r="AI9" s="305"/>
    </row>
    <row r="10" spans="2:35" ht="35.450000000000003" customHeight="1" x14ac:dyDescent="0.15">
      <c r="B10" s="303"/>
      <c r="C10" s="305"/>
      <c r="D10" s="305"/>
      <c r="E10" s="305"/>
      <c r="F10" s="305"/>
      <c r="G10" s="305"/>
      <c r="H10" s="305"/>
      <c r="I10" s="305"/>
      <c r="J10" s="305"/>
      <c r="K10" s="305"/>
      <c r="L10" s="305"/>
      <c r="M10" s="305"/>
      <c r="N10" s="305"/>
      <c r="O10" s="305"/>
      <c r="P10" s="305"/>
      <c r="Q10" s="305"/>
      <c r="R10" s="305"/>
      <c r="S10" s="305"/>
      <c r="T10" s="305"/>
      <c r="U10" s="305"/>
      <c r="V10" s="305"/>
      <c r="W10" s="305"/>
      <c r="X10" s="305"/>
      <c r="Y10" s="305"/>
      <c r="Z10" s="305"/>
      <c r="AA10" s="305"/>
      <c r="AB10" s="305"/>
      <c r="AC10" s="305"/>
      <c r="AD10" s="305"/>
      <c r="AE10" s="305"/>
      <c r="AF10" s="305"/>
      <c r="AG10" s="305"/>
      <c r="AH10" s="305"/>
      <c r="AI10" s="305"/>
    </row>
    <row r="11" spans="2:35" ht="35.450000000000003" customHeight="1" x14ac:dyDescent="0.15">
      <c r="B11" s="303"/>
      <c r="C11" s="305"/>
      <c r="D11" s="305"/>
      <c r="E11" s="305"/>
      <c r="F11" s="305"/>
      <c r="G11" s="305"/>
      <c r="H11" s="305"/>
      <c r="I11" s="305"/>
      <c r="J11" s="305"/>
      <c r="K11" s="305"/>
      <c r="L11" s="305"/>
      <c r="M11" s="305"/>
      <c r="N11" s="305"/>
      <c r="O11" s="305"/>
      <c r="P11" s="305"/>
      <c r="Q11" s="305"/>
      <c r="R11" s="305"/>
      <c r="S11" s="305"/>
      <c r="T11" s="305"/>
      <c r="U11" s="305"/>
      <c r="V11" s="305"/>
      <c r="W11" s="305"/>
      <c r="X11" s="305"/>
      <c r="Y11" s="305"/>
      <c r="Z11" s="305"/>
      <c r="AA11" s="305"/>
      <c r="AB11" s="305"/>
      <c r="AC11" s="305"/>
      <c r="AD11" s="305"/>
      <c r="AE11" s="305"/>
      <c r="AF11" s="305"/>
      <c r="AG11" s="305"/>
      <c r="AH11" s="305"/>
      <c r="AI11" s="305"/>
    </row>
    <row r="12" spans="2:35" ht="35.450000000000003" customHeight="1" x14ac:dyDescent="0.15">
      <c r="B12" s="303"/>
      <c r="C12" s="305"/>
      <c r="D12" s="305"/>
      <c r="E12" s="305"/>
      <c r="F12" s="305"/>
      <c r="G12" s="305"/>
      <c r="H12" s="305"/>
      <c r="I12" s="305"/>
      <c r="J12" s="305"/>
      <c r="K12" s="305"/>
      <c r="L12" s="305"/>
      <c r="M12" s="305"/>
      <c r="N12" s="305"/>
      <c r="O12" s="305"/>
      <c r="P12" s="305"/>
      <c r="Q12" s="305"/>
      <c r="R12" s="305"/>
      <c r="S12" s="305"/>
      <c r="T12" s="305"/>
      <c r="U12" s="305"/>
      <c r="V12" s="305"/>
      <c r="W12" s="305"/>
      <c r="X12" s="305"/>
      <c r="Y12" s="305"/>
      <c r="Z12" s="305"/>
      <c r="AA12" s="305"/>
      <c r="AB12" s="305"/>
      <c r="AC12" s="305"/>
      <c r="AD12" s="305"/>
      <c r="AE12" s="305"/>
      <c r="AF12" s="305"/>
      <c r="AG12" s="305"/>
      <c r="AH12" s="305"/>
      <c r="AI12" s="305"/>
    </row>
    <row r="13" spans="2:35" ht="35.450000000000003" customHeight="1" x14ac:dyDescent="0.15">
      <c r="B13" s="303"/>
      <c r="C13" s="305"/>
      <c r="D13" s="305"/>
      <c r="E13" s="305"/>
      <c r="F13" s="305"/>
      <c r="G13" s="305"/>
      <c r="H13" s="305"/>
      <c r="I13" s="305"/>
      <c r="J13" s="305"/>
      <c r="K13" s="305"/>
      <c r="L13" s="305"/>
      <c r="M13" s="305"/>
      <c r="N13" s="305"/>
      <c r="O13" s="305"/>
      <c r="P13" s="305"/>
      <c r="Q13" s="305"/>
      <c r="R13" s="305"/>
      <c r="S13" s="305"/>
      <c r="T13" s="305"/>
      <c r="U13" s="305"/>
      <c r="V13" s="305"/>
      <c r="W13" s="305"/>
      <c r="X13" s="305"/>
      <c r="Y13" s="305"/>
      <c r="Z13" s="305"/>
      <c r="AA13" s="305"/>
      <c r="AB13" s="305"/>
      <c r="AC13" s="305"/>
      <c r="AD13" s="305"/>
      <c r="AE13" s="305"/>
      <c r="AF13" s="305"/>
      <c r="AG13" s="305"/>
      <c r="AH13" s="305"/>
      <c r="AI13" s="305"/>
    </row>
    <row r="14" spans="2:35" ht="35.450000000000003" customHeight="1" x14ac:dyDescent="0.15">
      <c r="B14" s="303"/>
      <c r="C14" s="305"/>
      <c r="D14" s="305"/>
      <c r="E14" s="305"/>
      <c r="F14" s="305"/>
      <c r="G14" s="305"/>
      <c r="H14" s="305"/>
      <c r="I14" s="305"/>
      <c r="J14" s="305"/>
      <c r="K14" s="305"/>
      <c r="L14" s="305"/>
      <c r="M14" s="305"/>
      <c r="N14" s="305"/>
      <c r="O14" s="305"/>
      <c r="P14" s="305"/>
      <c r="Q14" s="305"/>
      <c r="R14" s="305"/>
      <c r="S14" s="305"/>
      <c r="T14" s="305"/>
      <c r="U14" s="305"/>
      <c r="V14" s="305"/>
      <c r="W14" s="305"/>
      <c r="X14" s="305"/>
      <c r="Y14" s="305"/>
      <c r="Z14" s="305"/>
      <c r="AA14" s="305"/>
      <c r="AB14" s="305"/>
      <c r="AC14" s="305"/>
      <c r="AD14" s="305"/>
      <c r="AE14" s="305"/>
      <c r="AF14" s="305"/>
      <c r="AG14" s="305"/>
      <c r="AH14" s="305"/>
      <c r="AI14" s="305"/>
    </row>
    <row r="15" spans="2:35" ht="35.450000000000003" customHeight="1" x14ac:dyDescent="0.15">
      <c r="B15" s="303"/>
      <c r="C15" s="305"/>
      <c r="D15" s="305"/>
      <c r="E15" s="305"/>
      <c r="F15" s="305"/>
      <c r="G15" s="305"/>
      <c r="H15" s="305"/>
      <c r="I15" s="305"/>
      <c r="J15" s="305"/>
      <c r="K15" s="305"/>
      <c r="L15" s="305"/>
      <c r="M15" s="305"/>
      <c r="N15" s="305"/>
      <c r="O15" s="305"/>
      <c r="P15" s="305"/>
      <c r="Q15" s="305"/>
      <c r="R15" s="305"/>
      <c r="S15" s="305"/>
      <c r="T15" s="305"/>
      <c r="U15" s="305"/>
      <c r="V15" s="305"/>
      <c r="W15" s="305"/>
      <c r="X15" s="305"/>
      <c r="Y15" s="305"/>
      <c r="Z15" s="305"/>
      <c r="AA15" s="305"/>
      <c r="AB15" s="305"/>
      <c r="AC15" s="305"/>
      <c r="AD15" s="305"/>
      <c r="AE15" s="305"/>
      <c r="AF15" s="305"/>
      <c r="AG15" s="305"/>
      <c r="AH15" s="305"/>
      <c r="AI15" s="305"/>
    </row>
    <row r="16" spans="2:35" ht="35.450000000000003" customHeight="1" x14ac:dyDescent="0.15">
      <c r="B16" s="303"/>
      <c r="C16" s="305"/>
      <c r="D16" s="305"/>
      <c r="E16" s="305"/>
      <c r="F16" s="305"/>
      <c r="G16" s="305"/>
      <c r="H16" s="305"/>
      <c r="I16" s="305"/>
      <c r="J16" s="305"/>
      <c r="K16" s="305"/>
      <c r="L16" s="305"/>
      <c r="M16" s="305"/>
      <c r="N16" s="305"/>
      <c r="O16" s="305"/>
      <c r="P16" s="305"/>
      <c r="Q16" s="305"/>
      <c r="R16" s="305"/>
      <c r="S16" s="305"/>
      <c r="T16" s="305"/>
      <c r="U16" s="305"/>
      <c r="V16" s="305"/>
      <c r="W16" s="305"/>
      <c r="X16" s="305"/>
      <c r="Y16" s="305"/>
      <c r="Z16" s="305"/>
      <c r="AA16" s="305"/>
      <c r="AB16" s="305"/>
      <c r="AC16" s="305"/>
      <c r="AD16" s="305"/>
      <c r="AE16" s="305"/>
      <c r="AF16" s="305"/>
      <c r="AG16" s="305"/>
      <c r="AH16" s="305"/>
      <c r="AI16" s="305"/>
    </row>
    <row r="17" spans="2:35" ht="35.450000000000003" customHeight="1" x14ac:dyDescent="0.15">
      <c r="B17" s="303"/>
      <c r="C17" s="305"/>
      <c r="D17" s="305"/>
      <c r="E17" s="305"/>
      <c r="F17" s="305"/>
      <c r="G17" s="305"/>
      <c r="H17" s="305"/>
      <c r="I17" s="305"/>
      <c r="J17" s="305"/>
      <c r="K17" s="305"/>
      <c r="L17" s="305"/>
      <c r="M17" s="305"/>
      <c r="N17" s="305"/>
      <c r="O17" s="305"/>
      <c r="P17" s="305"/>
      <c r="Q17" s="305"/>
      <c r="R17" s="305"/>
      <c r="S17" s="305"/>
      <c r="T17" s="305"/>
      <c r="U17" s="305"/>
      <c r="V17" s="305"/>
      <c r="W17" s="305"/>
      <c r="X17" s="305"/>
      <c r="Y17" s="305"/>
      <c r="Z17" s="305"/>
      <c r="AA17" s="305"/>
      <c r="AB17" s="305"/>
      <c r="AC17" s="305"/>
      <c r="AD17" s="305"/>
      <c r="AE17" s="305"/>
      <c r="AF17" s="305"/>
      <c r="AG17" s="305"/>
      <c r="AH17" s="305"/>
      <c r="AI17" s="305"/>
    </row>
    <row r="18" spans="2:35" ht="53.25" customHeight="1" x14ac:dyDescent="0.15">
      <c r="B18" s="303"/>
      <c r="C18" s="305"/>
      <c r="D18" s="305"/>
      <c r="E18" s="305"/>
      <c r="F18" s="305"/>
      <c r="G18" s="305"/>
      <c r="H18" s="305"/>
      <c r="I18" s="305"/>
      <c r="J18" s="305"/>
      <c r="K18" s="305"/>
      <c r="L18" s="305"/>
      <c r="M18" s="305"/>
      <c r="N18" s="305"/>
      <c r="O18" s="305"/>
      <c r="P18" s="305"/>
      <c r="Q18" s="305"/>
      <c r="R18" s="305"/>
      <c r="S18" s="305"/>
      <c r="T18" s="305"/>
      <c r="U18" s="305"/>
      <c r="V18" s="305"/>
      <c r="W18" s="305"/>
      <c r="X18" s="305"/>
      <c r="Y18" s="305"/>
      <c r="Z18" s="305"/>
      <c r="AA18" s="305"/>
      <c r="AB18" s="305"/>
      <c r="AC18" s="305"/>
      <c r="AD18" s="305"/>
      <c r="AE18" s="305"/>
      <c r="AF18" s="305"/>
      <c r="AG18" s="305"/>
      <c r="AH18" s="305"/>
      <c r="AI18" s="305"/>
    </row>
    <row r="19" spans="2:35" ht="15" customHeight="1" x14ac:dyDescent="0.15">
      <c r="B19" s="21"/>
      <c r="C19" s="21"/>
      <c r="D19" s="3"/>
    </row>
  </sheetData>
  <mergeCells count="15">
    <mergeCell ref="B6:B18"/>
    <mergeCell ref="C6:AI18"/>
    <mergeCell ref="B3:AI3"/>
    <mergeCell ref="B4:D4"/>
    <mergeCell ref="E4:I4"/>
    <mergeCell ref="J4:L4"/>
    <mergeCell ref="M4:R4"/>
    <mergeCell ref="S4:V5"/>
    <mergeCell ref="W4:AB5"/>
    <mergeCell ref="AC4:AE5"/>
    <mergeCell ref="AF4:AI5"/>
    <mergeCell ref="B5:D5"/>
    <mergeCell ref="E5:I5"/>
    <mergeCell ref="J5:L5"/>
    <mergeCell ref="M5:R5"/>
  </mergeCells>
  <phoneticPr fontId="10"/>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4B2E4-26CD-4186-9992-939017AE0EA9}">
  <sheetPr>
    <pageSetUpPr fitToPage="1"/>
  </sheetPr>
  <dimension ref="B2:AI19"/>
  <sheetViews>
    <sheetView showGridLines="0" showZeros="0" view="pageBreakPreview" zoomScale="90" zoomScaleNormal="100" zoomScaleSheetLayoutView="90" workbookViewId="0">
      <selection activeCell="AF22" sqref="AF22"/>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22" customFormat="1" ht="24.95" customHeight="1" x14ac:dyDescent="0.15">
      <c r="B3" s="317" t="s">
        <v>136</v>
      </c>
      <c r="C3" s="317"/>
      <c r="D3" s="317"/>
      <c r="E3" s="317"/>
      <c r="F3" s="317"/>
      <c r="G3" s="317"/>
      <c r="H3" s="317"/>
      <c r="I3" s="317"/>
      <c r="J3" s="317"/>
      <c r="K3" s="317"/>
      <c r="L3" s="317"/>
      <c r="M3" s="317"/>
      <c r="N3" s="317"/>
      <c r="O3" s="317"/>
      <c r="P3" s="317"/>
      <c r="Q3" s="317"/>
      <c r="R3" s="317"/>
      <c r="S3" s="317"/>
      <c r="T3" s="317"/>
      <c r="U3" s="317"/>
      <c r="V3" s="317"/>
      <c r="W3" s="317"/>
      <c r="X3" s="317"/>
      <c r="Y3" s="317"/>
      <c r="Z3" s="317"/>
      <c r="AA3" s="317"/>
      <c r="AB3" s="317"/>
      <c r="AC3" s="317"/>
      <c r="AD3" s="317"/>
      <c r="AE3" s="317"/>
      <c r="AF3" s="317"/>
      <c r="AG3" s="317"/>
      <c r="AH3" s="317"/>
      <c r="AI3" s="317"/>
    </row>
    <row r="4" spans="2:35" ht="20.100000000000001" customHeight="1" x14ac:dyDescent="0.15">
      <c r="B4" s="190" t="s">
        <v>8</v>
      </c>
      <c r="C4" s="201"/>
      <c r="D4" s="202"/>
      <c r="E4" s="141" t="str">
        <f>'様式A-1'!D3</f>
        <v>タカハチヤマダイ3トンネル</v>
      </c>
      <c r="F4" s="142"/>
      <c r="G4" s="142"/>
      <c r="H4" s="142"/>
      <c r="I4" s="154"/>
      <c r="J4" s="318" t="s">
        <v>9</v>
      </c>
      <c r="K4" s="318"/>
      <c r="L4" s="318"/>
      <c r="M4" s="319" t="str">
        <f>'様式A-1'!J3</f>
        <v>国道434号</v>
      </c>
      <c r="N4" s="319"/>
      <c r="O4" s="319"/>
      <c r="P4" s="319"/>
      <c r="Q4" s="319"/>
      <c r="R4" s="319"/>
      <c r="S4" s="116" t="s">
        <v>97</v>
      </c>
      <c r="T4" s="117"/>
      <c r="U4" s="117"/>
      <c r="V4" s="118"/>
      <c r="W4" s="178" t="str">
        <f>'様式A-1'!K5</f>
        <v>（株）ウエスコ　服部明彦</v>
      </c>
      <c r="X4" s="306"/>
      <c r="Y4" s="306"/>
      <c r="Z4" s="306"/>
      <c r="AA4" s="306"/>
      <c r="AB4" s="307"/>
      <c r="AC4" s="311" t="s">
        <v>128</v>
      </c>
      <c r="AD4" s="312"/>
      <c r="AE4" s="313"/>
      <c r="AF4" s="320">
        <f>'様式A-1'!R5</f>
        <v>45162</v>
      </c>
      <c r="AG4" s="321"/>
      <c r="AH4" s="321"/>
      <c r="AI4" s="322"/>
    </row>
    <row r="5" spans="2:35" ht="20.100000000000001" customHeight="1" x14ac:dyDescent="0.15">
      <c r="B5" s="135" t="s">
        <v>0</v>
      </c>
      <c r="C5" s="136"/>
      <c r="D5" s="137"/>
      <c r="E5" s="326" t="str">
        <f>'様式A-1'!D4</f>
        <v>高鉢山第3トンネル</v>
      </c>
      <c r="F5" s="327"/>
      <c r="G5" s="327"/>
      <c r="H5" s="327"/>
      <c r="I5" s="328"/>
      <c r="J5" s="329" t="s">
        <v>1</v>
      </c>
      <c r="K5" s="329"/>
      <c r="L5" s="329"/>
      <c r="M5" s="319" t="str">
        <f>'様式A-1'!R3</f>
        <v>山口県岩国土木建築事務所</v>
      </c>
      <c r="N5" s="319"/>
      <c r="O5" s="319"/>
      <c r="P5" s="319"/>
      <c r="Q5" s="319"/>
      <c r="R5" s="319"/>
      <c r="S5" s="119"/>
      <c r="T5" s="120"/>
      <c r="U5" s="120"/>
      <c r="V5" s="121"/>
      <c r="W5" s="308"/>
      <c r="X5" s="309"/>
      <c r="Y5" s="309"/>
      <c r="Z5" s="309"/>
      <c r="AA5" s="309"/>
      <c r="AB5" s="310"/>
      <c r="AC5" s="314"/>
      <c r="AD5" s="315"/>
      <c r="AE5" s="316"/>
      <c r="AF5" s="323"/>
      <c r="AG5" s="324"/>
      <c r="AH5" s="324"/>
      <c r="AI5" s="325"/>
    </row>
    <row r="6" spans="2:35" ht="26.25" customHeight="1" x14ac:dyDescent="0.15">
      <c r="B6" s="302" t="s">
        <v>127</v>
      </c>
      <c r="C6" s="304"/>
      <c r="D6" s="304"/>
      <c r="E6" s="304"/>
      <c r="F6" s="304"/>
      <c r="G6" s="304"/>
      <c r="H6" s="304"/>
      <c r="I6" s="304"/>
      <c r="J6" s="304"/>
      <c r="K6" s="304"/>
      <c r="L6" s="304"/>
      <c r="M6" s="304"/>
      <c r="N6" s="304"/>
      <c r="O6" s="304"/>
      <c r="P6" s="304"/>
      <c r="Q6" s="304"/>
      <c r="R6" s="304"/>
      <c r="S6" s="304"/>
      <c r="T6" s="304"/>
      <c r="U6" s="304"/>
      <c r="V6" s="304"/>
      <c r="W6" s="304"/>
      <c r="X6" s="304"/>
      <c r="Y6" s="304"/>
      <c r="Z6" s="304"/>
      <c r="AA6" s="304"/>
      <c r="AB6" s="304"/>
      <c r="AC6" s="304"/>
      <c r="AD6" s="304"/>
      <c r="AE6" s="304"/>
      <c r="AF6" s="304"/>
      <c r="AG6" s="304"/>
      <c r="AH6" s="304"/>
      <c r="AI6" s="304"/>
    </row>
    <row r="7" spans="2:35" ht="35.450000000000003" customHeight="1" x14ac:dyDescent="0.15">
      <c r="B7" s="303"/>
      <c r="C7" s="305"/>
      <c r="D7" s="305"/>
      <c r="E7" s="305"/>
      <c r="F7" s="305"/>
      <c r="G7" s="305"/>
      <c r="H7" s="305"/>
      <c r="I7" s="305"/>
      <c r="J7" s="305"/>
      <c r="K7" s="305"/>
      <c r="L7" s="305"/>
      <c r="M7" s="305"/>
      <c r="N7" s="305"/>
      <c r="O7" s="305"/>
      <c r="P7" s="305"/>
      <c r="Q7" s="305"/>
      <c r="R7" s="305"/>
      <c r="S7" s="305"/>
      <c r="T7" s="305"/>
      <c r="U7" s="305"/>
      <c r="V7" s="305"/>
      <c r="W7" s="305"/>
      <c r="X7" s="305"/>
      <c r="Y7" s="305"/>
      <c r="Z7" s="305"/>
      <c r="AA7" s="305"/>
      <c r="AB7" s="305"/>
      <c r="AC7" s="305"/>
      <c r="AD7" s="305"/>
      <c r="AE7" s="305"/>
      <c r="AF7" s="305"/>
      <c r="AG7" s="305"/>
      <c r="AH7" s="305"/>
      <c r="AI7" s="305"/>
    </row>
    <row r="8" spans="2:35" ht="35.450000000000003" customHeight="1" x14ac:dyDescent="0.15">
      <c r="B8" s="303"/>
      <c r="C8" s="305"/>
      <c r="D8" s="305"/>
      <c r="E8" s="305"/>
      <c r="F8" s="305"/>
      <c r="G8" s="305"/>
      <c r="H8" s="305"/>
      <c r="I8" s="305"/>
      <c r="J8" s="305"/>
      <c r="K8" s="305"/>
      <c r="L8" s="305"/>
      <c r="M8" s="305"/>
      <c r="N8" s="305"/>
      <c r="O8" s="305"/>
      <c r="P8" s="305"/>
      <c r="Q8" s="305"/>
      <c r="R8" s="305"/>
      <c r="S8" s="305"/>
      <c r="T8" s="305"/>
      <c r="U8" s="305"/>
      <c r="V8" s="305"/>
      <c r="W8" s="305"/>
      <c r="X8" s="305"/>
      <c r="Y8" s="305"/>
      <c r="Z8" s="305"/>
      <c r="AA8" s="305"/>
      <c r="AB8" s="305"/>
      <c r="AC8" s="305"/>
      <c r="AD8" s="305"/>
      <c r="AE8" s="305"/>
      <c r="AF8" s="305"/>
      <c r="AG8" s="305"/>
      <c r="AH8" s="305"/>
      <c r="AI8" s="305"/>
    </row>
    <row r="9" spans="2:35" ht="35.450000000000003" customHeight="1" x14ac:dyDescent="0.15">
      <c r="B9" s="303"/>
      <c r="C9" s="305"/>
      <c r="D9" s="305"/>
      <c r="E9" s="305"/>
      <c r="F9" s="305"/>
      <c r="G9" s="305"/>
      <c r="H9" s="305"/>
      <c r="I9" s="305"/>
      <c r="J9" s="305"/>
      <c r="K9" s="305"/>
      <c r="L9" s="305"/>
      <c r="M9" s="305"/>
      <c r="N9" s="305"/>
      <c r="O9" s="305"/>
      <c r="P9" s="305"/>
      <c r="Q9" s="305"/>
      <c r="R9" s="305"/>
      <c r="S9" s="305"/>
      <c r="T9" s="305"/>
      <c r="U9" s="305"/>
      <c r="V9" s="305"/>
      <c r="W9" s="305"/>
      <c r="X9" s="305"/>
      <c r="Y9" s="305"/>
      <c r="Z9" s="305"/>
      <c r="AA9" s="305"/>
      <c r="AB9" s="305"/>
      <c r="AC9" s="305"/>
      <c r="AD9" s="305"/>
      <c r="AE9" s="305"/>
      <c r="AF9" s="305"/>
      <c r="AG9" s="305"/>
      <c r="AH9" s="305"/>
      <c r="AI9" s="305"/>
    </row>
    <row r="10" spans="2:35" ht="35.450000000000003" customHeight="1" x14ac:dyDescent="0.15">
      <c r="B10" s="303"/>
      <c r="C10" s="305"/>
      <c r="D10" s="305"/>
      <c r="E10" s="305"/>
      <c r="F10" s="305"/>
      <c r="G10" s="305"/>
      <c r="H10" s="305"/>
      <c r="I10" s="305"/>
      <c r="J10" s="305"/>
      <c r="K10" s="305"/>
      <c r="L10" s="305"/>
      <c r="M10" s="305"/>
      <c r="N10" s="305"/>
      <c r="O10" s="305"/>
      <c r="P10" s="305"/>
      <c r="Q10" s="305"/>
      <c r="R10" s="305"/>
      <c r="S10" s="305"/>
      <c r="T10" s="305"/>
      <c r="U10" s="305"/>
      <c r="V10" s="305"/>
      <c r="W10" s="305"/>
      <c r="X10" s="305"/>
      <c r="Y10" s="305"/>
      <c r="Z10" s="305"/>
      <c r="AA10" s="305"/>
      <c r="AB10" s="305"/>
      <c r="AC10" s="305"/>
      <c r="AD10" s="305"/>
      <c r="AE10" s="305"/>
      <c r="AF10" s="305"/>
      <c r="AG10" s="305"/>
      <c r="AH10" s="305"/>
      <c r="AI10" s="305"/>
    </row>
    <row r="11" spans="2:35" ht="35.450000000000003" customHeight="1" x14ac:dyDescent="0.15">
      <c r="B11" s="303"/>
      <c r="C11" s="305"/>
      <c r="D11" s="305"/>
      <c r="E11" s="305"/>
      <c r="F11" s="305"/>
      <c r="G11" s="305"/>
      <c r="H11" s="305"/>
      <c r="I11" s="305"/>
      <c r="J11" s="305"/>
      <c r="K11" s="305"/>
      <c r="L11" s="305"/>
      <c r="M11" s="305"/>
      <c r="N11" s="305"/>
      <c r="O11" s="305"/>
      <c r="P11" s="305"/>
      <c r="Q11" s="305"/>
      <c r="R11" s="305"/>
      <c r="S11" s="305"/>
      <c r="T11" s="305"/>
      <c r="U11" s="305"/>
      <c r="V11" s="305"/>
      <c r="W11" s="305"/>
      <c r="X11" s="305"/>
      <c r="Y11" s="305"/>
      <c r="Z11" s="305"/>
      <c r="AA11" s="305"/>
      <c r="AB11" s="305"/>
      <c r="AC11" s="305"/>
      <c r="AD11" s="305"/>
      <c r="AE11" s="305"/>
      <c r="AF11" s="305"/>
      <c r="AG11" s="305"/>
      <c r="AH11" s="305"/>
      <c r="AI11" s="305"/>
    </row>
    <row r="12" spans="2:35" ht="35.450000000000003" customHeight="1" x14ac:dyDescent="0.15">
      <c r="B12" s="303"/>
      <c r="C12" s="305"/>
      <c r="D12" s="305"/>
      <c r="E12" s="305"/>
      <c r="F12" s="305"/>
      <c r="G12" s="305"/>
      <c r="H12" s="305"/>
      <c r="I12" s="305"/>
      <c r="J12" s="305"/>
      <c r="K12" s="305"/>
      <c r="L12" s="305"/>
      <c r="M12" s="305"/>
      <c r="N12" s="305"/>
      <c r="O12" s="305"/>
      <c r="P12" s="305"/>
      <c r="Q12" s="305"/>
      <c r="R12" s="305"/>
      <c r="S12" s="305"/>
      <c r="T12" s="305"/>
      <c r="U12" s="305"/>
      <c r="V12" s="305"/>
      <c r="W12" s="305"/>
      <c r="X12" s="305"/>
      <c r="Y12" s="305"/>
      <c r="Z12" s="305"/>
      <c r="AA12" s="305"/>
      <c r="AB12" s="305"/>
      <c r="AC12" s="305"/>
      <c r="AD12" s="305"/>
      <c r="AE12" s="305"/>
      <c r="AF12" s="305"/>
      <c r="AG12" s="305"/>
      <c r="AH12" s="305"/>
      <c r="AI12" s="305"/>
    </row>
    <row r="13" spans="2:35" ht="35.450000000000003" customHeight="1" x14ac:dyDescent="0.15">
      <c r="B13" s="303"/>
      <c r="C13" s="305"/>
      <c r="D13" s="305"/>
      <c r="E13" s="305"/>
      <c r="F13" s="305"/>
      <c r="G13" s="305"/>
      <c r="H13" s="305"/>
      <c r="I13" s="305"/>
      <c r="J13" s="305"/>
      <c r="K13" s="305"/>
      <c r="L13" s="305"/>
      <c r="M13" s="305"/>
      <c r="N13" s="305"/>
      <c r="O13" s="305"/>
      <c r="P13" s="305"/>
      <c r="Q13" s="305"/>
      <c r="R13" s="305"/>
      <c r="S13" s="305"/>
      <c r="T13" s="305"/>
      <c r="U13" s="305"/>
      <c r="V13" s="305"/>
      <c r="W13" s="305"/>
      <c r="X13" s="305"/>
      <c r="Y13" s="305"/>
      <c r="Z13" s="305"/>
      <c r="AA13" s="305"/>
      <c r="AB13" s="305"/>
      <c r="AC13" s="305"/>
      <c r="AD13" s="305"/>
      <c r="AE13" s="305"/>
      <c r="AF13" s="305"/>
      <c r="AG13" s="305"/>
      <c r="AH13" s="305"/>
      <c r="AI13" s="305"/>
    </row>
    <row r="14" spans="2:35" ht="35.450000000000003" customHeight="1" x14ac:dyDescent="0.15">
      <c r="B14" s="303"/>
      <c r="C14" s="305"/>
      <c r="D14" s="305"/>
      <c r="E14" s="305"/>
      <c r="F14" s="305"/>
      <c r="G14" s="305"/>
      <c r="H14" s="305"/>
      <c r="I14" s="305"/>
      <c r="J14" s="305"/>
      <c r="K14" s="305"/>
      <c r="L14" s="305"/>
      <c r="M14" s="305"/>
      <c r="N14" s="305"/>
      <c r="O14" s="305"/>
      <c r="P14" s="305"/>
      <c r="Q14" s="305"/>
      <c r="R14" s="305"/>
      <c r="S14" s="305"/>
      <c r="T14" s="305"/>
      <c r="U14" s="305"/>
      <c r="V14" s="305"/>
      <c r="W14" s="305"/>
      <c r="X14" s="305"/>
      <c r="Y14" s="305"/>
      <c r="Z14" s="305"/>
      <c r="AA14" s="305"/>
      <c r="AB14" s="305"/>
      <c r="AC14" s="305"/>
      <c r="AD14" s="305"/>
      <c r="AE14" s="305"/>
      <c r="AF14" s="305"/>
      <c r="AG14" s="305"/>
      <c r="AH14" s="305"/>
      <c r="AI14" s="305"/>
    </row>
    <row r="15" spans="2:35" ht="35.450000000000003" customHeight="1" x14ac:dyDescent="0.15">
      <c r="B15" s="303"/>
      <c r="C15" s="305"/>
      <c r="D15" s="305"/>
      <c r="E15" s="305"/>
      <c r="F15" s="305"/>
      <c r="G15" s="305"/>
      <c r="H15" s="305"/>
      <c r="I15" s="305"/>
      <c r="J15" s="305"/>
      <c r="K15" s="305"/>
      <c r="L15" s="305"/>
      <c r="M15" s="305"/>
      <c r="N15" s="305"/>
      <c r="O15" s="305"/>
      <c r="P15" s="305"/>
      <c r="Q15" s="305"/>
      <c r="R15" s="305"/>
      <c r="S15" s="305"/>
      <c r="T15" s="305"/>
      <c r="U15" s="305"/>
      <c r="V15" s="305"/>
      <c r="W15" s="305"/>
      <c r="X15" s="305"/>
      <c r="Y15" s="305"/>
      <c r="Z15" s="305"/>
      <c r="AA15" s="305"/>
      <c r="AB15" s="305"/>
      <c r="AC15" s="305"/>
      <c r="AD15" s="305"/>
      <c r="AE15" s="305"/>
      <c r="AF15" s="305"/>
      <c r="AG15" s="305"/>
      <c r="AH15" s="305"/>
      <c r="AI15" s="305"/>
    </row>
    <row r="16" spans="2:35" ht="35.450000000000003" customHeight="1" x14ac:dyDescent="0.15">
      <c r="B16" s="303"/>
      <c r="C16" s="305"/>
      <c r="D16" s="305"/>
      <c r="E16" s="305"/>
      <c r="F16" s="305"/>
      <c r="G16" s="305"/>
      <c r="H16" s="305"/>
      <c r="I16" s="305"/>
      <c r="J16" s="305"/>
      <c r="K16" s="305"/>
      <c r="L16" s="305"/>
      <c r="M16" s="305"/>
      <c r="N16" s="305"/>
      <c r="O16" s="305"/>
      <c r="P16" s="305"/>
      <c r="Q16" s="305"/>
      <c r="R16" s="305"/>
      <c r="S16" s="305"/>
      <c r="T16" s="305"/>
      <c r="U16" s="305"/>
      <c r="V16" s="305"/>
      <c r="W16" s="305"/>
      <c r="X16" s="305"/>
      <c r="Y16" s="305"/>
      <c r="Z16" s="305"/>
      <c r="AA16" s="305"/>
      <c r="AB16" s="305"/>
      <c r="AC16" s="305"/>
      <c r="AD16" s="305"/>
      <c r="AE16" s="305"/>
      <c r="AF16" s="305"/>
      <c r="AG16" s="305"/>
      <c r="AH16" s="305"/>
      <c r="AI16" s="305"/>
    </row>
    <row r="17" spans="2:35" ht="35.450000000000003" customHeight="1" x14ac:dyDescent="0.15">
      <c r="B17" s="303"/>
      <c r="C17" s="305"/>
      <c r="D17" s="305"/>
      <c r="E17" s="305"/>
      <c r="F17" s="305"/>
      <c r="G17" s="305"/>
      <c r="H17" s="305"/>
      <c r="I17" s="305"/>
      <c r="J17" s="305"/>
      <c r="K17" s="305"/>
      <c r="L17" s="305"/>
      <c r="M17" s="305"/>
      <c r="N17" s="305"/>
      <c r="O17" s="305"/>
      <c r="P17" s="305"/>
      <c r="Q17" s="305"/>
      <c r="R17" s="305"/>
      <c r="S17" s="305"/>
      <c r="T17" s="305"/>
      <c r="U17" s="305"/>
      <c r="V17" s="305"/>
      <c r="W17" s="305"/>
      <c r="X17" s="305"/>
      <c r="Y17" s="305"/>
      <c r="Z17" s="305"/>
      <c r="AA17" s="305"/>
      <c r="AB17" s="305"/>
      <c r="AC17" s="305"/>
      <c r="AD17" s="305"/>
      <c r="AE17" s="305"/>
      <c r="AF17" s="305"/>
      <c r="AG17" s="305"/>
      <c r="AH17" s="305"/>
      <c r="AI17" s="305"/>
    </row>
    <row r="18" spans="2:35" ht="53.25" customHeight="1" x14ac:dyDescent="0.15">
      <c r="B18" s="303"/>
      <c r="C18" s="305"/>
      <c r="D18" s="305"/>
      <c r="E18" s="305"/>
      <c r="F18" s="305"/>
      <c r="G18" s="305"/>
      <c r="H18" s="305"/>
      <c r="I18" s="305"/>
      <c r="J18" s="305"/>
      <c r="K18" s="305"/>
      <c r="L18" s="305"/>
      <c r="M18" s="305"/>
      <c r="N18" s="305"/>
      <c r="O18" s="305"/>
      <c r="P18" s="305"/>
      <c r="Q18" s="305"/>
      <c r="R18" s="305"/>
      <c r="S18" s="305"/>
      <c r="T18" s="305"/>
      <c r="U18" s="305"/>
      <c r="V18" s="305"/>
      <c r="W18" s="305"/>
      <c r="X18" s="305"/>
      <c r="Y18" s="305"/>
      <c r="Z18" s="305"/>
      <c r="AA18" s="305"/>
      <c r="AB18" s="305"/>
      <c r="AC18" s="305"/>
      <c r="AD18" s="305"/>
      <c r="AE18" s="305"/>
      <c r="AF18" s="305"/>
      <c r="AG18" s="305"/>
      <c r="AH18" s="305"/>
      <c r="AI18" s="305"/>
    </row>
    <row r="19" spans="2:35" ht="15" customHeight="1" x14ac:dyDescent="0.15">
      <c r="B19" s="21"/>
      <c r="C19" s="21"/>
      <c r="D19" s="3"/>
    </row>
  </sheetData>
  <mergeCells count="15">
    <mergeCell ref="B6:B18"/>
    <mergeCell ref="C6:AI18"/>
    <mergeCell ref="B3:AI3"/>
    <mergeCell ref="B4:D4"/>
    <mergeCell ref="E4:I4"/>
    <mergeCell ref="J4:L4"/>
    <mergeCell ref="M4:R4"/>
    <mergeCell ref="S4:V5"/>
    <mergeCell ref="W4:AB5"/>
    <mergeCell ref="AC4:AE5"/>
    <mergeCell ref="AF4:AI5"/>
    <mergeCell ref="B5:D5"/>
    <mergeCell ref="E5:I5"/>
    <mergeCell ref="J5:L5"/>
    <mergeCell ref="M5:R5"/>
  </mergeCells>
  <phoneticPr fontId="10"/>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3D590-4081-43B0-9319-7F29EB62A877}">
  <sheetPr>
    <pageSetUpPr fitToPage="1"/>
  </sheetPr>
  <dimension ref="B2:AI19"/>
  <sheetViews>
    <sheetView showGridLines="0" showZeros="0" view="pageBreakPreview" zoomScale="90" zoomScaleNormal="100" zoomScaleSheetLayoutView="90" workbookViewId="0">
      <selection activeCell="AF22" sqref="AF22"/>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22" customFormat="1" ht="24.95" customHeight="1" x14ac:dyDescent="0.15">
      <c r="B3" s="317" t="s">
        <v>136</v>
      </c>
      <c r="C3" s="317"/>
      <c r="D3" s="317"/>
      <c r="E3" s="317"/>
      <c r="F3" s="317"/>
      <c r="G3" s="317"/>
      <c r="H3" s="317"/>
      <c r="I3" s="317"/>
      <c r="J3" s="317"/>
      <c r="K3" s="317"/>
      <c r="L3" s="317"/>
      <c r="M3" s="317"/>
      <c r="N3" s="317"/>
      <c r="O3" s="317"/>
      <c r="P3" s="317"/>
      <c r="Q3" s="317"/>
      <c r="R3" s="317"/>
      <c r="S3" s="317"/>
      <c r="T3" s="317"/>
      <c r="U3" s="317"/>
      <c r="V3" s="317"/>
      <c r="W3" s="317"/>
      <c r="X3" s="317"/>
      <c r="Y3" s="317"/>
      <c r="Z3" s="317"/>
      <c r="AA3" s="317"/>
      <c r="AB3" s="317"/>
      <c r="AC3" s="317"/>
      <c r="AD3" s="317"/>
      <c r="AE3" s="317"/>
      <c r="AF3" s="317"/>
      <c r="AG3" s="317"/>
      <c r="AH3" s="317"/>
      <c r="AI3" s="317"/>
    </row>
    <row r="4" spans="2:35" ht="20.100000000000001" customHeight="1" x14ac:dyDescent="0.15">
      <c r="B4" s="190" t="s">
        <v>8</v>
      </c>
      <c r="C4" s="201"/>
      <c r="D4" s="202"/>
      <c r="E4" s="141" t="str">
        <f>'様式A-1'!D3</f>
        <v>タカハチヤマダイ3トンネル</v>
      </c>
      <c r="F4" s="142"/>
      <c r="G4" s="142"/>
      <c r="H4" s="142"/>
      <c r="I4" s="154"/>
      <c r="J4" s="318" t="s">
        <v>9</v>
      </c>
      <c r="K4" s="318"/>
      <c r="L4" s="318"/>
      <c r="M4" s="319" t="str">
        <f>'様式A-1'!J3</f>
        <v>国道434号</v>
      </c>
      <c r="N4" s="319"/>
      <c r="O4" s="319"/>
      <c r="P4" s="319"/>
      <c r="Q4" s="319"/>
      <c r="R4" s="319"/>
      <c r="S4" s="116" t="s">
        <v>97</v>
      </c>
      <c r="T4" s="117"/>
      <c r="U4" s="117"/>
      <c r="V4" s="118"/>
      <c r="W4" s="178" t="str">
        <f>'様式A-1'!K5</f>
        <v>（株）ウエスコ　服部明彦</v>
      </c>
      <c r="X4" s="306"/>
      <c r="Y4" s="306"/>
      <c r="Z4" s="306"/>
      <c r="AA4" s="306"/>
      <c r="AB4" s="307"/>
      <c r="AC4" s="311" t="s">
        <v>128</v>
      </c>
      <c r="AD4" s="312"/>
      <c r="AE4" s="313"/>
      <c r="AF4" s="320">
        <f>'様式A-1'!R5</f>
        <v>45162</v>
      </c>
      <c r="AG4" s="321"/>
      <c r="AH4" s="321"/>
      <c r="AI4" s="322"/>
    </row>
    <row r="5" spans="2:35" ht="20.100000000000001" customHeight="1" x14ac:dyDescent="0.15">
      <c r="B5" s="135" t="s">
        <v>0</v>
      </c>
      <c r="C5" s="136"/>
      <c r="D5" s="137"/>
      <c r="E5" s="326" t="str">
        <f>'様式A-1'!D4</f>
        <v>高鉢山第3トンネル</v>
      </c>
      <c r="F5" s="327"/>
      <c r="G5" s="327"/>
      <c r="H5" s="327"/>
      <c r="I5" s="328"/>
      <c r="J5" s="329" t="s">
        <v>1</v>
      </c>
      <c r="K5" s="329"/>
      <c r="L5" s="329"/>
      <c r="M5" s="319" t="str">
        <f>'様式A-1'!R3</f>
        <v>山口県岩国土木建築事務所</v>
      </c>
      <c r="N5" s="319"/>
      <c r="O5" s="319"/>
      <c r="P5" s="319"/>
      <c r="Q5" s="319"/>
      <c r="R5" s="319"/>
      <c r="S5" s="119"/>
      <c r="T5" s="120"/>
      <c r="U5" s="120"/>
      <c r="V5" s="121"/>
      <c r="W5" s="308"/>
      <c r="X5" s="309"/>
      <c r="Y5" s="309"/>
      <c r="Z5" s="309"/>
      <c r="AA5" s="309"/>
      <c r="AB5" s="310"/>
      <c r="AC5" s="314"/>
      <c r="AD5" s="315"/>
      <c r="AE5" s="316"/>
      <c r="AF5" s="323"/>
      <c r="AG5" s="324"/>
      <c r="AH5" s="324"/>
      <c r="AI5" s="325"/>
    </row>
    <row r="6" spans="2:35" ht="26.25" customHeight="1" x14ac:dyDescent="0.15">
      <c r="B6" s="302" t="s">
        <v>127</v>
      </c>
      <c r="C6" s="304"/>
      <c r="D6" s="304"/>
      <c r="E6" s="304"/>
      <c r="F6" s="304"/>
      <c r="G6" s="304"/>
      <c r="H6" s="304"/>
      <c r="I6" s="304"/>
      <c r="J6" s="304"/>
      <c r="K6" s="304"/>
      <c r="L6" s="304"/>
      <c r="M6" s="304"/>
      <c r="N6" s="304"/>
      <c r="O6" s="304"/>
      <c r="P6" s="304"/>
      <c r="Q6" s="304"/>
      <c r="R6" s="304"/>
      <c r="S6" s="304"/>
      <c r="T6" s="304"/>
      <c r="U6" s="304"/>
      <c r="V6" s="304"/>
      <c r="W6" s="304"/>
      <c r="X6" s="304"/>
      <c r="Y6" s="304"/>
      <c r="Z6" s="304"/>
      <c r="AA6" s="304"/>
      <c r="AB6" s="304"/>
      <c r="AC6" s="304"/>
      <c r="AD6" s="304"/>
      <c r="AE6" s="304"/>
      <c r="AF6" s="304"/>
      <c r="AG6" s="304"/>
      <c r="AH6" s="304"/>
      <c r="AI6" s="304"/>
    </row>
    <row r="7" spans="2:35" ht="35.450000000000003" customHeight="1" x14ac:dyDescent="0.15">
      <c r="B7" s="303"/>
      <c r="C7" s="305"/>
      <c r="D7" s="305"/>
      <c r="E7" s="305"/>
      <c r="F7" s="305"/>
      <c r="G7" s="305"/>
      <c r="H7" s="305"/>
      <c r="I7" s="305"/>
      <c r="J7" s="305"/>
      <c r="K7" s="305"/>
      <c r="L7" s="305"/>
      <c r="M7" s="305"/>
      <c r="N7" s="305"/>
      <c r="O7" s="305"/>
      <c r="P7" s="305"/>
      <c r="Q7" s="305"/>
      <c r="R7" s="305"/>
      <c r="S7" s="305"/>
      <c r="T7" s="305"/>
      <c r="U7" s="305"/>
      <c r="V7" s="305"/>
      <c r="W7" s="305"/>
      <c r="X7" s="305"/>
      <c r="Y7" s="305"/>
      <c r="Z7" s="305"/>
      <c r="AA7" s="305"/>
      <c r="AB7" s="305"/>
      <c r="AC7" s="305"/>
      <c r="AD7" s="305"/>
      <c r="AE7" s="305"/>
      <c r="AF7" s="305"/>
      <c r="AG7" s="305"/>
      <c r="AH7" s="305"/>
      <c r="AI7" s="305"/>
    </row>
    <row r="8" spans="2:35" ht="35.450000000000003" customHeight="1" x14ac:dyDescent="0.15">
      <c r="B8" s="303"/>
      <c r="C8" s="305"/>
      <c r="D8" s="305"/>
      <c r="E8" s="305"/>
      <c r="F8" s="305"/>
      <c r="G8" s="305"/>
      <c r="H8" s="305"/>
      <c r="I8" s="305"/>
      <c r="J8" s="305"/>
      <c r="K8" s="305"/>
      <c r="L8" s="305"/>
      <c r="M8" s="305"/>
      <c r="N8" s="305"/>
      <c r="O8" s="305"/>
      <c r="P8" s="305"/>
      <c r="Q8" s="305"/>
      <c r="R8" s="305"/>
      <c r="S8" s="305"/>
      <c r="T8" s="305"/>
      <c r="U8" s="305"/>
      <c r="V8" s="305"/>
      <c r="W8" s="305"/>
      <c r="X8" s="305"/>
      <c r="Y8" s="305"/>
      <c r="Z8" s="305"/>
      <c r="AA8" s="305"/>
      <c r="AB8" s="305"/>
      <c r="AC8" s="305"/>
      <c r="AD8" s="305"/>
      <c r="AE8" s="305"/>
      <c r="AF8" s="305"/>
      <c r="AG8" s="305"/>
      <c r="AH8" s="305"/>
      <c r="AI8" s="305"/>
    </row>
    <row r="9" spans="2:35" ht="35.450000000000003" customHeight="1" x14ac:dyDescent="0.15">
      <c r="B9" s="303"/>
      <c r="C9" s="305"/>
      <c r="D9" s="305"/>
      <c r="E9" s="305"/>
      <c r="F9" s="305"/>
      <c r="G9" s="305"/>
      <c r="H9" s="305"/>
      <c r="I9" s="305"/>
      <c r="J9" s="305"/>
      <c r="K9" s="305"/>
      <c r="L9" s="305"/>
      <c r="M9" s="305"/>
      <c r="N9" s="305"/>
      <c r="O9" s="305"/>
      <c r="P9" s="305"/>
      <c r="Q9" s="305"/>
      <c r="R9" s="305"/>
      <c r="S9" s="305"/>
      <c r="T9" s="305"/>
      <c r="U9" s="305"/>
      <c r="V9" s="305"/>
      <c r="W9" s="305"/>
      <c r="X9" s="305"/>
      <c r="Y9" s="305"/>
      <c r="Z9" s="305"/>
      <c r="AA9" s="305"/>
      <c r="AB9" s="305"/>
      <c r="AC9" s="305"/>
      <c r="AD9" s="305"/>
      <c r="AE9" s="305"/>
      <c r="AF9" s="305"/>
      <c r="AG9" s="305"/>
      <c r="AH9" s="305"/>
      <c r="AI9" s="305"/>
    </row>
    <row r="10" spans="2:35" ht="35.450000000000003" customHeight="1" x14ac:dyDescent="0.15">
      <c r="B10" s="303"/>
      <c r="C10" s="305"/>
      <c r="D10" s="305"/>
      <c r="E10" s="305"/>
      <c r="F10" s="305"/>
      <c r="G10" s="305"/>
      <c r="H10" s="305"/>
      <c r="I10" s="305"/>
      <c r="J10" s="305"/>
      <c r="K10" s="305"/>
      <c r="L10" s="305"/>
      <c r="M10" s="305"/>
      <c r="N10" s="305"/>
      <c r="O10" s="305"/>
      <c r="P10" s="305"/>
      <c r="Q10" s="305"/>
      <c r="R10" s="305"/>
      <c r="S10" s="305"/>
      <c r="T10" s="305"/>
      <c r="U10" s="305"/>
      <c r="V10" s="305"/>
      <c r="W10" s="305"/>
      <c r="X10" s="305"/>
      <c r="Y10" s="305"/>
      <c r="Z10" s="305"/>
      <c r="AA10" s="305"/>
      <c r="AB10" s="305"/>
      <c r="AC10" s="305"/>
      <c r="AD10" s="305"/>
      <c r="AE10" s="305"/>
      <c r="AF10" s="305"/>
      <c r="AG10" s="305"/>
      <c r="AH10" s="305"/>
      <c r="AI10" s="305"/>
    </row>
    <row r="11" spans="2:35" ht="35.450000000000003" customHeight="1" x14ac:dyDescent="0.15">
      <c r="B11" s="303"/>
      <c r="C11" s="305"/>
      <c r="D11" s="305"/>
      <c r="E11" s="305"/>
      <c r="F11" s="305"/>
      <c r="G11" s="305"/>
      <c r="H11" s="305"/>
      <c r="I11" s="305"/>
      <c r="J11" s="305"/>
      <c r="K11" s="305"/>
      <c r="L11" s="305"/>
      <c r="M11" s="305"/>
      <c r="N11" s="305"/>
      <c r="O11" s="305"/>
      <c r="P11" s="305"/>
      <c r="Q11" s="305"/>
      <c r="R11" s="305"/>
      <c r="S11" s="305"/>
      <c r="T11" s="305"/>
      <c r="U11" s="305"/>
      <c r="V11" s="305"/>
      <c r="W11" s="305"/>
      <c r="X11" s="305"/>
      <c r="Y11" s="305"/>
      <c r="Z11" s="305"/>
      <c r="AA11" s="305"/>
      <c r="AB11" s="305"/>
      <c r="AC11" s="305"/>
      <c r="AD11" s="305"/>
      <c r="AE11" s="305"/>
      <c r="AF11" s="305"/>
      <c r="AG11" s="305"/>
      <c r="AH11" s="305"/>
      <c r="AI11" s="305"/>
    </row>
    <row r="12" spans="2:35" ht="35.450000000000003" customHeight="1" x14ac:dyDescent="0.15">
      <c r="B12" s="303"/>
      <c r="C12" s="305"/>
      <c r="D12" s="305"/>
      <c r="E12" s="305"/>
      <c r="F12" s="305"/>
      <c r="G12" s="305"/>
      <c r="H12" s="305"/>
      <c r="I12" s="305"/>
      <c r="J12" s="305"/>
      <c r="K12" s="305"/>
      <c r="L12" s="305"/>
      <c r="M12" s="305"/>
      <c r="N12" s="305"/>
      <c r="O12" s="305"/>
      <c r="P12" s="305"/>
      <c r="Q12" s="305"/>
      <c r="R12" s="305"/>
      <c r="S12" s="305"/>
      <c r="T12" s="305"/>
      <c r="U12" s="305"/>
      <c r="V12" s="305"/>
      <c r="W12" s="305"/>
      <c r="X12" s="305"/>
      <c r="Y12" s="305"/>
      <c r="Z12" s="305"/>
      <c r="AA12" s="305"/>
      <c r="AB12" s="305"/>
      <c r="AC12" s="305"/>
      <c r="AD12" s="305"/>
      <c r="AE12" s="305"/>
      <c r="AF12" s="305"/>
      <c r="AG12" s="305"/>
      <c r="AH12" s="305"/>
      <c r="AI12" s="305"/>
    </row>
    <row r="13" spans="2:35" ht="35.450000000000003" customHeight="1" x14ac:dyDescent="0.15">
      <c r="B13" s="303"/>
      <c r="C13" s="305"/>
      <c r="D13" s="305"/>
      <c r="E13" s="305"/>
      <c r="F13" s="305"/>
      <c r="G13" s="305"/>
      <c r="H13" s="305"/>
      <c r="I13" s="305"/>
      <c r="J13" s="305"/>
      <c r="K13" s="305"/>
      <c r="L13" s="305"/>
      <c r="M13" s="305"/>
      <c r="N13" s="305"/>
      <c r="O13" s="305"/>
      <c r="P13" s="305"/>
      <c r="Q13" s="305"/>
      <c r="R13" s="305"/>
      <c r="S13" s="305"/>
      <c r="T13" s="305"/>
      <c r="U13" s="305"/>
      <c r="V13" s="305"/>
      <c r="W13" s="305"/>
      <c r="X13" s="305"/>
      <c r="Y13" s="305"/>
      <c r="Z13" s="305"/>
      <c r="AA13" s="305"/>
      <c r="AB13" s="305"/>
      <c r="AC13" s="305"/>
      <c r="AD13" s="305"/>
      <c r="AE13" s="305"/>
      <c r="AF13" s="305"/>
      <c r="AG13" s="305"/>
      <c r="AH13" s="305"/>
      <c r="AI13" s="305"/>
    </row>
    <row r="14" spans="2:35" ht="35.450000000000003" customHeight="1" x14ac:dyDescent="0.15">
      <c r="B14" s="303"/>
      <c r="C14" s="305"/>
      <c r="D14" s="305"/>
      <c r="E14" s="305"/>
      <c r="F14" s="305"/>
      <c r="G14" s="305"/>
      <c r="H14" s="305"/>
      <c r="I14" s="305"/>
      <c r="J14" s="305"/>
      <c r="K14" s="305"/>
      <c r="L14" s="305"/>
      <c r="M14" s="305"/>
      <c r="N14" s="305"/>
      <c r="O14" s="305"/>
      <c r="P14" s="305"/>
      <c r="Q14" s="305"/>
      <c r="R14" s="305"/>
      <c r="S14" s="305"/>
      <c r="T14" s="305"/>
      <c r="U14" s="305"/>
      <c r="V14" s="305"/>
      <c r="W14" s="305"/>
      <c r="X14" s="305"/>
      <c r="Y14" s="305"/>
      <c r="Z14" s="305"/>
      <c r="AA14" s="305"/>
      <c r="AB14" s="305"/>
      <c r="AC14" s="305"/>
      <c r="AD14" s="305"/>
      <c r="AE14" s="305"/>
      <c r="AF14" s="305"/>
      <c r="AG14" s="305"/>
      <c r="AH14" s="305"/>
      <c r="AI14" s="305"/>
    </row>
    <row r="15" spans="2:35" ht="35.450000000000003" customHeight="1" x14ac:dyDescent="0.15">
      <c r="B15" s="303"/>
      <c r="C15" s="305"/>
      <c r="D15" s="305"/>
      <c r="E15" s="305"/>
      <c r="F15" s="305"/>
      <c r="G15" s="305"/>
      <c r="H15" s="305"/>
      <c r="I15" s="305"/>
      <c r="J15" s="305"/>
      <c r="K15" s="305"/>
      <c r="L15" s="305"/>
      <c r="M15" s="305"/>
      <c r="N15" s="305"/>
      <c r="O15" s="305"/>
      <c r="P15" s="305"/>
      <c r="Q15" s="305"/>
      <c r="R15" s="305"/>
      <c r="S15" s="305"/>
      <c r="T15" s="305"/>
      <c r="U15" s="305"/>
      <c r="V15" s="305"/>
      <c r="W15" s="305"/>
      <c r="X15" s="305"/>
      <c r="Y15" s="305"/>
      <c r="Z15" s="305"/>
      <c r="AA15" s="305"/>
      <c r="AB15" s="305"/>
      <c r="AC15" s="305"/>
      <c r="AD15" s="305"/>
      <c r="AE15" s="305"/>
      <c r="AF15" s="305"/>
      <c r="AG15" s="305"/>
      <c r="AH15" s="305"/>
      <c r="AI15" s="305"/>
    </row>
    <row r="16" spans="2:35" ht="35.450000000000003" customHeight="1" x14ac:dyDescent="0.15">
      <c r="B16" s="303"/>
      <c r="C16" s="305"/>
      <c r="D16" s="305"/>
      <c r="E16" s="305"/>
      <c r="F16" s="305"/>
      <c r="G16" s="305"/>
      <c r="H16" s="305"/>
      <c r="I16" s="305"/>
      <c r="J16" s="305"/>
      <c r="K16" s="305"/>
      <c r="L16" s="305"/>
      <c r="M16" s="305"/>
      <c r="N16" s="305"/>
      <c r="O16" s="305"/>
      <c r="P16" s="305"/>
      <c r="Q16" s="305"/>
      <c r="R16" s="305"/>
      <c r="S16" s="305"/>
      <c r="T16" s="305"/>
      <c r="U16" s="305"/>
      <c r="V16" s="305"/>
      <c r="W16" s="305"/>
      <c r="X16" s="305"/>
      <c r="Y16" s="305"/>
      <c r="Z16" s="305"/>
      <c r="AA16" s="305"/>
      <c r="AB16" s="305"/>
      <c r="AC16" s="305"/>
      <c r="AD16" s="305"/>
      <c r="AE16" s="305"/>
      <c r="AF16" s="305"/>
      <c r="AG16" s="305"/>
      <c r="AH16" s="305"/>
      <c r="AI16" s="305"/>
    </row>
    <row r="17" spans="2:35" ht="35.450000000000003" customHeight="1" x14ac:dyDescent="0.15">
      <c r="B17" s="303"/>
      <c r="C17" s="305"/>
      <c r="D17" s="305"/>
      <c r="E17" s="305"/>
      <c r="F17" s="305"/>
      <c r="G17" s="305"/>
      <c r="H17" s="305"/>
      <c r="I17" s="305"/>
      <c r="J17" s="305"/>
      <c r="K17" s="305"/>
      <c r="L17" s="305"/>
      <c r="M17" s="305"/>
      <c r="N17" s="305"/>
      <c r="O17" s="305"/>
      <c r="P17" s="305"/>
      <c r="Q17" s="305"/>
      <c r="R17" s="305"/>
      <c r="S17" s="305"/>
      <c r="T17" s="305"/>
      <c r="U17" s="305"/>
      <c r="V17" s="305"/>
      <c r="W17" s="305"/>
      <c r="X17" s="305"/>
      <c r="Y17" s="305"/>
      <c r="Z17" s="305"/>
      <c r="AA17" s="305"/>
      <c r="AB17" s="305"/>
      <c r="AC17" s="305"/>
      <c r="AD17" s="305"/>
      <c r="AE17" s="305"/>
      <c r="AF17" s="305"/>
      <c r="AG17" s="305"/>
      <c r="AH17" s="305"/>
      <c r="AI17" s="305"/>
    </row>
    <row r="18" spans="2:35" ht="53.25" customHeight="1" x14ac:dyDescent="0.15">
      <c r="B18" s="303"/>
      <c r="C18" s="305"/>
      <c r="D18" s="305"/>
      <c r="E18" s="305"/>
      <c r="F18" s="305"/>
      <c r="G18" s="305"/>
      <c r="H18" s="305"/>
      <c r="I18" s="305"/>
      <c r="J18" s="305"/>
      <c r="K18" s="305"/>
      <c r="L18" s="305"/>
      <c r="M18" s="305"/>
      <c r="N18" s="305"/>
      <c r="O18" s="305"/>
      <c r="P18" s="305"/>
      <c r="Q18" s="305"/>
      <c r="R18" s="305"/>
      <c r="S18" s="305"/>
      <c r="T18" s="305"/>
      <c r="U18" s="305"/>
      <c r="V18" s="305"/>
      <c r="W18" s="305"/>
      <c r="X18" s="305"/>
      <c r="Y18" s="305"/>
      <c r="Z18" s="305"/>
      <c r="AA18" s="305"/>
      <c r="AB18" s="305"/>
      <c r="AC18" s="305"/>
      <c r="AD18" s="305"/>
      <c r="AE18" s="305"/>
      <c r="AF18" s="305"/>
      <c r="AG18" s="305"/>
      <c r="AH18" s="305"/>
      <c r="AI18" s="305"/>
    </row>
    <row r="19" spans="2:35" ht="15" customHeight="1" x14ac:dyDescent="0.15">
      <c r="B19" s="21"/>
      <c r="C19" s="21"/>
      <c r="D19" s="3"/>
    </row>
  </sheetData>
  <mergeCells count="15">
    <mergeCell ref="B6:B18"/>
    <mergeCell ref="C6:AI18"/>
    <mergeCell ref="B3:AI3"/>
    <mergeCell ref="B4:D4"/>
    <mergeCell ref="E4:I4"/>
    <mergeCell ref="J4:L4"/>
    <mergeCell ref="M4:R4"/>
    <mergeCell ref="S4:V5"/>
    <mergeCell ref="W4:AB5"/>
    <mergeCell ref="AC4:AE5"/>
    <mergeCell ref="AF4:AI5"/>
    <mergeCell ref="B5:D5"/>
    <mergeCell ref="E5:I5"/>
    <mergeCell ref="J5:L5"/>
    <mergeCell ref="M5:R5"/>
  </mergeCells>
  <phoneticPr fontId="10"/>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D37B8-BB50-4C0D-B7D0-3C588947EA53}">
  <sheetPr>
    <pageSetUpPr fitToPage="1"/>
  </sheetPr>
  <dimension ref="B2:AI19"/>
  <sheetViews>
    <sheetView showGridLines="0" showZeros="0" view="pageBreakPreview" zoomScale="90" zoomScaleNormal="100" zoomScaleSheetLayoutView="90" workbookViewId="0">
      <selection activeCell="AF22" sqref="AF22"/>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22" customFormat="1" ht="24.95" customHeight="1" x14ac:dyDescent="0.15">
      <c r="B3" s="317" t="s">
        <v>136</v>
      </c>
      <c r="C3" s="317"/>
      <c r="D3" s="317"/>
      <c r="E3" s="317"/>
      <c r="F3" s="317"/>
      <c r="G3" s="317"/>
      <c r="H3" s="317"/>
      <c r="I3" s="317"/>
      <c r="J3" s="317"/>
      <c r="K3" s="317"/>
      <c r="L3" s="317"/>
      <c r="M3" s="317"/>
      <c r="N3" s="317"/>
      <c r="O3" s="317"/>
      <c r="P3" s="317"/>
      <c r="Q3" s="317"/>
      <c r="R3" s="317"/>
      <c r="S3" s="317"/>
      <c r="T3" s="317"/>
      <c r="U3" s="317"/>
      <c r="V3" s="317"/>
      <c r="W3" s="317"/>
      <c r="X3" s="317"/>
      <c r="Y3" s="317"/>
      <c r="Z3" s="317"/>
      <c r="AA3" s="317"/>
      <c r="AB3" s="317"/>
      <c r="AC3" s="317"/>
      <c r="AD3" s="317"/>
      <c r="AE3" s="317"/>
      <c r="AF3" s="317"/>
      <c r="AG3" s="317"/>
      <c r="AH3" s="317"/>
      <c r="AI3" s="317"/>
    </row>
    <row r="4" spans="2:35" ht="20.100000000000001" customHeight="1" x14ac:dyDescent="0.15">
      <c r="B4" s="190" t="s">
        <v>8</v>
      </c>
      <c r="C4" s="201"/>
      <c r="D4" s="202"/>
      <c r="E4" s="141" t="str">
        <f>'様式A-1'!D3</f>
        <v>タカハチヤマダイ3トンネル</v>
      </c>
      <c r="F4" s="142"/>
      <c r="G4" s="142"/>
      <c r="H4" s="142"/>
      <c r="I4" s="154"/>
      <c r="J4" s="318" t="s">
        <v>9</v>
      </c>
      <c r="K4" s="318"/>
      <c r="L4" s="318"/>
      <c r="M4" s="319" t="str">
        <f>'様式A-1'!J3</f>
        <v>国道434号</v>
      </c>
      <c r="N4" s="319"/>
      <c r="O4" s="319"/>
      <c r="P4" s="319"/>
      <c r="Q4" s="319"/>
      <c r="R4" s="319"/>
      <c r="S4" s="116" t="s">
        <v>97</v>
      </c>
      <c r="T4" s="117"/>
      <c r="U4" s="117"/>
      <c r="V4" s="118"/>
      <c r="W4" s="178" t="str">
        <f>'様式A-1'!K5</f>
        <v>（株）ウエスコ　服部明彦</v>
      </c>
      <c r="X4" s="306"/>
      <c r="Y4" s="306"/>
      <c r="Z4" s="306"/>
      <c r="AA4" s="306"/>
      <c r="AB4" s="307"/>
      <c r="AC4" s="311" t="s">
        <v>128</v>
      </c>
      <c r="AD4" s="312"/>
      <c r="AE4" s="313"/>
      <c r="AF4" s="320">
        <f>'様式A-1'!R5</f>
        <v>45162</v>
      </c>
      <c r="AG4" s="321"/>
      <c r="AH4" s="321"/>
      <c r="AI4" s="322"/>
    </row>
    <row r="5" spans="2:35" ht="20.100000000000001" customHeight="1" x14ac:dyDescent="0.15">
      <c r="B5" s="135" t="s">
        <v>0</v>
      </c>
      <c r="C5" s="136"/>
      <c r="D5" s="137"/>
      <c r="E5" s="326" t="str">
        <f>'様式A-1'!D4</f>
        <v>高鉢山第3トンネル</v>
      </c>
      <c r="F5" s="327"/>
      <c r="G5" s="327"/>
      <c r="H5" s="327"/>
      <c r="I5" s="328"/>
      <c r="J5" s="329" t="s">
        <v>1</v>
      </c>
      <c r="K5" s="329"/>
      <c r="L5" s="329"/>
      <c r="M5" s="319" t="str">
        <f>'様式A-1'!R3</f>
        <v>山口県岩国土木建築事務所</v>
      </c>
      <c r="N5" s="319"/>
      <c r="O5" s="319"/>
      <c r="P5" s="319"/>
      <c r="Q5" s="319"/>
      <c r="R5" s="319"/>
      <c r="S5" s="119"/>
      <c r="T5" s="120"/>
      <c r="U5" s="120"/>
      <c r="V5" s="121"/>
      <c r="W5" s="308"/>
      <c r="X5" s="309"/>
      <c r="Y5" s="309"/>
      <c r="Z5" s="309"/>
      <c r="AA5" s="309"/>
      <c r="AB5" s="310"/>
      <c r="AC5" s="314"/>
      <c r="AD5" s="315"/>
      <c r="AE5" s="316"/>
      <c r="AF5" s="323"/>
      <c r="AG5" s="324"/>
      <c r="AH5" s="324"/>
      <c r="AI5" s="325"/>
    </row>
    <row r="6" spans="2:35" ht="26.25" customHeight="1" x14ac:dyDescent="0.15">
      <c r="B6" s="302" t="s">
        <v>127</v>
      </c>
      <c r="C6" s="304"/>
      <c r="D6" s="304"/>
      <c r="E6" s="304"/>
      <c r="F6" s="304"/>
      <c r="G6" s="304"/>
      <c r="H6" s="304"/>
      <c r="I6" s="304"/>
      <c r="J6" s="304"/>
      <c r="K6" s="304"/>
      <c r="L6" s="304"/>
      <c r="M6" s="304"/>
      <c r="N6" s="304"/>
      <c r="O6" s="304"/>
      <c r="P6" s="304"/>
      <c r="Q6" s="304"/>
      <c r="R6" s="304"/>
      <c r="S6" s="304"/>
      <c r="T6" s="304"/>
      <c r="U6" s="304"/>
      <c r="V6" s="304"/>
      <c r="W6" s="304"/>
      <c r="X6" s="304"/>
      <c r="Y6" s="304"/>
      <c r="Z6" s="304"/>
      <c r="AA6" s="304"/>
      <c r="AB6" s="304"/>
      <c r="AC6" s="304"/>
      <c r="AD6" s="304"/>
      <c r="AE6" s="304"/>
      <c r="AF6" s="304"/>
      <c r="AG6" s="304"/>
      <c r="AH6" s="304"/>
      <c r="AI6" s="304"/>
    </row>
    <row r="7" spans="2:35" ht="35.450000000000003" customHeight="1" x14ac:dyDescent="0.15">
      <c r="B7" s="303"/>
      <c r="C7" s="305"/>
      <c r="D7" s="305"/>
      <c r="E7" s="305"/>
      <c r="F7" s="305"/>
      <c r="G7" s="305"/>
      <c r="H7" s="305"/>
      <c r="I7" s="305"/>
      <c r="J7" s="305"/>
      <c r="K7" s="305"/>
      <c r="L7" s="305"/>
      <c r="M7" s="305"/>
      <c r="N7" s="305"/>
      <c r="O7" s="305"/>
      <c r="P7" s="305"/>
      <c r="Q7" s="305"/>
      <c r="R7" s="305"/>
      <c r="S7" s="305"/>
      <c r="T7" s="305"/>
      <c r="U7" s="305"/>
      <c r="V7" s="305"/>
      <c r="W7" s="305"/>
      <c r="X7" s="305"/>
      <c r="Y7" s="305"/>
      <c r="Z7" s="305"/>
      <c r="AA7" s="305"/>
      <c r="AB7" s="305"/>
      <c r="AC7" s="305"/>
      <c r="AD7" s="305"/>
      <c r="AE7" s="305"/>
      <c r="AF7" s="305"/>
      <c r="AG7" s="305"/>
      <c r="AH7" s="305"/>
      <c r="AI7" s="305"/>
    </row>
    <row r="8" spans="2:35" ht="35.450000000000003" customHeight="1" x14ac:dyDescent="0.15">
      <c r="B8" s="303"/>
      <c r="C8" s="305"/>
      <c r="D8" s="305"/>
      <c r="E8" s="305"/>
      <c r="F8" s="305"/>
      <c r="G8" s="305"/>
      <c r="H8" s="305"/>
      <c r="I8" s="305"/>
      <c r="J8" s="305"/>
      <c r="K8" s="305"/>
      <c r="L8" s="305"/>
      <c r="M8" s="305"/>
      <c r="N8" s="305"/>
      <c r="O8" s="305"/>
      <c r="P8" s="305"/>
      <c r="Q8" s="305"/>
      <c r="R8" s="305"/>
      <c r="S8" s="305"/>
      <c r="T8" s="305"/>
      <c r="U8" s="305"/>
      <c r="V8" s="305"/>
      <c r="W8" s="305"/>
      <c r="X8" s="305"/>
      <c r="Y8" s="305"/>
      <c r="Z8" s="305"/>
      <c r="AA8" s="305"/>
      <c r="AB8" s="305"/>
      <c r="AC8" s="305"/>
      <c r="AD8" s="305"/>
      <c r="AE8" s="305"/>
      <c r="AF8" s="305"/>
      <c r="AG8" s="305"/>
      <c r="AH8" s="305"/>
      <c r="AI8" s="305"/>
    </row>
    <row r="9" spans="2:35" ht="35.450000000000003" customHeight="1" x14ac:dyDescent="0.15">
      <c r="B9" s="303"/>
      <c r="C9" s="305"/>
      <c r="D9" s="305"/>
      <c r="E9" s="305"/>
      <c r="F9" s="305"/>
      <c r="G9" s="305"/>
      <c r="H9" s="305"/>
      <c r="I9" s="305"/>
      <c r="J9" s="305"/>
      <c r="K9" s="305"/>
      <c r="L9" s="305"/>
      <c r="M9" s="305"/>
      <c r="N9" s="305"/>
      <c r="O9" s="305"/>
      <c r="P9" s="305"/>
      <c r="Q9" s="305"/>
      <c r="R9" s="305"/>
      <c r="S9" s="305"/>
      <c r="T9" s="305"/>
      <c r="U9" s="305"/>
      <c r="V9" s="305"/>
      <c r="W9" s="305"/>
      <c r="X9" s="305"/>
      <c r="Y9" s="305"/>
      <c r="Z9" s="305"/>
      <c r="AA9" s="305"/>
      <c r="AB9" s="305"/>
      <c r="AC9" s="305"/>
      <c r="AD9" s="305"/>
      <c r="AE9" s="305"/>
      <c r="AF9" s="305"/>
      <c r="AG9" s="305"/>
      <c r="AH9" s="305"/>
      <c r="AI9" s="305"/>
    </row>
    <row r="10" spans="2:35" ht="35.450000000000003" customHeight="1" x14ac:dyDescent="0.15">
      <c r="B10" s="303"/>
      <c r="C10" s="305"/>
      <c r="D10" s="305"/>
      <c r="E10" s="305"/>
      <c r="F10" s="305"/>
      <c r="G10" s="305"/>
      <c r="H10" s="305"/>
      <c r="I10" s="305"/>
      <c r="J10" s="305"/>
      <c r="K10" s="305"/>
      <c r="L10" s="305"/>
      <c r="M10" s="305"/>
      <c r="N10" s="305"/>
      <c r="O10" s="305"/>
      <c r="P10" s="305"/>
      <c r="Q10" s="305"/>
      <c r="R10" s="305"/>
      <c r="S10" s="305"/>
      <c r="T10" s="305"/>
      <c r="U10" s="305"/>
      <c r="V10" s="305"/>
      <c r="W10" s="305"/>
      <c r="X10" s="305"/>
      <c r="Y10" s="305"/>
      <c r="Z10" s="305"/>
      <c r="AA10" s="305"/>
      <c r="AB10" s="305"/>
      <c r="AC10" s="305"/>
      <c r="AD10" s="305"/>
      <c r="AE10" s="305"/>
      <c r="AF10" s="305"/>
      <c r="AG10" s="305"/>
      <c r="AH10" s="305"/>
      <c r="AI10" s="305"/>
    </row>
    <row r="11" spans="2:35" ht="35.450000000000003" customHeight="1" x14ac:dyDescent="0.15">
      <c r="B11" s="303"/>
      <c r="C11" s="305"/>
      <c r="D11" s="305"/>
      <c r="E11" s="305"/>
      <c r="F11" s="305"/>
      <c r="G11" s="305"/>
      <c r="H11" s="305"/>
      <c r="I11" s="305"/>
      <c r="J11" s="305"/>
      <c r="K11" s="305"/>
      <c r="L11" s="305"/>
      <c r="M11" s="305"/>
      <c r="N11" s="305"/>
      <c r="O11" s="305"/>
      <c r="P11" s="305"/>
      <c r="Q11" s="305"/>
      <c r="R11" s="305"/>
      <c r="S11" s="305"/>
      <c r="T11" s="305"/>
      <c r="U11" s="305"/>
      <c r="V11" s="305"/>
      <c r="W11" s="305"/>
      <c r="X11" s="305"/>
      <c r="Y11" s="305"/>
      <c r="Z11" s="305"/>
      <c r="AA11" s="305"/>
      <c r="AB11" s="305"/>
      <c r="AC11" s="305"/>
      <c r="AD11" s="305"/>
      <c r="AE11" s="305"/>
      <c r="AF11" s="305"/>
      <c r="AG11" s="305"/>
      <c r="AH11" s="305"/>
      <c r="AI11" s="305"/>
    </row>
    <row r="12" spans="2:35" ht="35.450000000000003" customHeight="1" x14ac:dyDescent="0.15">
      <c r="B12" s="303"/>
      <c r="C12" s="305"/>
      <c r="D12" s="305"/>
      <c r="E12" s="305"/>
      <c r="F12" s="305"/>
      <c r="G12" s="305"/>
      <c r="H12" s="305"/>
      <c r="I12" s="305"/>
      <c r="J12" s="305"/>
      <c r="K12" s="305"/>
      <c r="L12" s="305"/>
      <c r="M12" s="305"/>
      <c r="N12" s="305"/>
      <c r="O12" s="305"/>
      <c r="P12" s="305"/>
      <c r="Q12" s="305"/>
      <c r="R12" s="305"/>
      <c r="S12" s="305"/>
      <c r="T12" s="305"/>
      <c r="U12" s="305"/>
      <c r="V12" s="305"/>
      <c r="W12" s="305"/>
      <c r="X12" s="305"/>
      <c r="Y12" s="305"/>
      <c r="Z12" s="305"/>
      <c r="AA12" s="305"/>
      <c r="AB12" s="305"/>
      <c r="AC12" s="305"/>
      <c r="AD12" s="305"/>
      <c r="AE12" s="305"/>
      <c r="AF12" s="305"/>
      <c r="AG12" s="305"/>
      <c r="AH12" s="305"/>
      <c r="AI12" s="305"/>
    </row>
    <row r="13" spans="2:35" ht="35.450000000000003" customHeight="1" x14ac:dyDescent="0.15">
      <c r="B13" s="303"/>
      <c r="C13" s="305"/>
      <c r="D13" s="305"/>
      <c r="E13" s="305"/>
      <c r="F13" s="305"/>
      <c r="G13" s="305"/>
      <c r="H13" s="305"/>
      <c r="I13" s="305"/>
      <c r="J13" s="305"/>
      <c r="K13" s="305"/>
      <c r="L13" s="305"/>
      <c r="M13" s="305"/>
      <c r="N13" s="305"/>
      <c r="O13" s="305"/>
      <c r="P13" s="305"/>
      <c r="Q13" s="305"/>
      <c r="R13" s="305"/>
      <c r="S13" s="305"/>
      <c r="T13" s="305"/>
      <c r="U13" s="305"/>
      <c r="V13" s="305"/>
      <c r="W13" s="305"/>
      <c r="X13" s="305"/>
      <c r="Y13" s="305"/>
      <c r="Z13" s="305"/>
      <c r="AA13" s="305"/>
      <c r="AB13" s="305"/>
      <c r="AC13" s="305"/>
      <c r="AD13" s="305"/>
      <c r="AE13" s="305"/>
      <c r="AF13" s="305"/>
      <c r="AG13" s="305"/>
      <c r="AH13" s="305"/>
      <c r="AI13" s="305"/>
    </row>
    <row r="14" spans="2:35" ht="35.450000000000003" customHeight="1" x14ac:dyDescent="0.15">
      <c r="B14" s="303"/>
      <c r="C14" s="305"/>
      <c r="D14" s="305"/>
      <c r="E14" s="305"/>
      <c r="F14" s="305"/>
      <c r="G14" s="305"/>
      <c r="H14" s="305"/>
      <c r="I14" s="305"/>
      <c r="J14" s="305"/>
      <c r="K14" s="305"/>
      <c r="L14" s="305"/>
      <c r="M14" s="305"/>
      <c r="N14" s="305"/>
      <c r="O14" s="305"/>
      <c r="P14" s="305"/>
      <c r="Q14" s="305"/>
      <c r="R14" s="305"/>
      <c r="S14" s="305"/>
      <c r="T14" s="305"/>
      <c r="U14" s="305"/>
      <c r="V14" s="305"/>
      <c r="W14" s="305"/>
      <c r="X14" s="305"/>
      <c r="Y14" s="305"/>
      <c r="Z14" s="305"/>
      <c r="AA14" s="305"/>
      <c r="AB14" s="305"/>
      <c r="AC14" s="305"/>
      <c r="AD14" s="305"/>
      <c r="AE14" s="305"/>
      <c r="AF14" s="305"/>
      <c r="AG14" s="305"/>
      <c r="AH14" s="305"/>
      <c r="AI14" s="305"/>
    </row>
    <row r="15" spans="2:35" ht="35.450000000000003" customHeight="1" x14ac:dyDescent="0.15">
      <c r="B15" s="303"/>
      <c r="C15" s="305"/>
      <c r="D15" s="305"/>
      <c r="E15" s="305"/>
      <c r="F15" s="305"/>
      <c r="G15" s="305"/>
      <c r="H15" s="305"/>
      <c r="I15" s="305"/>
      <c r="J15" s="305"/>
      <c r="K15" s="305"/>
      <c r="L15" s="305"/>
      <c r="M15" s="305"/>
      <c r="N15" s="305"/>
      <c r="O15" s="305"/>
      <c r="P15" s="305"/>
      <c r="Q15" s="305"/>
      <c r="R15" s="305"/>
      <c r="S15" s="305"/>
      <c r="T15" s="305"/>
      <c r="U15" s="305"/>
      <c r="V15" s="305"/>
      <c r="W15" s="305"/>
      <c r="X15" s="305"/>
      <c r="Y15" s="305"/>
      <c r="Z15" s="305"/>
      <c r="AA15" s="305"/>
      <c r="AB15" s="305"/>
      <c r="AC15" s="305"/>
      <c r="AD15" s="305"/>
      <c r="AE15" s="305"/>
      <c r="AF15" s="305"/>
      <c r="AG15" s="305"/>
      <c r="AH15" s="305"/>
      <c r="AI15" s="305"/>
    </row>
    <row r="16" spans="2:35" ht="35.450000000000003" customHeight="1" x14ac:dyDescent="0.15">
      <c r="B16" s="303"/>
      <c r="C16" s="305"/>
      <c r="D16" s="305"/>
      <c r="E16" s="305"/>
      <c r="F16" s="305"/>
      <c r="G16" s="305"/>
      <c r="H16" s="305"/>
      <c r="I16" s="305"/>
      <c r="J16" s="305"/>
      <c r="K16" s="305"/>
      <c r="L16" s="305"/>
      <c r="M16" s="305"/>
      <c r="N16" s="305"/>
      <c r="O16" s="305"/>
      <c r="P16" s="305"/>
      <c r="Q16" s="305"/>
      <c r="R16" s="305"/>
      <c r="S16" s="305"/>
      <c r="T16" s="305"/>
      <c r="U16" s="305"/>
      <c r="V16" s="305"/>
      <c r="W16" s="305"/>
      <c r="X16" s="305"/>
      <c r="Y16" s="305"/>
      <c r="Z16" s="305"/>
      <c r="AA16" s="305"/>
      <c r="AB16" s="305"/>
      <c r="AC16" s="305"/>
      <c r="AD16" s="305"/>
      <c r="AE16" s="305"/>
      <c r="AF16" s="305"/>
      <c r="AG16" s="305"/>
      <c r="AH16" s="305"/>
      <c r="AI16" s="305"/>
    </row>
    <row r="17" spans="2:35" ht="35.450000000000003" customHeight="1" x14ac:dyDescent="0.15">
      <c r="B17" s="303"/>
      <c r="C17" s="305"/>
      <c r="D17" s="305"/>
      <c r="E17" s="305"/>
      <c r="F17" s="305"/>
      <c r="G17" s="305"/>
      <c r="H17" s="305"/>
      <c r="I17" s="305"/>
      <c r="J17" s="305"/>
      <c r="K17" s="305"/>
      <c r="L17" s="305"/>
      <c r="M17" s="305"/>
      <c r="N17" s="305"/>
      <c r="O17" s="305"/>
      <c r="P17" s="305"/>
      <c r="Q17" s="305"/>
      <c r="R17" s="305"/>
      <c r="S17" s="305"/>
      <c r="T17" s="305"/>
      <c r="U17" s="305"/>
      <c r="V17" s="305"/>
      <c r="W17" s="305"/>
      <c r="X17" s="305"/>
      <c r="Y17" s="305"/>
      <c r="Z17" s="305"/>
      <c r="AA17" s="305"/>
      <c r="AB17" s="305"/>
      <c r="AC17" s="305"/>
      <c r="AD17" s="305"/>
      <c r="AE17" s="305"/>
      <c r="AF17" s="305"/>
      <c r="AG17" s="305"/>
      <c r="AH17" s="305"/>
      <c r="AI17" s="305"/>
    </row>
    <row r="18" spans="2:35" ht="53.25" customHeight="1" x14ac:dyDescent="0.15">
      <c r="B18" s="303"/>
      <c r="C18" s="305"/>
      <c r="D18" s="305"/>
      <c r="E18" s="305"/>
      <c r="F18" s="305"/>
      <c r="G18" s="305"/>
      <c r="H18" s="305"/>
      <c r="I18" s="305"/>
      <c r="J18" s="305"/>
      <c r="K18" s="305"/>
      <c r="L18" s="305"/>
      <c r="M18" s="305"/>
      <c r="N18" s="305"/>
      <c r="O18" s="305"/>
      <c r="P18" s="305"/>
      <c r="Q18" s="305"/>
      <c r="R18" s="305"/>
      <c r="S18" s="305"/>
      <c r="T18" s="305"/>
      <c r="U18" s="305"/>
      <c r="V18" s="305"/>
      <c r="W18" s="305"/>
      <c r="X18" s="305"/>
      <c r="Y18" s="305"/>
      <c r="Z18" s="305"/>
      <c r="AA18" s="305"/>
      <c r="AB18" s="305"/>
      <c r="AC18" s="305"/>
      <c r="AD18" s="305"/>
      <c r="AE18" s="305"/>
      <c r="AF18" s="305"/>
      <c r="AG18" s="305"/>
      <c r="AH18" s="305"/>
      <c r="AI18" s="305"/>
    </row>
    <row r="19" spans="2:35" ht="15" customHeight="1" x14ac:dyDescent="0.15">
      <c r="B19" s="21"/>
      <c r="C19" s="21"/>
      <c r="D19" s="3"/>
    </row>
  </sheetData>
  <mergeCells count="15">
    <mergeCell ref="B6:B18"/>
    <mergeCell ref="C6:AI18"/>
    <mergeCell ref="B3:AI3"/>
    <mergeCell ref="B4:D4"/>
    <mergeCell ref="E4:I4"/>
    <mergeCell ref="J4:L4"/>
    <mergeCell ref="M4:R4"/>
    <mergeCell ref="S4:V5"/>
    <mergeCell ref="W4:AB5"/>
    <mergeCell ref="AC4:AE5"/>
    <mergeCell ref="AF4:AI5"/>
    <mergeCell ref="B5:D5"/>
    <mergeCell ref="E5:I5"/>
    <mergeCell ref="J5:L5"/>
    <mergeCell ref="M5:R5"/>
  </mergeCells>
  <phoneticPr fontId="10"/>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55EEC-254D-4059-ABEA-017212A63B00}">
  <sheetPr>
    <pageSetUpPr fitToPage="1"/>
  </sheetPr>
  <dimension ref="B2:AI19"/>
  <sheetViews>
    <sheetView showGridLines="0" showZeros="0" view="pageBreakPreview" zoomScale="90" zoomScaleNormal="100" zoomScaleSheetLayoutView="90" workbookViewId="0">
      <selection activeCell="AF22" sqref="AF22"/>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22" customFormat="1" ht="24.95" customHeight="1" x14ac:dyDescent="0.15">
      <c r="B3" s="317" t="s">
        <v>136</v>
      </c>
      <c r="C3" s="317"/>
      <c r="D3" s="317"/>
      <c r="E3" s="317"/>
      <c r="F3" s="317"/>
      <c r="G3" s="317"/>
      <c r="H3" s="317"/>
      <c r="I3" s="317"/>
      <c r="J3" s="317"/>
      <c r="K3" s="317"/>
      <c r="L3" s="317"/>
      <c r="M3" s="317"/>
      <c r="N3" s="317"/>
      <c r="O3" s="317"/>
      <c r="P3" s="317"/>
      <c r="Q3" s="317"/>
      <c r="R3" s="317"/>
      <c r="S3" s="317"/>
      <c r="T3" s="317"/>
      <c r="U3" s="317"/>
      <c r="V3" s="317"/>
      <c r="W3" s="317"/>
      <c r="X3" s="317"/>
      <c r="Y3" s="317"/>
      <c r="Z3" s="317"/>
      <c r="AA3" s="317"/>
      <c r="AB3" s="317"/>
      <c r="AC3" s="317"/>
      <c r="AD3" s="317"/>
      <c r="AE3" s="317"/>
      <c r="AF3" s="317"/>
      <c r="AG3" s="317"/>
      <c r="AH3" s="317"/>
      <c r="AI3" s="317"/>
    </row>
    <row r="4" spans="2:35" ht="20.100000000000001" customHeight="1" x14ac:dyDescent="0.15">
      <c r="B4" s="190" t="s">
        <v>8</v>
      </c>
      <c r="C4" s="201"/>
      <c r="D4" s="202"/>
      <c r="E4" s="141" t="str">
        <f>'様式A-1'!D3</f>
        <v>タカハチヤマダイ3トンネル</v>
      </c>
      <c r="F4" s="142"/>
      <c r="G4" s="142"/>
      <c r="H4" s="142"/>
      <c r="I4" s="154"/>
      <c r="J4" s="318" t="s">
        <v>9</v>
      </c>
      <c r="K4" s="318"/>
      <c r="L4" s="318"/>
      <c r="M4" s="319" t="str">
        <f>'様式A-1'!J3</f>
        <v>国道434号</v>
      </c>
      <c r="N4" s="319"/>
      <c r="O4" s="319"/>
      <c r="P4" s="319"/>
      <c r="Q4" s="319"/>
      <c r="R4" s="319"/>
      <c r="S4" s="116" t="s">
        <v>97</v>
      </c>
      <c r="T4" s="117"/>
      <c r="U4" s="117"/>
      <c r="V4" s="118"/>
      <c r="W4" s="178" t="str">
        <f>'様式A-1'!K5</f>
        <v>（株）ウエスコ　服部明彦</v>
      </c>
      <c r="X4" s="306"/>
      <c r="Y4" s="306"/>
      <c r="Z4" s="306"/>
      <c r="AA4" s="306"/>
      <c r="AB4" s="307"/>
      <c r="AC4" s="311" t="s">
        <v>128</v>
      </c>
      <c r="AD4" s="312"/>
      <c r="AE4" s="313"/>
      <c r="AF4" s="320">
        <f>'様式A-1'!R5</f>
        <v>45162</v>
      </c>
      <c r="AG4" s="321"/>
      <c r="AH4" s="321"/>
      <c r="AI4" s="322"/>
    </row>
    <row r="5" spans="2:35" ht="20.100000000000001" customHeight="1" x14ac:dyDescent="0.15">
      <c r="B5" s="135" t="s">
        <v>0</v>
      </c>
      <c r="C5" s="136"/>
      <c r="D5" s="137"/>
      <c r="E5" s="326" t="str">
        <f>'様式A-1'!D4</f>
        <v>高鉢山第3トンネル</v>
      </c>
      <c r="F5" s="327"/>
      <c r="G5" s="327"/>
      <c r="H5" s="327"/>
      <c r="I5" s="328"/>
      <c r="J5" s="329" t="s">
        <v>1</v>
      </c>
      <c r="K5" s="329"/>
      <c r="L5" s="329"/>
      <c r="M5" s="319" t="str">
        <f>'様式A-1'!R3</f>
        <v>山口県岩国土木建築事務所</v>
      </c>
      <c r="N5" s="319"/>
      <c r="O5" s="319"/>
      <c r="P5" s="319"/>
      <c r="Q5" s="319"/>
      <c r="R5" s="319"/>
      <c r="S5" s="119"/>
      <c r="T5" s="120"/>
      <c r="U5" s="120"/>
      <c r="V5" s="121"/>
      <c r="W5" s="308"/>
      <c r="X5" s="309"/>
      <c r="Y5" s="309"/>
      <c r="Z5" s="309"/>
      <c r="AA5" s="309"/>
      <c r="AB5" s="310"/>
      <c r="AC5" s="314"/>
      <c r="AD5" s="315"/>
      <c r="AE5" s="316"/>
      <c r="AF5" s="323"/>
      <c r="AG5" s="324"/>
      <c r="AH5" s="324"/>
      <c r="AI5" s="325"/>
    </row>
    <row r="6" spans="2:35" ht="26.25" customHeight="1" x14ac:dyDescent="0.15">
      <c r="B6" s="302" t="s">
        <v>127</v>
      </c>
      <c r="C6" s="304"/>
      <c r="D6" s="304"/>
      <c r="E6" s="304"/>
      <c r="F6" s="304"/>
      <c r="G6" s="304"/>
      <c r="H6" s="304"/>
      <c r="I6" s="304"/>
      <c r="J6" s="304"/>
      <c r="K6" s="304"/>
      <c r="L6" s="304"/>
      <c r="M6" s="304"/>
      <c r="N6" s="304"/>
      <c r="O6" s="304"/>
      <c r="P6" s="304"/>
      <c r="Q6" s="304"/>
      <c r="R6" s="304"/>
      <c r="S6" s="304"/>
      <c r="T6" s="304"/>
      <c r="U6" s="304"/>
      <c r="V6" s="304"/>
      <c r="W6" s="304"/>
      <c r="X6" s="304"/>
      <c r="Y6" s="304"/>
      <c r="Z6" s="304"/>
      <c r="AA6" s="304"/>
      <c r="AB6" s="304"/>
      <c r="AC6" s="304"/>
      <c r="AD6" s="304"/>
      <c r="AE6" s="304"/>
      <c r="AF6" s="304"/>
      <c r="AG6" s="304"/>
      <c r="AH6" s="304"/>
      <c r="AI6" s="304"/>
    </row>
    <row r="7" spans="2:35" ht="35.450000000000003" customHeight="1" x14ac:dyDescent="0.15">
      <c r="B7" s="303"/>
      <c r="C7" s="305"/>
      <c r="D7" s="305"/>
      <c r="E7" s="305"/>
      <c r="F7" s="305"/>
      <c r="G7" s="305"/>
      <c r="H7" s="305"/>
      <c r="I7" s="305"/>
      <c r="J7" s="305"/>
      <c r="K7" s="305"/>
      <c r="L7" s="305"/>
      <c r="M7" s="305"/>
      <c r="N7" s="305"/>
      <c r="O7" s="305"/>
      <c r="P7" s="305"/>
      <c r="Q7" s="305"/>
      <c r="R7" s="305"/>
      <c r="S7" s="305"/>
      <c r="T7" s="305"/>
      <c r="U7" s="305"/>
      <c r="V7" s="305"/>
      <c r="W7" s="305"/>
      <c r="X7" s="305"/>
      <c r="Y7" s="305"/>
      <c r="Z7" s="305"/>
      <c r="AA7" s="305"/>
      <c r="AB7" s="305"/>
      <c r="AC7" s="305"/>
      <c r="AD7" s="305"/>
      <c r="AE7" s="305"/>
      <c r="AF7" s="305"/>
      <c r="AG7" s="305"/>
      <c r="AH7" s="305"/>
      <c r="AI7" s="305"/>
    </row>
    <row r="8" spans="2:35" ht="35.450000000000003" customHeight="1" x14ac:dyDescent="0.15">
      <c r="B8" s="303"/>
      <c r="C8" s="305"/>
      <c r="D8" s="305"/>
      <c r="E8" s="305"/>
      <c r="F8" s="305"/>
      <c r="G8" s="305"/>
      <c r="H8" s="305"/>
      <c r="I8" s="305"/>
      <c r="J8" s="305"/>
      <c r="K8" s="305"/>
      <c r="L8" s="305"/>
      <c r="M8" s="305"/>
      <c r="N8" s="305"/>
      <c r="O8" s="305"/>
      <c r="P8" s="305"/>
      <c r="Q8" s="305"/>
      <c r="R8" s="305"/>
      <c r="S8" s="305"/>
      <c r="T8" s="305"/>
      <c r="U8" s="305"/>
      <c r="V8" s="305"/>
      <c r="W8" s="305"/>
      <c r="X8" s="305"/>
      <c r="Y8" s="305"/>
      <c r="Z8" s="305"/>
      <c r="AA8" s="305"/>
      <c r="AB8" s="305"/>
      <c r="AC8" s="305"/>
      <c r="AD8" s="305"/>
      <c r="AE8" s="305"/>
      <c r="AF8" s="305"/>
      <c r="AG8" s="305"/>
      <c r="AH8" s="305"/>
      <c r="AI8" s="305"/>
    </row>
    <row r="9" spans="2:35" ht="35.450000000000003" customHeight="1" x14ac:dyDescent="0.15">
      <c r="B9" s="303"/>
      <c r="C9" s="305"/>
      <c r="D9" s="305"/>
      <c r="E9" s="305"/>
      <c r="F9" s="305"/>
      <c r="G9" s="305"/>
      <c r="H9" s="305"/>
      <c r="I9" s="305"/>
      <c r="J9" s="305"/>
      <c r="K9" s="305"/>
      <c r="L9" s="305"/>
      <c r="M9" s="305"/>
      <c r="N9" s="305"/>
      <c r="O9" s="305"/>
      <c r="P9" s="305"/>
      <c r="Q9" s="305"/>
      <c r="R9" s="305"/>
      <c r="S9" s="305"/>
      <c r="T9" s="305"/>
      <c r="U9" s="305"/>
      <c r="V9" s="305"/>
      <c r="W9" s="305"/>
      <c r="X9" s="305"/>
      <c r="Y9" s="305"/>
      <c r="Z9" s="305"/>
      <c r="AA9" s="305"/>
      <c r="AB9" s="305"/>
      <c r="AC9" s="305"/>
      <c r="AD9" s="305"/>
      <c r="AE9" s="305"/>
      <c r="AF9" s="305"/>
      <c r="AG9" s="305"/>
      <c r="AH9" s="305"/>
      <c r="AI9" s="305"/>
    </row>
    <row r="10" spans="2:35" ht="35.450000000000003" customHeight="1" x14ac:dyDescent="0.15">
      <c r="B10" s="303"/>
      <c r="C10" s="305"/>
      <c r="D10" s="305"/>
      <c r="E10" s="305"/>
      <c r="F10" s="305"/>
      <c r="G10" s="305"/>
      <c r="H10" s="305"/>
      <c r="I10" s="305"/>
      <c r="J10" s="305"/>
      <c r="K10" s="305"/>
      <c r="L10" s="305"/>
      <c r="M10" s="305"/>
      <c r="N10" s="305"/>
      <c r="O10" s="305"/>
      <c r="P10" s="305"/>
      <c r="Q10" s="305"/>
      <c r="R10" s="305"/>
      <c r="S10" s="305"/>
      <c r="T10" s="305"/>
      <c r="U10" s="305"/>
      <c r="V10" s="305"/>
      <c r="W10" s="305"/>
      <c r="X10" s="305"/>
      <c r="Y10" s="305"/>
      <c r="Z10" s="305"/>
      <c r="AA10" s="305"/>
      <c r="AB10" s="305"/>
      <c r="AC10" s="305"/>
      <c r="AD10" s="305"/>
      <c r="AE10" s="305"/>
      <c r="AF10" s="305"/>
      <c r="AG10" s="305"/>
      <c r="AH10" s="305"/>
      <c r="AI10" s="305"/>
    </row>
    <row r="11" spans="2:35" ht="35.450000000000003" customHeight="1" x14ac:dyDescent="0.15">
      <c r="B11" s="303"/>
      <c r="C11" s="305"/>
      <c r="D11" s="305"/>
      <c r="E11" s="305"/>
      <c r="F11" s="305"/>
      <c r="G11" s="305"/>
      <c r="H11" s="305"/>
      <c r="I11" s="305"/>
      <c r="J11" s="305"/>
      <c r="K11" s="305"/>
      <c r="L11" s="305"/>
      <c r="M11" s="305"/>
      <c r="N11" s="305"/>
      <c r="O11" s="305"/>
      <c r="P11" s="305"/>
      <c r="Q11" s="305"/>
      <c r="R11" s="305"/>
      <c r="S11" s="305"/>
      <c r="T11" s="305"/>
      <c r="U11" s="305"/>
      <c r="V11" s="305"/>
      <c r="W11" s="305"/>
      <c r="X11" s="305"/>
      <c r="Y11" s="305"/>
      <c r="Z11" s="305"/>
      <c r="AA11" s="305"/>
      <c r="AB11" s="305"/>
      <c r="AC11" s="305"/>
      <c r="AD11" s="305"/>
      <c r="AE11" s="305"/>
      <c r="AF11" s="305"/>
      <c r="AG11" s="305"/>
      <c r="AH11" s="305"/>
      <c r="AI11" s="305"/>
    </row>
    <row r="12" spans="2:35" ht="35.450000000000003" customHeight="1" x14ac:dyDescent="0.15">
      <c r="B12" s="303"/>
      <c r="C12" s="305"/>
      <c r="D12" s="305"/>
      <c r="E12" s="305"/>
      <c r="F12" s="305"/>
      <c r="G12" s="305"/>
      <c r="H12" s="305"/>
      <c r="I12" s="305"/>
      <c r="J12" s="305"/>
      <c r="K12" s="305"/>
      <c r="L12" s="305"/>
      <c r="M12" s="305"/>
      <c r="N12" s="305"/>
      <c r="O12" s="305"/>
      <c r="P12" s="305"/>
      <c r="Q12" s="305"/>
      <c r="R12" s="305"/>
      <c r="S12" s="305"/>
      <c r="T12" s="305"/>
      <c r="U12" s="305"/>
      <c r="V12" s="305"/>
      <c r="W12" s="305"/>
      <c r="X12" s="305"/>
      <c r="Y12" s="305"/>
      <c r="Z12" s="305"/>
      <c r="AA12" s="305"/>
      <c r="AB12" s="305"/>
      <c r="AC12" s="305"/>
      <c r="AD12" s="305"/>
      <c r="AE12" s="305"/>
      <c r="AF12" s="305"/>
      <c r="AG12" s="305"/>
      <c r="AH12" s="305"/>
      <c r="AI12" s="305"/>
    </row>
    <row r="13" spans="2:35" ht="35.450000000000003" customHeight="1" x14ac:dyDescent="0.15">
      <c r="B13" s="303"/>
      <c r="C13" s="305"/>
      <c r="D13" s="305"/>
      <c r="E13" s="305"/>
      <c r="F13" s="305"/>
      <c r="G13" s="305"/>
      <c r="H13" s="305"/>
      <c r="I13" s="305"/>
      <c r="J13" s="305"/>
      <c r="K13" s="305"/>
      <c r="L13" s="305"/>
      <c r="M13" s="305"/>
      <c r="N13" s="305"/>
      <c r="O13" s="305"/>
      <c r="P13" s="305"/>
      <c r="Q13" s="305"/>
      <c r="R13" s="305"/>
      <c r="S13" s="305"/>
      <c r="T13" s="305"/>
      <c r="U13" s="305"/>
      <c r="V13" s="305"/>
      <c r="W13" s="305"/>
      <c r="X13" s="305"/>
      <c r="Y13" s="305"/>
      <c r="Z13" s="305"/>
      <c r="AA13" s="305"/>
      <c r="AB13" s="305"/>
      <c r="AC13" s="305"/>
      <c r="AD13" s="305"/>
      <c r="AE13" s="305"/>
      <c r="AF13" s="305"/>
      <c r="AG13" s="305"/>
      <c r="AH13" s="305"/>
      <c r="AI13" s="305"/>
    </row>
    <row r="14" spans="2:35" ht="35.450000000000003" customHeight="1" x14ac:dyDescent="0.15">
      <c r="B14" s="303"/>
      <c r="C14" s="305"/>
      <c r="D14" s="305"/>
      <c r="E14" s="305"/>
      <c r="F14" s="305"/>
      <c r="G14" s="305"/>
      <c r="H14" s="305"/>
      <c r="I14" s="305"/>
      <c r="J14" s="305"/>
      <c r="K14" s="305"/>
      <c r="L14" s="305"/>
      <c r="M14" s="305"/>
      <c r="N14" s="305"/>
      <c r="O14" s="305"/>
      <c r="P14" s="305"/>
      <c r="Q14" s="305"/>
      <c r="R14" s="305"/>
      <c r="S14" s="305"/>
      <c r="T14" s="305"/>
      <c r="U14" s="305"/>
      <c r="V14" s="305"/>
      <c r="W14" s="305"/>
      <c r="X14" s="305"/>
      <c r="Y14" s="305"/>
      <c r="Z14" s="305"/>
      <c r="AA14" s="305"/>
      <c r="AB14" s="305"/>
      <c r="AC14" s="305"/>
      <c r="AD14" s="305"/>
      <c r="AE14" s="305"/>
      <c r="AF14" s="305"/>
      <c r="AG14" s="305"/>
      <c r="AH14" s="305"/>
      <c r="AI14" s="305"/>
    </row>
    <row r="15" spans="2:35" ht="35.450000000000003" customHeight="1" x14ac:dyDescent="0.15">
      <c r="B15" s="303"/>
      <c r="C15" s="305"/>
      <c r="D15" s="305"/>
      <c r="E15" s="305"/>
      <c r="F15" s="305"/>
      <c r="G15" s="305"/>
      <c r="H15" s="305"/>
      <c r="I15" s="305"/>
      <c r="J15" s="305"/>
      <c r="K15" s="305"/>
      <c r="L15" s="305"/>
      <c r="M15" s="305"/>
      <c r="N15" s="305"/>
      <c r="O15" s="305"/>
      <c r="P15" s="305"/>
      <c r="Q15" s="305"/>
      <c r="R15" s="305"/>
      <c r="S15" s="305"/>
      <c r="T15" s="305"/>
      <c r="U15" s="305"/>
      <c r="V15" s="305"/>
      <c r="W15" s="305"/>
      <c r="X15" s="305"/>
      <c r="Y15" s="305"/>
      <c r="Z15" s="305"/>
      <c r="AA15" s="305"/>
      <c r="AB15" s="305"/>
      <c r="AC15" s="305"/>
      <c r="AD15" s="305"/>
      <c r="AE15" s="305"/>
      <c r="AF15" s="305"/>
      <c r="AG15" s="305"/>
      <c r="AH15" s="305"/>
      <c r="AI15" s="305"/>
    </row>
    <row r="16" spans="2:35" ht="35.450000000000003" customHeight="1" x14ac:dyDescent="0.15">
      <c r="B16" s="303"/>
      <c r="C16" s="305"/>
      <c r="D16" s="305"/>
      <c r="E16" s="305"/>
      <c r="F16" s="305"/>
      <c r="G16" s="305"/>
      <c r="H16" s="305"/>
      <c r="I16" s="305"/>
      <c r="J16" s="305"/>
      <c r="K16" s="305"/>
      <c r="L16" s="305"/>
      <c r="M16" s="305"/>
      <c r="N16" s="305"/>
      <c r="O16" s="305"/>
      <c r="P16" s="305"/>
      <c r="Q16" s="305"/>
      <c r="R16" s="305"/>
      <c r="S16" s="305"/>
      <c r="T16" s="305"/>
      <c r="U16" s="305"/>
      <c r="V16" s="305"/>
      <c r="W16" s="305"/>
      <c r="X16" s="305"/>
      <c r="Y16" s="305"/>
      <c r="Z16" s="305"/>
      <c r="AA16" s="305"/>
      <c r="AB16" s="305"/>
      <c r="AC16" s="305"/>
      <c r="AD16" s="305"/>
      <c r="AE16" s="305"/>
      <c r="AF16" s="305"/>
      <c r="AG16" s="305"/>
      <c r="AH16" s="305"/>
      <c r="AI16" s="305"/>
    </row>
    <row r="17" spans="2:35" ht="35.450000000000003" customHeight="1" x14ac:dyDescent="0.15">
      <c r="B17" s="303"/>
      <c r="C17" s="305"/>
      <c r="D17" s="305"/>
      <c r="E17" s="305"/>
      <c r="F17" s="305"/>
      <c r="G17" s="305"/>
      <c r="H17" s="305"/>
      <c r="I17" s="305"/>
      <c r="J17" s="305"/>
      <c r="K17" s="305"/>
      <c r="L17" s="305"/>
      <c r="M17" s="305"/>
      <c r="N17" s="305"/>
      <c r="O17" s="305"/>
      <c r="P17" s="305"/>
      <c r="Q17" s="305"/>
      <c r="R17" s="305"/>
      <c r="S17" s="305"/>
      <c r="T17" s="305"/>
      <c r="U17" s="305"/>
      <c r="V17" s="305"/>
      <c r="W17" s="305"/>
      <c r="X17" s="305"/>
      <c r="Y17" s="305"/>
      <c r="Z17" s="305"/>
      <c r="AA17" s="305"/>
      <c r="AB17" s="305"/>
      <c r="AC17" s="305"/>
      <c r="AD17" s="305"/>
      <c r="AE17" s="305"/>
      <c r="AF17" s="305"/>
      <c r="AG17" s="305"/>
      <c r="AH17" s="305"/>
      <c r="AI17" s="305"/>
    </row>
    <row r="18" spans="2:35" ht="53.25" customHeight="1" x14ac:dyDescent="0.15">
      <c r="B18" s="303"/>
      <c r="C18" s="305"/>
      <c r="D18" s="305"/>
      <c r="E18" s="305"/>
      <c r="F18" s="305"/>
      <c r="G18" s="305"/>
      <c r="H18" s="305"/>
      <c r="I18" s="305"/>
      <c r="J18" s="305"/>
      <c r="K18" s="305"/>
      <c r="L18" s="305"/>
      <c r="M18" s="305"/>
      <c r="N18" s="305"/>
      <c r="O18" s="305"/>
      <c r="P18" s="305"/>
      <c r="Q18" s="305"/>
      <c r="R18" s="305"/>
      <c r="S18" s="305"/>
      <c r="T18" s="305"/>
      <c r="U18" s="305"/>
      <c r="V18" s="305"/>
      <c r="W18" s="305"/>
      <c r="X18" s="305"/>
      <c r="Y18" s="305"/>
      <c r="Z18" s="305"/>
      <c r="AA18" s="305"/>
      <c r="AB18" s="305"/>
      <c r="AC18" s="305"/>
      <c r="AD18" s="305"/>
      <c r="AE18" s="305"/>
      <c r="AF18" s="305"/>
      <c r="AG18" s="305"/>
      <c r="AH18" s="305"/>
      <c r="AI18" s="305"/>
    </row>
    <row r="19" spans="2:35" ht="15" customHeight="1" x14ac:dyDescent="0.15">
      <c r="B19" s="21"/>
      <c r="C19" s="21"/>
      <c r="D19" s="3"/>
    </row>
  </sheetData>
  <mergeCells count="15">
    <mergeCell ref="B6:B18"/>
    <mergeCell ref="C6:AI18"/>
    <mergeCell ref="B3:AI3"/>
    <mergeCell ref="B4:D4"/>
    <mergeCell ref="E4:I4"/>
    <mergeCell ref="J4:L4"/>
    <mergeCell ref="M4:R4"/>
    <mergeCell ref="S4:V5"/>
    <mergeCell ref="W4:AB5"/>
    <mergeCell ref="AC4:AE5"/>
    <mergeCell ref="AF4:AI5"/>
    <mergeCell ref="B5:D5"/>
    <mergeCell ref="E5:I5"/>
    <mergeCell ref="J5:L5"/>
    <mergeCell ref="M5:R5"/>
  </mergeCells>
  <phoneticPr fontId="10"/>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7B5BE-74C4-43F1-8E49-BD893DD90925}">
  <sheetPr>
    <pageSetUpPr fitToPage="1"/>
  </sheetPr>
  <dimension ref="B2:AC32"/>
  <sheetViews>
    <sheetView showGridLines="0" showZeros="0" view="pageBreakPreview" zoomScaleNormal="100" zoomScaleSheetLayoutView="100" workbookViewId="0">
      <selection activeCell="Y13" sqref="Y13:Y18"/>
    </sheetView>
  </sheetViews>
  <sheetFormatPr defaultColWidth="9" defaultRowHeight="12" x14ac:dyDescent="0.15"/>
  <cols>
    <col min="1" max="1" width="1.625" style="345" customWidth="1"/>
    <col min="2" max="2" width="4.125" style="345" customWidth="1"/>
    <col min="3" max="21" width="5.875" style="345" customWidth="1"/>
    <col min="22" max="22" width="8.25" style="345" customWidth="1"/>
    <col min="23" max="24" width="6.75" style="345" customWidth="1"/>
    <col min="25" max="25" width="8.625" style="345" customWidth="1"/>
    <col min="26" max="26" width="1.375" style="345" customWidth="1"/>
    <col min="27" max="29" width="0" style="345" hidden="1" customWidth="1"/>
    <col min="30" max="16384" width="9" style="345"/>
  </cols>
  <sheetData>
    <row r="2" spans="2:29" ht="24.95" customHeight="1" x14ac:dyDescent="0.15">
      <c r="B2" s="6" t="s">
        <v>334</v>
      </c>
      <c r="C2" s="3"/>
      <c r="D2" s="3"/>
      <c r="E2" s="3"/>
      <c r="F2" s="3"/>
      <c r="G2" s="3"/>
      <c r="H2" s="3"/>
      <c r="I2" s="3"/>
      <c r="J2" s="3"/>
      <c r="K2" s="3"/>
      <c r="L2" s="3"/>
      <c r="M2" s="3"/>
      <c r="N2" s="339"/>
      <c r="O2" s="340"/>
      <c r="P2" s="341"/>
      <c r="Q2" s="342"/>
      <c r="R2" s="342"/>
      <c r="S2" s="343"/>
      <c r="T2" s="140" t="s">
        <v>335</v>
      </c>
      <c r="U2" s="140"/>
      <c r="V2" s="344" t="s">
        <v>329</v>
      </c>
      <c r="W2" s="344"/>
      <c r="X2" s="344"/>
      <c r="Y2" s="344"/>
      <c r="AA2" s="346" t="s">
        <v>336</v>
      </c>
      <c r="AB2" s="3" t="s">
        <v>337</v>
      </c>
      <c r="AC2" s="3" t="s">
        <v>338</v>
      </c>
    </row>
    <row r="3" spans="2:29" ht="20.100000000000001" customHeight="1" x14ac:dyDescent="0.15">
      <c r="B3" s="139" t="s">
        <v>8</v>
      </c>
      <c r="C3" s="139"/>
      <c r="D3" s="347" t="s">
        <v>327</v>
      </c>
      <c r="E3" s="347"/>
      <c r="F3" s="347"/>
      <c r="G3" s="347"/>
      <c r="H3" s="140" t="s">
        <v>9</v>
      </c>
      <c r="I3" s="140"/>
      <c r="J3" s="347" t="s">
        <v>339</v>
      </c>
      <c r="K3" s="347"/>
      <c r="L3" s="347"/>
      <c r="M3" s="347"/>
      <c r="N3" s="140" t="s">
        <v>2</v>
      </c>
      <c r="O3" s="140"/>
      <c r="P3" s="347" t="s">
        <v>315</v>
      </c>
      <c r="Q3" s="347"/>
      <c r="R3" s="347"/>
      <c r="S3" s="347"/>
      <c r="T3" s="140" t="s">
        <v>340</v>
      </c>
      <c r="U3" s="140"/>
      <c r="V3" s="348" t="s">
        <v>341</v>
      </c>
      <c r="W3" s="348"/>
      <c r="X3" s="348"/>
      <c r="Y3" s="348"/>
      <c r="AA3" s="346" t="s">
        <v>342</v>
      </c>
      <c r="AB3" s="3" t="s">
        <v>343</v>
      </c>
      <c r="AC3" s="3" t="s">
        <v>344</v>
      </c>
    </row>
    <row r="4" spans="2:29" ht="20.100000000000001" customHeight="1" x14ac:dyDescent="0.15">
      <c r="B4" s="138" t="s">
        <v>3</v>
      </c>
      <c r="C4" s="138"/>
      <c r="D4" s="349" t="s">
        <v>328</v>
      </c>
      <c r="E4" s="349"/>
      <c r="F4" s="349"/>
      <c r="G4" s="349"/>
      <c r="H4" s="140"/>
      <c r="I4" s="140"/>
      <c r="J4" s="347"/>
      <c r="K4" s="347"/>
      <c r="L4" s="347"/>
      <c r="M4" s="347"/>
      <c r="N4" s="140"/>
      <c r="O4" s="140"/>
      <c r="P4" s="347"/>
      <c r="Q4" s="347"/>
      <c r="R4" s="347"/>
      <c r="S4" s="347"/>
      <c r="T4" s="140" t="s">
        <v>345</v>
      </c>
      <c r="U4" s="140"/>
      <c r="V4" s="348" t="s">
        <v>341</v>
      </c>
      <c r="W4" s="348"/>
      <c r="X4" s="348"/>
      <c r="Y4" s="348"/>
      <c r="AA4" s="346" t="s">
        <v>346</v>
      </c>
      <c r="AC4" s="3" t="s">
        <v>347</v>
      </c>
    </row>
    <row r="5" spans="2:29" ht="20.100000000000001" customHeight="1" x14ac:dyDescent="0.15">
      <c r="B5" s="318" t="s">
        <v>4</v>
      </c>
      <c r="C5" s="318"/>
      <c r="D5" s="350" t="s">
        <v>5</v>
      </c>
      <c r="E5" s="347" t="s">
        <v>317</v>
      </c>
      <c r="F5" s="347"/>
      <c r="G5" s="347"/>
      <c r="H5" s="140" t="s">
        <v>348</v>
      </c>
      <c r="I5" s="140"/>
      <c r="J5" s="140"/>
      <c r="K5" s="351" t="s">
        <v>349</v>
      </c>
      <c r="L5" s="352"/>
      <c r="M5" s="352"/>
      <c r="N5" s="352"/>
      <c r="O5" s="179" t="s">
        <v>350</v>
      </c>
      <c r="P5" s="180"/>
      <c r="Q5" s="353">
        <v>45113</v>
      </c>
      <c r="R5" s="354"/>
      <c r="S5" s="355"/>
      <c r="T5" s="140" t="s">
        <v>95</v>
      </c>
      <c r="U5" s="140"/>
      <c r="V5" s="99" t="s">
        <v>94</v>
      </c>
      <c r="W5" s="356">
        <v>352.5</v>
      </c>
      <c r="X5" s="356"/>
      <c r="Y5" s="34" t="s">
        <v>93</v>
      </c>
      <c r="AA5" s="346" t="s">
        <v>351</v>
      </c>
      <c r="AC5" s="3" t="s">
        <v>352</v>
      </c>
    </row>
    <row r="6" spans="2:29" ht="20.100000000000001" customHeight="1" x14ac:dyDescent="0.15">
      <c r="B6" s="318"/>
      <c r="C6" s="318"/>
      <c r="D6" s="350" t="s">
        <v>6</v>
      </c>
      <c r="E6" s="357" t="s">
        <v>317</v>
      </c>
      <c r="F6" s="357"/>
      <c r="G6" s="357"/>
      <c r="H6" s="140" t="s">
        <v>353</v>
      </c>
      <c r="I6" s="140"/>
      <c r="J6" s="140"/>
      <c r="K6" s="351" t="s">
        <v>354</v>
      </c>
      <c r="L6" s="352"/>
      <c r="M6" s="352"/>
      <c r="N6" s="352"/>
      <c r="O6" s="358"/>
      <c r="P6" s="359"/>
      <c r="Q6" s="360"/>
      <c r="R6" s="361"/>
      <c r="S6" s="362"/>
      <c r="T6" s="139" t="s">
        <v>7</v>
      </c>
      <c r="U6" s="139"/>
      <c r="V6" s="363" t="s">
        <v>355</v>
      </c>
      <c r="W6" s="364"/>
      <c r="X6" s="364"/>
      <c r="Y6" s="365"/>
      <c r="AC6" s="3" t="s">
        <v>356</v>
      </c>
    </row>
    <row r="7" spans="2:29" ht="6.95" customHeight="1" x14ac:dyDescent="0.15">
      <c r="B7" s="366" t="s">
        <v>357</v>
      </c>
      <c r="C7" s="367" t="s">
        <v>358</v>
      </c>
      <c r="D7" s="368">
        <v>342428.07</v>
      </c>
      <c r="E7" s="369"/>
      <c r="F7" s="311" t="s">
        <v>359</v>
      </c>
      <c r="G7" s="312"/>
      <c r="H7" s="311" t="s">
        <v>360</v>
      </c>
      <c r="I7" s="313"/>
      <c r="J7" s="116" t="s">
        <v>361</v>
      </c>
      <c r="K7" s="118"/>
      <c r="L7" s="139" t="s">
        <v>362</v>
      </c>
      <c r="M7" s="370">
        <v>6</v>
      </c>
      <c r="N7" s="139" t="s">
        <v>363</v>
      </c>
      <c r="O7" s="370">
        <v>3</v>
      </c>
      <c r="P7" s="371" t="s">
        <v>364</v>
      </c>
      <c r="Q7" s="372"/>
      <c r="R7" s="311" t="s">
        <v>365</v>
      </c>
      <c r="S7" s="313"/>
      <c r="T7" s="373" t="s">
        <v>346</v>
      </c>
      <c r="U7" s="374"/>
      <c r="V7" s="375" t="s">
        <v>366</v>
      </c>
      <c r="W7" s="376" t="s">
        <v>367</v>
      </c>
      <c r="X7" s="377"/>
      <c r="Y7" s="378"/>
      <c r="AC7" s="3" t="s">
        <v>368</v>
      </c>
    </row>
    <row r="8" spans="2:29" ht="6.95" customHeight="1" x14ac:dyDescent="0.15">
      <c r="B8" s="366"/>
      <c r="C8" s="379"/>
      <c r="D8" s="380"/>
      <c r="E8" s="381"/>
      <c r="F8" s="382"/>
      <c r="G8" s="383"/>
      <c r="H8" s="382"/>
      <c r="I8" s="384"/>
      <c r="J8" s="157"/>
      <c r="K8" s="385"/>
      <c r="L8" s="386"/>
      <c r="M8" s="387"/>
      <c r="N8" s="386"/>
      <c r="O8" s="387"/>
      <c r="P8" s="388"/>
      <c r="Q8" s="389"/>
      <c r="R8" s="382"/>
      <c r="S8" s="384"/>
      <c r="T8" s="390"/>
      <c r="U8" s="391"/>
      <c r="V8" s="392"/>
      <c r="W8" s="377"/>
      <c r="X8" s="377"/>
      <c r="Y8" s="378"/>
      <c r="AC8" s="3" t="s">
        <v>369</v>
      </c>
    </row>
    <row r="9" spans="2:29" ht="6.95" customHeight="1" x14ac:dyDescent="0.15">
      <c r="B9" s="366"/>
      <c r="C9" s="393"/>
      <c r="D9" s="394"/>
      <c r="E9" s="395"/>
      <c r="F9" s="382"/>
      <c r="G9" s="383"/>
      <c r="H9" s="382"/>
      <c r="I9" s="384"/>
      <c r="J9" s="157"/>
      <c r="K9" s="385"/>
      <c r="L9" s="386"/>
      <c r="M9" s="387"/>
      <c r="N9" s="386"/>
      <c r="O9" s="387"/>
      <c r="P9" s="388"/>
      <c r="Q9" s="389"/>
      <c r="R9" s="382"/>
      <c r="S9" s="384"/>
      <c r="T9" s="390"/>
      <c r="U9" s="391"/>
      <c r="V9" s="392"/>
      <c r="W9" s="377"/>
      <c r="X9" s="377"/>
      <c r="Y9" s="378"/>
    </row>
    <row r="10" spans="2:29" ht="6.95" customHeight="1" x14ac:dyDescent="0.15">
      <c r="B10" s="366"/>
      <c r="C10" s="367" t="s">
        <v>370</v>
      </c>
      <c r="D10" s="368">
        <v>1320224.21</v>
      </c>
      <c r="E10" s="369"/>
      <c r="F10" s="382"/>
      <c r="G10" s="383"/>
      <c r="H10" s="382"/>
      <c r="I10" s="384"/>
      <c r="J10" s="157"/>
      <c r="K10" s="385"/>
      <c r="L10" s="386"/>
      <c r="M10" s="396"/>
      <c r="N10" s="386"/>
      <c r="O10" s="396"/>
      <c r="P10" s="388"/>
      <c r="Q10" s="397"/>
      <c r="R10" s="382"/>
      <c r="S10" s="384"/>
      <c r="T10" s="390"/>
      <c r="U10" s="391"/>
      <c r="V10" s="392"/>
      <c r="W10" s="377"/>
      <c r="X10" s="377"/>
      <c r="Y10" s="378"/>
    </row>
    <row r="11" spans="2:29" ht="6.95" customHeight="1" x14ac:dyDescent="0.15">
      <c r="B11" s="366"/>
      <c r="C11" s="379"/>
      <c r="D11" s="380"/>
      <c r="E11" s="381"/>
      <c r="F11" s="382"/>
      <c r="G11" s="383"/>
      <c r="H11" s="382"/>
      <c r="I11" s="384"/>
      <c r="J11" s="116" t="s">
        <v>371</v>
      </c>
      <c r="K11" s="118"/>
      <c r="L11" s="139" t="s">
        <v>362</v>
      </c>
      <c r="M11" s="370">
        <v>1</v>
      </c>
      <c r="N11" s="139" t="s">
        <v>363</v>
      </c>
      <c r="O11" s="372"/>
      <c r="P11" s="371" t="s">
        <v>364</v>
      </c>
      <c r="Q11" s="372"/>
      <c r="R11" s="382"/>
      <c r="S11" s="384"/>
      <c r="T11" s="390"/>
      <c r="U11" s="391"/>
      <c r="V11" s="392"/>
      <c r="W11" s="377"/>
      <c r="X11" s="377"/>
      <c r="Y11" s="378"/>
    </row>
    <row r="12" spans="2:29" ht="6.95" customHeight="1" x14ac:dyDescent="0.15">
      <c r="B12" s="366"/>
      <c r="C12" s="393"/>
      <c r="D12" s="394"/>
      <c r="E12" s="395"/>
      <c r="F12" s="382"/>
      <c r="G12" s="383"/>
      <c r="H12" s="382"/>
      <c r="I12" s="384"/>
      <c r="J12" s="157"/>
      <c r="K12" s="385"/>
      <c r="L12" s="386"/>
      <c r="M12" s="387"/>
      <c r="N12" s="386"/>
      <c r="O12" s="389"/>
      <c r="P12" s="388"/>
      <c r="Q12" s="389"/>
      <c r="R12" s="382"/>
      <c r="S12" s="384"/>
      <c r="T12" s="390"/>
      <c r="U12" s="391"/>
      <c r="V12" s="392"/>
      <c r="W12" s="377"/>
      <c r="X12" s="377"/>
      <c r="Y12" s="378"/>
    </row>
    <row r="13" spans="2:29" ht="6.95" customHeight="1" x14ac:dyDescent="0.15">
      <c r="B13" s="366" t="s">
        <v>372</v>
      </c>
      <c r="C13" s="367" t="s">
        <v>358</v>
      </c>
      <c r="D13" s="368">
        <v>342433.96</v>
      </c>
      <c r="E13" s="369"/>
      <c r="F13" s="382"/>
      <c r="G13" s="383"/>
      <c r="H13" s="382"/>
      <c r="I13" s="384"/>
      <c r="J13" s="157"/>
      <c r="K13" s="385"/>
      <c r="L13" s="386"/>
      <c r="M13" s="387"/>
      <c r="N13" s="386"/>
      <c r="O13" s="389"/>
      <c r="P13" s="388"/>
      <c r="Q13" s="389"/>
      <c r="R13" s="382"/>
      <c r="S13" s="384"/>
      <c r="T13" s="390"/>
      <c r="U13" s="391"/>
      <c r="V13" s="392"/>
      <c r="W13" s="398" t="s">
        <v>373</v>
      </c>
      <c r="X13" s="399"/>
      <c r="Y13" s="378">
        <v>0</v>
      </c>
    </row>
    <row r="14" spans="2:29" ht="6.95" customHeight="1" x14ac:dyDescent="0.15">
      <c r="B14" s="367"/>
      <c r="C14" s="379"/>
      <c r="D14" s="380"/>
      <c r="E14" s="381"/>
      <c r="F14" s="382"/>
      <c r="G14" s="383"/>
      <c r="H14" s="382"/>
      <c r="I14" s="384"/>
      <c r="J14" s="119"/>
      <c r="K14" s="121"/>
      <c r="L14" s="386"/>
      <c r="M14" s="396"/>
      <c r="N14" s="386"/>
      <c r="O14" s="397"/>
      <c r="P14" s="388"/>
      <c r="Q14" s="397"/>
      <c r="R14" s="382"/>
      <c r="S14" s="384"/>
      <c r="T14" s="390"/>
      <c r="U14" s="391"/>
      <c r="V14" s="392"/>
      <c r="W14" s="399"/>
      <c r="X14" s="399"/>
      <c r="Y14" s="378"/>
    </row>
    <row r="15" spans="2:29" ht="6.95" customHeight="1" x14ac:dyDescent="0.15">
      <c r="B15" s="367"/>
      <c r="C15" s="393"/>
      <c r="D15" s="394"/>
      <c r="E15" s="395"/>
      <c r="F15" s="382"/>
      <c r="G15" s="383"/>
      <c r="H15" s="382"/>
      <c r="I15" s="384"/>
      <c r="J15" s="157" t="s">
        <v>374</v>
      </c>
      <c r="K15" s="385"/>
      <c r="L15" s="139" t="s">
        <v>362</v>
      </c>
      <c r="M15" s="400"/>
      <c r="N15" s="139" t="s">
        <v>363</v>
      </c>
      <c r="O15" s="400"/>
      <c r="P15" s="371" t="s">
        <v>364</v>
      </c>
      <c r="Q15" s="401"/>
      <c r="R15" s="382"/>
      <c r="S15" s="384"/>
      <c r="T15" s="390"/>
      <c r="U15" s="391"/>
      <c r="V15" s="392"/>
      <c r="W15" s="399"/>
      <c r="X15" s="399"/>
      <c r="Y15" s="378"/>
      <c r="AC15" s="345">
        <v>0</v>
      </c>
    </row>
    <row r="16" spans="2:29" ht="6.95" customHeight="1" x14ac:dyDescent="0.15">
      <c r="B16" s="367"/>
      <c r="C16" s="367" t="s">
        <v>370</v>
      </c>
      <c r="D16" s="368">
        <v>1320236</v>
      </c>
      <c r="E16" s="369"/>
      <c r="F16" s="382"/>
      <c r="G16" s="383"/>
      <c r="H16" s="382"/>
      <c r="I16" s="384"/>
      <c r="J16" s="157"/>
      <c r="K16" s="385"/>
      <c r="L16" s="386"/>
      <c r="M16" s="402"/>
      <c r="N16" s="386"/>
      <c r="O16" s="402"/>
      <c r="P16" s="388"/>
      <c r="Q16" s="403"/>
      <c r="R16" s="382"/>
      <c r="S16" s="384"/>
      <c r="T16" s="390"/>
      <c r="U16" s="391"/>
      <c r="V16" s="392"/>
      <c r="W16" s="399"/>
      <c r="X16" s="399"/>
      <c r="Y16" s="378"/>
    </row>
    <row r="17" spans="2:25" ht="6.95" customHeight="1" x14ac:dyDescent="0.15">
      <c r="B17" s="367"/>
      <c r="C17" s="379"/>
      <c r="D17" s="380"/>
      <c r="E17" s="381"/>
      <c r="F17" s="382"/>
      <c r="G17" s="383"/>
      <c r="H17" s="382"/>
      <c r="I17" s="384"/>
      <c r="J17" s="157"/>
      <c r="K17" s="385"/>
      <c r="L17" s="386"/>
      <c r="M17" s="402"/>
      <c r="N17" s="386"/>
      <c r="O17" s="402"/>
      <c r="P17" s="388"/>
      <c r="Q17" s="403"/>
      <c r="R17" s="382"/>
      <c r="S17" s="384"/>
      <c r="T17" s="390"/>
      <c r="U17" s="391"/>
      <c r="V17" s="392"/>
      <c r="W17" s="399"/>
      <c r="X17" s="399"/>
      <c r="Y17" s="378"/>
    </row>
    <row r="18" spans="2:25" ht="6.95" customHeight="1" x14ac:dyDescent="0.15">
      <c r="B18" s="366"/>
      <c r="C18" s="393"/>
      <c r="D18" s="394"/>
      <c r="E18" s="395"/>
      <c r="F18" s="314"/>
      <c r="G18" s="315"/>
      <c r="H18" s="314"/>
      <c r="I18" s="316"/>
      <c r="J18" s="119"/>
      <c r="K18" s="121"/>
      <c r="L18" s="138"/>
      <c r="M18" s="404"/>
      <c r="N18" s="138"/>
      <c r="O18" s="404"/>
      <c r="P18" s="405"/>
      <c r="Q18" s="406"/>
      <c r="R18" s="314"/>
      <c r="S18" s="316"/>
      <c r="T18" s="407"/>
      <c r="U18" s="408"/>
      <c r="V18" s="409"/>
      <c r="W18" s="399"/>
      <c r="X18" s="399"/>
      <c r="Y18" s="378"/>
    </row>
    <row r="19" spans="2:25" ht="39.950000000000003" customHeight="1" x14ac:dyDescent="0.15">
      <c r="B19" s="410" t="s">
        <v>375</v>
      </c>
      <c r="C19" s="411"/>
      <c r="D19" s="412"/>
      <c r="E19" s="412"/>
      <c r="F19" s="412"/>
      <c r="G19" s="412"/>
      <c r="H19" s="412"/>
      <c r="I19" s="412"/>
      <c r="J19" s="412"/>
      <c r="K19" s="412"/>
      <c r="L19" s="412"/>
      <c r="M19" s="412"/>
      <c r="N19" s="412"/>
      <c r="O19" s="412"/>
      <c r="P19" s="412"/>
      <c r="Q19" s="412"/>
      <c r="R19" s="412"/>
      <c r="S19" s="412"/>
      <c r="T19" s="412"/>
      <c r="U19" s="412"/>
      <c r="V19" s="412"/>
      <c r="W19" s="412"/>
      <c r="X19" s="412"/>
      <c r="Y19" s="413"/>
    </row>
    <row r="20" spans="2:25" ht="39.950000000000003" customHeight="1" x14ac:dyDescent="0.15">
      <c r="B20" s="410"/>
      <c r="C20" s="1"/>
      <c r="D20" s="1"/>
      <c r="E20" s="1"/>
      <c r="F20" s="1"/>
      <c r="G20" s="1"/>
      <c r="H20" s="414"/>
      <c r="I20" s="1"/>
      <c r="J20" s="1"/>
      <c r="K20" s="1"/>
      <c r="L20" s="1"/>
      <c r="M20" s="414"/>
      <c r="N20" s="414"/>
      <c r="O20" s="1"/>
      <c r="P20" s="1"/>
      <c r="Q20" s="414"/>
      <c r="R20" s="1"/>
      <c r="S20" s="1"/>
      <c r="T20" s="1"/>
      <c r="U20" s="1"/>
      <c r="V20" s="1"/>
      <c r="W20" s="1"/>
      <c r="X20" s="1"/>
      <c r="Y20" s="415"/>
    </row>
    <row r="21" spans="2:25" ht="39.950000000000003" customHeight="1" x14ac:dyDescent="0.15">
      <c r="B21" s="410"/>
      <c r="C21" s="1"/>
      <c r="D21" s="1"/>
      <c r="E21" s="1"/>
      <c r="F21" s="1"/>
      <c r="G21" s="1"/>
      <c r="H21" s="414"/>
      <c r="I21" s="1"/>
      <c r="J21" s="1"/>
      <c r="K21" s="1"/>
      <c r="L21" s="1"/>
      <c r="M21" s="414"/>
      <c r="N21" s="414"/>
      <c r="O21" s="1"/>
      <c r="P21" s="1"/>
      <c r="Q21" s="414"/>
      <c r="R21" s="1"/>
      <c r="S21" s="1"/>
      <c r="T21" s="1"/>
      <c r="U21" s="1"/>
      <c r="V21" s="1"/>
      <c r="W21" s="1"/>
      <c r="X21" s="1"/>
      <c r="Y21" s="415"/>
    </row>
    <row r="22" spans="2:25" ht="39.950000000000003" customHeight="1" x14ac:dyDescent="0.15">
      <c r="B22" s="410"/>
      <c r="C22" s="1"/>
      <c r="D22" s="1"/>
      <c r="E22" s="1"/>
      <c r="F22" s="414"/>
      <c r="G22" s="1"/>
      <c r="H22" s="1"/>
      <c r="I22" s="1"/>
      <c r="J22" s="1"/>
      <c r="K22" s="1"/>
      <c r="L22" s="1"/>
      <c r="M22" s="414"/>
      <c r="N22" s="1"/>
      <c r="O22" s="1"/>
      <c r="P22" s="1"/>
      <c r="Q22" s="414"/>
      <c r="R22" s="1"/>
      <c r="S22" s="1"/>
      <c r="T22" s="1"/>
      <c r="U22" s="1"/>
      <c r="V22" s="1"/>
      <c r="W22" s="1"/>
      <c r="X22" s="1"/>
      <c r="Y22" s="415"/>
    </row>
    <row r="23" spans="2:25" ht="39.950000000000003" customHeight="1" x14ac:dyDescent="0.15">
      <c r="B23" s="410"/>
      <c r="C23" s="1"/>
      <c r="D23" s="1"/>
      <c r="E23" s="1"/>
      <c r="F23" s="414"/>
      <c r="G23" s="414"/>
      <c r="H23" s="1"/>
      <c r="I23" s="1"/>
      <c r="J23" s="1"/>
      <c r="K23" s="1"/>
      <c r="L23" s="1"/>
      <c r="M23" s="414"/>
      <c r="N23" s="1"/>
      <c r="O23" s="1"/>
      <c r="P23" s="1"/>
      <c r="Q23" s="414"/>
      <c r="R23" s="1"/>
      <c r="S23" s="1"/>
      <c r="T23" s="1"/>
      <c r="U23" s="1"/>
      <c r="V23" s="1"/>
      <c r="W23" s="1"/>
      <c r="X23" s="1"/>
      <c r="Y23" s="415"/>
    </row>
    <row r="24" spans="2:25" ht="39.950000000000003" customHeight="1" x14ac:dyDescent="0.15">
      <c r="B24" s="410"/>
      <c r="C24" s="414"/>
      <c r="D24" s="1"/>
      <c r="E24" s="1"/>
      <c r="F24" s="414"/>
      <c r="G24" s="414"/>
      <c r="H24" s="1"/>
      <c r="I24" s="1"/>
      <c r="J24" s="1"/>
      <c r="K24" s="1"/>
      <c r="L24" s="1"/>
      <c r="M24" s="414"/>
      <c r="N24" s="414"/>
      <c r="O24" s="1"/>
      <c r="P24" s="1"/>
      <c r="Q24" s="414"/>
      <c r="R24" s="1"/>
      <c r="S24" s="1"/>
      <c r="T24" s="1"/>
      <c r="U24" s="1"/>
      <c r="V24" s="1"/>
      <c r="W24" s="1"/>
      <c r="X24" s="1"/>
      <c r="Y24" s="415"/>
    </row>
    <row r="25" spans="2:25" ht="39.950000000000003" customHeight="1" x14ac:dyDescent="0.15">
      <c r="B25" s="410"/>
      <c r="C25" s="414"/>
      <c r="D25" s="1"/>
      <c r="E25" s="1"/>
      <c r="F25" s="414"/>
      <c r="G25" s="414"/>
      <c r="H25" s="1"/>
      <c r="I25" s="1"/>
      <c r="J25" s="1"/>
      <c r="K25" s="1"/>
      <c r="L25" s="1"/>
      <c r="M25" s="414"/>
      <c r="N25" s="414"/>
      <c r="O25" s="1"/>
      <c r="P25" s="1"/>
      <c r="Q25" s="414"/>
      <c r="R25" s="1"/>
      <c r="S25" s="1"/>
      <c r="T25" s="1"/>
      <c r="U25" s="1"/>
      <c r="V25" s="1"/>
      <c r="W25" s="1"/>
      <c r="X25" s="1"/>
      <c r="Y25" s="415"/>
    </row>
    <row r="26" spans="2:25" ht="39.950000000000003" customHeight="1" x14ac:dyDescent="0.15">
      <c r="B26" s="410"/>
      <c r="C26" s="414"/>
      <c r="D26" s="1"/>
      <c r="E26" s="1"/>
      <c r="F26" s="2"/>
      <c r="G26" s="416"/>
      <c r="H26" s="416"/>
      <c r="I26" s="416"/>
      <c r="J26" s="416"/>
      <c r="K26" s="416"/>
      <c r="L26" s="1"/>
      <c r="M26" s="414"/>
      <c r="N26" s="414"/>
      <c r="O26" s="1"/>
      <c r="P26" s="417" t="s">
        <v>376</v>
      </c>
      <c r="Q26" s="417"/>
      <c r="R26" s="417"/>
      <c r="S26" s="417"/>
      <c r="T26" s="417"/>
      <c r="U26" s="417"/>
      <c r="V26" s="417"/>
      <c r="W26" s="417"/>
      <c r="X26" s="417"/>
      <c r="Y26" s="418"/>
    </row>
    <row r="27" spans="2:25" ht="45" customHeight="1" x14ac:dyDescent="0.15">
      <c r="B27" s="302"/>
      <c r="C27" s="419"/>
      <c r="D27" s="420"/>
      <c r="E27" s="421"/>
      <c r="F27" s="422"/>
      <c r="G27" s="420"/>
      <c r="H27" s="420"/>
      <c r="I27" s="420"/>
      <c r="J27" s="420"/>
      <c r="K27" s="420"/>
      <c r="L27" s="420"/>
      <c r="M27" s="420"/>
      <c r="N27" s="420"/>
      <c r="O27" s="423"/>
      <c r="P27" s="424"/>
      <c r="Q27" s="424"/>
      <c r="R27" s="424"/>
      <c r="S27" s="424"/>
      <c r="T27" s="424"/>
      <c r="U27" s="424"/>
      <c r="V27" s="424"/>
      <c r="W27" s="424"/>
      <c r="X27" s="424"/>
      <c r="Y27" s="425"/>
    </row>
    <row r="28" spans="2:25" ht="15" customHeight="1" x14ac:dyDescent="0.15">
      <c r="C28" s="3" t="s">
        <v>377</v>
      </c>
    </row>
    <row r="29" spans="2:25" ht="15" customHeight="1" x14ac:dyDescent="0.15">
      <c r="C29" s="3" t="s">
        <v>378</v>
      </c>
    </row>
    <row r="30" spans="2:25" ht="15" customHeight="1" x14ac:dyDescent="0.15">
      <c r="C30" s="3" t="s">
        <v>379</v>
      </c>
    </row>
    <row r="31" spans="2:25" x14ac:dyDescent="0.15">
      <c r="C31" s="3" t="s">
        <v>380</v>
      </c>
    </row>
    <row r="32" spans="2:25" x14ac:dyDescent="0.15">
      <c r="C32" s="3"/>
    </row>
  </sheetData>
  <sheetProtection algorithmName="SHA-512" hashValue="apUN5HSKJvh8ScLb8MbD1dSDpinM5AmALTDdS+AFZOvlIeKWG9pJBJdC0/NImHgmQ2EkX3PAo5h6KcM6onCptQ==" saltValue="xF5IeS24J6IsvROVkzKsmA==" spinCount="100000" sheet="1" scenarios="1" selectLockedCells="1"/>
  <mergeCells count="72">
    <mergeCell ref="B19:B27"/>
    <mergeCell ref="C19:Y19"/>
    <mergeCell ref="P26:Y27"/>
    <mergeCell ref="W13:X18"/>
    <mergeCell ref="Y13:Y18"/>
    <mergeCell ref="J15:K18"/>
    <mergeCell ref="L15:L18"/>
    <mergeCell ref="M15:M18"/>
    <mergeCell ref="N15:N18"/>
    <mergeCell ref="O15:O18"/>
    <mergeCell ref="P15:P18"/>
    <mergeCell ref="Q15:Q18"/>
    <mergeCell ref="N11:N14"/>
    <mergeCell ref="O11:O14"/>
    <mergeCell ref="P11:P14"/>
    <mergeCell ref="Q11:Q14"/>
    <mergeCell ref="B13:B18"/>
    <mergeCell ref="C13:C15"/>
    <mergeCell ref="D13:E15"/>
    <mergeCell ref="C16:C18"/>
    <mergeCell ref="D16:E18"/>
    <mergeCell ref="R7:S18"/>
    <mergeCell ref="T7:U18"/>
    <mergeCell ref="V7:V18"/>
    <mergeCell ref="W7:X12"/>
    <mergeCell ref="Y7:Y12"/>
    <mergeCell ref="C10:C12"/>
    <mergeCell ref="D10:E12"/>
    <mergeCell ref="J11:K14"/>
    <mergeCell ref="L11:L14"/>
    <mergeCell ref="M11:M14"/>
    <mergeCell ref="L7:L10"/>
    <mergeCell ref="M7:M10"/>
    <mergeCell ref="N7:N10"/>
    <mergeCell ref="O7:O10"/>
    <mergeCell ref="P7:P10"/>
    <mergeCell ref="Q7:Q10"/>
    <mergeCell ref="B7:B12"/>
    <mergeCell ref="C7:C9"/>
    <mergeCell ref="D7:E9"/>
    <mergeCell ref="F7:G18"/>
    <mergeCell ref="H7:I18"/>
    <mergeCell ref="J7:K10"/>
    <mergeCell ref="T5:U5"/>
    <mergeCell ref="W5:X5"/>
    <mergeCell ref="E6:G6"/>
    <mergeCell ref="H6:J6"/>
    <mergeCell ref="K6:N6"/>
    <mergeCell ref="T6:U6"/>
    <mergeCell ref="V6:Y6"/>
    <mergeCell ref="B5:C6"/>
    <mergeCell ref="E5:G5"/>
    <mergeCell ref="H5:J5"/>
    <mergeCell ref="K5:N5"/>
    <mergeCell ref="O5:P6"/>
    <mergeCell ref="Q5:S6"/>
    <mergeCell ref="T3:U3"/>
    <mergeCell ref="V3:Y3"/>
    <mergeCell ref="B4:C4"/>
    <mergeCell ref="D4:G4"/>
    <mergeCell ref="T4:U4"/>
    <mergeCell ref="V4:Y4"/>
    <mergeCell ref="N2:O2"/>
    <mergeCell ref="P2:S2"/>
    <mergeCell ref="T2:U2"/>
    <mergeCell ref="V2:Y2"/>
    <mergeCell ref="B3:C3"/>
    <mergeCell ref="D3:G3"/>
    <mergeCell ref="H3:I4"/>
    <mergeCell ref="J3:M4"/>
    <mergeCell ref="N3:O4"/>
    <mergeCell ref="P3:S4"/>
  </mergeCells>
  <phoneticPr fontId="10"/>
  <dataValidations count="3">
    <dataValidation type="list" allowBlank="1" showInputMessage="1" showErrorMessage="1" sqref="V3:Y4" xr:uid="{A7E6A8FD-4D65-4BAA-9793-9B649A86E7AF}">
      <formula1>$AB$2:$AB$3</formula1>
    </dataValidation>
    <dataValidation type="list" allowBlank="1" showInputMessage="1" showErrorMessage="1" sqref="T7:U18" xr:uid="{467A5097-65B8-410E-9838-3CD4EB6DB089}">
      <formula1>$AA$2:$AA$5</formula1>
    </dataValidation>
    <dataValidation type="list" allowBlank="1" showInputMessage="1" showErrorMessage="1" sqref="V6:Y6" xr:uid="{6F397820-E316-406D-A3FC-638F38C06BE2}">
      <formula1>$AC$2:$AC$8</formula1>
    </dataValidation>
  </dataValidations>
  <printOptions horizontalCentered="1"/>
  <pageMargins left="0.19685039370078741" right="0.19685039370078741" top="0.78740157480314965" bottom="0.39370078740157483" header="0.31496062992125984" footer="0.31496062992125984"/>
  <pageSetup paperSize="9" scale="90" orientation="landscape" copies="2" r:id="rId1"/>
  <headerFooter alignWithMargins="0"/>
  <rowBreaks count="1" manualBreakCount="1">
    <brk id="6" max="25" man="1"/>
  </rowBreaks>
  <colBreaks count="1" manualBreakCount="1">
    <brk id="3" min="1" max="31"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39130-2859-4CEE-971F-D1182A556825}">
  <sheetPr>
    <pageSetUpPr fitToPage="1"/>
  </sheetPr>
  <dimension ref="B2:AC32"/>
  <sheetViews>
    <sheetView showGridLines="0" showZeros="0" view="pageBreakPreview" zoomScaleNormal="100" zoomScaleSheetLayoutView="100" workbookViewId="0">
      <selection activeCell="Y13" sqref="Y13:Y18"/>
    </sheetView>
  </sheetViews>
  <sheetFormatPr defaultColWidth="9" defaultRowHeight="12" x14ac:dyDescent="0.15"/>
  <cols>
    <col min="1" max="1" width="1.625" style="345" customWidth="1"/>
    <col min="2" max="2" width="4.125" style="345" customWidth="1"/>
    <col min="3" max="21" width="5.875" style="345" customWidth="1"/>
    <col min="22" max="22" width="8.25" style="345" customWidth="1"/>
    <col min="23" max="24" width="6.75" style="345" customWidth="1"/>
    <col min="25" max="25" width="8.625" style="345" customWidth="1"/>
    <col min="26" max="26" width="1.375" style="345" customWidth="1"/>
    <col min="27" max="29" width="0" style="345" hidden="1" customWidth="1"/>
    <col min="30" max="16384" width="9" style="345"/>
  </cols>
  <sheetData>
    <row r="2" spans="2:29" ht="24.95" customHeight="1" x14ac:dyDescent="0.15">
      <c r="B2" s="6" t="s">
        <v>334</v>
      </c>
      <c r="C2" s="3"/>
      <c r="D2" s="3"/>
      <c r="E2" s="3"/>
      <c r="F2" s="3"/>
      <c r="G2" s="3"/>
      <c r="H2" s="3"/>
      <c r="I2" s="3"/>
      <c r="J2" s="3"/>
      <c r="K2" s="3"/>
      <c r="L2" s="3"/>
      <c r="M2" s="3"/>
      <c r="N2" s="339"/>
      <c r="O2" s="340"/>
      <c r="P2" s="341"/>
      <c r="Q2" s="342"/>
      <c r="R2" s="342"/>
      <c r="S2" s="343"/>
      <c r="T2" s="140" t="s">
        <v>335</v>
      </c>
      <c r="U2" s="140"/>
      <c r="V2" s="344" t="s">
        <v>329</v>
      </c>
      <c r="W2" s="344"/>
      <c r="X2" s="344"/>
      <c r="Y2" s="344"/>
      <c r="AA2" s="346" t="s">
        <v>336</v>
      </c>
      <c r="AB2" s="3" t="s">
        <v>337</v>
      </c>
      <c r="AC2" s="3" t="s">
        <v>338</v>
      </c>
    </row>
    <row r="3" spans="2:29" ht="20.100000000000001" customHeight="1" x14ac:dyDescent="0.15">
      <c r="B3" s="139" t="s">
        <v>8</v>
      </c>
      <c r="C3" s="139"/>
      <c r="D3" s="347" t="s">
        <v>327</v>
      </c>
      <c r="E3" s="347"/>
      <c r="F3" s="347"/>
      <c r="G3" s="347"/>
      <c r="H3" s="140" t="s">
        <v>9</v>
      </c>
      <c r="I3" s="140"/>
      <c r="J3" s="347" t="s">
        <v>339</v>
      </c>
      <c r="K3" s="347"/>
      <c r="L3" s="347"/>
      <c r="M3" s="347"/>
      <c r="N3" s="140" t="s">
        <v>2</v>
      </c>
      <c r="O3" s="140"/>
      <c r="P3" s="347" t="s">
        <v>315</v>
      </c>
      <c r="Q3" s="347"/>
      <c r="R3" s="347"/>
      <c r="S3" s="347"/>
      <c r="T3" s="140" t="s">
        <v>340</v>
      </c>
      <c r="U3" s="140"/>
      <c r="V3" s="348" t="s">
        <v>341</v>
      </c>
      <c r="W3" s="348"/>
      <c r="X3" s="348"/>
      <c r="Y3" s="348"/>
      <c r="AA3" s="346" t="s">
        <v>342</v>
      </c>
      <c r="AB3" s="3" t="s">
        <v>343</v>
      </c>
      <c r="AC3" s="3" t="s">
        <v>344</v>
      </c>
    </row>
    <row r="4" spans="2:29" ht="20.100000000000001" customHeight="1" x14ac:dyDescent="0.15">
      <c r="B4" s="138" t="s">
        <v>3</v>
      </c>
      <c r="C4" s="138"/>
      <c r="D4" s="349" t="s">
        <v>328</v>
      </c>
      <c r="E4" s="349"/>
      <c r="F4" s="349"/>
      <c r="G4" s="349"/>
      <c r="H4" s="140"/>
      <c r="I4" s="140"/>
      <c r="J4" s="347"/>
      <c r="K4" s="347"/>
      <c r="L4" s="347"/>
      <c r="M4" s="347"/>
      <c r="N4" s="140"/>
      <c r="O4" s="140"/>
      <c r="P4" s="347"/>
      <c r="Q4" s="347"/>
      <c r="R4" s="347"/>
      <c r="S4" s="347"/>
      <c r="T4" s="140" t="s">
        <v>345</v>
      </c>
      <c r="U4" s="140"/>
      <c r="V4" s="348" t="s">
        <v>341</v>
      </c>
      <c r="W4" s="348"/>
      <c r="X4" s="348"/>
      <c r="Y4" s="348"/>
      <c r="AA4" s="346" t="s">
        <v>346</v>
      </c>
      <c r="AC4" s="3" t="s">
        <v>347</v>
      </c>
    </row>
    <row r="5" spans="2:29" ht="20.100000000000001" customHeight="1" x14ac:dyDescent="0.15">
      <c r="B5" s="318" t="s">
        <v>4</v>
      </c>
      <c r="C5" s="318"/>
      <c r="D5" s="350" t="s">
        <v>5</v>
      </c>
      <c r="E5" s="347" t="s">
        <v>317</v>
      </c>
      <c r="F5" s="347"/>
      <c r="G5" s="347"/>
      <c r="H5" s="140" t="s">
        <v>348</v>
      </c>
      <c r="I5" s="140"/>
      <c r="J5" s="140"/>
      <c r="K5" s="351" t="s">
        <v>349</v>
      </c>
      <c r="L5" s="352"/>
      <c r="M5" s="352"/>
      <c r="N5" s="352"/>
      <c r="O5" s="179" t="s">
        <v>350</v>
      </c>
      <c r="P5" s="180"/>
      <c r="Q5" s="353">
        <v>45113</v>
      </c>
      <c r="R5" s="354"/>
      <c r="S5" s="355"/>
      <c r="T5" s="140" t="s">
        <v>95</v>
      </c>
      <c r="U5" s="140"/>
      <c r="V5" s="99" t="s">
        <v>94</v>
      </c>
      <c r="W5" s="356">
        <v>352.5</v>
      </c>
      <c r="X5" s="356"/>
      <c r="Y5" s="34" t="s">
        <v>93</v>
      </c>
      <c r="AA5" s="346" t="s">
        <v>351</v>
      </c>
      <c r="AC5" s="3" t="s">
        <v>352</v>
      </c>
    </row>
    <row r="6" spans="2:29" ht="20.100000000000001" customHeight="1" x14ac:dyDescent="0.15">
      <c r="B6" s="318"/>
      <c r="C6" s="318"/>
      <c r="D6" s="350" t="s">
        <v>6</v>
      </c>
      <c r="E6" s="357" t="s">
        <v>317</v>
      </c>
      <c r="F6" s="357"/>
      <c r="G6" s="357"/>
      <c r="H6" s="140" t="s">
        <v>353</v>
      </c>
      <c r="I6" s="140"/>
      <c r="J6" s="140"/>
      <c r="K6" s="351" t="s">
        <v>354</v>
      </c>
      <c r="L6" s="352"/>
      <c r="M6" s="352"/>
      <c r="N6" s="352"/>
      <c r="O6" s="358"/>
      <c r="P6" s="359"/>
      <c r="Q6" s="360"/>
      <c r="R6" s="361"/>
      <c r="S6" s="362"/>
      <c r="T6" s="139" t="s">
        <v>7</v>
      </c>
      <c r="U6" s="139"/>
      <c r="V6" s="363" t="s">
        <v>355</v>
      </c>
      <c r="W6" s="364"/>
      <c r="X6" s="364"/>
      <c r="Y6" s="365"/>
      <c r="AC6" s="3" t="s">
        <v>356</v>
      </c>
    </row>
    <row r="7" spans="2:29" ht="6.95" customHeight="1" x14ac:dyDescent="0.15">
      <c r="B7" s="366" t="s">
        <v>357</v>
      </c>
      <c r="C7" s="367" t="s">
        <v>358</v>
      </c>
      <c r="D7" s="368">
        <v>342428.07</v>
      </c>
      <c r="E7" s="369"/>
      <c r="F7" s="311" t="s">
        <v>359</v>
      </c>
      <c r="G7" s="312"/>
      <c r="H7" s="311" t="s">
        <v>360</v>
      </c>
      <c r="I7" s="313"/>
      <c r="J7" s="116" t="s">
        <v>361</v>
      </c>
      <c r="K7" s="118"/>
      <c r="L7" s="139" t="s">
        <v>362</v>
      </c>
      <c r="M7" s="370">
        <v>6</v>
      </c>
      <c r="N7" s="139" t="s">
        <v>363</v>
      </c>
      <c r="O7" s="370">
        <v>3</v>
      </c>
      <c r="P7" s="371" t="s">
        <v>364</v>
      </c>
      <c r="Q7" s="372"/>
      <c r="R7" s="311" t="s">
        <v>365</v>
      </c>
      <c r="S7" s="313"/>
      <c r="T7" s="373" t="s">
        <v>346</v>
      </c>
      <c r="U7" s="374"/>
      <c r="V7" s="375" t="s">
        <v>366</v>
      </c>
      <c r="W7" s="376" t="s">
        <v>367</v>
      </c>
      <c r="X7" s="377"/>
      <c r="Y7" s="378"/>
      <c r="AC7" s="3" t="s">
        <v>368</v>
      </c>
    </row>
    <row r="8" spans="2:29" ht="6.95" customHeight="1" x14ac:dyDescent="0.15">
      <c r="B8" s="366"/>
      <c r="C8" s="379"/>
      <c r="D8" s="380"/>
      <c r="E8" s="381"/>
      <c r="F8" s="382"/>
      <c r="G8" s="383"/>
      <c r="H8" s="382"/>
      <c r="I8" s="384"/>
      <c r="J8" s="157"/>
      <c r="K8" s="385"/>
      <c r="L8" s="386"/>
      <c r="M8" s="387"/>
      <c r="N8" s="386"/>
      <c r="O8" s="387"/>
      <c r="P8" s="388"/>
      <c r="Q8" s="389"/>
      <c r="R8" s="382"/>
      <c r="S8" s="384"/>
      <c r="T8" s="390"/>
      <c r="U8" s="391"/>
      <c r="V8" s="392"/>
      <c r="W8" s="377"/>
      <c r="X8" s="377"/>
      <c r="Y8" s="378"/>
      <c r="AC8" s="3" t="s">
        <v>369</v>
      </c>
    </row>
    <row r="9" spans="2:29" ht="6.95" customHeight="1" x14ac:dyDescent="0.15">
      <c r="B9" s="366"/>
      <c r="C9" s="393"/>
      <c r="D9" s="394"/>
      <c r="E9" s="395"/>
      <c r="F9" s="382"/>
      <c r="G9" s="383"/>
      <c r="H9" s="382"/>
      <c r="I9" s="384"/>
      <c r="J9" s="157"/>
      <c r="K9" s="385"/>
      <c r="L9" s="386"/>
      <c r="M9" s="387"/>
      <c r="N9" s="386"/>
      <c r="O9" s="387"/>
      <c r="P9" s="388"/>
      <c r="Q9" s="389"/>
      <c r="R9" s="382"/>
      <c r="S9" s="384"/>
      <c r="T9" s="390"/>
      <c r="U9" s="391"/>
      <c r="V9" s="392"/>
      <c r="W9" s="377"/>
      <c r="X9" s="377"/>
      <c r="Y9" s="378"/>
    </row>
    <row r="10" spans="2:29" ht="6.95" customHeight="1" x14ac:dyDescent="0.15">
      <c r="B10" s="366"/>
      <c r="C10" s="367" t="s">
        <v>370</v>
      </c>
      <c r="D10" s="368">
        <v>1320224.21</v>
      </c>
      <c r="E10" s="369"/>
      <c r="F10" s="382"/>
      <c r="G10" s="383"/>
      <c r="H10" s="382"/>
      <c r="I10" s="384"/>
      <c r="J10" s="157"/>
      <c r="K10" s="385"/>
      <c r="L10" s="386"/>
      <c r="M10" s="396"/>
      <c r="N10" s="386"/>
      <c r="O10" s="396"/>
      <c r="P10" s="388"/>
      <c r="Q10" s="397"/>
      <c r="R10" s="382"/>
      <c r="S10" s="384"/>
      <c r="T10" s="390"/>
      <c r="U10" s="391"/>
      <c r="V10" s="392"/>
      <c r="W10" s="377"/>
      <c r="X10" s="377"/>
      <c r="Y10" s="378"/>
    </row>
    <row r="11" spans="2:29" ht="6.95" customHeight="1" x14ac:dyDescent="0.15">
      <c r="B11" s="366"/>
      <c r="C11" s="379"/>
      <c r="D11" s="380"/>
      <c r="E11" s="381"/>
      <c r="F11" s="382"/>
      <c r="G11" s="383"/>
      <c r="H11" s="382"/>
      <c r="I11" s="384"/>
      <c r="J11" s="116" t="s">
        <v>371</v>
      </c>
      <c r="K11" s="118"/>
      <c r="L11" s="139" t="s">
        <v>362</v>
      </c>
      <c r="M11" s="370">
        <v>1</v>
      </c>
      <c r="N11" s="139" t="s">
        <v>363</v>
      </c>
      <c r="O11" s="372"/>
      <c r="P11" s="371" t="s">
        <v>364</v>
      </c>
      <c r="Q11" s="372"/>
      <c r="R11" s="382"/>
      <c r="S11" s="384"/>
      <c r="T11" s="390"/>
      <c r="U11" s="391"/>
      <c r="V11" s="392"/>
      <c r="W11" s="377"/>
      <c r="X11" s="377"/>
      <c r="Y11" s="378"/>
    </row>
    <row r="12" spans="2:29" ht="6.95" customHeight="1" x14ac:dyDescent="0.15">
      <c r="B12" s="366"/>
      <c r="C12" s="393"/>
      <c r="D12" s="394"/>
      <c r="E12" s="395"/>
      <c r="F12" s="382"/>
      <c r="G12" s="383"/>
      <c r="H12" s="382"/>
      <c r="I12" s="384"/>
      <c r="J12" s="157"/>
      <c r="K12" s="385"/>
      <c r="L12" s="386"/>
      <c r="M12" s="387"/>
      <c r="N12" s="386"/>
      <c r="O12" s="389"/>
      <c r="P12" s="388"/>
      <c r="Q12" s="389"/>
      <c r="R12" s="382"/>
      <c r="S12" s="384"/>
      <c r="T12" s="390"/>
      <c r="U12" s="391"/>
      <c r="V12" s="392"/>
      <c r="W12" s="377"/>
      <c r="X12" s="377"/>
      <c r="Y12" s="378"/>
    </row>
    <row r="13" spans="2:29" ht="6.95" customHeight="1" x14ac:dyDescent="0.15">
      <c r="B13" s="366" t="s">
        <v>372</v>
      </c>
      <c r="C13" s="367" t="s">
        <v>358</v>
      </c>
      <c r="D13" s="368">
        <v>342433.96</v>
      </c>
      <c r="E13" s="369"/>
      <c r="F13" s="382"/>
      <c r="G13" s="383"/>
      <c r="H13" s="382"/>
      <c r="I13" s="384"/>
      <c r="J13" s="157"/>
      <c r="K13" s="385"/>
      <c r="L13" s="386"/>
      <c r="M13" s="387"/>
      <c r="N13" s="386"/>
      <c r="O13" s="389"/>
      <c r="P13" s="388"/>
      <c r="Q13" s="389"/>
      <c r="R13" s="382"/>
      <c r="S13" s="384"/>
      <c r="T13" s="390"/>
      <c r="U13" s="391"/>
      <c r="V13" s="392"/>
      <c r="W13" s="398" t="s">
        <v>373</v>
      </c>
      <c r="X13" s="399"/>
      <c r="Y13" s="378"/>
    </row>
    <row r="14" spans="2:29" ht="6.95" customHeight="1" x14ac:dyDescent="0.15">
      <c r="B14" s="367"/>
      <c r="C14" s="379"/>
      <c r="D14" s="380"/>
      <c r="E14" s="381"/>
      <c r="F14" s="382"/>
      <c r="G14" s="383"/>
      <c r="H14" s="382"/>
      <c r="I14" s="384"/>
      <c r="J14" s="119"/>
      <c r="K14" s="121"/>
      <c r="L14" s="386"/>
      <c r="M14" s="396"/>
      <c r="N14" s="386"/>
      <c r="O14" s="397"/>
      <c r="P14" s="388"/>
      <c r="Q14" s="397"/>
      <c r="R14" s="382"/>
      <c r="S14" s="384"/>
      <c r="T14" s="390"/>
      <c r="U14" s="391"/>
      <c r="V14" s="392"/>
      <c r="W14" s="399"/>
      <c r="X14" s="399"/>
      <c r="Y14" s="378"/>
    </row>
    <row r="15" spans="2:29" ht="6.95" customHeight="1" x14ac:dyDescent="0.15">
      <c r="B15" s="367"/>
      <c r="C15" s="393"/>
      <c r="D15" s="394"/>
      <c r="E15" s="395"/>
      <c r="F15" s="382"/>
      <c r="G15" s="383"/>
      <c r="H15" s="382"/>
      <c r="I15" s="384"/>
      <c r="J15" s="157" t="s">
        <v>374</v>
      </c>
      <c r="K15" s="385"/>
      <c r="L15" s="139" t="s">
        <v>362</v>
      </c>
      <c r="M15" s="400"/>
      <c r="N15" s="139" t="s">
        <v>363</v>
      </c>
      <c r="O15" s="400"/>
      <c r="P15" s="371" t="s">
        <v>364</v>
      </c>
      <c r="Q15" s="401"/>
      <c r="R15" s="382"/>
      <c r="S15" s="384"/>
      <c r="T15" s="390"/>
      <c r="U15" s="391"/>
      <c r="V15" s="392"/>
      <c r="W15" s="399"/>
      <c r="X15" s="399"/>
      <c r="Y15" s="378"/>
      <c r="AC15" s="345">
        <v>0</v>
      </c>
    </row>
    <row r="16" spans="2:29" ht="6.95" customHeight="1" x14ac:dyDescent="0.15">
      <c r="B16" s="367"/>
      <c r="C16" s="367" t="s">
        <v>370</v>
      </c>
      <c r="D16" s="368">
        <v>1320236</v>
      </c>
      <c r="E16" s="369"/>
      <c r="F16" s="382"/>
      <c r="G16" s="383"/>
      <c r="H16" s="382"/>
      <c r="I16" s="384"/>
      <c r="J16" s="157"/>
      <c r="K16" s="385"/>
      <c r="L16" s="386"/>
      <c r="M16" s="402"/>
      <c r="N16" s="386"/>
      <c r="O16" s="402"/>
      <c r="P16" s="388"/>
      <c r="Q16" s="403"/>
      <c r="R16" s="382"/>
      <c r="S16" s="384"/>
      <c r="T16" s="390"/>
      <c r="U16" s="391"/>
      <c r="V16" s="392"/>
      <c r="W16" s="399"/>
      <c r="X16" s="399"/>
      <c r="Y16" s="378"/>
    </row>
    <row r="17" spans="2:25" ht="6.95" customHeight="1" x14ac:dyDescent="0.15">
      <c r="B17" s="367"/>
      <c r="C17" s="379"/>
      <c r="D17" s="380"/>
      <c r="E17" s="381"/>
      <c r="F17" s="382"/>
      <c r="G17" s="383"/>
      <c r="H17" s="382"/>
      <c r="I17" s="384"/>
      <c r="J17" s="157"/>
      <c r="K17" s="385"/>
      <c r="L17" s="386"/>
      <c r="M17" s="402"/>
      <c r="N17" s="386"/>
      <c r="O17" s="402"/>
      <c r="P17" s="388"/>
      <c r="Q17" s="403"/>
      <c r="R17" s="382"/>
      <c r="S17" s="384"/>
      <c r="T17" s="390"/>
      <c r="U17" s="391"/>
      <c r="V17" s="392"/>
      <c r="W17" s="399"/>
      <c r="X17" s="399"/>
      <c r="Y17" s="378"/>
    </row>
    <row r="18" spans="2:25" ht="6.95" customHeight="1" x14ac:dyDescent="0.15">
      <c r="B18" s="366"/>
      <c r="C18" s="393"/>
      <c r="D18" s="394"/>
      <c r="E18" s="395"/>
      <c r="F18" s="314"/>
      <c r="G18" s="315"/>
      <c r="H18" s="314"/>
      <c r="I18" s="316"/>
      <c r="J18" s="119"/>
      <c r="K18" s="121"/>
      <c r="L18" s="138"/>
      <c r="M18" s="404"/>
      <c r="N18" s="138"/>
      <c r="O18" s="404"/>
      <c r="P18" s="405"/>
      <c r="Q18" s="406"/>
      <c r="R18" s="314"/>
      <c r="S18" s="316"/>
      <c r="T18" s="407"/>
      <c r="U18" s="408"/>
      <c r="V18" s="409"/>
      <c r="W18" s="399"/>
      <c r="X18" s="399"/>
      <c r="Y18" s="378"/>
    </row>
    <row r="19" spans="2:25" ht="39.950000000000003" customHeight="1" x14ac:dyDescent="0.15">
      <c r="B19" s="410" t="s">
        <v>375</v>
      </c>
      <c r="C19" s="411"/>
      <c r="D19" s="412"/>
      <c r="E19" s="412"/>
      <c r="F19" s="412"/>
      <c r="G19" s="412"/>
      <c r="H19" s="412"/>
      <c r="I19" s="412"/>
      <c r="J19" s="412"/>
      <c r="K19" s="412"/>
      <c r="L19" s="412"/>
      <c r="M19" s="412"/>
      <c r="N19" s="412"/>
      <c r="O19" s="412"/>
      <c r="P19" s="412"/>
      <c r="Q19" s="412"/>
      <c r="R19" s="412"/>
      <c r="S19" s="412"/>
      <c r="T19" s="412"/>
      <c r="U19" s="412"/>
      <c r="V19" s="412"/>
      <c r="W19" s="412"/>
      <c r="X19" s="412"/>
      <c r="Y19" s="413"/>
    </row>
    <row r="20" spans="2:25" ht="39.950000000000003" customHeight="1" x14ac:dyDescent="0.15">
      <c r="B20" s="410"/>
      <c r="C20" s="1"/>
      <c r="D20" s="1"/>
      <c r="E20" s="1"/>
      <c r="F20" s="1"/>
      <c r="G20" s="1"/>
      <c r="H20" s="414"/>
      <c r="I20" s="1"/>
      <c r="J20" s="1"/>
      <c r="K20" s="1"/>
      <c r="L20" s="1"/>
      <c r="M20" s="414"/>
      <c r="N20" s="414"/>
      <c r="O20" s="1"/>
      <c r="P20" s="1"/>
      <c r="Q20" s="414"/>
      <c r="R20" s="1"/>
      <c r="S20" s="1"/>
      <c r="T20" s="1"/>
      <c r="U20" s="1"/>
      <c r="V20" s="1"/>
      <c r="W20" s="1"/>
      <c r="X20" s="1"/>
      <c r="Y20" s="415"/>
    </row>
    <row r="21" spans="2:25" ht="39.950000000000003" customHeight="1" x14ac:dyDescent="0.15">
      <c r="B21" s="410"/>
      <c r="C21" s="1"/>
      <c r="D21" s="1"/>
      <c r="E21" s="1"/>
      <c r="F21" s="1"/>
      <c r="G21" s="1"/>
      <c r="H21" s="414"/>
      <c r="I21" s="1"/>
      <c r="J21" s="1"/>
      <c r="K21" s="1"/>
      <c r="L21" s="1"/>
      <c r="M21" s="414"/>
      <c r="N21" s="414"/>
      <c r="O21" s="1"/>
      <c r="P21" s="1"/>
      <c r="Q21" s="414"/>
      <c r="R21" s="1"/>
      <c r="S21" s="1"/>
      <c r="T21" s="1"/>
      <c r="U21" s="1"/>
      <c r="V21" s="1"/>
      <c r="W21" s="1"/>
      <c r="X21" s="1"/>
      <c r="Y21" s="415"/>
    </row>
    <row r="22" spans="2:25" ht="39.950000000000003" customHeight="1" x14ac:dyDescent="0.15">
      <c r="B22" s="410"/>
      <c r="C22" s="1"/>
      <c r="D22" s="1"/>
      <c r="E22" s="1"/>
      <c r="F22" s="414"/>
      <c r="G22" s="1"/>
      <c r="H22" s="1"/>
      <c r="I22" s="1"/>
      <c r="J22" s="1"/>
      <c r="K22" s="1"/>
      <c r="L22" s="1"/>
      <c r="M22" s="414"/>
      <c r="N22" s="1"/>
      <c r="O22" s="1"/>
      <c r="P22" s="1"/>
      <c r="Q22" s="414"/>
      <c r="R22" s="1"/>
      <c r="S22" s="1"/>
      <c r="T22" s="1"/>
      <c r="U22" s="1"/>
      <c r="V22" s="1"/>
      <c r="W22" s="1"/>
      <c r="X22" s="1"/>
      <c r="Y22" s="415"/>
    </row>
    <row r="23" spans="2:25" ht="39.950000000000003" customHeight="1" x14ac:dyDescent="0.15">
      <c r="B23" s="410"/>
      <c r="C23" s="1"/>
      <c r="D23" s="1"/>
      <c r="E23" s="1"/>
      <c r="F23" s="414"/>
      <c r="G23" s="414"/>
      <c r="H23" s="1"/>
      <c r="I23" s="1"/>
      <c r="J23" s="1"/>
      <c r="K23" s="1"/>
      <c r="L23" s="1"/>
      <c r="M23" s="414"/>
      <c r="N23" s="1"/>
      <c r="O23" s="1"/>
      <c r="P23" s="1"/>
      <c r="Q23" s="414"/>
      <c r="R23" s="1"/>
      <c r="S23" s="1"/>
      <c r="T23" s="1"/>
      <c r="U23" s="1"/>
      <c r="V23" s="1"/>
      <c r="W23" s="1"/>
      <c r="X23" s="1"/>
      <c r="Y23" s="415"/>
    </row>
    <row r="24" spans="2:25" ht="39.950000000000003" customHeight="1" x14ac:dyDescent="0.15">
      <c r="B24" s="410"/>
      <c r="C24" s="414"/>
      <c r="D24" s="1"/>
      <c r="E24" s="1"/>
      <c r="F24" s="414"/>
      <c r="G24" s="414"/>
      <c r="H24" s="1"/>
      <c r="I24" s="1"/>
      <c r="J24" s="1"/>
      <c r="K24" s="1"/>
      <c r="L24" s="1"/>
      <c r="M24" s="414"/>
      <c r="N24" s="414"/>
      <c r="O24" s="1"/>
      <c r="P24" s="1"/>
      <c r="Q24" s="414"/>
      <c r="R24" s="1"/>
      <c r="S24" s="1"/>
      <c r="T24" s="1"/>
      <c r="U24" s="1"/>
      <c r="V24" s="1"/>
      <c r="W24" s="1"/>
      <c r="X24" s="1"/>
      <c r="Y24" s="415"/>
    </row>
    <row r="25" spans="2:25" ht="39.950000000000003" customHeight="1" x14ac:dyDescent="0.15">
      <c r="B25" s="410"/>
      <c r="C25" s="414"/>
      <c r="D25" s="1"/>
      <c r="E25" s="1"/>
      <c r="F25" s="414"/>
      <c r="G25" s="414"/>
      <c r="H25" s="1"/>
      <c r="I25" s="1"/>
      <c r="J25" s="1"/>
      <c r="K25" s="1"/>
      <c r="L25" s="1"/>
      <c r="M25" s="414"/>
      <c r="N25" s="414"/>
      <c r="O25" s="1"/>
      <c r="P25" s="1"/>
      <c r="Q25" s="414"/>
      <c r="R25" s="1"/>
      <c r="S25" s="1"/>
      <c r="T25" s="1"/>
      <c r="U25" s="1"/>
      <c r="V25" s="1"/>
      <c r="W25" s="1"/>
      <c r="X25" s="1"/>
      <c r="Y25" s="415"/>
    </row>
    <row r="26" spans="2:25" ht="39.950000000000003" customHeight="1" x14ac:dyDescent="0.15">
      <c r="B26" s="410"/>
      <c r="C26" s="414"/>
      <c r="D26" s="1"/>
      <c r="E26" s="1"/>
      <c r="F26" s="2"/>
      <c r="G26" s="416"/>
      <c r="H26" s="416"/>
      <c r="I26" s="416"/>
      <c r="J26" s="416"/>
      <c r="K26" s="416"/>
      <c r="L26" s="1"/>
      <c r="M26" s="414"/>
      <c r="N26" s="414"/>
      <c r="O26" s="1"/>
      <c r="P26" s="417" t="s">
        <v>376</v>
      </c>
      <c r="Q26" s="417"/>
      <c r="R26" s="417"/>
      <c r="S26" s="417"/>
      <c r="T26" s="417"/>
      <c r="U26" s="417"/>
      <c r="V26" s="417"/>
      <c r="W26" s="417"/>
      <c r="X26" s="417"/>
      <c r="Y26" s="418"/>
    </row>
    <row r="27" spans="2:25" ht="45" customHeight="1" x14ac:dyDescent="0.15">
      <c r="B27" s="302"/>
      <c r="C27" s="419"/>
      <c r="D27" s="420"/>
      <c r="E27" s="421"/>
      <c r="F27" s="422"/>
      <c r="G27" s="420"/>
      <c r="H27" s="420"/>
      <c r="I27" s="420"/>
      <c r="J27" s="420"/>
      <c r="K27" s="420"/>
      <c r="L27" s="420"/>
      <c r="M27" s="420"/>
      <c r="N27" s="420"/>
      <c r="O27" s="423"/>
      <c r="P27" s="424"/>
      <c r="Q27" s="424"/>
      <c r="R27" s="424"/>
      <c r="S27" s="424"/>
      <c r="T27" s="424"/>
      <c r="U27" s="424"/>
      <c r="V27" s="424"/>
      <c r="W27" s="424"/>
      <c r="X27" s="424"/>
      <c r="Y27" s="425"/>
    </row>
    <row r="28" spans="2:25" ht="15" customHeight="1" x14ac:dyDescent="0.15">
      <c r="C28" s="3" t="s">
        <v>377</v>
      </c>
    </row>
    <row r="29" spans="2:25" ht="15" customHeight="1" x14ac:dyDescent="0.15">
      <c r="C29" s="3" t="s">
        <v>378</v>
      </c>
    </row>
    <row r="30" spans="2:25" ht="15" customHeight="1" x14ac:dyDescent="0.15">
      <c r="C30" s="3" t="s">
        <v>379</v>
      </c>
    </row>
    <row r="31" spans="2:25" x14ac:dyDescent="0.15">
      <c r="C31" s="3" t="s">
        <v>380</v>
      </c>
    </row>
    <row r="32" spans="2:25" x14ac:dyDescent="0.15">
      <c r="C32" s="3"/>
    </row>
  </sheetData>
  <sheetProtection algorithmName="SHA-512" hashValue="apUN5HSKJvh8ScLb8MbD1dSDpinM5AmALTDdS+AFZOvlIeKWG9pJBJdC0/NImHgmQ2EkX3PAo5h6KcM6onCptQ==" saltValue="xF5IeS24J6IsvROVkzKsmA==" spinCount="100000" sheet="1" scenarios="1" selectLockedCells="1"/>
  <mergeCells count="72">
    <mergeCell ref="B19:B27"/>
    <mergeCell ref="C19:Y19"/>
    <mergeCell ref="P26:Y27"/>
    <mergeCell ref="W13:X18"/>
    <mergeCell ref="Y13:Y18"/>
    <mergeCell ref="J15:K18"/>
    <mergeCell ref="L15:L18"/>
    <mergeCell ref="M15:M18"/>
    <mergeCell ref="N15:N18"/>
    <mergeCell ref="O15:O18"/>
    <mergeCell ref="P15:P18"/>
    <mergeCell ref="Q15:Q18"/>
    <mergeCell ref="N11:N14"/>
    <mergeCell ref="O11:O14"/>
    <mergeCell ref="P11:P14"/>
    <mergeCell ref="Q11:Q14"/>
    <mergeCell ref="B13:B18"/>
    <mergeCell ref="C13:C15"/>
    <mergeCell ref="D13:E15"/>
    <mergeCell ref="C16:C18"/>
    <mergeCell ref="D16:E18"/>
    <mergeCell ref="R7:S18"/>
    <mergeCell ref="T7:U18"/>
    <mergeCell ref="V7:V18"/>
    <mergeCell ref="W7:X12"/>
    <mergeCell ref="Y7:Y12"/>
    <mergeCell ref="C10:C12"/>
    <mergeCell ref="D10:E12"/>
    <mergeCell ref="J11:K14"/>
    <mergeCell ref="L11:L14"/>
    <mergeCell ref="M11:M14"/>
    <mergeCell ref="L7:L10"/>
    <mergeCell ref="M7:M10"/>
    <mergeCell ref="N7:N10"/>
    <mergeCell ref="O7:O10"/>
    <mergeCell ref="P7:P10"/>
    <mergeCell ref="Q7:Q10"/>
    <mergeCell ref="B7:B12"/>
    <mergeCell ref="C7:C9"/>
    <mergeCell ref="D7:E9"/>
    <mergeCell ref="F7:G18"/>
    <mergeCell ref="H7:I18"/>
    <mergeCell ref="J7:K10"/>
    <mergeCell ref="T5:U5"/>
    <mergeCell ref="W5:X5"/>
    <mergeCell ref="E6:G6"/>
    <mergeCell ref="H6:J6"/>
    <mergeCell ref="K6:N6"/>
    <mergeCell ref="T6:U6"/>
    <mergeCell ref="V6:Y6"/>
    <mergeCell ref="B5:C6"/>
    <mergeCell ref="E5:G5"/>
    <mergeCell ref="H5:J5"/>
    <mergeCell ref="K5:N5"/>
    <mergeCell ref="O5:P6"/>
    <mergeCell ref="Q5:S6"/>
    <mergeCell ref="T3:U3"/>
    <mergeCell ref="V3:Y3"/>
    <mergeCell ref="B4:C4"/>
    <mergeCell ref="D4:G4"/>
    <mergeCell ref="T4:U4"/>
    <mergeCell ref="V4:Y4"/>
    <mergeCell ref="N2:O2"/>
    <mergeCell ref="P2:S2"/>
    <mergeCell ref="T2:U2"/>
    <mergeCell ref="V2:Y2"/>
    <mergeCell ref="B3:C3"/>
    <mergeCell ref="D3:G3"/>
    <mergeCell ref="H3:I4"/>
    <mergeCell ref="J3:M4"/>
    <mergeCell ref="N3:O4"/>
    <mergeCell ref="P3:S4"/>
  </mergeCells>
  <phoneticPr fontId="10"/>
  <dataValidations count="3">
    <dataValidation type="list" allowBlank="1" showInputMessage="1" showErrorMessage="1" sqref="V6:Y6" xr:uid="{DD3F2A11-4501-4271-A123-CF8A0EC27526}">
      <formula1>$AC$2:$AC$8</formula1>
    </dataValidation>
    <dataValidation type="list" allowBlank="1" showInputMessage="1" showErrorMessage="1" sqref="T7:U18" xr:uid="{551699DD-A077-4DF0-A625-D169E1752F5F}">
      <formula1>$AA$2:$AA$5</formula1>
    </dataValidation>
    <dataValidation type="list" allowBlank="1" showInputMessage="1" showErrorMessage="1" sqref="V3:Y4" xr:uid="{894581CF-42E2-4A2C-B432-124D935DD4C9}">
      <formula1>$AB$2:$AB$3</formula1>
    </dataValidation>
  </dataValidations>
  <printOptions horizontalCentered="1"/>
  <pageMargins left="0.19685039370078741" right="0.19685039370078741" top="0.78740157480314965" bottom="0.39370078740157483" header="0.31496062992125984" footer="0.31496062992125984"/>
  <pageSetup paperSize="9" scale="90" orientation="landscape" copies="2" r:id="rId1"/>
  <headerFooter alignWithMargins="0"/>
  <rowBreaks count="1" manualBreakCount="1">
    <brk id="6" max="25" man="1"/>
  </rowBreaks>
  <colBreaks count="1" manualBreakCount="1">
    <brk id="3" min="1" max="31"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58276-B487-452B-A12E-27ACAB5994F7}">
  <sheetPr>
    <pageSetUpPr fitToPage="1"/>
  </sheetPr>
  <dimension ref="B2:AC32"/>
  <sheetViews>
    <sheetView showGridLines="0" showZeros="0" view="pageBreakPreview" zoomScaleNormal="100" zoomScaleSheetLayoutView="100" workbookViewId="0">
      <selection activeCell="Y13" sqref="Y13:Y18"/>
    </sheetView>
  </sheetViews>
  <sheetFormatPr defaultColWidth="9" defaultRowHeight="12" x14ac:dyDescent="0.15"/>
  <cols>
    <col min="1" max="1" width="1.625" style="345" customWidth="1"/>
    <col min="2" max="2" width="4.125" style="345" customWidth="1"/>
    <col min="3" max="21" width="5.875" style="345" customWidth="1"/>
    <col min="22" max="22" width="8.25" style="345" customWidth="1"/>
    <col min="23" max="24" width="6.75" style="345" customWidth="1"/>
    <col min="25" max="25" width="8.625" style="345" customWidth="1"/>
    <col min="26" max="26" width="1.375" style="345" customWidth="1"/>
    <col min="27" max="29" width="0" style="345" hidden="1" customWidth="1"/>
    <col min="30" max="16384" width="9" style="345"/>
  </cols>
  <sheetData>
    <row r="2" spans="2:29" ht="24.95" customHeight="1" x14ac:dyDescent="0.15">
      <c r="B2" s="6" t="s">
        <v>334</v>
      </c>
      <c r="C2" s="3"/>
      <c r="D2" s="3"/>
      <c r="E2" s="3"/>
      <c r="F2" s="3"/>
      <c r="G2" s="3"/>
      <c r="H2" s="3"/>
      <c r="I2" s="3"/>
      <c r="J2" s="3"/>
      <c r="K2" s="3"/>
      <c r="L2" s="3"/>
      <c r="M2" s="3"/>
      <c r="N2" s="339"/>
      <c r="O2" s="340"/>
      <c r="P2" s="341"/>
      <c r="Q2" s="342"/>
      <c r="R2" s="342"/>
      <c r="S2" s="343"/>
      <c r="T2" s="140" t="s">
        <v>335</v>
      </c>
      <c r="U2" s="140"/>
      <c r="V2" s="344" t="s">
        <v>329</v>
      </c>
      <c r="W2" s="344"/>
      <c r="X2" s="344"/>
      <c r="Y2" s="344"/>
      <c r="AA2" s="346" t="s">
        <v>336</v>
      </c>
      <c r="AB2" s="3" t="s">
        <v>337</v>
      </c>
      <c r="AC2" s="3" t="s">
        <v>338</v>
      </c>
    </row>
    <row r="3" spans="2:29" ht="20.100000000000001" customHeight="1" x14ac:dyDescent="0.15">
      <c r="B3" s="139" t="s">
        <v>8</v>
      </c>
      <c r="C3" s="139"/>
      <c r="D3" s="347" t="s">
        <v>327</v>
      </c>
      <c r="E3" s="347"/>
      <c r="F3" s="347"/>
      <c r="G3" s="347"/>
      <c r="H3" s="140" t="s">
        <v>9</v>
      </c>
      <c r="I3" s="140"/>
      <c r="J3" s="347" t="s">
        <v>339</v>
      </c>
      <c r="K3" s="347"/>
      <c r="L3" s="347"/>
      <c r="M3" s="347"/>
      <c r="N3" s="140" t="s">
        <v>2</v>
      </c>
      <c r="O3" s="140"/>
      <c r="P3" s="347" t="s">
        <v>315</v>
      </c>
      <c r="Q3" s="347"/>
      <c r="R3" s="347"/>
      <c r="S3" s="347"/>
      <c r="T3" s="140" t="s">
        <v>340</v>
      </c>
      <c r="U3" s="140"/>
      <c r="V3" s="348" t="s">
        <v>341</v>
      </c>
      <c r="W3" s="348"/>
      <c r="X3" s="348"/>
      <c r="Y3" s="348"/>
      <c r="AA3" s="346" t="s">
        <v>342</v>
      </c>
      <c r="AB3" s="3" t="s">
        <v>343</v>
      </c>
      <c r="AC3" s="3" t="s">
        <v>344</v>
      </c>
    </row>
    <row r="4" spans="2:29" ht="20.100000000000001" customHeight="1" x14ac:dyDescent="0.15">
      <c r="B4" s="138" t="s">
        <v>3</v>
      </c>
      <c r="C4" s="138"/>
      <c r="D4" s="349" t="s">
        <v>328</v>
      </c>
      <c r="E4" s="349"/>
      <c r="F4" s="349"/>
      <c r="G4" s="349"/>
      <c r="H4" s="140"/>
      <c r="I4" s="140"/>
      <c r="J4" s="347"/>
      <c r="K4" s="347"/>
      <c r="L4" s="347"/>
      <c r="M4" s="347"/>
      <c r="N4" s="140"/>
      <c r="O4" s="140"/>
      <c r="P4" s="347"/>
      <c r="Q4" s="347"/>
      <c r="R4" s="347"/>
      <c r="S4" s="347"/>
      <c r="T4" s="140" t="s">
        <v>345</v>
      </c>
      <c r="U4" s="140"/>
      <c r="V4" s="348" t="s">
        <v>341</v>
      </c>
      <c r="W4" s="348"/>
      <c r="X4" s="348"/>
      <c r="Y4" s="348"/>
      <c r="AA4" s="346" t="s">
        <v>346</v>
      </c>
      <c r="AC4" s="3" t="s">
        <v>347</v>
      </c>
    </row>
    <row r="5" spans="2:29" ht="20.100000000000001" customHeight="1" x14ac:dyDescent="0.15">
      <c r="B5" s="318" t="s">
        <v>4</v>
      </c>
      <c r="C5" s="318"/>
      <c r="D5" s="350" t="s">
        <v>5</v>
      </c>
      <c r="E5" s="347" t="s">
        <v>317</v>
      </c>
      <c r="F5" s="347"/>
      <c r="G5" s="347"/>
      <c r="H5" s="140" t="s">
        <v>348</v>
      </c>
      <c r="I5" s="140"/>
      <c r="J5" s="140"/>
      <c r="K5" s="351" t="s">
        <v>349</v>
      </c>
      <c r="L5" s="352"/>
      <c r="M5" s="352"/>
      <c r="N5" s="352"/>
      <c r="O5" s="179" t="s">
        <v>350</v>
      </c>
      <c r="P5" s="180"/>
      <c r="Q5" s="353">
        <v>45113</v>
      </c>
      <c r="R5" s="354"/>
      <c r="S5" s="355"/>
      <c r="T5" s="140" t="s">
        <v>95</v>
      </c>
      <c r="U5" s="140"/>
      <c r="V5" s="99" t="s">
        <v>94</v>
      </c>
      <c r="W5" s="356">
        <v>352.5</v>
      </c>
      <c r="X5" s="356"/>
      <c r="Y5" s="34" t="s">
        <v>93</v>
      </c>
      <c r="AA5" s="346" t="s">
        <v>351</v>
      </c>
      <c r="AC5" s="3" t="s">
        <v>352</v>
      </c>
    </row>
    <row r="6" spans="2:29" ht="20.100000000000001" customHeight="1" x14ac:dyDescent="0.15">
      <c r="B6" s="318"/>
      <c r="C6" s="318"/>
      <c r="D6" s="350" t="s">
        <v>6</v>
      </c>
      <c r="E6" s="357" t="s">
        <v>317</v>
      </c>
      <c r="F6" s="357"/>
      <c r="G6" s="357"/>
      <c r="H6" s="140" t="s">
        <v>353</v>
      </c>
      <c r="I6" s="140"/>
      <c r="J6" s="140"/>
      <c r="K6" s="351" t="s">
        <v>354</v>
      </c>
      <c r="L6" s="352"/>
      <c r="M6" s="352"/>
      <c r="N6" s="352"/>
      <c r="O6" s="358"/>
      <c r="P6" s="359"/>
      <c r="Q6" s="360"/>
      <c r="R6" s="361"/>
      <c r="S6" s="362"/>
      <c r="T6" s="139" t="s">
        <v>7</v>
      </c>
      <c r="U6" s="139"/>
      <c r="V6" s="363" t="s">
        <v>355</v>
      </c>
      <c r="W6" s="364"/>
      <c r="X6" s="364"/>
      <c r="Y6" s="365"/>
      <c r="AC6" s="3" t="s">
        <v>356</v>
      </c>
    </row>
    <row r="7" spans="2:29" ht="6.95" customHeight="1" x14ac:dyDescent="0.15">
      <c r="B7" s="366" t="s">
        <v>357</v>
      </c>
      <c r="C7" s="367" t="s">
        <v>358</v>
      </c>
      <c r="D7" s="368">
        <v>342428.07</v>
      </c>
      <c r="E7" s="369"/>
      <c r="F7" s="311" t="s">
        <v>359</v>
      </c>
      <c r="G7" s="312"/>
      <c r="H7" s="311" t="s">
        <v>360</v>
      </c>
      <c r="I7" s="313"/>
      <c r="J7" s="116" t="s">
        <v>361</v>
      </c>
      <c r="K7" s="118"/>
      <c r="L7" s="139" t="s">
        <v>362</v>
      </c>
      <c r="M7" s="370">
        <v>6</v>
      </c>
      <c r="N7" s="139" t="s">
        <v>363</v>
      </c>
      <c r="O7" s="370">
        <v>3</v>
      </c>
      <c r="P7" s="371" t="s">
        <v>364</v>
      </c>
      <c r="Q7" s="372"/>
      <c r="R7" s="311" t="s">
        <v>365</v>
      </c>
      <c r="S7" s="313"/>
      <c r="T7" s="373" t="s">
        <v>346</v>
      </c>
      <c r="U7" s="374"/>
      <c r="V7" s="375" t="s">
        <v>366</v>
      </c>
      <c r="W7" s="376" t="s">
        <v>367</v>
      </c>
      <c r="X7" s="377"/>
      <c r="Y7" s="378"/>
      <c r="AC7" s="3" t="s">
        <v>368</v>
      </c>
    </row>
    <row r="8" spans="2:29" ht="6.95" customHeight="1" x14ac:dyDescent="0.15">
      <c r="B8" s="366"/>
      <c r="C8" s="379"/>
      <c r="D8" s="380"/>
      <c r="E8" s="381"/>
      <c r="F8" s="382"/>
      <c r="G8" s="383"/>
      <c r="H8" s="382"/>
      <c r="I8" s="384"/>
      <c r="J8" s="157"/>
      <c r="K8" s="385"/>
      <c r="L8" s="386"/>
      <c r="M8" s="387"/>
      <c r="N8" s="386"/>
      <c r="O8" s="387"/>
      <c r="P8" s="388"/>
      <c r="Q8" s="389"/>
      <c r="R8" s="382"/>
      <c r="S8" s="384"/>
      <c r="T8" s="390"/>
      <c r="U8" s="391"/>
      <c r="V8" s="392"/>
      <c r="W8" s="377"/>
      <c r="X8" s="377"/>
      <c r="Y8" s="378"/>
      <c r="AC8" s="3" t="s">
        <v>369</v>
      </c>
    </row>
    <row r="9" spans="2:29" ht="6.95" customHeight="1" x14ac:dyDescent="0.15">
      <c r="B9" s="366"/>
      <c r="C9" s="393"/>
      <c r="D9" s="394"/>
      <c r="E9" s="395"/>
      <c r="F9" s="382"/>
      <c r="G9" s="383"/>
      <c r="H9" s="382"/>
      <c r="I9" s="384"/>
      <c r="J9" s="157"/>
      <c r="K9" s="385"/>
      <c r="L9" s="386"/>
      <c r="M9" s="387"/>
      <c r="N9" s="386"/>
      <c r="O9" s="387"/>
      <c r="P9" s="388"/>
      <c r="Q9" s="389"/>
      <c r="R9" s="382"/>
      <c r="S9" s="384"/>
      <c r="T9" s="390"/>
      <c r="U9" s="391"/>
      <c r="V9" s="392"/>
      <c r="W9" s="377"/>
      <c r="X9" s="377"/>
      <c r="Y9" s="378"/>
    </row>
    <row r="10" spans="2:29" ht="6.95" customHeight="1" x14ac:dyDescent="0.15">
      <c r="B10" s="366"/>
      <c r="C10" s="367" t="s">
        <v>370</v>
      </c>
      <c r="D10" s="368">
        <v>1320224.21</v>
      </c>
      <c r="E10" s="369"/>
      <c r="F10" s="382"/>
      <c r="G10" s="383"/>
      <c r="H10" s="382"/>
      <c r="I10" s="384"/>
      <c r="J10" s="157"/>
      <c r="K10" s="385"/>
      <c r="L10" s="386"/>
      <c r="M10" s="396"/>
      <c r="N10" s="386"/>
      <c r="O10" s="396"/>
      <c r="P10" s="388"/>
      <c r="Q10" s="397"/>
      <c r="R10" s="382"/>
      <c r="S10" s="384"/>
      <c r="T10" s="390"/>
      <c r="U10" s="391"/>
      <c r="V10" s="392"/>
      <c r="W10" s="377"/>
      <c r="X10" s="377"/>
      <c r="Y10" s="378"/>
    </row>
    <row r="11" spans="2:29" ht="6.95" customHeight="1" x14ac:dyDescent="0.15">
      <c r="B11" s="366"/>
      <c r="C11" s="379"/>
      <c r="D11" s="380"/>
      <c r="E11" s="381"/>
      <c r="F11" s="382"/>
      <c r="G11" s="383"/>
      <c r="H11" s="382"/>
      <c r="I11" s="384"/>
      <c r="J11" s="116" t="s">
        <v>371</v>
      </c>
      <c r="K11" s="118"/>
      <c r="L11" s="139" t="s">
        <v>362</v>
      </c>
      <c r="M11" s="370">
        <v>1</v>
      </c>
      <c r="N11" s="139" t="s">
        <v>363</v>
      </c>
      <c r="O11" s="372"/>
      <c r="P11" s="371" t="s">
        <v>364</v>
      </c>
      <c r="Q11" s="372"/>
      <c r="R11" s="382"/>
      <c r="S11" s="384"/>
      <c r="T11" s="390"/>
      <c r="U11" s="391"/>
      <c r="V11" s="392"/>
      <c r="W11" s="377"/>
      <c r="X11" s="377"/>
      <c r="Y11" s="378"/>
    </row>
    <row r="12" spans="2:29" ht="6.95" customHeight="1" x14ac:dyDescent="0.15">
      <c r="B12" s="366"/>
      <c r="C12" s="393"/>
      <c r="D12" s="394"/>
      <c r="E12" s="395"/>
      <c r="F12" s="382"/>
      <c r="G12" s="383"/>
      <c r="H12" s="382"/>
      <c r="I12" s="384"/>
      <c r="J12" s="157"/>
      <c r="K12" s="385"/>
      <c r="L12" s="386"/>
      <c r="M12" s="387"/>
      <c r="N12" s="386"/>
      <c r="O12" s="389"/>
      <c r="P12" s="388"/>
      <c r="Q12" s="389"/>
      <c r="R12" s="382"/>
      <c r="S12" s="384"/>
      <c r="T12" s="390"/>
      <c r="U12" s="391"/>
      <c r="V12" s="392"/>
      <c r="W12" s="377"/>
      <c r="X12" s="377"/>
      <c r="Y12" s="378"/>
    </row>
    <row r="13" spans="2:29" ht="6.95" customHeight="1" x14ac:dyDescent="0.15">
      <c r="B13" s="366" t="s">
        <v>372</v>
      </c>
      <c r="C13" s="367" t="s">
        <v>358</v>
      </c>
      <c r="D13" s="368">
        <v>342433.96</v>
      </c>
      <c r="E13" s="369"/>
      <c r="F13" s="382"/>
      <c r="G13" s="383"/>
      <c r="H13" s="382"/>
      <c r="I13" s="384"/>
      <c r="J13" s="157"/>
      <c r="K13" s="385"/>
      <c r="L13" s="386"/>
      <c r="M13" s="387"/>
      <c r="N13" s="386"/>
      <c r="O13" s="389"/>
      <c r="P13" s="388"/>
      <c r="Q13" s="389"/>
      <c r="R13" s="382"/>
      <c r="S13" s="384"/>
      <c r="T13" s="390"/>
      <c r="U13" s="391"/>
      <c r="V13" s="392"/>
      <c r="W13" s="398" t="s">
        <v>373</v>
      </c>
      <c r="X13" s="399"/>
      <c r="Y13" s="378"/>
    </row>
    <row r="14" spans="2:29" ht="6.95" customHeight="1" x14ac:dyDescent="0.15">
      <c r="B14" s="367"/>
      <c r="C14" s="379"/>
      <c r="D14" s="380"/>
      <c r="E14" s="381"/>
      <c r="F14" s="382"/>
      <c r="G14" s="383"/>
      <c r="H14" s="382"/>
      <c r="I14" s="384"/>
      <c r="J14" s="119"/>
      <c r="K14" s="121"/>
      <c r="L14" s="386"/>
      <c r="M14" s="396"/>
      <c r="N14" s="386"/>
      <c r="O14" s="397"/>
      <c r="P14" s="388"/>
      <c r="Q14" s="397"/>
      <c r="R14" s="382"/>
      <c r="S14" s="384"/>
      <c r="T14" s="390"/>
      <c r="U14" s="391"/>
      <c r="V14" s="392"/>
      <c r="W14" s="399"/>
      <c r="X14" s="399"/>
      <c r="Y14" s="378"/>
    </row>
    <row r="15" spans="2:29" ht="6.95" customHeight="1" x14ac:dyDescent="0.15">
      <c r="B15" s="367"/>
      <c r="C15" s="393"/>
      <c r="D15" s="394"/>
      <c r="E15" s="395"/>
      <c r="F15" s="382"/>
      <c r="G15" s="383"/>
      <c r="H15" s="382"/>
      <c r="I15" s="384"/>
      <c r="J15" s="157" t="s">
        <v>374</v>
      </c>
      <c r="K15" s="385"/>
      <c r="L15" s="139" t="s">
        <v>362</v>
      </c>
      <c r="M15" s="400"/>
      <c r="N15" s="139" t="s">
        <v>363</v>
      </c>
      <c r="O15" s="400"/>
      <c r="P15" s="371" t="s">
        <v>364</v>
      </c>
      <c r="Q15" s="401"/>
      <c r="R15" s="382"/>
      <c r="S15" s="384"/>
      <c r="T15" s="390"/>
      <c r="U15" s="391"/>
      <c r="V15" s="392"/>
      <c r="W15" s="399"/>
      <c r="X15" s="399"/>
      <c r="Y15" s="378"/>
      <c r="AC15" s="345">
        <v>0</v>
      </c>
    </row>
    <row r="16" spans="2:29" ht="6.95" customHeight="1" x14ac:dyDescent="0.15">
      <c r="B16" s="367"/>
      <c r="C16" s="367" t="s">
        <v>370</v>
      </c>
      <c r="D16" s="368">
        <v>1320236</v>
      </c>
      <c r="E16" s="369"/>
      <c r="F16" s="382"/>
      <c r="G16" s="383"/>
      <c r="H16" s="382"/>
      <c r="I16" s="384"/>
      <c r="J16" s="157"/>
      <c r="K16" s="385"/>
      <c r="L16" s="386"/>
      <c r="M16" s="402"/>
      <c r="N16" s="386"/>
      <c r="O16" s="402"/>
      <c r="P16" s="388"/>
      <c r="Q16" s="403"/>
      <c r="R16" s="382"/>
      <c r="S16" s="384"/>
      <c r="T16" s="390"/>
      <c r="U16" s="391"/>
      <c r="V16" s="392"/>
      <c r="W16" s="399"/>
      <c r="X16" s="399"/>
      <c r="Y16" s="378"/>
    </row>
    <row r="17" spans="2:25" ht="6.95" customHeight="1" x14ac:dyDescent="0.15">
      <c r="B17" s="367"/>
      <c r="C17" s="379"/>
      <c r="D17" s="380"/>
      <c r="E17" s="381"/>
      <c r="F17" s="382"/>
      <c r="G17" s="383"/>
      <c r="H17" s="382"/>
      <c r="I17" s="384"/>
      <c r="J17" s="157"/>
      <c r="K17" s="385"/>
      <c r="L17" s="386"/>
      <c r="M17" s="402"/>
      <c r="N17" s="386"/>
      <c r="O17" s="402"/>
      <c r="P17" s="388"/>
      <c r="Q17" s="403"/>
      <c r="R17" s="382"/>
      <c r="S17" s="384"/>
      <c r="T17" s="390"/>
      <c r="U17" s="391"/>
      <c r="V17" s="392"/>
      <c r="W17" s="399"/>
      <c r="X17" s="399"/>
      <c r="Y17" s="378"/>
    </row>
    <row r="18" spans="2:25" ht="6.95" customHeight="1" x14ac:dyDescent="0.15">
      <c r="B18" s="366"/>
      <c r="C18" s="393"/>
      <c r="D18" s="394"/>
      <c r="E18" s="395"/>
      <c r="F18" s="314"/>
      <c r="G18" s="315"/>
      <c r="H18" s="314"/>
      <c r="I18" s="316"/>
      <c r="J18" s="119"/>
      <c r="K18" s="121"/>
      <c r="L18" s="138"/>
      <c r="M18" s="404"/>
      <c r="N18" s="138"/>
      <c r="O18" s="404"/>
      <c r="P18" s="405"/>
      <c r="Q18" s="406"/>
      <c r="R18" s="314"/>
      <c r="S18" s="316"/>
      <c r="T18" s="407"/>
      <c r="U18" s="408"/>
      <c r="V18" s="409"/>
      <c r="W18" s="399"/>
      <c r="X18" s="399"/>
      <c r="Y18" s="378"/>
    </row>
    <row r="19" spans="2:25" ht="39.950000000000003" customHeight="1" x14ac:dyDescent="0.15">
      <c r="B19" s="410" t="s">
        <v>375</v>
      </c>
      <c r="C19" s="411"/>
      <c r="D19" s="412"/>
      <c r="E19" s="412"/>
      <c r="F19" s="412"/>
      <c r="G19" s="412"/>
      <c r="H19" s="412"/>
      <c r="I19" s="412"/>
      <c r="J19" s="412"/>
      <c r="K19" s="412"/>
      <c r="L19" s="412"/>
      <c r="M19" s="412"/>
      <c r="N19" s="412"/>
      <c r="O19" s="412"/>
      <c r="P19" s="412"/>
      <c r="Q19" s="412"/>
      <c r="R19" s="412"/>
      <c r="S19" s="412"/>
      <c r="T19" s="412"/>
      <c r="U19" s="412"/>
      <c r="V19" s="412"/>
      <c r="W19" s="412"/>
      <c r="X19" s="412"/>
      <c r="Y19" s="413"/>
    </row>
    <row r="20" spans="2:25" ht="39.950000000000003" customHeight="1" x14ac:dyDescent="0.15">
      <c r="B20" s="410"/>
      <c r="C20" s="1"/>
      <c r="D20" s="1"/>
      <c r="E20" s="1"/>
      <c r="F20" s="1"/>
      <c r="G20" s="1"/>
      <c r="H20" s="414"/>
      <c r="I20" s="1"/>
      <c r="J20" s="1"/>
      <c r="K20" s="1"/>
      <c r="L20" s="1"/>
      <c r="M20" s="414"/>
      <c r="N20" s="414"/>
      <c r="O20" s="1"/>
      <c r="P20" s="1"/>
      <c r="Q20" s="414"/>
      <c r="R20" s="1"/>
      <c r="S20" s="1"/>
      <c r="T20" s="1"/>
      <c r="U20" s="1"/>
      <c r="V20" s="1"/>
      <c r="W20" s="1"/>
      <c r="X20" s="1"/>
      <c r="Y20" s="415"/>
    </row>
    <row r="21" spans="2:25" ht="39.950000000000003" customHeight="1" x14ac:dyDescent="0.15">
      <c r="B21" s="410"/>
      <c r="C21" s="1"/>
      <c r="D21" s="1"/>
      <c r="E21" s="1"/>
      <c r="F21" s="1"/>
      <c r="G21" s="1"/>
      <c r="H21" s="414"/>
      <c r="I21" s="1"/>
      <c r="J21" s="1"/>
      <c r="K21" s="1"/>
      <c r="L21" s="1"/>
      <c r="M21" s="414"/>
      <c r="N21" s="414"/>
      <c r="O21" s="1"/>
      <c r="P21" s="1"/>
      <c r="Q21" s="414"/>
      <c r="R21" s="1"/>
      <c r="S21" s="1"/>
      <c r="T21" s="1"/>
      <c r="U21" s="1"/>
      <c r="V21" s="1"/>
      <c r="W21" s="1"/>
      <c r="X21" s="1"/>
      <c r="Y21" s="415"/>
    </row>
    <row r="22" spans="2:25" ht="39.950000000000003" customHeight="1" x14ac:dyDescent="0.15">
      <c r="B22" s="410"/>
      <c r="C22" s="1"/>
      <c r="D22" s="1"/>
      <c r="E22" s="1"/>
      <c r="F22" s="414"/>
      <c r="G22" s="1"/>
      <c r="H22" s="1"/>
      <c r="I22" s="1"/>
      <c r="J22" s="1"/>
      <c r="K22" s="1"/>
      <c r="L22" s="1"/>
      <c r="M22" s="414"/>
      <c r="N22" s="1"/>
      <c r="O22" s="1"/>
      <c r="P22" s="1"/>
      <c r="Q22" s="414"/>
      <c r="R22" s="1"/>
      <c r="S22" s="1"/>
      <c r="T22" s="1"/>
      <c r="U22" s="1"/>
      <c r="V22" s="1"/>
      <c r="W22" s="1"/>
      <c r="X22" s="1"/>
      <c r="Y22" s="415"/>
    </row>
    <row r="23" spans="2:25" ht="39.950000000000003" customHeight="1" x14ac:dyDescent="0.15">
      <c r="B23" s="410"/>
      <c r="C23" s="1"/>
      <c r="D23" s="1"/>
      <c r="E23" s="1"/>
      <c r="F23" s="414"/>
      <c r="G23" s="414"/>
      <c r="H23" s="1"/>
      <c r="I23" s="1"/>
      <c r="J23" s="1"/>
      <c r="K23" s="1"/>
      <c r="L23" s="1"/>
      <c r="M23" s="414"/>
      <c r="N23" s="1"/>
      <c r="O23" s="1"/>
      <c r="P23" s="1"/>
      <c r="Q23" s="414"/>
      <c r="R23" s="1"/>
      <c r="S23" s="1"/>
      <c r="T23" s="1"/>
      <c r="U23" s="1"/>
      <c r="V23" s="1"/>
      <c r="W23" s="1"/>
      <c r="X23" s="1"/>
      <c r="Y23" s="415"/>
    </row>
    <row r="24" spans="2:25" ht="39.950000000000003" customHeight="1" x14ac:dyDescent="0.15">
      <c r="B24" s="410"/>
      <c r="C24" s="414"/>
      <c r="D24" s="1"/>
      <c r="E24" s="1"/>
      <c r="F24" s="414"/>
      <c r="G24" s="414"/>
      <c r="H24" s="1"/>
      <c r="I24" s="1"/>
      <c r="J24" s="1"/>
      <c r="K24" s="1"/>
      <c r="L24" s="1"/>
      <c r="M24" s="414"/>
      <c r="N24" s="414"/>
      <c r="O24" s="1"/>
      <c r="P24" s="1"/>
      <c r="Q24" s="414"/>
      <c r="R24" s="1"/>
      <c r="S24" s="1"/>
      <c r="T24" s="1"/>
      <c r="U24" s="1"/>
      <c r="V24" s="1"/>
      <c r="W24" s="1"/>
      <c r="X24" s="1"/>
      <c r="Y24" s="415"/>
    </row>
    <row r="25" spans="2:25" ht="39.950000000000003" customHeight="1" x14ac:dyDescent="0.15">
      <c r="B25" s="410"/>
      <c r="C25" s="414"/>
      <c r="D25" s="1"/>
      <c r="E25" s="1"/>
      <c r="F25" s="414"/>
      <c r="G25" s="414"/>
      <c r="H25" s="1"/>
      <c r="I25" s="1"/>
      <c r="J25" s="1"/>
      <c r="K25" s="1"/>
      <c r="L25" s="1"/>
      <c r="M25" s="414"/>
      <c r="N25" s="414"/>
      <c r="O25" s="1"/>
      <c r="P25" s="1"/>
      <c r="Q25" s="414"/>
      <c r="R25" s="1"/>
      <c r="S25" s="1"/>
      <c r="T25" s="1"/>
      <c r="U25" s="1"/>
      <c r="V25" s="1"/>
      <c r="W25" s="1"/>
      <c r="X25" s="1"/>
      <c r="Y25" s="415"/>
    </row>
    <row r="26" spans="2:25" ht="39.950000000000003" customHeight="1" x14ac:dyDescent="0.15">
      <c r="B26" s="410"/>
      <c r="C26" s="414"/>
      <c r="D26" s="1"/>
      <c r="E26" s="1"/>
      <c r="F26" s="2"/>
      <c r="G26" s="416"/>
      <c r="H26" s="416"/>
      <c r="I26" s="416"/>
      <c r="J26" s="416"/>
      <c r="K26" s="416"/>
      <c r="L26" s="1"/>
      <c r="M26" s="414"/>
      <c r="N26" s="414"/>
      <c r="O26" s="1"/>
      <c r="P26" s="417" t="s">
        <v>376</v>
      </c>
      <c r="Q26" s="417"/>
      <c r="R26" s="417"/>
      <c r="S26" s="417"/>
      <c r="T26" s="417"/>
      <c r="U26" s="417"/>
      <c r="V26" s="417"/>
      <c r="W26" s="417"/>
      <c r="X26" s="417"/>
      <c r="Y26" s="418"/>
    </row>
    <row r="27" spans="2:25" ht="45" customHeight="1" x14ac:dyDescent="0.15">
      <c r="B27" s="302"/>
      <c r="C27" s="419"/>
      <c r="D27" s="420"/>
      <c r="E27" s="421"/>
      <c r="F27" s="422"/>
      <c r="G27" s="420"/>
      <c r="H27" s="420"/>
      <c r="I27" s="420"/>
      <c r="J27" s="420"/>
      <c r="K27" s="420"/>
      <c r="L27" s="420"/>
      <c r="M27" s="420"/>
      <c r="N27" s="420"/>
      <c r="O27" s="423"/>
      <c r="P27" s="424"/>
      <c r="Q27" s="424"/>
      <c r="R27" s="424"/>
      <c r="S27" s="424"/>
      <c r="T27" s="424"/>
      <c r="U27" s="424"/>
      <c r="V27" s="424"/>
      <c r="W27" s="424"/>
      <c r="X27" s="424"/>
      <c r="Y27" s="425"/>
    </row>
    <row r="28" spans="2:25" ht="15" customHeight="1" x14ac:dyDescent="0.15">
      <c r="C28" s="3" t="s">
        <v>377</v>
      </c>
    </row>
    <row r="29" spans="2:25" ht="15" customHeight="1" x14ac:dyDescent="0.15">
      <c r="C29" s="3" t="s">
        <v>378</v>
      </c>
    </row>
    <row r="30" spans="2:25" ht="15" customHeight="1" x14ac:dyDescent="0.15">
      <c r="C30" s="3" t="s">
        <v>379</v>
      </c>
    </row>
    <row r="31" spans="2:25" x14ac:dyDescent="0.15">
      <c r="C31" s="3" t="s">
        <v>380</v>
      </c>
    </row>
    <row r="32" spans="2:25" x14ac:dyDescent="0.15">
      <c r="C32" s="3"/>
    </row>
  </sheetData>
  <sheetProtection algorithmName="SHA-512" hashValue="apUN5HSKJvh8ScLb8MbD1dSDpinM5AmALTDdS+AFZOvlIeKWG9pJBJdC0/NImHgmQ2EkX3PAo5h6KcM6onCptQ==" saltValue="xF5IeS24J6IsvROVkzKsmA==" spinCount="100000" sheet="1" scenarios="1" selectLockedCells="1"/>
  <mergeCells count="72">
    <mergeCell ref="B19:B27"/>
    <mergeCell ref="C19:Y19"/>
    <mergeCell ref="P26:Y27"/>
    <mergeCell ref="W13:X18"/>
    <mergeCell ref="Y13:Y18"/>
    <mergeCell ref="J15:K18"/>
    <mergeCell ref="L15:L18"/>
    <mergeCell ref="M15:M18"/>
    <mergeCell ref="N15:N18"/>
    <mergeCell ref="O15:O18"/>
    <mergeCell ref="P15:P18"/>
    <mergeCell ref="Q15:Q18"/>
    <mergeCell ref="N11:N14"/>
    <mergeCell ref="O11:O14"/>
    <mergeCell ref="P11:P14"/>
    <mergeCell ref="Q11:Q14"/>
    <mergeCell ref="B13:B18"/>
    <mergeCell ref="C13:C15"/>
    <mergeCell ref="D13:E15"/>
    <mergeCell ref="C16:C18"/>
    <mergeCell ref="D16:E18"/>
    <mergeCell ref="R7:S18"/>
    <mergeCell ref="T7:U18"/>
    <mergeCell ref="V7:V18"/>
    <mergeCell ref="W7:X12"/>
    <mergeCell ref="Y7:Y12"/>
    <mergeCell ref="C10:C12"/>
    <mergeCell ref="D10:E12"/>
    <mergeCell ref="J11:K14"/>
    <mergeCell ref="L11:L14"/>
    <mergeCell ref="M11:M14"/>
    <mergeCell ref="L7:L10"/>
    <mergeCell ref="M7:M10"/>
    <mergeCell ref="N7:N10"/>
    <mergeCell ref="O7:O10"/>
    <mergeCell ref="P7:P10"/>
    <mergeCell ref="Q7:Q10"/>
    <mergeCell ref="B7:B12"/>
    <mergeCell ref="C7:C9"/>
    <mergeCell ref="D7:E9"/>
    <mergeCell ref="F7:G18"/>
    <mergeCell ref="H7:I18"/>
    <mergeCell ref="J7:K10"/>
    <mergeCell ref="T5:U5"/>
    <mergeCell ref="W5:X5"/>
    <mergeCell ref="E6:G6"/>
    <mergeCell ref="H6:J6"/>
    <mergeCell ref="K6:N6"/>
    <mergeCell ref="T6:U6"/>
    <mergeCell ref="V6:Y6"/>
    <mergeCell ref="B5:C6"/>
    <mergeCell ref="E5:G5"/>
    <mergeCell ref="H5:J5"/>
    <mergeCell ref="K5:N5"/>
    <mergeCell ref="O5:P6"/>
    <mergeCell ref="Q5:S6"/>
    <mergeCell ref="T3:U3"/>
    <mergeCell ref="V3:Y3"/>
    <mergeCell ref="B4:C4"/>
    <mergeCell ref="D4:G4"/>
    <mergeCell ref="T4:U4"/>
    <mergeCell ref="V4:Y4"/>
    <mergeCell ref="N2:O2"/>
    <mergeCell ref="P2:S2"/>
    <mergeCell ref="T2:U2"/>
    <mergeCell ref="V2:Y2"/>
    <mergeCell ref="B3:C3"/>
    <mergeCell ref="D3:G3"/>
    <mergeCell ref="H3:I4"/>
    <mergeCell ref="J3:M4"/>
    <mergeCell ref="N3:O4"/>
    <mergeCell ref="P3:S4"/>
  </mergeCells>
  <phoneticPr fontId="10"/>
  <dataValidations count="3">
    <dataValidation type="list" allowBlank="1" showInputMessage="1" showErrorMessage="1" sqref="V3:Y4" xr:uid="{D311523A-C405-45DD-941A-02359BDD6583}">
      <formula1>$AB$2:$AB$3</formula1>
    </dataValidation>
    <dataValidation type="list" allowBlank="1" showInputMessage="1" showErrorMessage="1" sqref="T7:U18" xr:uid="{B82B1B90-5705-4624-9AF5-E18429C6B604}">
      <formula1>$AA$2:$AA$5</formula1>
    </dataValidation>
    <dataValidation type="list" allowBlank="1" showInputMessage="1" showErrorMessage="1" sqref="V6:Y6" xr:uid="{C1F0AA63-BFEA-48DD-BE4B-86CB3766AEC7}">
      <formula1>$AC$2:$AC$8</formula1>
    </dataValidation>
  </dataValidations>
  <printOptions horizontalCentered="1"/>
  <pageMargins left="0.19685039370078741" right="0.19685039370078741" top="0.78740157480314965" bottom="0.39370078740157483" header="0.31496062992125984" footer="0.31496062992125984"/>
  <pageSetup paperSize="9" scale="90" orientation="landscape" copies="2" r:id="rId1"/>
  <headerFooter alignWithMargins="0"/>
  <rowBreaks count="1" manualBreakCount="1">
    <brk id="6" max="25" man="1"/>
  </rowBreaks>
  <colBreaks count="1" manualBreakCount="1">
    <brk id="3" min="1" max="31"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0ED09-FA64-44DB-8A67-DC61068344ED}">
  <sheetPr>
    <pageSetUpPr fitToPage="1"/>
  </sheetPr>
  <dimension ref="B1:Z45"/>
  <sheetViews>
    <sheetView showGridLines="0" showZeros="0" view="pageBreakPreview" zoomScaleNormal="100" zoomScaleSheetLayoutView="100" workbookViewId="0">
      <selection activeCell="O13" sqref="O13:Z13"/>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6" ht="9.75" customHeight="1" x14ac:dyDescent="0.15"/>
    <row r="2" spans="2:26" ht="24.75" customHeight="1" x14ac:dyDescent="0.15">
      <c r="B2" s="426" t="s">
        <v>381</v>
      </c>
      <c r="C2" s="426"/>
      <c r="D2" s="426"/>
      <c r="E2" s="426"/>
      <c r="F2" s="317"/>
      <c r="G2" s="317"/>
      <c r="H2" s="317"/>
      <c r="I2" s="426"/>
      <c r="J2" s="426"/>
      <c r="K2" s="426"/>
      <c r="L2" s="426"/>
      <c r="M2" s="426"/>
      <c r="N2" s="426"/>
      <c r="O2" s="426"/>
      <c r="P2" s="426"/>
      <c r="Q2" s="426"/>
      <c r="R2" s="426"/>
      <c r="S2" s="426"/>
      <c r="T2" s="426"/>
      <c r="U2" s="426"/>
      <c r="V2" s="426"/>
      <c r="W2" s="426"/>
      <c r="X2" s="426"/>
      <c r="Y2" s="426"/>
    </row>
    <row r="3" spans="2:26" ht="20.100000000000001" customHeight="1" x14ac:dyDescent="0.15">
      <c r="B3" s="190" t="s">
        <v>8</v>
      </c>
      <c r="C3" s="201"/>
      <c r="D3" s="201"/>
      <c r="E3" s="201"/>
      <c r="F3" s="427" t="s">
        <v>327</v>
      </c>
      <c r="G3" s="428"/>
      <c r="H3" s="429"/>
      <c r="I3" s="169" t="s">
        <v>9</v>
      </c>
      <c r="J3" s="166"/>
      <c r="K3" s="112" t="s">
        <v>339</v>
      </c>
      <c r="L3" s="113"/>
      <c r="M3" s="113"/>
      <c r="N3" s="114"/>
      <c r="O3" s="131" t="s">
        <v>382</v>
      </c>
      <c r="P3" s="133"/>
      <c r="Q3" s="430" t="s">
        <v>349</v>
      </c>
      <c r="R3" s="431"/>
      <c r="S3" s="431"/>
      <c r="T3" s="432"/>
      <c r="U3" s="311" t="s">
        <v>383</v>
      </c>
      <c r="V3" s="312"/>
      <c r="W3" s="312"/>
      <c r="X3" s="313"/>
      <c r="Y3" s="320">
        <v>45113</v>
      </c>
      <c r="Z3" s="322"/>
    </row>
    <row r="4" spans="2:26" ht="20.100000000000001" customHeight="1" x14ac:dyDescent="0.15">
      <c r="B4" s="135" t="s">
        <v>0</v>
      </c>
      <c r="C4" s="136"/>
      <c r="D4" s="136"/>
      <c r="E4" s="136"/>
      <c r="F4" s="326" t="s">
        <v>328</v>
      </c>
      <c r="G4" s="327"/>
      <c r="H4" s="328"/>
      <c r="I4" s="433" t="s">
        <v>1</v>
      </c>
      <c r="J4" s="434"/>
      <c r="K4" s="112" t="s">
        <v>315</v>
      </c>
      <c r="L4" s="113"/>
      <c r="M4" s="113"/>
      <c r="N4" s="114"/>
      <c r="O4" s="131" t="s">
        <v>384</v>
      </c>
      <c r="P4" s="133"/>
      <c r="Q4" s="430" t="s">
        <v>354</v>
      </c>
      <c r="R4" s="431"/>
      <c r="S4" s="431"/>
      <c r="T4" s="432"/>
      <c r="U4" s="435"/>
      <c r="V4" s="436"/>
      <c r="W4" s="436"/>
      <c r="X4" s="437"/>
      <c r="Y4" s="358"/>
      <c r="Z4" s="359"/>
    </row>
    <row r="5" spans="2:26" ht="15" customHeight="1" x14ac:dyDescent="0.15">
      <c r="B5" s="123" t="s">
        <v>385</v>
      </c>
      <c r="C5" s="438" t="s">
        <v>386</v>
      </c>
      <c r="D5" s="439"/>
      <c r="E5" s="440" t="s">
        <v>387</v>
      </c>
      <c r="F5" s="440" t="s">
        <v>388</v>
      </c>
      <c r="G5" s="441" t="s">
        <v>389</v>
      </c>
      <c r="H5" s="442"/>
      <c r="I5" s="190" t="s">
        <v>390</v>
      </c>
      <c r="J5" s="201"/>
      <c r="K5" s="201"/>
      <c r="L5" s="201"/>
      <c r="M5" s="201"/>
      <c r="N5" s="202"/>
      <c r="O5" s="443" t="s">
        <v>391</v>
      </c>
      <c r="P5" s="444"/>
      <c r="Q5" s="445" t="s">
        <v>392</v>
      </c>
      <c r="R5" s="446"/>
      <c r="S5" s="446"/>
      <c r="T5" s="447"/>
      <c r="U5" s="441" t="s">
        <v>393</v>
      </c>
      <c r="V5" s="448"/>
      <c r="W5" s="448"/>
      <c r="X5" s="448"/>
      <c r="Y5" s="442"/>
      <c r="Z5" s="449" t="s">
        <v>394</v>
      </c>
    </row>
    <row r="6" spans="2:26" ht="15" customHeight="1" x14ac:dyDescent="0.15">
      <c r="B6" s="123"/>
      <c r="C6" s="438"/>
      <c r="D6" s="439"/>
      <c r="E6" s="440"/>
      <c r="F6" s="440"/>
      <c r="G6" s="450"/>
      <c r="H6" s="451"/>
      <c r="I6" s="135"/>
      <c r="J6" s="136"/>
      <c r="K6" s="136"/>
      <c r="L6" s="136"/>
      <c r="M6" s="136"/>
      <c r="N6" s="137"/>
      <c r="O6" s="452"/>
      <c r="P6" s="453"/>
      <c r="Q6" s="454"/>
      <c r="R6" s="455"/>
      <c r="S6" s="455"/>
      <c r="T6" s="456"/>
      <c r="U6" s="450"/>
      <c r="V6" s="457"/>
      <c r="W6" s="457"/>
      <c r="X6" s="457"/>
      <c r="Y6" s="451"/>
      <c r="Z6" s="440"/>
    </row>
    <row r="7" spans="2:26" ht="16.5" customHeight="1" x14ac:dyDescent="0.15">
      <c r="B7" s="123"/>
      <c r="C7" s="438"/>
      <c r="D7" s="439"/>
      <c r="E7" s="440"/>
      <c r="F7" s="440"/>
      <c r="G7" s="329" t="s">
        <v>395</v>
      </c>
      <c r="H7" s="329" t="s">
        <v>396</v>
      </c>
      <c r="I7" s="318" t="s">
        <v>397</v>
      </c>
      <c r="J7" s="318" t="s">
        <v>398</v>
      </c>
      <c r="K7" s="458"/>
      <c r="L7" s="458"/>
      <c r="M7" s="459" t="s">
        <v>399</v>
      </c>
      <c r="N7" s="460" t="s">
        <v>400</v>
      </c>
      <c r="O7" s="318" t="s">
        <v>401</v>
      </c>
      <c r="P7" s="318" t="s">
        <v>402</v>
      </c>
      <c r="Q7" s="176" t="s">
        <v>403</v>
      </c>
      <c r="R7" s="458"/>
      <c r="S7" s="329" t="s">
        <v>404</v>
      </c>
      <c r="T7" s="329" t="s">
        <v>405</v>
      </c>
      <c r="U7" s="461" t="s">
        <v>406</v>
      </c>
      <c r="V7" s="329" t="s">
        <v>407</v>
      </c>
      <c r="W7" s="458"/>
      <c r="X7" s="458"/>
      <c r="Y7" s="458"/>
      <c r="Z7" s="440"/>
    </row>
    <row r="8" spans="2:26" ht="16.5" customHeight="1" x14ac:dyDescent="0.15">
      <c r="B8" s="123"/>
      <c r="C8" s="135"/>
      <c r="D8" s="137"/>
      <c r="E8" s="462"/>
      <c r="F8" s="462"/>
      <c r="G8" s="463"/>
      <c r="H8" s="463"/>
      <c r="I8" s="458"/>
      <c r="J8" s="458"/>
      <c r="K8" s="458"/>
      <c r="L8" s="458"/>
      <c r="M8" s="458"/>
      <c r="N8" s="458"/>
      <c r="O8" s="458"/>
      <c r="P8" s="458"/>
      <c r="Q8" s="464" t="s">
        <v>408</v>
      </c>
      <c r="R8" s="464" t="s">
        <v>409</v>
      </c>
      <c r="S8" s="458"/>
      <c r="T8" s="458"/>
      <c r="U8" s="458"/>
      <c r="V8" s="458"/>
      <c r="W8" s="458"/>
      <c r="X8" s="458"/>
      <c r="Y8" s="458"/>
      <c r="Z8" s="465"/>
    </row>
    <row r="9" spans="2:26" ht="15.75" customHeight="1" x14ac:dyDescent="0.15">
      <c r="B9" s="123"/>
      <c r="C9" s="466">
        <v>1</v>
      </c>
      <c r="D9" s="467"/>
      <c r="E9" s="23">
        <v>1</v>
      </c>
      <c r="F9" s="98">
        <v>5.5</v>
      </c>
      <c r="G9" s="55" t="s">
        <v>305</v>
      </c>
      <c r="H9" s="55" t="s">
        <v>269</v>
      </c>
      <c r="I9" s="55" t="s">
        <v>143</v>
      </c>
      <c r="J9" s="130" t="s">
        <v>149</v>
      </c>
      <c r="K9" s="130"/>
      <c r="L9" s="130"/>
      <c r="M9" s="55" t="s">
        <v>410</v>
      </c>
      <c r="N9" s="55" t="s">
        <v>411</v>
      </c>
      <c r="O9" s="468" t="s">
        <v>412</v>
      </c>
      <c r="P9" s="55" t="s">
        <v>412</v>
      </c>
      <c r="Q9" s="55" t="s">
        <v>412</v>
      </c>
      <c r="R9" s="55" t="s">
        <v>413</v>
      </c>
      <c r="S9" s="59" t="s">
        <v>171</v>
      </c>
      <c r="T9" s="59" t="s">
        <v>175</v>
      </c>
      <c r="U9" s="59"/>
      <c r="V9" s="130"/>
      <c r="W9" s="458"/>
      <c r="X9" s="458"/>
      <c r="Y9" s="458"/>
      <c r="Z9" s="59" t="s">
        <v>414</v>
      </c>
    </row>
    <row r="10" spans="2:26" ht="15.95" customHeight="1" x14ac:dyDescent="0.15">
      <c r="B10" s="123"/>
      <c r="C10" s="466">
        <v>1</v>
      </c>
      <c r="D10" s="467"/>
      <c r="E10" s="23">
        <v>2</v>
      </c>
      <c r="F10" s="98">
        <v>0.15</v>
      </c>
      <c r="G10" s="55" t="s">
        <v>305</v>
      </c>
      <c r="H10" s="55" t="s">
        <v>265</v>
      </c>
      <c r="I10" s="55" t="s">
        <v>144</v>
      </c>
      <c r="J10" s="130" t="s">
        <v>149</v>
      </c>
      <c r="K10" s="130"/>
      <c r="L10" s="130"/>
      <c r="M10" s="55" t="s">
        <v>415</v>
      </c>
      <c r="N10" s="55" t="s">
        <v>411</v>
      </c>
      <c r="O10" s="468" t="s">
        <v>412</v>
      </c>
      <c r="P10" s="55" t="s">
        <v>412</v>
      </c>
      <c r="Q10" s="55" t="s">
        <v>412</v>
      </c>
      <c r="R10" s="55" t="s">
        <v>413</v>
      </c>
      <c r="S10" s="59" t="s">
        <v>171</v>
      </c>
      <c r="T10" s="59" t="s">
        <v>175</v>
      </c>
      <c r="U10" s="59"/>
      <c r="V10" s="130"/>
      <c r="W10" s="469"/>
      <c r="X10" s="469"/>
      <c r="Y10" s="469"/>
      <c r="Z10" s="59" t="s">
        <v>414</v>
      </c>
    </row>
    <row r="11" spans="2:26" ht="15.95" customHeight="1" x14ac:dyDescent="0.15">
      <c r="B11" s="123"/>
      <c r="C11" s="466">
        <v>4</v>
      </c>
      <c r="D11" s="467"/>
      <c r="E11" s="23">
        <v>1</v>
      </c>
      <c r="F11" s="98">
        <v>23.3</v>
      </c>
      <c r="G11" s="55" t="s">
        <v>305</v>
      </c>
      <c r="H11" s="55" t="s">
        <v>270</v>
      </c>
      <c r="I11" s="55" t="s">
        <v>143</v>
      </c>
      <c r="J11" s="130" t="s">
        <v>303</v>
      </c>
      <c r="K11" s="130"/>
      <c r="L11" s="130"/>
      <c r="M11" s="55" t="s">
        <v>416</v>
      </c>
      <c r="N11" s="55" t="s">
        <v>411</v>
      </c>
      <c r="O11" s="468" t="s">
        <v>412</v>
      </c>
      <c r="P11" s="55" t="s">
        <v>412</v>
      </c>
      <c r="Q11" s="55" t="s">
        <v>412</v>
      </c>
      <c r="R11" s="55" t="s">
        <v>346</v>
      </c>
      <c r="S11" s="59" t="s">
        <v>171</v>
      </c>
      <c r="T11" s="59" t="s">
        <v>176</v>
      </c>
      <c r="U11" s="59"/>
      <c r="V11" s="130"/>
      <c r="W11" s="458"/>
      <c r="X11" s="458"/>
      <c r="Y11" s="458"/>
      <c r="Z11" s="55" t="s">
        <v>417</v>
      </c>
    </row>
    <row r="12" spans="2:26" ht="15.95" customHeight="1" x14ac:dyDescent="0.15">
      <c r="B12" s="123"/>
      <c r="C12" s="466">
        <v>6</v>
      </c>
      <c r="D12" s="467"/>
      <c r="E12" s="23">
        <v>1</v>
      </c>
      <c r="F12" s="98">
        <v>50</v>
      </c>
      <c r="G12" s="55" t="s">
        <v>305</v>
      </c>
      <c r="H12" s="55" t="s">
        <v>270</v>
      </c>
      <c r="I12" s="55" t="s">
        <v>143</v>
      </c>
      <c r="J12" s="130" t="s">
        <v>303</v>
      </c>
      <c r="K12" s="130"/>
      <c r="L12" s="130"/>
      <c r="M12" s="55" t="s">
        <v>418</v>
      </c>
      <c r="N12" s="55" t="s">
        <v>411</v>
      </c>
      <c r="O12" s="468" t="s">
        <v>412</v>
      </c>
      <c r="P12" s="55" t="s">
        <v>412</v>
      </c>
      <c r="Q12" s="55" t="s">
        <v>351</v>
      </c>
      <c r="R12" s="55" t="s">
        <v>336</v>
      </c>
      <c r="S12" s="59" t="s">
        <v>171</v>
      </c>
      <c r="T12" s="59" t="s">
        <v>171</v>
      </c>
      <c r="U12" s="59"/>
      <c r="V12" s="130"/>
      <c r="W12" s="458"/>
      <c r="X12" s="458"/>
      <c r="Y12" s="458"/>
      <c r="Z12" s="59" t="s">
        <v>419</v>
      </c>
    </row>
    <row r="13" spans="2:26" ht="15.95" customHeight="1" x14ac:dyDescent="0.15">
      <c r="B13" s="123"/>
      <c r="C13" s="466">
        <v>6</v>
      </c>
      <c r="D13" s="467"/>
      <c r="E13" s="23">
        <v>2</v>
      </c>
      <c r="F13" s="98">
        <v>50</v>
      </c>
      <c r="G13" s="55" t="s">
        <v>305</v>
      </c>
      <c r="H13" s="55" t="s">
        <v>270</v>
      </c>
      <c r="I13" s="55" t="s">
        <v>143</v>
      </c>
      <c r="J13" s="130" t="s">
        <v>303</v>
      </c>
      <c r="K13" s="130"/>
      <c r="L13" s="130"/>
      <c r="M13" s="55" t="s">
        <v>420</v>
      </c>
      <c r="N13" s="55" t="s">
        <v>411</v>
      </c>
      <c r="O13" s="468" t="s">
        <v>412</v>
      </c>
      <c r="P13" s="55" t="s">
        <v>412</v>
      </c>
      <c r="Q13" s="55" t="s">
        <v>412</v>
      </c>
      <c r="R13" s="55" t="s">
        <v>421</v>
      </c>
      <c r="S13" s="59" t="s">
        <v>171</v>
      </c>
      <c r="T13" s="59" t="s">
        <v>175</v>
      </c>
      <c r="U13" s="59"/>
      <c r="V13" s="130"/>
      <c r="W13" s="458"/>
      <c r="X13" s="458"/>
      <c r="Y13" s="458"/>
      <c r="Z13" s="55" t="s">
        <v>417</v>
      </c>
    </row>
    <row r="14" spans="2:26" ht="15.95" customHeight="1" x14ac:dyDescent="0.15">
      <c r="B14" s="123"/>
      <c r="C14" s="466">
        <v>16</v>
      </c>
      <c r="D14" s="467"/>
      <c r="E14" s="23">
        <v>1</v>
      </c>
      <c r="F14" s="98">
        <v>131.19999999999999</v>
      </c>
      <c r="G14" s="55" t="s">
        <v>305</v>
      </c>
      <c r="H14" s="55" t="s">
        <v>270</v>
      </c>
      <c r="I14" s="55" t="s">
        <v>143</v>
      </c>
      <c r="J14" s="130" t="s">
        <v>303</v>
      </c>
      <c r="K14" s="130"/>
      <c r="L14" s="130"/>
      <c r="M14" s="55" t="s">
        <v>422</v>
      </c>
      <c r="N14" s="55" t="s">
        <v>411</v>
      </c>
      <c r="O14" s="468" t="s">
        <v>412</v>
      </c>
      <c r="P14" s="55" t="s">
        <v>412</v>
      </c>
      <c r="Q14" s="55" t="s">
        <v>412</v>
      </c>
      <c r="R14" s="55" t="s">
        <v>413</v>
      </c>
      <c r="S14" s="59" t="s">
        <v>171</v>
      </c>
      <c r="T14" s="59" t="s">
        <v>175</v>
      </c>
      <c r="U14" s="59"/>
      <c r="V14" s="189"/>
      <c r="W14" s="470"/>
      <c r="X14" s="470"/>
      <c r="Y14" s="171"/>
      <c r="Z14" s="59" t="s">
        <v>414</v>
      </c>
    </row>
    <row r="15" spans="2:26" ht="15.95" customHeight="1" x14ac:dyDescent="0.15">
      <c r="B15" s="123"/>
      <c r="C15" s="466">
        <v>21</v>
      </c>
      <c r="D15" s="467"/>
      <c r="E15" s="23">
        <v>1</v>
      </c>
      <c r="F15" s="98">
        <v>176</v>
      </c>
      <c r="G15" s="55" t="s">
        <v>305</v>
      </c>
      <c r="H15" s="55" t="s">
        <v>270</v>
      </c>
      <c r="I15" s="55" t="s">
        <v>143</v>
      </c>
      <c r="J15" s="130" t="s">
        <v>303</v>
      </c>
      <c r="K15" s="130"/>
      <c r="L15" s="130"/>
      <c r="M15" s="55" t="s">
        <v>423</v>
      </c>
      <c r="N15" s="55" t="s">
        <v>411</v>
      </c>
      <c r="O15" s="468" t="s">
        <v>412</v>
      </c>
      <c r="P15" s="55" t="s">
        <v>412</v>
      </c>
      <c r="Q15" s="55" t="s">
        <v>346</v>
      </c>
      <c r="R15" s="55" t="s">
        <v>413</v>
      </c>
      <c r="S15" s="59" t="s">
        <v>171</v>
      </c>
      <c r="T15" s="59" t="s">
        <v>175</v>
      </c>
      <c r="U15" s="59"/>
      <c r="V15" s="130"/>
      <c r="W15" s="458"/>
      <c r="X15" s="458"/>
      <c r="Y15" s="458"/>
      <c r="Z15" s="59" t="s">
        <v>414</v>
      </c>
    </row>
    <row r="16" spans="2:26" ht="15.95" customHeight="1" x14ac:dyDescent="0.15">
      <c r="B16" s="123"/>
      <c r="C16" s="466">
        <v>33</v>
      </c>
      <c r="D16" s="467"/>
      <c r="E16" s="23">
        <v>1</v>
      </c>
      <c r="F16" s="98">
        <v>284</v>
      </c>
      <c r="G16" s="55" t="s">
        <v>305</v>
      </c>
      <c r="H16" s="55" t="s">
        <v>270</v>
      </c>
      <c r="I16" s="55" t="s">
        <v>143</v>
      </c>
      <c r="J16" s="130" t="s">
        <v>303</v>
      </c>
      <c r="K16" s="130"/>
      <c r="L16" s="130"/>
      <c r="M16" s="55" t="s">
        <v>424</v>
      </c>
      <c r="N16" s="55" t="s">
        <v>411</v>
      </c>
      <c r="O16" s="468" t="s">
        <v>412</v>
      </c>
      <c r="P16" s="55" t="s">
        <v>412</v>
      </c>
      <c r="Q16" s="55" t="s">
        <v>351</v>
      </c>
      <c r="R16" s="55" t="s">
        <v>421</v>
      </c>
      <c r="S16" s="59" t="s">
        <v>171</v>
      </c>
      <c r="T16" s="59" t="s">
        <v>176</v>
      </c>
      <c r="U16" s="59"/>
      <c r="V16" s="130"/>
      <c r="W16" s="458"/>
      <c r="X16" s="458"/>
      <c r="Y16" s="458"/>
      <c r="Z16" s="55" t="s">
        <v>417</v>
      </c>
    </row>
    <row r="17" spans="2:26" ht="15.95" customHeight="1" x14ac:dyDescent="0.15">
      <c r="B17" s="123"/>
      <c r="C17" s="466">
        <v>34</v>
      </c>
      <c r="D17" s="467"/>
      <c r="E17" s="23">
        <v>1</v>
      </c>
      <c r="F17" s="98">
        <v>293</v>
      </c>
      <c r="G17" s="55" t="s">
        <v>305</v>
      </c>
      <c r="H17" s="55" t="s">
        <v>270</v>
      </c>
      <c r="I17" s="55" t="s">
        <v>143</v>
      </c>
      <c r="J17" s="130" t="s">
        <v>303</v>
      </c>
      <c r="K17" s="130"/>
      <c r="L17" s="130"/>
      <c r="M17" s="55" t="s">
        <v>416</v>
      </c>
      <c r="N17" s="55" t="s">
        <v>411</v>
      </c>
      <c r="O17" s="468" t="s">
        <v>412</v>
      </c>
      <c r="P17" s="55" t="s">
        <v>412</v>
      </c>
      <c r="Q17" s="55" t="s">
        <v>412</v>
      </c>
      <c r="R17" s="55" t="s">
        <v>346</v>
      </c>
      <c r="S17" s="59" t="s">
        <v>171</v>
      </c>
      <c r="T17" s="59" t="s">
        <v>176</v>
      </c>
      <c r="U17" s="59"/>
      <c r="V17" s="130"/>
      <c r="W17" s="458"/>
      <c r="X17" s="458"/>
      <c r="Y17" s="458"/>
      <c r="Z17" s="55" t="s">
        <v>417</v>
      </c>
    </row>
    <row r="18" spans="2:26" ht="15.95" customHeight="1" x14ac:dyDescent="0.15">
      <c r="B18" s="123"/>
      <c r="C18" s="466">
        <v>35</v>
      </c>
      <c r="D18" s="467"/>
      <c r="E18" s="23">
        <v>1</v>
      </c>
      <c r="F18" s="98">
        <v>302</v>
      </c>
      <c r="G18" s="55" t="s">
        <v>305</v>
      </c>
      <c r="H18" s="55" t="s">
        <v>270</v>
      </c>
      <c r="I18" s="55" t="s">
        <v>143</v>
      </c>
      <c r="J18" s="130" t="s">
        <v>303</v>
      </c>
      <c r="K18" s="130"/>
      <c r="L18" s="130"/>
      <c r="M18" s="55" t="s">
        <v>425</v>
      </c>
      <c r="N18" s="55" t="s">
        <v>411</v>
      </c>
      <c r="O18" s="468" t="s">
        <v>412</v>
      </c>
      <c r="P18" s="55" t="s">
        <v>412</v>
      </c>
      <c r="Q18" s="55" t="s">
        <v>412</v>
      </c>
      <c r="R18" s="55" t="s">
        <v>346</v>
      </c>
      <c r="S18" s="59" t="s">
        <v>171</v>
      </c>
      <c r="T18" s="59" t="s">
        <v>176</v>
      </c>
      <c r="U18" s="59"/>
      <c r="V18" s="130"/>
      <c r="W18" s="458"/>
      <c r="X18" s="458"/>
      <c r="Y18" s="458"/>
      <c r="Z18" s="55" t="s">
        <v>417</v>
      </c>
    </row>
    <row r="19" spans="2:26" ht="15.95" customHeight="1" x14ac:dyDescent="0.15">
      <c r="B19" s="123"/>
      <c r="C19" s="466">
        <v>36</v>
      </c>
      <c r="D19" s="467"/>
      <c r="E19" s="23">
        <v>1</v>
      </c>
      <c r="F19" s="98">
        <v>311</v>
      </c>
      <c r="G19" s="55" t="s">
        <v>305</v>
      </c>
      <c r="H19" s="55" t="s">
        <v>271</v>
      </c>
      <c r="I19" s="55" t="s">
        <v>143</v>
      </c>
      <c r="J19" s="130" t="s">
        <v>303</v>
      </c>
      <c r="K19" s="130"/>
      <c r="L19" s="130"/>
      <c r="M19" s="55" t="s">
        <v>426</v>
      </c>
      <c r="N19" s="55" t="s">
        <v>411</v>
      </c>
      <c r="O19" s="468" t="s">
        <v>412</v>
      </c>
      <c r="P19" s="55" t="s">
        <v>412</v>
      </c>
      <c r="Q19" s="55" t="s">
        <v>346</v>
      </c>
      <c r="R19" s="55" t="s">
        <v>413</v>
      </c>
      <c r="S19" s="59" t="s">
        <v>171</v>
      </c>
      <c r="T19" s="59" t="s">
        <v>175</v>
      </c>
      <c r="U19" s="59"/>
      <c r="V19" s="130"/>
      <c r="W19" s="458"/>
      <c r="X19" s="458"/>
      <c r="Y19" s="458"/>
      <c r="Z19" s="59" t="s">
        <v>414</v>
      </c>
    </row>
    <row r="20" spans="2:26" ht="15.95" customHeight="1" x14ac:dyDescent="0.15">
      <c r="B20" s="123"/>
      <c r="C20" s="466">
        <v>39</v>
      </c>
      <c r="D20" s="467"/>
      <c r="E20" s="23">
        <v>1</v>
      </c>
      <c r="F20" s="98">
        <v>347</v>
      </c>
      <c r="G20" s="55" t="s">
        <v>305</v>
      </c>
      <c r="H20" s="55" t="s">
        <v>269</v>
      </c>
      <c r="I20" s="55" t="s">
        <v>143</v>
      </c>
      <c r="J20" s="130" t="s">
        <v>303</v>
      </c>
      <c r="K20" s="130"/>
      <c r="L20" s="130"/>
      <c r="M20" s="55" t="s">
        <v>427</v>
      </c>
      <c r="N20" s="55" t="s">
        <v>411</v>
      </c>
      <c r="O20" s="468" t="s">
        <v>412</v>
      </c>
      <c r="P20" s="55" t="s">
        <v>412</v>
      </c>
      <c r="Q20" s="55" t="s">
        <v>351</v>
      </c>
      <c r="R20" s="55" t="s">
        <v>336</v>
      </c>
      <c r="S20" s="59" t="s">
        <v>171</v>
      </c>
      <c r="T20" s="59" t="s">
        <v>171</v>
      </c>
      <c r="U20" s="59"/>
      <c r="V20" s="130"/>
      <c r="W20" s="458"/>
      <c r="X20" s="458"/>
      <c r="Y20" s="458"/>
      <c r="Z20" s="59" t="s">
        <v>419</v>
      </c>
    </row>
    <row r="21" spans="2:26" ht="15.95" customHeight="1" x14ac:dyDescent="0.15">
      <c r="B21" s="123"/>
      <c r="C21" s="466"/>
      <c r="D21" s="467"/>
      <c r="E21" s="23"/>
      <c r="F21" s="98"/>
      <c r="G21" s="55"/>
      <c r="H21" s="55"/>
      <c r="I21" s="55"/>
      <c r="J21" s="130"/>
      <c r="K21" s="130"/>
      <c r="L21" s="130"/>
      <c r="M21" s="55"/>
      <c r="N21" s="55"/>
      <c r="O21" s="468"/>
      <c r="P21" s="55"/>
      <c r="Q21" s="55"/>
      <c r="R21" s="55"/>
      <c r="S21" s="59"/>
      <c r="T21" s="59"/>
      <c r="U21" s="59"/>
      <c r="V21" s="130"/>
      <c r="W21" s="458"/>
      <c r="X21" s="458"/>
      <c r="Y21" s="458"/>
      <c r="Z21" s="59"/>
    </row>
    <row r="22" spans="2:26" ht="15.95" customHeight="1" x14ac:dyDescent="0.15">
      <c r="B22" s="123"/>
      <c r="C22" s="471"/>
      <c r="D22" s="472"/>
      <c r="E22" s="23"/>
      <c r="F22" s="98"/>
      <c r="G22" s="55"/>
      <c r="H22" s="55"/>
      <c r="I22" s="55"/>
      <c r="J22" s="130"/>
      <c r="K22" s="130"/>
      <c r="L22" s="130"/>
      <c r="M22" s="55"/>
      <c r="N22" s="55"/>
      <c r="O22" s="468"/>
      <c r="P22" s="55"/>
      <c r="Q22" s="55"/>
      <c r="R22" s="55"/>
      <c r="S22" s="59"/>
      <c r="T22" s="59"/>
      <c r="U22" s="59"/>
      <c r="V22" s="130"/>
      <c r="W22" s="458"/>
      <c r="X22" s="458"/>
      <c r="Y22" s="458"/>
      <c r="Z22" s="59"/>
    </row>
    <row r="23" spans="2:26" ht="15.95" customHeight="1" x14ac:dyDescent="0.15">
      <c r="B23" s="123"/>
      <c r="C23" s="471"/>
      <c r="D23" s="472"/>
      <c r="E23" s="23"/>
      <c r="F23" s="98"/>
      <c r="G23" s="55"/>
      <c r="H23" s="55"/>
      <c r="I23" s="55"/>
      <c r="J23" s="130"/>
      <c r="K23" s="130"/>
      <c r="L23" s="130"/>
      <c r="M23" s="55"/>
      <c r="N23" s="55"/>
      <c r="O23" s="468"/>
      <c r="P23" s="55"/>
      <c r="Q23" s="55"/>
      <c r="R23" s="55"/>
      <c r="S23" s="59"/>
      <c r="T23" s="59"/>
      <c r="U23" s="59"/>
      <c r="V23" s="130"/>
      <c r="W23" s="458"/>
      <c r="X23" s="458"/>
      <c r="Y23" s="458"/>
      <c r="Z23" s="59"/>
    </row>
    <row r="24" spans="2:26" ht="15.95" customHeight="1" x14ac:dyDescent="0.15">
      <c r="B24" s="123"/>
      <c r="C24" s="471"/>
      <c r="D24" s="472"/>
      <c r="E24" s="23"/>
      <c r="F24" s="98"/>
      <c r="G24" s="55"/>
      <c r="H24" s="55"/>
      <c r="I24" s="55"/>
      <c r="J24" s="130"/>
      <c r="K24" s="130"/>
      <c r="L24" s="130"/>
      <c r="M24" s="55"/>
      <c r="N24" s="55"/>
      <c r="O24" s="468"/>
      <c r="P24" s="55"/>
      <c r="Q24" s="55"/>
      <c r="R24" s="55"/>
      <c r="S24" s="59"/>
      <c r="T24" s="59"/>
      <c r="U24" s="59"/>
      <c r="V24" s="130"/>
      <c r="W24" s="458"/>
      <c r="X24" s="458"/>
      <c r="Y24" s="458"/>
      <c r="Z24" s="59"/>
    </row>
    <row r="25" spans="2:26" ht="15.95" customHeight="1" x14ac:dyDescent="0.15">
      <c r="B25" s="123"/>
      <c r="C25" s="471"/>
      <c r="D25" s="472"/>
      <c r="E25" s="23"/>
      <c r="F25" s="98"/>
      <c r="G25" s="55"/>
      <c r="H25" s="55"/>
      <c r="I25" s="55"/>
      <c r="J25" s="130"/>
      <c r="K25" s="130"/>
      <c r="L25" s="130"/>
      <c r="M25" s="55"/>
      <c r="N25" s="55"/>
      <c r="O25" s="468"/>
      <c r="P25" s="55"/>
      <c r="Q25" s="55"/>
      <c r="R25" s="55"/>
      <c r="S25" s="59"/>
      <c r="T25" s="59"/>
      <c r="U25" s="59"/>
      <c r="V25" s="130"/>
      <c r="W25" s="458"/>
      <c r="X25" s="458"/>
      <c r="Y25" s="458"/>
      <c r="Z25" s="59"/>
    </row>
    <row r="26" spans="2:26" ht="15.95" customHeight="1" x14ac:dyDescent="0.15">
      <c r="B26" s="123"/>
      <c r="C26" s="466"/>
      <c r="D26" s="467"/>
      <c r="E26" s="23"/>
      <c r="F26" s="98"/>
      <c r="G26" s="55"/>
      <c r="H26" s="55"/>
      <c r="I26" s="55"/>
      <c r="J26" s="130"/>
      <c r="K26" s="130"/>
      <c r="L26" s="130"/>
      <c r="M26" s="55"/>
      <c r="N26" s="55"/>
      <c r="O26" s="468"/>
      <c r="P26" s="55"/>
      <c r="Q26" s="55"/>
      <c r="R26" s="55"/>
      <c r="S26" s="59"/>
      <c r="T26" s="59"/>
      <c r="U26" s="59"/>
      <c r="V26" s="130"/>
      <c r="W26" s="458"/>
      <c r="X26" s="458"/>
      <c r="Y26" s="458"/>
      <c r="Z26" s="59"/>
    </row>
    <row r="27" spans="2:26" ht="15.95" customHeight="1" x14ac:dyDescent="0.15">
      <c r="B27" s="123"/>
      <c r="C27" s="466"/>
      <c r="D27" s="467"/>
      <c r="E27" s="23"/>
      <c r="F27" s="98"/>
      <c r="G27" s="55"/>
      <c r="H27" s="55"/>
      <c r="I27" s="55"/>
      <c r="J27" s="130"/>
      <c r="K27" s="130"/>
      <c r="L27" s="130"/>
      <c r="M27" s="55"/>
      <c r="N27" s="55"/>
      <c r="O27" s="468"/>
      <c r="P27" s="55"/>
      <c r="Q27" s="55"/>
      <c r="R27" s="55"/>
      <c r="S27" s="59"/>
      <c r="T27" s="59"/>
      <c r="U27" s="59"/>
      <c r="V27" s="130"/>
      <c r="W27" s="458"/>
      <c r="X27" s="458"/>
      <c r="Y27" s="458"/>
      <c r="Z27" s="59"/>
    </row>
    <row r="28" spans="2:26" ht="15.95" customHeight="1" x14ac:dyDescent="0.15">
      <c r="B28" s="123"/>
      <c r="C28" s="466"/>
      <c r="D28" s="467"/>
      <c r="E28" s="23"/>
      <c r="F28" s="98"/>
      <c r="G28" s="55"/>
      <c r="H28" s="55"/>
      <c r="I28" s="55"/>
      <c r="J28" s="130"/>
      <c r="K28" s="130"/>
      <c r="L28" s="130"/>
      <c r="M28" s="55"/>
      <c r="N28" s="55"/>
      <c r="O28" s="468"/>
      <c r="P28" s="55"/>
      <c r="Q28" s="55"/>
      <c r="R28" s="55"/>
      <c r="S28" s="59"/>
      <c r="T28" s="59"/>
      <c r="U28" s="59"/>
      <c r="V28" s="130"/>
      <c r="W28" s="458"/>
      <c r="X28" s="458"/>
      <c r="Y28" s="458"/>
      <c r="Z28" s="59"/>
    </row>
    <row r="29" spans="2:26" ht="15.95" customHeight="1" x14ac:dyDescent="0.15">
      <c r="B29" s="123"/>
      <c r="C29" s="466"/>
      <c r="D29" s="467"/>
      <c r="E29" s="23"/>
      <c r="F29" s="98"/>
      <c r="G29" s="55"/>
      <c r="H29" s="55"/>
      <c r="I29" s="55"/>
      <c r="J29" s="130"/>
      <c r="K29" s="130"/>
      <c r="L29" s="130"/>
      <c r="M29" s="55"/>
      <c r="N29" s="55"/>
      <c r="O29" s="468"/>
      <c r="P29" s="55"/>
      <c r="Q29" s="55"/>
      <c r="R29" s="55"/>
      <c r="S29" s="59"/>
      <c r="T29" s="59"/>
      <c r="U29" s="59"/>
      <c r="V29" s="130"/>
      <c r="W29" s="458"/>
      <c r="X29" s="458"/>
      <c r="Y29" s="458"/>
      <c r="Z29" s="59"/>
    </row>
    <row r="30" spans="2:26" ht="15.95" customHeight="1" x14ac:dyDescent="0.15">
      <c r="B30" s="123"/>
      <c r="C30" s="466"/>
      <c r="D30" s="467"/>
      <c r="E30" s="23"/>
      <c r="F30" s="98"/>
      <c r="G30" s="55"/>
      <c r="H30" s="55"/>
      <c r="I30" s="55"/>
      <c r="J30" s="130"/>
      <c r="K30" s="130"/>
      <c r="L30" s="130"/>
      <c r="M30" s="55"/>
      <c r="N30" s="55"/>
      <c r="O30" s="468"/>
      <c r="P30" s="55"/>
      <c r="Q30" s="55"/>
      <c r="R30" s="55"/>
      <c r="S30" s="59"/>
      <c r="T30" s="59"/>
      <c r="U30" s="59"/>
      <c r="V30" s="130"/>
      <c r="W30" s="458"/>
      <c r="X30" s="458"/>
      <c r="Y30" s="458"/>
      <c r="Z30" s="59"/>
    </row>
    <row r="31" spans="2:26" ht="15.95" customHeight="1" x14ac:dyDescent="0.15">
      <c r="B31" s="123"/>
      <c r="C31" s="466"/>
      <c r="D31" s="467"/>
      <c r="E31" s="23"/>
      <c r="F31" s="98"/>
      <c r="G31" s="55"/>
      <c r="H31" s="55"/>
      <c r="I31" s="55"/>
      <c r="J31" s="130"/>
      <c r="K31" s="130"/>
      <c r="L31" s="130"/>
      <c r="M31" s="55"/>
      <c r="N31" s="55"/>
      <c r="O31" s="468"/>
      <c r="P31" s="55"/>
      <c r="Q31" s="55"/>
      <c r="R31" s="55"/>
      <c r="S31" s="59"/>
      <c r="T31" s="59"/>
      <c r="U31" s="59"/>
      <c r="V31" s="130"/>
      <c r="W31" s="458"/>
      <c r="X31" s="458"/>
      <c r="Y31" s="458"/>
      <c r="Z31" s="59"/>
    </row>
    <row r="32" spans="2:26" ht="15.95" customHeight="1" x14ac:dyDescent="0.15">
      <c r="B32" s="123"/>
      <c r="C32" s="466"/>
      <c r="D32" s="467"/>
      <c r="E32" s="23"/>
      <c r="F32" s="98"/>
      <c r="G32" s="55"/>
      <c r="H32" s="55"/>
      <c r="I32" s="55"/>
      <c r="J32" s="130"/>
      <c r="K32" s="130"/>
      <c r="L32" s="130"/>
      <c r="M32" s="55"/>
      <c r="N32" s="55"/>
      <c r="O32" s="468"/>
      <c r="P32" s="55"/>
      <c r="Q32" s="55"/>
      <c r="R32" s="55"/>
      <c r="S32" s="59"/>
      <c r="T32" s="59"/>
      <c r="U32" s="59"/>
      <c r="V32" s="130"/>
      <c r="W32" s="458"/>
      <c r="X32" s="458"/>
      <c r="Y32" s="458"/>
      <c r="Z32" s="59"/>
    </row>
    <row r="33" spans="2:26" ht="15.95" customHeight="1" x14ac:dyDescent="0.15">
      <c r="B33" s="123"/>
      <c r="C33" s="471"/>
      <c r="D33" s="472"/>
      <c r="E33" s="23"/>
      <c r="F33" s="98"/>
      <c r="G33" s="55"/>
      <c r="H33" s="55"/>
      <c r="I33" s="55"/>
      <c r="J33" s="130"/>
      <c r="K33" s="130"/>
      <c r="L33" s="130"/>
      <c r="M33" s="55"/>
      <c r="N33" s="55"/>
      <c r="O33" s="468"/>
      <c r="P33" s="55"/>
      <c r="Q33" s="55"/>
      <c r="R33" s="55"/>
      <c r="S33" s="59"/>
      <c r="T33" s="59"/>
      <c r="U33" s="59"/>
      <c r="V33" s="130"/>
      <c r="W33" s="458"/>
      <c r="X33" s="458"/>
      <c r="Y33" s="458"/>
      <c r="Z33" s="59"/>
    </row>
    <row r="34" spans="2:26" ht="15.95" customHeight="1" x14ac:dyDescent="0.15">
      <c r="B34" s="123"/>
      <c r="C34" s="471"/>
      <c r="D34" s="472"/>
      <c r="E34" s="23"/>
      <c r="F34" s="98"/>
      <c r="G34" s="55"/>
      <c r="H34" s="55"/>
      <c r="I34" s="55"/>
      <c r="J34" s="130"/>
      <c r="K34" s="130"/>
      <c r="L34" s="130"/>
      <c r="M34" s="55"/>
      <c r="N34" s="55"/>
      <c r="O34" s="468"/>
      <c r="P34" s="55"/>
      <c r="Q34" s="55"/>
      <c r="R34" s="55"/>
      <c r="S34" s="59"/>
      <c r="T34" s="59"/>
      <c r="U34" s="59"/>
      <c r="V34" s="130"/>
      <c r="W34" s="458"/>
      <c r="X34" s="458"/>
      <c r="Y34" s="458"/>
      <c r="Z34" s="59"/>
    </row>
    <row r="35" spans="2:26" ht="15.95" customHeight="1" x14ac:dyDescent="0.15">
      <c r="B35" s="123"/>
      <c r="C35" s="466"/>
      <c r="D35" s="467"/>
      <c r="E35" s="23"/>
      <c r="F35" s="98"/>
      <c r="G35" s="55"/>
      <c r="H35" s="55"/>
      <c r="I35" s="55"/>
      <c r="J35" s="130"/>
      <c r="K35" s="130"/>
      <c r="L35" s="130"/>
      <c r="M35" s="55"/>
      <c r="N35" s="55"/>
      <c r="O35" s="468"/>
      <c r="P35" s="55"/>
      <c r="Q35" s="55"/>
      <c r="R35" s="55"/>
      <c r="S35" s="59"/>
      <c r="T35" s="59"/>
      <c r="U35" s="59"/>
      <c r="V35" s="130"/>
      <c r="W35" s="458"/>
      <c r="X35" s="458"/>
      <c r="Y35" s="458"/>
      <c r="Z35" s="59"/>
    </row>
    <row r="36" spans="2:26" ht="15.95" customHeight="1" x14ac:dyDescent="0.15">
      <c r="B36" s="123"/>
      <c r="C36" s="466"/>
      <c r="D36" s="467"/>
      <c r="E36" s="23"/>
      <c r="F36" s="98"/>
      <c r="G36" s="55"/>
      <c r="H36" s="55"/>
      <c r="I36" s="55"/>
      <c r="J36" s="130"/>
      <c r="K36" s="130"/>
      <c r="L36" s="130"/>
      <c r="M36" s="55"/>
      <c r="N36" s="55"/>
      <c r="O36" s="468"/>
      <c r="P36" s="55"/>
      <c r="Q36" s="55"/>
      <c r="R36" s="55"/>
      <c r="S36" s="59"/>
      <c r="T36" s="59"/>
      <c r="U36" s="59"/>
      <c r="V36" s="130"/>
      <c r="W36" s="458"/>
      <c r="X36" s="458"/>
      <c r="Y36" s="458"/>
      <c r="Z36" s="59"/>
    </row>
    <row r="37" spans="2:26" ht="15.95" customHeight="1" x14ac:dyDescent="0.15">
      <c r="B37" s="123"/>
      <c r="C37" s="466"/>
      <c r="D37" s="467"/>
      <c r="E37" s="23"/>
      <c r="F37" s="98"/>
      <c r="G37" s="55"/>
      <c r="H37" s="55"/>
      <c r="I37" s="55"/>
      <c r="J37" s="130"/>
      <c r="K37" s="130"/>
      <c r="L37" s="130"/>
      <c r="M37" s="55"/>
      <c r="N37" s="55"/>
      <c r="O37" s="468"/>
      <c r="P37" s="55"/>
      <c r="Q37" s="55"/>
      <c r="R37" s="55"/>
      <c r="S37" s="59"/>
      <c r="T37" s="59"/>
      <c r="U37" s="59"/>
      <c r="V37" s="130"/>
      <c r="W37" s="458"/>
      <c r="X37" s="458"/>
      <c r="Y37" s="458"/>
      <c r="Z37" s="59"/>
    </row>
    <row r="38" spans="2:26" ht="15.95" customHeight="1" x14ac:dyDescent="0.15">
      <c r="B38" s="123"/>
      <c r="C38" s="466"/>
      <c r="D38" s="467"/>
      <c r="E38" s="23"/>
      <c r="F38" s="98"/>
      <c r="G38" s="55"/>
      <c r="H38" s="55"/>
      <c r="I38" s="55"/>
      <c r="J38" s="130"/>
      <c r="K38" s="130"/>
      <c r="L38" s="130"/>
      <c r="M38" s="55"/>
      <c r="N38" s="55"/>
      <c r="O38" s="468"/>
      <c r="P38" s="55"/>
      <c r="Q38" s="55"/>
      <c r="R38" s="55"/>
      <c r="S38" s="59"/>
      <c r="T38" s="59"/>
      <c r="U38" s="59"/>
      <c r="V38" s="130"/>
      <c r="W38" s="458"/>
      <c r="X38" s="458"/>
      <c r="Y38" s="458"/>
      <c r="Z38" s="59"/>
    </row>
    <row r="39" spans="2:26" ht="15.95" customHeight="1" x14ac:dyDescent="0.15">
      <c r="B39" s="199"/>
      <c r="C39" s="466"/>
      <c r="D39" s="467"/>
      <c r="E39" s="23"/>
      <c r="F39" s="98"/>
      <c r="G39" s="55"/>
      <c r="H39" s="55"/>
      <c r="I39" s="55"/>
      <c r="J39" s="130"/>
      <c r="K39" s="130"/>
      <c r="L39" s="130"/>
      <c r="M39" s="55"/>
      <c r="N39" s="55"/>
      <c r="O39" s="468"/>
      <c r="P39" s="55"/>
      <c r="Q39" s="55"/>
      <c r="R39" s="55"/>
      <c r="S39" s="59"/>
      <c r="T39" s="59"/>
      <c r="U39" s="59"/>
      <c r="V39" s="130"/>
      <c r="W39" s="458"/>
      <c r="X39" s="458"/>
      <c r="Y39" s="458"/>
      <c r="Z39" s="59"/>
    </row>
    <row r="40" spans="2:26" ht="15.95" customHeight="1" x14ac:dyDescent="0.15">
      <c r="B40" s="473"/>
      <c r="C40" s="1" t="s">
        <v>428</v>
      </c>
      <c r="D40" s="7"/>
      <c r="F40" s="7"/>
      <c r="G40" s="57"/>
      <c r="H40" s="57"/>
      <c r="I40" s="57"/>
      <c r="J40" s="57"/>
      <c r="K40" s="57"/>
      <c r="L40" s="57"/>
      <c r="M40" s="57"/>
      <c r="N40" s="57"/>
      <c r="O40" s="57"/>
      <c r="P40" s="57"/>
      <c r="Q40" s="474"/>
      <c r="R40" s="346"/>
      <c r="S40" s="7"/>
      <c r="T40" s="7"/>
      <c r="U40" s="57"/>
      <c r="V40" s="475"/>
      <c r="W40" s="475"/>
      <c r="X40" s="475"/>
      <c r="Y40" s="475"/>
      <c r="Z40" s="7"/>
    </row>
    <row r="41" spans="2:26" ht="15.95" customHeight="1" x14ac:dyDescent="0.15">
      <c r="B41" s="473"/>
      <c r="C41" s="476" t="s">
        <v>429</v>
      </c>
      <c r="D41" s="7"/>
      <c r="F41" s="7"/>
      <c r="G41" s="57"/>
      <c r="H41" s="57"/>
      <c r="I41" s="57"/>
      <c r="J41" s="57"/>
      <c r="K41" s="57"/>
      <c r="L41" s="57"/>
      <c r="M41" s="57"/>
      <c r="N41" s="57"/>
      <c r="O41" s="57"/>
      <c r="P41" s="57"/>
      <c r="Q41" s="474"/>
      <c r="R41" s="346"/>
      <c r="S41" s="7"/>
      <c r="T41" s="7"/>
      <c r="U41" s="57"/>
      <c r="V41" s="475"/>
      <c r="W41" s="475"/>
      <c r="X41" s="475"/>
      <c r="Y41" s="475"/>
      <c r="Z41" s="7"/>
    </row>
    <row r="42" spans="2:26" ht="15.95" customHeight="1" x14ac:dyDescent="0.15">
      <c r="B42" s="477"/>
      <c r="C42" s="3" t="s">
        <v>430</v>
      </c>
      <c r="D42" s="3"/>
      <c r="E42" s="3"/>
      <c r="F42" s="3"/>
      <c r="G42" s="3"/>
      <c r="H42" s="3"/>
      <c r="I42" s="3"/>
      <c r="J42" s="3"/>
      <c r="K42" s="3"/>
      <c r="L42" s="3"/>
      <c r="M42" s="3"/>
      <c r="N42" s="3"/>
      <c r="O42" s="3"/>
      <c r="P42" s="3"/>
      <c r="Q42" s="3"/>
      <c r="R42" s="3"/>
      <c r="S42" s="3"/>
      <c r="T42" s="3"/>
      <c r="U42" s="3"/>
      <c r="V42" s="3"/>
      <c r="W42" s="3"/>
      <c r="X42" s="3"/>
      <c r="Y42" s="3"/>
    </row>
    <row r="43" spans="2:26" ht="15.95" customHeight="1" x14ac:dyDescent="0.15">
      <c r="B43" s="3"/>
      <c r="C43" s="3" t="s">
        <v>431</v>
      </c>
      <c r="D43" s="3"/>
      <c r="E43" s="3"/>
      <c r="F43" s="3"/>
      <c r="G43" s="3"/>
      <c r="H43" s="3"/>
      <c r="I43" s="3"/>
      <c r="J43" s="3"/>
      <c r="K43" s="3"/>
      <c r="L43" s="3"/>
      <c r="M43" s="3"/>
      <c r="N43" s="3"/>
      <c r="O43" s="3"/>
      <c r="P43" s="3"/>
      <c r="Q43" s="3"/>
      <c r="R43" s="3"/>
      <c r="S43" s="3"/>
      <c r="T43" s="3"/>
      <c r="U43" s="3"/>
      <c r="V43" s="3"/>
      <c r="W43" s="3"/>
      <c r="X43" s="3"/>
      <c r="Y43" s="3"/>
    </row>
    <row r="44" spans="2:26" ht="15.95" customHeight="1" x14ac:dyDescent="0.15">
      <c r="B44" s="3"/>
      <c r="C44" s="478" t="s">
        <v>432</v>
      </c>
      <c r="D44" s="478"/>
      <c r="E44" s="478"/>
      <c r="F44" s="478"/>
      <c r="G44" s="478"/>
      <c r="H44" s="478"/>
      <c r="I44" s="478"/>
      <c r="J44" s="478"/>
      <c r="K44" s="478"/>
      <c r="L44" s="478"/>
      <c r="M44" s="478"/>
      <c r="N44" s="478"/>
      <c r="O44" s="3"/>
      <c r="P44" s="3"/>
      <c r="Q44" s="3"/>
      <c r="R44" s="3"/>
      <c r="S44" s="3"/>
      <c r="T44" s="3"/>
      <c r="U44" s="3"/>
      <c r="V44" s="3"/>
      <c r="W44" s="3"/>
      <c r="X44" s="3"/>
      <c r="Y44" s="3"/>
    </row>
    <row r="45" spans="2:26" ht="15.95" customHeight="1" x14ac:dyDescent="0.15">
      <c r="C45" s="92" t="s">
        <v>307</v>
      </c>
      <c r="D45" s="479"/>
      <c r="E45" s="479"/>
      <c r="F45" s="479"/>
      <c r="G45" s="479"/>
      <c r="H45" s="479"/>
      <c r="I45" s="479"/>
      <c r="J45" s="479"/>
      <c r="K45" s="479"/>
      <c r="L45" s="479"/>
      <c r="M45" s="479"/>
      <c r="N45" s="479"/>
    </row>
  </sheetData>
  <dataConsolidate/>
  <mergeCells count="125">
    <mergeCell ref="C38:D38"/>
    <mergeCell ref="J38:L38"/>
    <mergeCell ref="V38:Y38"/>
    <mergeCell ref="C39:D39"/>
    <mergeCell ref="J39:L39"/>
    <mergeCell ref="V39:Y39"/>
    <mergeCell ref="C36:D36"/>
    <mergeCell ref="J36:L36"/>
    <mergeCell ref="V36:Y36"/>
    <mergeCell ref="C37:D37"/>
    <mergeCell ref="J37:L37"/>
    <mergeCell ref="V37:Y37"/>
    <mergeCell ref="J33:L33"/>
    <mergeCell ref="V33:Y33"/>
    <mergeCell ref="J34:L34"/>
    <mergeCell ref="V34:Y34"/>
    <mergeCell ref="C35:D35"/>
    <mergeCell ref="J35:L35"/>
    <mergeCell ref="V35:Y35"/>
    <mergeCell ref="C31:D31"/>
    <mergeCell ref="J31:L31"/>
    <mergeCell ref="V31:Y31"/>
    <mergeCell ref="C32:D32"/>
    <mergeCell ref="J32:L32"/>
    <mergeCell ref="V32:Y32"/>
    <mergeCell ref="C29:D29"/>
    <mergeCell ref="J29:L29"/>
    <mergeCell ref="V29:Y29"/>
    <mergeCell ref="C30:D30"/>
    <mergeCell ref="J30:L30"/>
    <mergeCell ref="V30:Y30"/>
    <mergeCell ref="C27:D27"/>
    <mergeCell ref="J27:L27"/>
    <mergeCell ref="V27:Y27"/>
    <mergeCell ref="C28:D28"/>
    <mergeCell ref="J28:L28"/>
    <mergeCell ref="V28:Y28"/>
    <mergeCell ref="J24:L24"/>
    <mergeCell ref="V24:Y24"/>
    <mergeCell ref="J25:L25"/>
    <mergeCell ref="V25:Y25"/>
    <mergeCell ref="C26:D26"/>
    <mergeCell ref="J26:L26"/>
    <mergeCell ref="V26:Y26"/>
    <mergeCell ref="C21:D21"/>
    <mergeCell ref="J21:L21"/>
    <mergeCell ref="V21:Y21"/>
    <mergeCell ref="J22:L22"/>
    <mergeCell ref="V22:Y22"/>
    <mergeCell ref="J23:L23"/>
    <mergeCell ref="V23:Y23"/>
    <mergeCell ref="C19:D19"/>
    <mergeCell ref="J19:L19"/>
    <mergeCell ref="V19:Y19"/>
    <mergeCell ref="C20:D20"/>
    <mergeCell ref="J20:L20"/>
    <mergeCell ref="V20:Y20"/>
    <mergeCell ref="C17:D17"/>
    <mergeCell ref="J17:L17"/>
    <mergeCell ref="V17:Y17"/>
    <mergeCell ref="C18:D18"/>
    <mergeCell ref="J18:L18"/>
    <mergeCell ref="V18:Y18"/>
    <mergeCell ref="C15:D15"/>
    <mergeCell ref="J15:L15"/>
    <mergeCell ref="V15:Y15"/>
    <mergeCell ref="C16:D16"/>
    <mergeCell ref="J16:L16"/>
    <mergeCell ref="V16:Y16"/>
    <mergeCell ref="C13:D13"/>
    <mergeCell ref="J13:L13"/>
    <mergeCell ref="V13:Y13"/>
    <mergeCell ref="C14:D14"/>
    <mergeCell ref="J14:L14"/>
    <mergeCell ref="V14:Y14"/>
    <mergeCell ref="C11:D11"/>
    <mergeCell ref="J11:L11"/>
    <mergeCell ref="V11:Y11"/>
    <mergeCell ref="C12:D12"/>
    <mergeCell ref="J12:L12"/>
    <mergeCell ref="V12:Y12"/>
    <mergeCell ref="U7:U8"/>
    <mergeCell ref="V7:Y8"/>
    <mergeCell ref="C9:D9"/>
    <mergeCell ref="J9:L9"/>
    <mergeCell ref="V9:Y9"/>
    <mergeCell ref="C10:D10"/>
    <mergeCell ref="J10:L10"/>
    <mergeCell ref="V10:Y10"/>
    <mergeCell ref="N7:N8"/>
    <mergeCell ref="O7:O8"/>
    <mergeCell ref="P7:P8"/>
    <mergeCell ref="Q7:R7"/>
    <mergeCell ref="S7:S8"/>
    <mergeCell ref="T7:T8"/>
    <mergeCell ref="I5:N6"/>
    <mergeCell ref="O5:P6"/>
    <mergeCell ref="Q5:T6"/>
    <mergeCell ref="U5:Y6"/>
    <mergeCell ref="Z5:Z8"/>
    <mergeCell ref="G7:G8"/>
    <mergeCell ref="H7:H8"/>
    <mergeCell ref="I7:I8"/>
    <mergeCell ref="J7:L8"/>
    <mergeCell ref="M7:M8"/>
    <mergeCell ref="F4:H4"/>
    <mergeCell ref="I4:J4"/>
    <mergeCell ref="K4:N4"/>
    <mergeCell ref="O4:P4"/>
    <mergeCell ref="Q4:T4"/>
    <mergeCell ref="B5:B39"/>
    <mergeCell ref="C5:D8"/>
    <mergeCell ref="E5:E8"/>
    <mergeCell ref="F5:F8"/>
    <mergeCell ref="G5:H6"/>
    <mergeCell ref="B2:Y2"/>
    <mergeCell ref="B3:E3"/>
    <mergeCell ref="F3:H3"/>
    <mergeCell ref="I3:J3"/>
    <mergeCell ref="K3:N3"/>
    <mergeCell ref="O3:P3"/>
    <mergeCell ref="Q3:T3"/>
    <mergeCell ref="U3:X4"/>
    <mergeCell ref="Y3:Z4"/>
    <mergeCell ref="B4:E4"/>
  </mergeCells>
  <phoneticPr fontId="10"/>
  <dataValidations count="2">
    <dataValidation type="list" allowBlank="1" showInputMessage="1" showErrorMessage="1" sqref="J9:L39" xr:uid="{358B4995-61D8-403F-8E0D-7D6430A57E34}">
      <formula1>INDIRECT(I9)</formula1>
    </dataValidation>
    <dataValidation type="list" errorStyle="warning" allowBlank="1" showInputMessage="1" showErrorMessage="1" error="選択出来ません" sqref="H9:H39" xr:uid="{312DC0D8-E7FD-4B79-9DD4-DFC44B596826}">
      <formula1>INDIRECT(G9)</formula1>
    </dataValidation>
  </dataValidations>
  <printOptions horizontalCentered="1" verticalCentered="1"/>
  <pageMargins left="0.19685039370078741" right="0.19685039370078741" top="0.78740157480314965" bottom="0.19685039370078741" header="0.51181102362204722" footer="0.51181102362204722"/>
  <pageSetup paperSize="9" scale="77" orientation="landscape" copies="2"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DED8A-5CB7-480E-8731-2CAD408E6C34}">
  <sheetPr>
    <pageSetUpPr fitToPage="1"/>
  </sheetPr>
  <dimension ref="B1:Z43"/>
  <sheetViews>
    <sheetView showGridLines="0" showZeros="0" view="pageBreakPreview" zoomScale="80" zoomScaleNormal="100" zoomScaleSheetLayoutView="80" workbookViewId="0">
      <pane xSplit="4" ySplit="1" topLeftCell="E2" activePane="bottomRight" state="frozen"/>
      <selection activeCell="O13" sqref="O13:Z13"/>
      <selection pane="topRight" activeCell="O13" sqref="O13:Z13"/>
      <selection pane="bottomLeft" activeCell="O13" sqref="O13:Z13"/>
      <selection pane="bottomRight" activeCell="O13" sqref="O13:Z13"/>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6" ht="9.75" customHeight="1" x14ac:dyDescent="0.15">
      <c r="Y1" s="3"/>
      <c r="Z1" s="3"/>
    </row>
    <row r="2" spans="2:26" ht="24.75" customHeight="1" x14ac:dyDescent="0.15">
      <c r="B2" s="317" t="s">
        <v>433</v>
      </c>
      <c r="C2" s="317"/>
      <c r="D2" s="317"/>
      <c r="E2" s="317"/>
      <c r="F2" s="317"/>
      <c r="G2" s="317"/>
      <c r="H2" s="317"/>
      <c r="I2" s="317"/>
      <c r="J2" s="426"/>
      <c r="K2" s="426"/>
      <c r="L2" s="426"/>
      <c r="M2" s="426"/>
      <c r="N2" s="426"/>
      <c r="O2" s="426"/>
      <c r="P2" s="426"/>
      <c r="Q2" s="426"/>
      <c r="R2" s="426"/>
      <c r="S2" s="426"/>
      <c r="T2" s="426"/>
      <c r="U2" s="426"/>
      <c r="V2" s="426"/>
      <c r="W2" s="426"/>
      <c r="X2" s="426"/>
    </row>
    <row r="3" spans="2:26" ht="20.100000000000001" customHeight="1" x14ac:dyDescent="0.15">
      <c r="B3" s="190" t="s">
        <v>8</v>
      </c>
      <c r="C3" s="201"/>
      <c r="D3" s="201"/>
      <c r="E3" s="202"/>
      <c r="F3" s="427" t="s">
        <v>434</v>
      </c>
      <c r="G3" s="428"/>
      <c r="H3" s="428"/>
      <c r="I3" s="429"/>
      <c r="J3" s="169" t="s">
        <v>9</v>
      </c>
      <c r="K3" s="166"/>
      <c r="L3" s="112" t="s">
        <v>435</v>
      </c>
      <c r="M3" s="113"/>
      <c r="N3" s="113"/>
      <c r="O3" s="131" t="s">
        <v>382</v>
      </c>
      <c r="P3" s="133"/>
      <c r="Q3" s="430" t="s">
        <v>436</v>
      </c>
      <c r="R3" s="431"/>
      <c r="S3" s="431"/>
      <c r="T3" s="480"/>
      <c r="U3" s="311" t="s">
        <v>383</v>
      </c>
      <c r="V3" s="312"/>
      <c r="W3" s="312"/>
      <c r="X3" s="313"/>
      <c r="Y3" s="320">
        <v>45113</v>
      </c>
      <c r="Z3" s="322"/>
    </row>
    <row r="4" spans="2:26" ht="20.100000000000001" customHeight="1" x14ac:dyDescent="0.15">
      <c r="B4" s="135" t="s">
        <v>0</v>
      </c>
      <c r="C4" s="136"/>
      <c r="D4" s="136"/>
      <c r="E4" s="137"/>
      <c r="F4" s="326" t="s">
        <v>437</v>
      </c>
      <c r="G4" s="327"/>
      <c r="H4" s="327"/>
      <c r="I4" s="328"/>
      <c r="J4" s="433" t="s">
        <v>1</v>
      </c>
      <c r="K4" s="434"/>
      <c r="L4" s="112" t="s">
        <v>438</v>
      </c>
      <c r="M4" s="113"/>
      <c r="N4" s="113"/>
      <c r="O4" s="131" t="s">
        <v>384</v>
      </c>
      <c r="P4" s="133"/>
      <c r="Q4" s="430" t="s">
        <v>439</v>
      </c>
      <c r="R4" s="431"/>
      <c r="S4" s="431"/>
      <c r="T4" s="480"/>
      <c r="U4" s="435"/>
      <c r="V4" s="436"/>
      <c r="W4" s="436"/>
      <c r="X4" s="437"/>
      <c r="Y4" s="358"/>
      <c r="Z4" s="359"/>
    </row>
    <row r="5" spans="2:26" ht="30" customHeight="1" x14ac:dyDescent="0.15">
      <c r="B5" s="123" t="s">
        <v>385</v>
      </c>
      <c r="C5" s="438" t="s">
        <v>386</v>
      </c>
      <c r="D5" s="439"/>
      <c r="E5" s="440" t="s">
        <v>440</v>
      </c>
      <c r="F5" s="440" t="s">
        <v>388</v>
      </c>
      <c r="G5" s="438" t="s">
        <v>441</v>
      </c>
      <c r="H5" s="481"/>
      <c r="I5" s="482"/>
      <c r="J5" s="190" t="s">
        <v>442</v>
      </c>
      <c r="K5" s="201"/>
      <c r="L5" s="201"/>
      <c r="M5" s="201"/>
      <c r="N5" s="201"/>
      <c r="O5" s="201"/>
      <c r="P5" s="445" t="s">
        <v>385</v>
      </c>
      <c r="Q5" s="447"/>
      <c r="R5" s="441" t="s">
        <v>443</v>
      </c>
      <c r="S5" s="448"/>
      <c r="T5" s="448"/>
      <c r="U5" s="448"/>
      <c r="V5" s="448"/>
      <c r="W5" s="442"/>
      <c r="X5" s="441" t="s">
        <v>394</v>
      </c>
      <c r="Y5" s="448"/>
      <c r="Z5" s="442"/>
    </row>
    <row r="6" spans="2:26" ht="16.5" customHeight="1" x14ac:dyDescent="0.15">
      <c r="B6" s="123"/>
      <c r="C6" s="483"/>
      <c r="D6" s="439"/>
      <c r="E6" s="484"/>
      <c r="F6" s="484"/>
      <c r="G6" s="441" t="s">
        <v>395</v>
      </c>
      <c r="H6" s="442"/>
      <c r="I6" s="329" t="s">
        <v>396</v>
      </c>
      <c r="J6" s="318" t="s">
        <v>444</v>
      </c>
      <c r="K6" s="318"/>
      <c r="L6" s="318"/>
      <c r="M6" s="318"/>
      <c r="N6" s="459" t="s">
        <v>445</v>
      </c>
      <c r="O6" s="459"/>
      <c r="P6" s="329" t="s">
        <v>446</v>
      </c>
      <c r="Q6" s="463"/>
      <c r="R6" s="461" t="s">
        <v>406</v>
      </c>
      <c r="S6" s="329" t="s">
        <v>447</v>
      </c>
      <c r="T6" s="329"/>
      <c r="U6" s="329"/>
      <c r="V6" s="329"/>
      <c r="W6" s="329"/>
      <c r="X6" s="438"/>
      <c r="Y6" s="481"/>
      <c r="Z6" s="482"/>
    </row>
    <row r="7" spans="2:26" ht="16.5" customHeight="1" x14ac:dyDescent="0.15">
      <c r="B7" s="123"/>
      <c r="C7" s="358"/>
      <c r="D7" s="359"/>
      <c r="E7" s="485"/>
      <c r="F7" s="485"/>
      <c r="G7" s="450"/>
      <c r="H7" s="451"/>
      <c r="I7" s="463"/>
      <c r="J7" s="458"/>
      <c r="K7" s="458"/>
      <c r="L7" s="458"/>
      <c r="M7" s="458"/>
      <c r="N7" s="458"/>
      <c r="O7" s="458"/>
      <c r="P7" s="464" t="s">
        <v>408</v>
      </c>
      <c r="Q7" s="464" t="s">
        <v>409</v>
      </c>
      <c r="R7" s="486"/>
      <c r="S7" s="463"/>
      <c r="T7" s="463"/>
      <c r="U7" s="463"/>
      <c r="V7" s="463"/>
      <c r="W7" s="463"/>
      <c r="X7" s="487"/>
      <c r="Y7" s="488"/>
      <c r="Z7" s="489"/>
    </row>
    <row r="8" spans="2:26" ht="15.95" customHeight="1" x14ac:dyDescent="0.15">
      <c r="B8" s="123"/>
      <c r="C8" s="466"/>
      <c r="D8" s="467"/>
      <c r="E8" s="59"/>
      <c r="F8" s="98"/>
      <c r="G8" s="55"/>
      <c r="H8" s="55"/>
      <c r="I8" s="55"/>
      <c r="J8" s="130"/>
      <c r="K8" s="130"/>
      <c r="L8" s="130"/>
      <c r="M8" s="130"/>
      <c r="N8" s="130"/>
      <c r="O8" s="130"/>
      <c r="P8" s="55"/>
      <c r="Q8" s="55"/>
      <c r="R8" s="59"/>
      <c r="S8" s="130"/>
      <c r="T8" s="130"/>
      <c r="U8" s="130"/>
      <c r="V8" s="130"/>
      <c r="W8" s="130"/>
      <c r="X8" s="108"/>
      <c r="Y8" s="195"/>
      <c r="Z8" s="109"/>
    </row>
    <row r="9" spans="2:26" ht="15.95" customHeight="1" x14ac:dyDescent="0.15">
      <c r="B9" s="123"/>
      <c r="C9" s="466"/>
      <c r="D9" s="467"/>
      <c r="E9" s="59"/>
      <c r="F9" s="98"/>
      <c r="G9" s="55"/>
      <c r="H9" s="55"/>
      <c r="I9" s="55"/>
      <c r="J9" s="130"/>
      <c r="K9" s="130"/>
      <c r="L9" s="130"/>
      <c r="M9" s="130"/>
      <c r="N9" s="130"/>
      <c r="O9" s="130"/>
      <c r="P9" s="55"/>
      <c r="Q9" s="55"/>
      <c r="R9" s="59"/>
      <c r="S9" s="130"/>
      <c r="T9" s="130"/>
      <c r="U9" s="130"/>
      <c r="V9" s="130"/>
      <c r="W9" s="130"/>
      <c r="X9" s="108"/>
      <c r="Y9" s="195"/>
      <c r="Z9" s="109"/>
    </row>
    <row r="10" spans="2:26" ht="15.95" customHeight="1" x14ac:dyDescent="0.15">
      <c r="B10" s="123"/>
      <c r="C10" s="466"/>
      <c r="D10" s="467"/>
      <c r="E10" s="59"/>
      <c r="F10" s="98"/>
      <c r="G10" s="55"/>
      <c r="H10" s="55"/>
      <c r="I10" s="55"/>
      <c r="J10" s="130"/>
      <c r="K10" s="130"/>
      <c r="L10" s="130"/>
      <c r="M10" s="130"/>
      <c r="N10" s="130"/>
      <c r="O10" s="130"/>
      <c r="P10" s="55"/>
      <c r="Q10" s="55"/>
      <c r="R10" s="59"/>
      <c r="S10" s="130"/>
      <c r="T10" s="130"/>
      <c r="U10" s="130"/>
      <c r="V10" s="130"/>
      <c r="W10" s="130"/>
      <c r="X10" s="108"/>
      <c r="Y10" s="195"/>
      <c r="Z10" s="109"/>
    </row>
    <row r="11" spans="2:26" ht="15.95" customHeight="1" x14ac:dyDescent="0.15">
      <c r="B11" s="123"/>
      <c r="C11" s="466"/>
      <c r="D11" s="467"/>
      <c r="E11" s="59"/>
      <c r="F11" s="98"/>
      <c r="G11" s="55"/>
      <c r="H11" s="55"/>
      <c r="I11" s="55"/>
      <c r="J11" s="130"/>
      <c r="K11" s="130"/>
      <c r="L11" s="130"/>
      <c r="M11" s="130"/>
      <c r="N11" s="130"/>
      <c r="O11" s="130"/>
      <c r="P11" s="55"/>
      <c r="Q11" s="55"/>
      <c r="R11" s="59"/>
      <c r="S11" s="130"/>
      <c r="T11" s="130"/>
      <c r="U11" s="130"/>
      <c r="V11" s="130"/>
      <c r="W11" s="130"/>
      <c r="X11" s="108"/>
      <c r="Y11" s="195"/>
      <c r="Z11" s="109"/>
    </row>
    <row r="12" spans="2:26" ht="15.95" customHeight="1" x14ac:dyDescent="0.15">
      <c r="B12" s="123"/>
      <c r="C12" s="466"/>
      <c r="D12" s="467"/>
      <c r="E12" s="23"/>
      <c r="F12" s="98"/>
      <c r="G12" s="55"/>
      <c r="H12" s="55"/>
      <c r="I12" s="55"/>
      <c r="J12" s="130"/>
      <c r="K12" s="130"/>
      <c r="L12" s="130"/>
      <c r="M12" s="130"/>
      <c r="N12" s="130"/>
      <c r="O12" s="130"/>
      <c r="P12" s="55"/>
      <c r="Q12" s="55"/>
      <c r="R12" s="59"/>
      <c r="S12" s="130"/>
      <c r="T12" s="130"/>
      <c r="U12" s="130"/>
      <c r="V12" s="130"/>
      <c r="W12" s="130"/>
      <c r="X12" s="108"/>
      <c r="Y12" s="195"/>
      <c r="Z12" s="109"/>
    </row>
    <row r="13" spans="2:26" ht="15.95" customHeight="1" x14ac:dyDescent="0.15">
      <c r="B13" s="123"/>
      <c r="C13" s="466"/>
      <c r="D13" s="467"/>
      <c r="E13" s="23"/>
      <c r="F13" s="98"/>
      <c r="G13" s="55"/>
      <c r="H13" s="55"/>
      <c r="I13" s="55"/>
      <c r="J13" s="130"/>
      <c r="K13" s="130"/>
      <c r="L13" s="130"/>
      <c r="M13" s="130"/>
      <c r="N13" s="130"/>
      <c r="O13" s="130"/>
      <c r="P13" s="55"/>
      <c r="Q13" s="55"/>
      <c r="R13" s="59"/>
      <c r="S13" s="130"/>
      <c r="T13" s="130"/>
      <c r="U13" s="130"/>
      <c r="V13" s="130"/>
      <c r="W13" s="130"/>
      <c r="X13" s="108"/>
      <c r="Y13" s="195"/>
      <c r="Z13" s="109"/>
    </row>
    <row r="14" spans="2:26" ht="15.95" customHeight="1" x14ac:dyDescent="0.15">
      <c r="B14" s="123"/>
      <c r="C14" s="466"/>
      <c r="D14" s="467"/>
      <c r="E14" s="23"/>
      <c r="F14" s="98"/>
      <c r="G14" s="55"/>
      <c r="H14" s="55"/>
      <c r="I14" s="55"/>
      <c r="J14" s="130"/>
      <c r="K14" s="130"/>
      <c r="L14" s="130"/>
      <c r="M14" s="130"/>
      <c r="N14" s="130"/>
      <c r="O14" s="130"/>
      <c r="P14" s="55"/>
      <c r="Q14" s="55"/>
      <c r="R14" s="59"/>
      <c r="S14" s="130"/>
      <c r="T14" s="130"/>
      <c r="U14" s="130"/>
      <c r="V14" s="130"/>
      <c r="W14" s="130"/>
      <c r="X14" s="108"/>
      <c r="Y14" s="195"/>
      <c r="Z14" s="109"/>
    </row>
    <row r="15" spans="2:26" ht="15.95" customHeight="1" x14ac:dyDescent="0.15">
      <c r="B15" s="123"/>
      <c r="C15" s="471"/>
      <c r="D15" s="472"/>
      <c r="E15" s="23"/>
      <c r="F15" s="98"/>
      <c r="G15" s="55"/>
      <c r="H15" s="55"/>
      <c r="I15" s="55"/>
      <c r="J15" s="130"/>
      <c r="K15" s="130"/>
      <c r="L15" s="130"/>
      <c r="M15" s="130"/>
      <c r="N15" s="130"/>
      <c r="O15" s="130"/>
      <c r="P15" s="55"/>
      <c r="Q15" s="55"/>
      <c r="R15" s="59"/>
      <c r="S15" s="130"/>
      <c r="T15" s="130"/>
      <c r="U15" s="130"/>
      <c r="V15" s="130"/>
      <c r="W15" s="130"/>
      <c r="X15" s="108"/>
      <c r="Y15" s="195"/>
      <c r="Z15" s="109"/>
    </row>
    <row r="16" spans="2:26" ht="15.95" customHeight="1" x14ac:dyDescent="0.15">
      <c r="B16" s="123"/>
      <c r="C16" s="471"/>
      <c r="D16" s="472"/>
      <c r="E16" s="23"/>
      <c r="F16" s="98"/>
      <c r="G16" s="55"/>
      <c r="H16" s="55"/>
      <c r="I16" s="55"/>
      <c r="J16" s="130"/>
      <c r="K16" s="130"/>
      <c r="L16" s="130"/>
      <c r="M16" s="130"/>
      <c r="N16" s="130"/>
      <c r="O16" s="130"/>
      <c r="P16" s="55"/>
      <c r="Q16" s="55"/>
      <c r="R16" s="59"/>
      <c r="S16" s="130"/>
      <c r="T16" s="130"/>
      <c r="U16" s="130"/>
      <c r="V16" s="130"/>
      <c r="W16" s="130"/>
      <c r="X16" s="108"/>
      <c r="Y16" s="195"/>
      <c r="Z16" s="109"/>
    </row>
    <row r="17" spans="2:26" ht="15.95" customHeight="1" x14ac:dyDescent="0.15">
      <c r="B17" s="123"/>
      <c r="C17" s="466"/>
      <c r="D17" s="467"/>
      <c r="E17" s="23"/>
      <c r="F17" s="98"/>
      <c r="G17" s="55"/>
      <c r="H17" s="55"/>
      <c r="I17" s="55"/>
      <c r="J17" s="130"/>
      <c r="K17" s="130"/>
      <c r="L17" s="130"/>
      <c r="M17" s="130"/>
      <c r="N17" s="130"/>
      <c r="O17" s="130"/>
      <c r="P17" s="55"/>
      <c r="Q17" s="55"/>
      <c r="R17" s="59"/>
      <c r="S17" s="130"/>
      <c r="T17" s="130"/>
      <c r="U17" s="130"/>
      <c r="V17" s="130"/>
      <c r="W17" s="130"/>
      <c r="X17" s="108"/>
      <c r="Y17" s="195"/>
      <c r="Z17" s="109"/>
    </row>
    <row r="18" spans="2:26" ht="15.95" customHeight="1" x14ac:dyDescent="0.15">
      <c r="B18" s="123"/>
      <c r="C18" s="466"/>
      <c r="D18" s="467"/>
      <c r="E18" s="23"/>
      <c r="F18" s="98"/>
      <c r="G18" s="55"/>
      <c r="H18" s="55"/>
      <c r="I18" s="55"/>
      <c r="J18" s="130"/>
      <c r="K18" s="130"/>
      <c r="L18" s="130"/>
      <c r="M18" s="130"/>
      <c r="N18" s="130"/>
      <c r="O18" s="130"/>
      <c r="P18" s="55"/>
      <c r="Q18" s="55"/>
      <c r="R18" s="59"/>
      <c r="S18" s="130"/>
      <c r="T18" s="130"/>
      <c r="U18" s="130"/>
      <c r="V18" s="130"/>
      <c r="W18" s="130"/>
      <c r="X18" s="108"/>
      <c r="Y18" s="195"/>
      <c r="Z18" s="109"/>
    </row>
    <row r="19" spans="2:26" ht="15.95" customHeight="1" x14ac:dyDescent="0.15">
      <c r="B19" s="123"/>
      <c r="C19" s="466"/>
      <c r="D19" s="467"/>
      <c r="E19" s="23"/>
      <c r="F19" s="98"/>
      <c r="G19" s="55"/>
      <c r="H19" s="55"/>
      <c r="I19" s="55"/>
      <c r="J19" s="130"/>
      <c r="K19" s="130"/>
      <c r="L19" s="130"/>
      <c r="M19" s="130"/>
      <c r="N19" s="130"/>
      <c r="O19" s="130"/>
      <c r="P19" s="55"/>
      <c r="Q19" s="55"/>
      <c r="R19" s="59"/>
      <c r="S19" s="130"/>
      <c r="T19" s="130"/>
      <c r="U19" s="130"/>
      <c r="V19" s="130"/>
      <c r="W19" s="130"/>
      <c r="X19" s="108"/>
      <c r="Y19" s="195"/>
      <c r="Z19" s="109"/>
    </row>
    <row r="20" spans="2:26" ht="15.95" customHeight="1" x14ac:dyDescent="0.15">
      <c r="B20" s="123"/>
      <c r="C20" s="466"/>
      <c r="D20" s="467"/>
      <c r="E20" s="23"/>
      <c r="F20" s="98"/>
      <c r="G20" s="55"/>
      <c r="H20" s="55"/>
      <c r="I20" s="55"/>
      <c r="J20" s="130"/>
      <c r="K20" s="130"/>
      <c r="L20" s="130"/>
      <c r="M20" s="130"/>
      <c r="N20" s="130"/>
      <c r="O20" s="130"/>
      <c r="P20" s="55"/>
      <c r="Q20" s="55"/>
      <c r="R20" s="59"/>
      <c r="S20" s="130"/>
      <c r="T20" s="130"/>
      <c r="U20" s="130"/>
      <c r="V20" s="130"/>
      <c r="W20" s="130"/>
      <c r="X20" s="108"/>
      <c r="Y20" s="195"/>
      <c r="Z20" s="109"/>
    </row>
    <row r="21" spans="2:26" ht="15.95" customHeight="1" x14ac:dyDescent="0.15">
      <c r="B21" s="123"/>
      <c r="C21" s="471"/>
      <c r="D21" s="472"/>
      <c r="E21" s="23"/>
      <c r="F21" s="98"/>
      <c r="G21" s="55"/>
      <c r="H21" s="55"/>
      <c r="I21" s="55"/>
      <c r="J21" s="130"/>
      <c r="K21" s="130"/>
      <c r="L21" s="130"/>
      <c r="M21" s="130"/>
      <c r="N21" s="130"/>
      <c r="O21" s="130"/>
      <c r="P21" s="55"/>
      <c r="Q21" s="55"/>
      <c r="R21" s="59"/>
      <c r="S21" s="130"/>
      <c r="T21" s="130"/>
      <c r="U21" s="130"/>
      <c r="V21" s="130"/>
      <c r="W21" s="130"/>
      <c r="X21" s="108"/>
      <c r="Y21" s="195"/>
      <c r="Z21" s="109"/>
    </row>
    <row r="22" spans="2:26" ht="15.95" customHeight="1" x14ac:dyDescent="0.15">
      <c r="B22" s="123"/>
      <c r="C22" s="471"/>
      <c r="D22" s="472"/>
      <c r="E22" s="23"/>
      <c r="F22" s="98"/>
      <c r="G22" s="55"/>
      <c r="H22" s="55"/>
      <c r="I22" s="55"/>
      <c r="J22" s="130"/>
      <c r="K22" s="130"/>
      <c r="L22" s="130"/>
      <c r="M22" s="130"/>
      <c r="N22" s="130"/>
      <c r="O22" s="130"/>
      <c r="P22" s="55"/>
      <c r="Q22" s="55"/>
      <c r="R22" s="59"/>
      <c r="S22" s="130"/>
      <c r="T22" s="130"/>
      <c r="U22" s="130"/>
      <c r="V22" s="130"/>
      <c r="W22" s="130"/>
      <c r="X22" s="108"/>
      <c r="Y22" s="195"/>
      <c r="Z22" s="109"/>
    </row>
    <row r="23" spans="2:26" ht="15.95" customHeight="1" x14ac:dyDescent="0.15">
      <c r="B23" s="123"/>
      <c r="C23" s="471"/>
      <c r="D23" s="472"/>
      <c r="E23" s="23"/>
      <c r="F23" s="98"/>
      <c r="G23" s="55"/>
      <c r="H23" s="55"/>
      <c r="I23" s="55"/>
      <c r="J23" s="130"/>
      <c r="K23" s="130"/>
      <c r="L23" s="130"/>
      <c r="M23" s="130"/>
      <c r="N23" s="130"/>
      <c r="O23" s="130"/>
      <c r="P23" s="55"/>
      <c r="Q23" s="55"/>
      <c r="R23" s="59"/>
      <c r="S23" s="130"/>
      <c r="T23" s="130"/>
      <c r="U23" s="130"/>
      <c r="V23" s="130"/>
      <c r="W23" s="130"/>
      <c r="X23" s="108"/>
      <c r="Y23" s="195"/>
      <c r="Z23" s="109"/>
    </row>
    <row r="24" spans="2:26" ht="15.95" customHeight="1" x14ac:dyDescent="0.15">
      <c r="B24" s="123"/>
      <c r="C24" s="471"/>
      <c r="D24" s="472"/>
      <c r="E24" s="23"/>
      <c r="F24" s="98"/>
      <c r="G24" s="55"/>
      <c r="H24" s="55"/>
      <c r="I24" s="55"/>
      <c r="J24" s="130"/>
      <c r="K24" s="130"/>
      <c r="L24" s="130"/>
      <c r="M24" s="130"/>
      <c r="N24" s="130"/>
      <c r="O24" s="130"/>
      <c r="P24" s="55"/>
      <c r="Q24" s="55"/>
      <c r="R24" s="59"/>
      <c r="S24" s="130"/>
      <c r="T24" s="130"/>
      <c r="U24" s="130"/>
      <c r="V24" s="130"/>
      <c r="W24" s="130"/>
      <c r="X24" s="108"/>
      <c r="Y24" s="195"/>
      <c r="Z24" s="109"/>
    </row>
    <row r="25" spans="2:26" ht="15.95" customHeight="1" x14ac:dyDescent="0.15">
      <c r="B25" s="123"/>
      <c r="C25" s="466"/>
      <c r="D25" s="467"/>
      <c r="E25" s="23"/>
      <c r="F25" s="98"/>
      <c r="G25" s="55"/>
      <c r="H25" s="55"/>
      <c r="I25" s="55"/>
      <c r="J25" s="130"/>
      <c r="K25" s="130"/>
      <c r="L25" s="130"/>
      <c r="M25" s="130"/>
      <c r="N25" s="130"/>
      <c r="O25" s="130"/>
      <c r="P25" s="55"/>
      <c r="Q25" s="55"/>
      <c r="R25" s="59"/>
      <c r="S25" s="130"/>
      <c r="T25" s="130"/>
      <c r="U25" s="130"/>
      <c r="V25" s="130"/>
      <c r="W25" s="130"/>
      <c r="X25" s="108"/>
      <c r="Y25" s="195"/>
      <c r="Z25" s="109"/>
    </row>
    <row r="26" spans="2:26" ht="15.95" customHeight="1" x14ac:dyDescent="0.15">
      <c r="B26" s="123"/>
      <c r="C26" s="466"/>
      <c r="D26" s="467"/>
      <c r="E26" s="23"/>
      <c r="F26" s="98"/>
      <c r="G26" s="55"/>
      <c r="H26" s="55"/>
      <c r="I26" s="55"/>
      <c r="J26" s="130"/>
      <c r="K26" s="130"/>
      <c r="L26" s="130"/>
      <c r="M26" s="130"/>
      <c r="N26" s="130"/>
      <c r="O26" s="130"/>
      <c r="P26" s="55"/>
      <c r="Q26" s="55"/>
      <c r="R26" s="59"/>
      <c r="S26" s="130"/>
      <c r="T26" s="130"/>
      <c r="U26" s="130"/>
      <c r="V26" s="130"/>
      <c r="W26" s="130"/>
      <c r="X26" s="108"/>
      <c r="Y26" s="195"/>
      <c r="Z26" s="109"/>
    </row>
    <row r="27" spans="2:26" ht="15.95" customHeight="1" x14ac:dyDescent="0.15">
      <c r="B27" s="123"/>
      <c r="C27" s="466"/>
      <c r="D27" s="467"/>
      <c r="E27" s="23"/>
      <c r="F27" s="98"/>
      <c r="G27" s="55"/>
      <c r="H27" s="55"/>
      <c r="I27" s="55"/>
      <c r="J27" s="130"/>
      <c r="K27" s="130"/>
      <c r="L27" s="130"/>
      <c r="M27" s="130"/>
      <c r="N27" s="130"/>
      <c r="O27" s="130"/>
      <c r="P27" s="55"/>
      <c r="Q27" s="55"/>
      <c r="R27" s="59"/>
      <c r="S27" s="130"/>
      <c r="T27" s="130"/>
      <c r="U27" s="130"/>
      <c r="V27" s="130"/>
      <c r="W27" s="130"/>
      <c r="X27" s="108"/>
      <c r="Y27" s="195"/>
      <c r="Z27" s="109"/>
    </row>
    <row r="28" spans="2:26" ht="15.95" customHeight="1" x14ac:dyDescent="0.15">
      <c r="B28" s="123"/>
      <c r="C28" s="466"/>
      <c r="D28" s="467"/>
      <c r="E28" s="23"/>
      <c r="F28" s="98"/>
      <c r="G28" s="55"/>
      <c r="H28" s="55"/>
      <c r="I28" s="55"/>
      <c r="J28" s="130"/>
      <c r="K28" s="130"/>
      <c r="L28" s="130"/>
      <c r="M28" s="130"/>
      <c r="N28" s="130"/>
      <c r="O28" s="130"/>
      <c r="P28" s="55"/>
      <c r="Q28" s="55"/>
      <c r="R28" s="59"/>
      <c r="S28" s="130"/>
      <c r="T28" s="130"/>
      <c r="U28" s="130"/>
      <c r="V28" s="130"/>
      <c r="W28" s="130"/>
      <c r="X28" s="108"/>
      <c r="Y28" s="195"/>
      <c r="Z28" s="109"/>
    </row>
    <row r="29" spans="2:26" ht="15.95" customHeight="1" x14ac:dyDescent="0.15">
      <c r="B29" s="123"/>
      <c r="C29" s="466"/>
      <c r="D29" s="467"/>
      <c r="E29" s="23"/>
      <c r="F29" s="98"/>
      <c r="G29" s="55"/>
      <c r="H29" s="55"/>
      <c r="I29" s="55"/>
      <c r="J29" s="130"/>
      <c r="K29" s="130"/>
      <c r="L29" s="130"/>
      <c r="M29" s="130"/>
      <c r="N29" s="130"/>
      <c r="O29" s="130"/>
      <c r="P29" s="55"/>
      <c r="Q29" s="55"/>
      <c r="R29" s="59"/>
      <c r="S29" s="130"/>
      <c r="T29" s="130"/>
      <c r="U29" s="130"/>
      <c r="V29" s="130"/>
      <c r="W29" s="130"/>
      <c r="X29" s="108"/>
      <c r="Y29" s="195"/>
      <c r="Z29" s="109"/>
    </row>
    <row r="30" spans="2:26" ht="15.95" customHeight="1" x14ac:dyDescent="0.15">
      <c r="B30" s="123"/>
      <c r="C30" s="466"/>
      <c r="D30" s="467"/>
      <c r="E30" s="23"/>
      <c r="F30" s="98"/>
      <c r="G30" s="55"/>
      <c r="H30" s="55"/>
      <c r="I30" s="55"/>
      <c r="J30" s="130"/>
      <c r="K30" s="130"/>
      <c r="L30" s="130"/>
      <c r="M30" s="130"/>
      <c r="N30" s="130"/>
      <c r="O30" s="130"/>
      <c r="P30" s="55"/>
      <c r="Q30" s="55"/>
      <c r="R30" s="59"/>
      <c r="S30" s="130"/>
      <c r="T30" s="130"/>
      <c r="U30" s="130"/>
      <c r="V30" s="130"/>
      <c r="W30" s="130"/>
      <c r="X30" s="108"/>
      <c r="Y30" s="195"/>
      <c r="Z30" s="109"/>
    </row>
    <row r="31" spans="2:26" ht="15.95" customHeight="1" x14ac:dyDescent="0.15">
      <c r="B31" s="123"/>
      <c r="C31" s="466"/>
      <c r="D31" s="467"/>
      <c r="E31" s="23"/>
      <c r="F31" s="98"/>
      <c r="G31" s="55"/>
      <c r="H31" s="55"/>
      <c r="I31" s="55"/>
      <c r="J31" s="130"/>
      <c r="K31" s="130"/>
      <c r="L31" s="130"/>
      <c r="M31" s="130"/>
      <c r="N31" s="130"/>
      <c r="O31" s="130"/>
      <c r="P31" s="55"/>
      <c r="Q31" s="55"/>
      <c r="R31" s="59"/>
      <c r="S31" s="130"/>
      <c r="T31" s="130"/>
      <c r="U31" s="130"/>
      <c r="V31" s="130"/>
      <c r="W31" s="130"/>
      <c r="X31" s="108"/>
      <c r="Y31" s="195"/>
      <c r="Z31" s="109"/>
    </row>
    <row r="32" spans="2:26" ht="15.95" customHeight="1" x14ac:dyDescent="0.15">
      <c r="B32" s="123"/>
      <c r="C32" s="471"/>
      <c r="D32" s="472"/>
      <c r="E32" s="23"/>
      <c r="F32" s="98"/>
      <c r="G32" s="55"/>
      <c r="H32" s="55"/>
      <c r="I32" s="55"/>
      <c r="J32" s="130"/>
      <c r="K32" s="130"/>
      <c r="L32" s="130"/>
      <c r="M32" s="130"/>
      <c r="N32" s="130"/>
      <c r="O32" s="130"/>
      <c r="P32" s="55"/>
      <c r="Q32" s="55"/>
      <c r="R32" s="59"/>
      <c r="S32" s="130"/>
      <c r="T32" s="130"/>
      <c r="U32" s="130"/>
      <c r="V32" s="130"/>
      <c r="W32" s="130"/>
      <c r="X32" s="108"/>
      <c r="Y32" s="195"/>
      <c r="Z32" s="109"/>
    </row>
    <row r="33" spans="2:26" ht="15.95" customHeight="1" x14ac:dyDescent="0.15">
      <c r="B33" s="123"/>
      <c r="C33" s="471"/>
      <c r="D33" s="472"/>
      <c r="E33" s="23"/>
      <c r="F33" s="98"/>
      <c r="G33" s="55"/>
      <c r="H33" s="55"/>
      <c r="I33" s="55"/>
      <c r="J33" s="130"/>
      <c r="K33" s="130"/>
      <c r="L33" s="130"/>
      <c r="M33" s="130"/>
      <c r="N33" s="130"/>
      <c r="O33" s="130"/>
      <c r="P33" s="55"/>
      <c r="Q33" s="55"/>
      <c r="R33" s="59"/>
      <c r="S33" s="130"/>
      <c r="T33" s="130"/>
      <c r="U33" s="130"/>
      <c r="V33" s="130"/>
      <c r="W33" s="130"/>
      <c r="X33" s="108"/>
      <c r="Y33" s="195"/>
      <c r="Z33" s="109"/>
    </row>
    <row r="34" spans="2:26" ht="15.95" customHeight="1" x14ac:dyDescent="0.15">
      <c r="B34" s="123"/>
      <c r="C34" s="466"/>
      <c r="D34" s="467"/>
      <c r="E34" s="23"/>
      <c r="F34" s="98"/>
      <c r="G34" s="55"/>
      <c r="H34" s="55"/>
      <c r="I34" s="55"/>
      <c r="J34" s="130"/>
      <c r="K34" s="130"/>
      <c r="L34" s="130"/>
      <c r="M34" s="130"/>
      <c r="N34" s="130"/>
      <c r="O34" s="130"/>
      <c r="P34" s="55"/>
      <c r="Q34" s="55"/>
      <c r="R34" s="59"/>
      <c r="S34" s="130"/>
      <c r="T34" s="130"/>
      <c r="U34" s="130"/>
      <c r="V34" s="130"/>
      <c r="W34" s="130"/>
      <c r="X34" s="108"/>
      <c r="Y34" s="195"/>
      <c r="Z34" s="109"/>
    </row>
    <row r="35" spans="2:26" ht="15.95" customHeight="1" x14ac:dyDescent="0.15">
      <c r="B35" s="123"/>
      <c r="C35" s="466"/>
      <c r="D35" s="467"/>
      <c r="E35" s="23"/>
      <c r="F35" s="98"/>
      <c r="G35" s="55"/>
      <c r="H35" s="55"/>
      <c r="I35" s="55"/>
      <c r="J35" s="130"/>
      <c r="K35" s="130"/>
      <c r="L35" s="130"/>
      <c r="M35" s="130"/>
      <c r="N35" s="130"/>
      <c r="O35" s="130"/>
      <c r="P35" s="55"/>
      <c r="Q35" s="55"/>
      <c r="R35" s="59"/>
      <c r="S35" s="130"/>
      <c r="T35" s="130"/>
      <c r="U35" s="130"/>
      <c r="V35" s="130"/>
      <c r="W35" s="130"/>
      <c r="X35" s="108"/>
      <c r="Y35" s="195"/>
      <c r="Z35" s="109"/>
    </row>
    <row r="36" spans="2:26" ht="15.95" customHeight="1" x14ac:dyDescent="0.15">
      <c r="B36" s="123"/>
      <c r="C36" s="466"/>
      <c r="D36" s="467"/>
      <c r="E36" s="23"/>
      <c r="F36" s="98"/>
      <c r="G36" s="55"/>
      <c r="H36" s="55"/>
      <c r="I36" s="55"/>
      <c r="J36" s="130"/>
      <c r="K36" s="130"/>
      <c r="L36" s="130"/>
      <c r="M36" s="130"/>
      <c r="N36" s="130"/>
      <c r="O36" s="130"/>
      <c r="P36" s="55"/>
      <c r="Q36" s="55"/>
      <c r="R36" s="59"/>
      <c r="S36" s="130"/>
      <c r="T36" s="130"/>
      <c r="U36" s="130"/>
      <c r="V36" s="130"/>
      <c r="W36" s="130"/>
      <c r="X36" s="108"/>
      <c r="Y36" s="195"/>
      <c r="Z36" s="109"/>
    </row>
    <row r="37" spans="2:26" ht="15.95" customHeight="1" x14ac:dyDescent="0.15">
      <c r="B37" s="123"/>
      <c r="C37" s="466"/>
      <c r="D37" s="467"/>
      <c r="E37" s="23"/>
      <c r="F37" s="98"/>
      <c r="G37" s="55"/>
      <c r="H37" s="55"/>
      <c r="I37" s="55"/>
      <c r="J37" s="130"/>
      <c r="K37" s="130"/>
      <c r="L37" s="130"/>
      <c r="M37" s="130"/>
      <c r="N37" s="130"/>
      <c r="O37" s="130"/>
      <c r="P37" s="55"/>
      <c r="Q37" s="55"/>
      <c r="R37" s="59"/>
      <c r="S37" s="130"/>
      <c r="T37" s="130"/>
      <c r="U37" s="130"/>
      <c r="V37" s="130"/>
      <c r="W37" s="130"/>
      <c r="X37" s="108"/>
      <c r="Y37" s="195"/>
      <c r="Z37" s="109"/>
    </row>
    <row r="38" spans="2:26" ht="15.95" customHeight="1" x14ac:dyDescent="0.15">
      <c r="B38" s="199"/>
      <c r="C38" s="466"/>
      <c r="D38" s="467"/>
      <c r="E38" s="23"/>
      <c r="F38" s="98"/>
      <c r="G38" s="55"/>
      <c r="H38" s="55"/>
      <c r="I38" s="55"/>
      <c r="J38" s="130"/>
      <c r="K38" s="130"/>
      <c r="L38" s="130"/>
      <c r="M38" s="130"/>
      <c r="N38" s="130"/>
      <c r="O38" s="130"/>
      <c r="P38" s="55"/>
      <c r="Q38" s="55"/>
      <c r="R38" s="59"/>
      <c r="S38" s="130"/>
      <c r="T38" s="130"/>
      <c r="U38" s="130"/>
      <c r="V38" s="130"/>
      <c r="W38" s="130"/>
      <c r="X38" s="108"/>
      <c r="Y38" s="195"/>
      <c r="Z38" s="109"/>
    </row>
    <row r="39" spans="2:26" ht="15.95" customHeight="1" x14ac:dyDescent="0.15">
      <c r="B39" s="473"/>
      <c r="C39" s="1" t="s">
        <v>448</v>
      </c>
      <c r="D39" s="7"/>
      <c r="F39" s="7"/>
      <c r="G39" s="57"/>
      <c r="H39" s="57"/>
      <c r="I39" s="57"/>
      <c r="J39" s="57"/>
      <c r="K39" s="57"/>
      <c r="L39" s="57"/>
      <c r="M39" s="57"/>
      <c r="N39" s="57"/>
      <c r="O39" s="57"/>
      <c r="P39" s="57"/>
      <c r="Q39" s="57"/>
      <c r="R39" s="7"/>
      <c r="S39" s="57"/>
      <c r="T39" s="57"/>
      <c r="U39" s="57"/>
      <c r="V39" s="57"/>
      <c r="W39" s="57"/>
      <c r="X39" s="7"/>
      <c r="Y39" s="7"/>
      <c r="Z39" s="7"/>
    </row>
    <row r="40" spans="2:26" ht="15.95" customHeight="1" x14ac:dyDescent="0.15">
      <c r="B40" s="473"/>
      <c r="C40" s="476" t="s">
        <v>449</v>
      </c>
      <c r="D40" s="7"/>
      <c r="F40" s="7"/>
      <c r="G40" s="57"/>
      <c r="H40" s="57"/>
      <c r="I40" s="57"/>
      <c r="J40" s="57"/>
      <c r="K40" s="57"/>
      <c r="L40" s="57"/>
      <c r="M40" s="57"/>
      <c r="N40" s="57"/>
      <c r="O40" s="57"/>
      <c r="P40" s="57"/>
      <c r="Q40" s="57"/>
      <c r="R40" s="7"/>
      <c r="S40" s="57"/>
      <c r="T40" s="57"/>
      <c r="U40" s="57"/>
      <c r="V40" s="57"/>
      <c r="W40" s="57"/>
      <c r="X40" s="7"/>
      <c r="Y40" s="7"/>
      <c r="Z40" s="7"/>
    </row>
    <row r="41" spans="2:26" ht="15.95" customHeight="1" x14ac:dyDescent="0.15">
      <c r="C41" s="3" t="s">
        <v>450</v>
      </c>
    </row>
    <row r="42" spans="2:26" ht="15.95" customHeight="1" x14ac:dyDescent="0.15">
      <c r="C42" s="3" t="s">
        <v>451</v>
      </c>
    </row>
    <row r="43" spans="2:26" ht="15.95" customHeight="1" x14ac:dyDescent="0.15">
      <c r="C43" s="92" t="s">
        <v>307</v>
      </c>
    </row>
  </sheetData>
  <mergeCells count="178">
    <mergeCell ref="C38:D38"/>
    <mergeCell ref="J38:M38"/>
    <mergeCell ref="N38:O38"/>
    <mergeCell ref="S38:W38"/>
    <mergeCell ref="X38:Z38"/>
    <mergeCell ref="C36:D36"/>
    <mergeCell ref="J36:M36"/>
    <mergeCell ref="N36:O36"/>
    <mergeCell ref="S36:W36"/>
    <mergeCell ref="X36:Z36"/>
    <mergeCell ref="C37:D37"/>
    <mergeCell ref="J37:M37"/>
    <mergeCell ref="N37:O37"/>
    <mergeCell ref="S37:W37"/>
    <mergeCell ref="X37:Z37"/>
    <mergeCell ref="C34:D34"/>
    <mergeCell ref="J34:M34"/>
    <mergeCell ref="N34:O34"/>
    <mergeCell ref="S34:W34"/>
    <mergeCell ref="X34:Z34"/>
    <mergeCell ref="C35:D35"/>
    <mergeCell ref="J35:M35"/>
    <mergeCell ref="N35:O35"/>
    <mergeCell ref="S35:W35"/>
    <mergeCell ref="X35:Z35"/>
    <mergeCell ref="J32:M32"/>
    <mergeCell ref="N32:O32"/>
    <mergeCell ref="S32:W32"/>
    <mergeCell ref="X32:Z32"/>
    <mergeCell ref="J33:M33"/>
    <mergeCell ref="N33:O33"/>
    <mergeCell ref="S33:W33"/>
    <mergeCell ref="X33:Z33"/>
    <mergeCell ref="C30:D30"/>
    <mergeCell ref="J30:M30"/>
    <mergeCell ref="N30:O30"/>
    <mergeCell ref="S30:W30"/>
    <mergeCell ref="X30:Z30"/>
    <mergeCell ref="C31:D31"/>
    <mergeCell ref="J31:M31"/>
    <mergeCell ref="N31:O31"/>
    <mergeCell ref="S31:W31"/>
    <mergeCell ref="X31:Z31"/>
    <mergeCell ref="C28:D28"/>
    <mergeCell ref="J28:M28"/>
    <mergeCell ref="N28:O28"/>
    <mergeCell ref="S28:W28"/>
    <mergeCell ref="X28:Z28"/>
    <mergeCell ref="C29:D29"/>
    <mergeCell ref="J29:M29"/>
    <mergeCell ref="N29:O29"/>
    <mergeCell ref="S29:W29"/>
    <mergeCell ref="X29:Z29"/>
    <mergeCell ref="C26:D26"/>
    <mergeCell ref="J26:M26"/>
    <mergeCell ref="N26:O26"/>
    <mergeCell ref="S26:W26"/>
    <mergeCell ref="X26:Z26"/>
    <mergeCell ref="C27:D27"/>
    <mergeCell ref="J27:M27"/>
    <mergeCell ref="N27:O27"/>
    <mergeCell ref="S27:W27"/>
    <mergeCell ref="X27:Z27"/>
    <mergeCell ref="J24:M24"/>
    <mergeCell ref="N24:O24"/>
    <mergeCell ref="S24:W24"/>
    <mergeCell ref="X24:Z24"/>
    <mergeCell ref="C25:D25"/>
    <mergeCell ref="J25:M25"/>
    <mergeCell ref="N25:O25"/>
    <mergeCell ref="S25:W25"/>
    <mergeCell ref="X25:Z25"/>
    <mergeCell ref="J22:M22"/>
    <mergeCell ref="N22:O22"/>
    <mergeCell ref="S22:W22"/>
    <mergeCell ref="X22:Z22"/>
    <mergeCell ref="J23:M23"/>
    <mergeCell ref="N23:O23"/>
    <mergeCell ref="S23:W23"/>
    <mergeCell ref="X23:Z23"/>
    <mergeCell ref="C20:D20"/>
    <mergeCell ref="J20:M20"/>
    <mergeCell ref="N20:O20"/>
    <mergeCell ref="S20:W20"/>
    <mergeCell ref="X20:Z20"/>
    <mergeCell ref="J21:M21"/>
    <mergeCell ref="N21:O21"/>
    <mergeCell ref="S21:W21"/>
    <mergeCell ref="X21:Z21"/>
    <mergeCell ref="C18:D18"/>
    <mergeCell ref="J18:M18"/>
    <mergeCell ref="N18:O18"/>
    <mergeCell ref="S18:W18"/>
    <mergeCell ref="X18:Z18"/>
    <mergeCell ref="C19:D19"/>
    <mergeCell ref="J19:M19"/>
    <mergeCell ref="N19:O19"/>
    <mergeCell ref="S19:W19"/>
    <mergeCell ref="X19:Z19"/>
    <mergeCell ref="J16:M16"/>
    <mergeCell ref="N16:O16"/>
    <mergeCell ref="S16:W16"/>
    <mergeCell ref="X16:Z16"/>
    <mergeCell ref="C17:D17"/>
    <mergeCell ref="J17:M17"/>
    <mergeCell ref="N17:O17"/>
    <mergeCell ref="S17:W17"/>
    <mergeCell ref="X17:Z17"/>
    <mergeCell ref="C14:D14"/>
    <mergeCell ref="J14:M14"/>
    <mergeCell ref="N14:O14"/>
    <mergeCell ref="S14:W14"/>
    <mergeCell ref="X14:Z14"/>
    <mergeCell ref="J15:M15"/>
    <mergeCell ref="N15:O15"/>
    <mergeCell ref="S15:W15"/>
    <mergeCell ref="X15:Z15"/>
    <mergeCell ref="C12:D12"/>
    <mergeCell ref="J12:M12"/>
    <mergeCell ref="N12:O12"/>
    <mergeCell ref="S12:W12"/>
    <mergeCell ref="X12:Z12"/>
    <mergeCell ref="C13:D13"/>
    <mergeCell ref="J13:M13"/>
    <mergeCell ref="N13:O13"/>
    <mergeCell ref="S13:W13"/>
    <mergeCell ref="X13:Z13"/>
    <mergeCell ref="J10:M10"/>
    <mergeCell ref="N10:O10"/>
    <mergeCell ref="S10:W10"/>
    <mergeCell ref="X10:Z10"/>
    <mergeCell ref="C11:D11"/>
    <mergeCell ref="J11:M11"/>
    <mergeCell ref="N11:O11"/>
    <mergeCell ref="S11:W11"/>
    <mergeCell ref="X11:Z11"/>
    <mergeCell ref="S8:W8"/>
    <mergeCell ref="X8:Z8"/>
    <mergeCell ref="C9:D9"/>
    <mergeCell ref="J9:M9"/>
    <mergeCell ref="N9:O9"/>
    <mergeCell ref="S9:W9"/>
    <mergeCell ref="X9:Z9"/>
    <mergeCell ref="P5:Q5"/>
    <mergeCell ref="R5:W5"/>
    <mergeCell ref="X5:Z6"/>
    <mergeCell ref="G6:H7"/>
    <mergeCell ref="I6:I7"/>
    <mergeCell ref="J6:M7"/>
    <mergeCell ref="N6:O7"/>
    <mergeCell ref="P6:Q6"/>
    <mergeCell ref="R6:R7"/>
    <mergeCell ref="S6:W7"/>
    <mergeCell ref="B5:B38"/>
    <mergeCell ref="C5:D7"/>
    <mergeCell ref="E5:E7"/>
    <mergeCell ref="F5:F7"/>
    <mergeCell ref="G5:I5"/>
    <mergeCell ref="J5:O5"/>
    <mergeCell ref="C8:D8"/>
    <mergeCell ref="J8:M8"/>
    <mergeCell ref="N8:O8"/>
    <mergeCell ref="C10:D10"/>
    <mergeCell ref="Y3:Z4"/>
    <mergeCell ref="B4:E4"/>
    <mergeCell ref="F4:I4"/>
    <mergeCell ref="J4:K4"/>
    <mergeCell ref="L4:N4"/>
    <mergeCell ref="O4:P4"/>
    <mergeCell ref="Q4:T4"/>
    <mergeCell ref="B2:X2"/>
    <mergeCell ref="B3:E3"/>
    <mergeCell ref="F3:I3"/>
    <mergeCell ref="J3:K3"/>
    <mergeCell ref="L3:N3"/>
    <mergeCell ref="O3:P3"/>
    <mergeCell ref="Q3:T3"/>
    <mergeCell ref="U3:X4"/>
  </mergeCells>
  <phoneticPr fontId="10"/>
  <dataValidations count="3">
    <dataValidation type="list" allowBlank="1" showInputMessage="1" showErrorMessage="1" sqref="H8:H38" xr:uid="{8696A006-8117-4324-BE9E-56E757B8DF8D}">
      <formula1>INDIRECT(G8)</formula1>
    </dataValidation>
    <dataValidation type="list" showInputMessage="1" showErrorMessage="1" sqref="G39:H40" xr:uid="{F01C2CBF-BF41-4138-87CF-ABB9776486AB}">
      <formula1>部位本体</formula1>
    </dataValidation>
    <dataValidation type="list" allowBlank="1" showInputMessage="1" showErrorMessage="1" sqref="E39:E40" xr:uid="{BE9BF6FB-CC9B-4F74-94AA-EFE6FBD62AA5}">
      <formula1>個数</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copies="2"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50376-DCA6-4489-B3A6-848BD0153D12}">
  <sheetPr>
    <pageSetUpPr fitToPage="1"/>
  </sheetPr>
  <dimension ref="B1:AB23"/>
  <sheetViews>
    <sheetView showGridLines="0" showZeros="0" view="pageBreakPreview" zoomScaleNormal="100" zoomScaleSheetLayoutView="100" workbookViewId="0">
      <pane xSplit="4" ySplit="6" topLeftCell="E7" activePane="bottomRight" state="frozen"/>
      <selection activeCell="V13" sqref="V13:Y13"/>
      <selection pane="topRight" activeCell="V13" sqref="V13:Y13"/>
      <selection pane="bottomLeft" activeCell="V13" sqref="V13:Y13"/>
      <selection pane="bottomRight" activeCell="O13" sqref="O13:Z13"/>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426" t="s">
        <v>452</v>
      </c>
      <c r="C2" s="426"/>
      <c r="D2" s="426"/>
      <c r="E2" s="317"/>
      <c r="F2" s="317"/>
      <c r="G2" s="317"/>
      <c r="H2" s="426"/>
      <c r="I2" s="426"/>
      <c r="J2" s="426"/>
      <c r="K2" s="426"/>
      <c r="L2" s="426"/>
      <c r="M2" s="426"/>
      <c r="N2" s="426"/>
      <c r="O2" s="426"/>
      <c r="P2" s="426"/>
      <c r="Q2" s="426"/>
      <c r="R2" s="426"/>
      <c r="S2" s="426"/>
      <c r="T2" s="426"/>
      <c r="U2" s="426"/>
      <c r="V2" s="426"/>
      <c r="W2" s="426"/>
      <c r="X2" s="426"/>
      <c r="Y2" s="426"/>
      <c r="Z2" s="426"/>
    </row>
    <row r="3" spans="2:28" ht="20.100000000000001" customHeight="1" x14ac:dyDescent="0.15">
      <c r="B3" s="490" t="s">
        <v>8</v>
      </c>
      <c r="C3" s="490"/>
      <c r="D3" s="190"/>
      <c r="E3" s="141" t="s">
        <v>327</v>
      </c>
      <c r="F3" s="142"/>
      <c r="G3" s="154"/>
      <c r="H3" s="166" t="s">
        <v>9</v>
      </c>
      <c r="I3" s="318"/>
      <c r="J3" s="319" t="s">
        <v>339</v>
      </c>
      <c r="K3" s="319"/>
      <c r="L3" s="319"/>
      <c r="M3" s="131" t="s">
        <v>382</v>
      </c>
      <c r="N3" s="132"/>
      <c r="O3" s="132"/>
      <c r="P3" s="132"/>
      <c r="Q3" s="133"/>
      <c r="R3" s="491" t="s">
        <v>349</v>
      </c>
      <c r="S3" s="491"/>
      <c r="T3" s="491"/>
      <c r="U3" s="311" t="s">
        <v>383</v>
      </c>
      <c r="V3" s="312"/>
      <c r="W3" s="313"/>
      <c r="X3" s="320">
        <v>45113</v>
      </c>
      <c r="Y3" s="321"/>
      <c r="Z3" s="322"/>
    </row>
    <row r="4" spans="2:28" ht="20.100000000000001" customHeight="1" x14ac:dyDescent="0.15">
      <c r="B4" s="462" t="s">
        <v>0</v>
      </c>
      <c r="C4" s="462"/>
      <c r="D4" s="135"/>
      <c r="E4" s="326" t="s">
        <v>328</v>
      </c>
      <c r="F4" s="327"/>
      <c r="G4" s="328"/>
      <c r="H4" s="434" t="s">
        <v>1</v>
      </c>
      <c r="I4" s="329"/>
      <c r="J4" s="319" t="s">
        <v>315</v>
      </c>
      <c r="K4" s="319"/>
      <c r="L4" s="319"/>
      <c r="M4" s="131" t="s">
        <v>384</v>
      </c>
      <c r="N4" s="132"/>
      <c r="O4" s="132"/>
      <c r="P4" s="132"/>
      <c r="Q4" s="133"/>
      <c r="R4" s="491" t="s">
        <v>354</v>
      </c>
      <c r="S4" s="491"/>
      <c r="T4" s="491"/>
      <c r="U4" s="435"/>
      <c r="V4" s="436"/>
      <c r="W4" s="437"/>
      <c r="X4" s="358"/>
      <c r="Y4" s="492"/>
      <c r="Z4" s="359"/>
    </row>
    <row r="5" spans="2:28" ht="28.5" customHeight="1" x14ac:dyDescent="0.15">
      <c r="B5" s="172" t="s">
        <v>453</v>
      </c>
      <c r="C5" s="465" t="s">
        <v>454</v>
      </c>
      <c r="D5" s="465"/>
      <c r="E5" s="493" t="s">
        <v>387</v>
      </c>
      <c r="F5" s="450" t="s">
        <v>453</v>
      </c>
      <c r="G5" s="457"/>
      <c r="H5" s="433"/>
      <c r="I5" s="433"/>
      <c r="J5" s="433"/>
      <c r="K5" s="433"/>
      <c r="L5" s="433"/>
      <c r="M5" s="433"/>
      <c r="N5" s="433"/>
      <c r="O5" s="433"/>
      <c r="P5" s="433"/>
      <c r="Q5" s="433"/>
      <c r="R5" s="433"/>
      <c r="S5" s="494"/>
      <c r="T5" s="494"/>
      <c r="U5" s="494"/>
      <c r="V5" s="494"/>
      <c r="W5" s="494"/>
      <c r="X5" s="494"/>
      <c r="Y5" s="494"/>
      <c r="Z5" s="495"/>
      <c r="AA5" s="496"/>
      <c r="AB5" s="5"/>
    </row>
    <row r="6" spans="2:28" ht="24.75" customHeight="1" x14ac:dyDescent="0.15">
      <c r="B6" s="172"/>
      <c r="C6" s="329"/>
      <c r="D6" s="329"/>
      <c r="E6" s="497"/>
      <c r="F6" s="318" t="s">
        <v>455</v>
      </c>
      <c r="G6" s="318"/>
      <c r="H6" s="498" t="s">
        <v>456</v>
      </c>
      <c r="I6" s="494"/>
      <c r="J6" s="494"/>
      <c r="K6" s="494"/>
      <c r="L6" s="494"/>
      <c r="M6" s="494"/>
      <c r="N6" s="495"/>
      <c r="O6" s="498" t="s">
        <v>457</v>
      </c>
      <c r="P6" s="499"/>
      <c r="Q6" s="499"/>
      <c r="R6" s="499"/>
      <c r="S6" s="499"/>
      <c r="T6" s="499"/>
      <c r="U6" s="499"/>
      <c r="V6" s="500"/>
      <c r="W6" s="498" t="s">
        <v>458</v>
      </c>
      <c r="X6" s="434"/>
      <c r="Y6" s="501" t="s">
        <v>459</v>
      </c>
      <c r="Z6" s="502"/>
      <c r="AA6" s="5"/>
      <c r="AB6" s="5"/>
    </row>
    <row r="7" spans="2:28" ht="27.75" customHeight="1" x14ac:dyDescent="0.15">
      <c r="B7" s="123"/>
      <c r="C7" s="466"/>
      <c r="D7" s="467"/>
      <c r="E7" s="98"/>
      <c r="F7" s="503"/>
      <c r="G7" s="503"/>
      <c r="H7" s="504"/>
      <c r="I7" s="505"/>
      <c r="J7" s="505"/>
      <c r="K7" s="505"/>
      <c r="L7" s="506"/>
      <c r="M7" s="506"/>
      <c r="N7" s="507"/>
      <c r="O7" s="508"/>
      <c r="P7" s="506"/>
      <c r="Q7" s="506"/>
      <c r="R7" s="506"/>
      <c r="S7" s="506"/>
      <c r="T7" s="506"/>
      <c r="U7" s="506"/>
      <c r="V7" s="507"/>
      <c r="W7" s="509"/>
      <c r="X7" s="509"/>
      <c r="Y7" s="509"/>
      <c r="Z7" s="509"/>
    </row>
    <row r="8" spans="2:28" ht="27.75" customHeight="1" x14ac:dyDescent="0.15">
      <c r="B8" s="123"/>
      <c r="C8" s="466"/>
      <c r="D8" s="467"/>
      <c r="E8" s="98"/>
      <c r="F8" s="503"/>
      <c r="G8" s="503"/>
      <c r="H8" s="504"/>
      <c r="I8" s="505"/>
      <c r="J8" s="505"/>
      <c r="K8" s="505"/>
      <c r="L8" s="506"/>
      <c r="M8" s="506"/>
      <c r="N8" s="507"/>
      <c r="O8" s="508"/>
      <c r="P8" s="506"/>
      <c r="Q8" s="506"/>
      <c r="R8" s="506"/>
      <c r="S8" s="506"/>
      <c r="T8" s="506"/>
      <c r="U8" s="506"/>
      <c r="V8" s="507"/>
      <c r="W8" s="509"/>
      <c r="X8" s="509"/>
      <c r="Y8" s="509"/>
      <c r="Z8" s="509"/>
    </row>
    <row r="9" spans="2:28" ht="27.75" customHeight="1" x14ac:dyDescent="0.15">
      <c r="B9" s="123"/>
      <c r="C9" s="466"/>
      <c r="D9" s="467"/>
      <c r="E9" s="98"/>
      <c r="F9" s="503"/>
      <c r="G9" s="503"/>
      <c r="H9" s="504"/>
      <c r="I9" s="505"/>
      <c r="J9" s="505"/>
      <c r="K9" s="505"/>
      <c r="L9" s="506"/>
      <c r="M9" s="506"/>
      <c r="N9" s="507"/>
      <c r="O9" s="508"/>
      <c r="P9" s="506"/>
      <c r="Q9" s="506"/>
      <c r="R9" s="506"/>
      <c r="S9" s="506"/>
      <c r="T9" s="506"/>
      <c r="U9" s="506"/>
      <c r="V9" s="507"/>
      <c r="W9" s="509"/>
      <c r="X9" s="509"/>
      <c r="Y9" s="509"/>
      <c r="Z9" s="509"/>
    </row>
    <row r="10" spans="2:28" ht="27.75" customHeight="1" x14ac:dyDescent="0.15">
      <c r="B10" s="123"/>
      <c r="C10" s="466"/>
      <c r="D10" s="467"/>
      <c r="E10" s="98"/>
      <c r="F10" s="503"/>
      <c r="G10" s="503"/>
      <c r="H10" s="504"/>
      <c r="I10" s="505"/>
      <c r="J10" s="505"/>
      <c r="K10" s="505"/>
      <c r="L10" s="506"/>
      <c r="M10" s="506"/>
      <c r="N10" s="507"/>
      <c r="O10" s="508"/>
      <c r="P10" s="506"/>
      <c r="Q10" s="506"/>
      <c r="R10" s="506"/>
      <c r="S10" s="506"/>
      <c r="T10" s="506"/>
      <c r="U10" s="506"/>
      <c r="V10" s="507"/>
      <c r="W10" s="509"/>
      <c r="X10" s="509"/>
      <c r="Y10" s="509"/>
      <c r="Z10" s="509"/>
    </row>
    <row r="11" spans="2:28" ht="27.75" customHeight="1" x14ac:dyDescent="0.15">
      <c r="B11" s="123"/>
      <c r="C11" s="510"/>
      <c r="D11" s="511"/>
      <c r="E11" s="23"/>
      <c r="F11" s="512"/>
      <c r="G11" s="512"/>
      <c r="H11" s="504"/>
      <c r="I11" s="505"/>
      <c r="J11" s="505"/>
      <c r="K11" s="505"/>
      <c r="L11" s="506"/>
      <c r="M11" s="506"/>
      <c r="N11" s="507"/>
      <c r="O11" s="510"/>
      <c r="P11" s="506"/>
      <c r="Q11" s="506"/>
      <c r="R11" s="506"/>
      <c r="S11" s="506"/>
      <c r="T11" s="506"/>
      <c r="U11" s="506"/>
      <c r="V11" s="507"/>
      <c r="W11" s="509"/>
      <c r="X11" s="509"/>
      <c r="Y11" s="509"/>
      <c r="Z11" s="509"/>
    </row>
    <row r="12" spans="2:28" ht="27.75" customHeight="1" x14ac:dyDescent="0.15">
      <c r="B12" s="123"/>
      <c r="C12" s="510"/>
      <c r="D12" s="511"/>
      <c r="E12" s="23"/>
      <c r="F12" s="512"/>
      <c r="G12" s="512"/>
      <c r="H12" s="504"/>
      <c r="I12" s="505"/>
      <c r="J12" s="505"/>
      <c r="K12" s="505"/>
      <c r="L12" s="506"/>
      <c r="M12" s="506"/>
      <c r="N12" s="507"/>
      <c r="O12" s="510"/>
      <c r="P12" s="506"/>
      <c r="Q12" s="506"/>
      <c r="R12" s="506"/>
      <c r="S12" s="506"/>
      <c r="T12" s="506"/>
      <c r="U12" s="506"/>
      <c r="V12" s="507"/>
      <c r="W12" s="509"/>
      <c r="X12" s="509"/>
      <c r="Y12" s="509"/>
      <c r="Z12" s="509"/>
    </row>
    <row r="13" spans="2:28" ht="27.75" customHeight="1" x14ac:dyDescent="0.15">
      <c r="B13" s="123"/>
      <c r="C13" s="510"/>
      <c r="D13" s="511"/>
      <c r="E13" s="23"/>
      <c r="F13" s="512"/>
      <c r="G13" s="512"/>
      <c r="H13" s="504"/>
      <c r="I13" s="505"/>
      <c r="J13" s="505"/>
      <c r="K13" s="505"/>
      <c r="L13" s="506"/>
      <c r="M13" s="506"/>
      <c r="N13" s="507"/>
      <c r="O13" s="510"/>
      <c r="P13" s="506"/>
      <c r="Q13" s="506"/>
      <c r="R13" s="506"/>
      <c r="S13" s="506"/>
      <c r="T13" s="506"/>
      <c r="U13" s="506"/>
      <c r="V13" s="507"/>
      <c r="W13" s="509"/>
      <c r="X13" s="509"/>
      <c r="Y13" s="509"/>
      <c r="Z13" s="509"/>
    </row>
    <row r="14" spans="2:28" ht="27.75" customHeight="1" x14ac:dyDescent="0.15">
      <c r="B14" s="123"/>
      <c r="C14" s="510"/>
      <c r="D14" s="511"/>
      <c r="E14" s="23"/>
      <c r="F14" s="503"/>
      <c r="G14" s="503"/>
      <c r="H14" s="504"/>
      <c r="I14" s="505"/>
      <c r="J14" s="505"/>
      <c r="K14" s="505"/>
      <c r="L14" s="506"/>
      <c r="M14" s="506"/>
      <c r="N14" s="507"/>
      <c r="O14" s="510"/>
      <c r="P14" s="506"/>
      <c r="Q14" s="506"/>
      <c r="R14" s="506"/>
      <c r="S14" s="506"/>
      <c r="T14" s="506"/>
      <c r="U14" s="506"/>
      <c r="V14" s="507"/>
      <c r="W14" s="509"/>
      <c r="X14" s="509"/>
      <c r="Y14" s="509"/>
      <c r="Z14" s="509"/>
    </row>
    <row r="15" spans="2:28" ht="27.75" customHeight="1" x14ac:dyDescent="0.15">
      <c r="B15" s="123"/>
      <c r="C15" s="510"/>
      <c r="D15" s="511"/>
      <c r="E15" s="23"/>
      <c r="F15" s="512"/>
      <c r="G15" s="512"/>
      <c r="H15" s="504"/>
      <c r="I15" s="505"/>
      <c r="J15" s="505"/>
      <c r="K15" s="505"/>
      <c r="L15" s="506"/>
      <c r="M15" s="506"/>
      <c r="N15" s="507"/>
      <c r="O15" s="510"/>
      <c r="P15" s="506"/>
      <c r="Q15" s="506"/>
      <c r="R15" s="506"/>
      <c r="S15" s="506"/>
      <c r="T15" s="506"/>
      <c r="U15" s="506"/>
      <c r="V15" s="507"/>
      <c r="W15" s="509"/>
      <c r="X15" s="509"/>
      <c r="Y15" s="509"/>
      <c r="Z15" s="509"/>
    </row>
    <row r="16" spans="2:28" ht="27.75" customHeight="1" x14ac:dyDescent="0.15">
      <c r="B16" s="123"/>
      <c r="C16" s="510"/>
      <c r="D16" s="511"/>
      <c r="E16" s="23"/>
      <c r="F16" s="512"/>
      <c r="G16" s="512"/>
      <c r="H16" s="504"/>
      <c r="I16" s="505"/>
      <c r="J16" s="505"/>
      <c r="K16" s="505"/>
      <c r="L16" s="506"/>
      <c r="M16" s="506"/>
      <c r="N16" s="507"/>
      <c r="O16" s="510"/>
      <c r="P16" s="506"/>
      <c r="Q16" s="506"/>
      <c r="R16" s="506"/>
      <c r="S16" s="506"/>
      <c r="T16" s="506"/>
      <c r="U16" s="506"/>
      <c r="V16" s="507"/>
      <c r="W16" s="509"/>
      <c r="X16" s="509"/>
      <c r="Y16" s="509"/>
      <c r="Z16" s="509"/>
    </row>
    <row r="17" spans="2:26" ht="27.75" customHeight="1" x14ac:dyDescent="0.15">
      <c r="B17" s="123"/>
      <c r="C17" s="510"/>
      <c r="D17" s="511"/>
      <c r="E17" s="23"/>
      <c r="F17" s="512"/>
      <c r="G17" s="512"/>
      <c r="H17" s="504"/>
      <c r="I17" s="505"/>
      <c r="J17" s="505"/>
      <c r="K17" s="505"/>
      <c r="L17" s="506"/>
      <c r="M17" s="506"/>
      <c r="N17" s="507"/>
      <c r="O17" s="510"/>
      <c r="P17" s="506"/>
      <c r="Q17" s="506"/>
      <c r="R17" s="506"/>
      <c r="S17" s="506"/>
      <c r="T17" s="506"/>
      <c r="U17" s="506"/>
      <c r="V17" s="507"/>
      <c r="W17" s="509"/>
      <c r="X17" s="509"/>
      <c r="Y17" s="509"/>
      <c r="Z17" s="509"/>
    </row>
    <row r="18" spans="2:26" ht="27.75" customHeight="1" x14ac:dyDescent="0.15">
      <c r="B18" s="123"/>
      <c r="C18" s="510"/>
      <c r="D18" s="511"/>
      <c r="E18" s="23"/>
      <c r="F18" s="512"/>
      <c r="G18" s="512"/>
      <c r="H18" s="504"/>
      <c r="I18" s="505"/>
      <c r="J18" s="505"/>
      <c r="K18" s="505"/>
      <c r="L18" s="506"/>
      <c r="M18" s="506"/>
      <c r="N18" s="507"/>
      <c r="O18" s="510"/>
      <c r="P18" s="506"/>
      <c r="Q18" s="506"/>
      <c r="R18" s="506"/>
      <c r="S18" s="506"/>
      <c r="T18" s="506"/>
      <c r="U18" s="506"/>
      <c r="V18" s="507"/>
      <c r="W18" s="509"/>
      <c r="X18" s="509"/>
      <c r="Y18" s="509"/>
      <c r="Z18" s="509"/>
    </row>
    <row r="19" spans="2:26" ht="27.75" customHeight="1" x14ac:dyDescent="0.15">
      <c r="B19" s="123"/>
      <c r="C19" s="510"/>
      <c r="D19" s="511"/>
      <c r="E19" s="23"/>
      <c r="F19" s="512"/>
      <c r="G19" s="512"/>
      <c r="H19" s="504"/>
      <c r="I19" s="505"/>
      <c r="J19" s="505"/>
      <c r="K19" s="505"/>
      <c r="L19" s="506"/>
      <c r="M19" s="506"/>
      <c r="N19" s="507"/>
      <c r="O19" s="510"/>
      <c r="P19" s="506"/>
      <c r="Q19" s="506"/>
      <c r="R19" s="506"/>
      <c r="S19" s="506"/>
      <c r="T19" s="506"/>
      <c r="U19" s="506"/>
      <c r="V19" s="507"/>
      <c r="W19" s="509"/>
      <c r="X19" s="509"/>
      <c r="Y19" s="509"/>
      <c r="Z19" s="509"/>
    </row>
    <row r="20" spans="2:26" ht="27.75" customHeight="1" x14ac:dyDescent="0.15">
      <c r="B20" s="123"/>
      <c r="C20" s="510"/>
      <c r="D20" s="511"/>
      <c r="E20" s="23"/>
      <c r="F20" s="512"/>
      <c r="G20" s="512"/>
      <c r="H20" s="504"/>
      <c r="I20" s="505"/>
      <c r="J20" s="505"/>
      <c r="K20" s="505"/>
      <c r="L20" s="506"/>
      <c r="M20" s="506"/>
      <c r="N20" s="507"/>
      <c r="O20" s="510"/>
      <c r="P20" s="506"/>
      <c r="Q20" s="506"/>
      <c r="R20" s="506"/>
      <c r="S20" s="506"/>
      <c r="T20" s="506"/>
      <c r="U20" s="506"/>
      <c r="V20" s="507"/>
      <c r="W20" s="509"/>
      <c r="X20" s="509"/>
      <c r="Y20" s="509"/>
      <c r="Z20" s="509"/>
    </row>
    <row r="21" spans="2:26" ht="27.75" customHeight="1" x14ac:dyDescent="0.15">
      <c r="B21" s="199"/>
      <c r="C21" s="510"/>
      <c r="D21" s="511"/>
      <c r="E21" s="23"/>
      <c r="F21" s="512"/>
      <c r="G21" s="512"/>
      <c r="H21" s="504"/>
      <c r="I21" s="505"/>
      <c r="J21" s="505"/>
      <c r="K21" s="505"/>
      <c r="L21" s="506"/>
      <c r="M21" s="506"/>
      <c r="N21" s="507"/>
      <c r="O21" s="510"/>
      <c r="P21" s="506"/>
      <c r="Q21" s="506"/>
      <c r="R21" s="506"/>
      <c r="S21" s="506"/>
      <c r="T21" s="506"/>
      <c r="U21" s="506"/>
      <c r="V21" s="507"/>
      <c r="W21" s="509"/>
      <c r="X21" s="509"/>
      <c r="Y21" s="509"/>
      <c r="Z21" s="509"/>
    </row>
    <row r="22" spans="2:26" ht="15.95" customHeight="1" x14ac:dyDescent="0.15">
      <c r="B22" s="1" t="s">
        <v>460</v>
      </c>
    </row>
    <row r="23" spans="2:26" ht="15.95" customHeight="1" x14ac:dyDescent="0.15">
      <c r="B23" s="92" t="s">
        <v>307</v>
      </c>
    </row>
  </sheetData>
  <mergeCells count="114">
    <mergeCell ref="C21:D21"/>
    <mergeCell ref="F21:G21"/>
    <mergeCell ref="H21:N21"/>
    <mergeCell ref="O21:V21"/>
    <mergeCell ref="W21:X21"/>
    <mergeCell ref="Y21:Z21"/>
    <mergeCell ref="C20:D20"/>
    <mergeCell ref="F20:G20"/>
    <mergeCell ref="H20:N20"/>
    <mergeCell ref="O20:V20"/>
    <mergeCell ref="W20:X20"/>
    <mergeCell ref="Y20:Z20"/>
    <mergeCell ref="C19:D19"/>
    <mergeCell ref="F19:G19"/>
    <mergeCell ref="H19:N19"/>
    <mergeCell ref="O19:V19"/>
    <mergeCell ref="W19:X19"/>
    <mergeCell ref="Y19:Z19"/>
    <mergeCell ref="C18:D18"/>
    <mergeCell ref="F18:G18"/>
    <mergeCell ref="H18:N18"/>
    <mergeCell ref="O18:V18"/>
    <mergeCell ref="W18:X18"/>
    <mergeCell ref="Y18:Z18"/>
    <mergeCell ref="C17:D17"/>
    <mergeCell ref="F17:G17"/>
    <mergeCell ref="H17:N17"/>
    <mergeCell ref="O17:V17"/>
    <mergeCell ref="W17:X17"/>
    <mergeCell ref="Y17:Z17"/>
    <mergeCell ref="C16:D16"/>
    <mergeCell ref="F16:G16"/>
    <mergeCell ref="H16:N16"/>
    <mergeCell ref="O16:V16"/>
    <mergeCell ref="W16:X16"/>
    <mergeCell ref="Y16:Z16"/>
    <mergeCell ref="C15:D15"/>
    <mergeCell ref="F15:G15"/>
    <mergeCell ref="H15:N15"/>
    <mergeCell ref="O15:V15"/>
    <mergeCell ref="W15:X15"/>
    <mergeCell ref="Y15:Z15"/>
    <mergeCell ref="C14:D14"/>
    <mergeCell ref="F14:G14"/>
    <mergeCell ref="H14:N14"/>
    <mergeCell ref="O14:V14"/>
    <mergeCell ref="W14:X14"/>
    <mergeCell ref="Y14:Z14"/>
    <mergeCell ref="C13:D13"/>
    <mergeCell ref="F13:G13"/>
    <mergeCell ref="H13:N13"/>
    <mergeCell ref="O13:V13"/>
    <mergeCell ref="W13:X13"/>
    <mergeCell ref="Y13:Z13"/>
    <mergeCell ref="C12:D12"/>
    <mergeCell ref="F12:G12"/>
    <mergeCell ref="H12:N12"/>
    <mergeCell ref="O12:V12"/>
    <mergeCell ref="W12:X12"/>
    <mergeCell ref="Y12:Z12"/>
    <mergeCell ref="C11:D11"/>
    <mergeCell ref="F11:G11"/>
    <mergeCell ref="H11:N11"/>
    <mergeCell ref="O11:V11"/>
    <mergeCell ref="W11:X11"/>
    <mergeCell ref="Y11:Z11"/>
    <mergeCell ref="C10:D10"/>
    <mergeCell ref="F10:G10"/>
    <mergeCell ref="H10:N10"/>
    <mergeCell ref="O10:V10"/>
    <mergeCell ref="W10:X10"/>
    <mergeCell ref="Y10:Z10"/>
    <mergeCell ref="C9:D9"/>
    <mergeCell ref="F9:G9"/>
    <mergeCell ref="H9:N9"/>
    <mergeCell ref="O9:V9"/>
    <mergeCell ref="W9:X9"/>
    <mergeCell ref="Y9:Z9"/>
    <mergeCell ref="C8:D8"/>
    <mergeCell ref="F8:G8"/>
    <mergeCell ref="H8:N8"/>
    <mergeCell ref="O8:V8"/>
    <mergeCell ref="W8:X8"/>
    <mergeCell ref="Y8:Z8"/>
    <mergeCell ref="H6:N6"/>
    <mergeCell ref="O6:V6"/>
    <mergeCell ref="W6:X6"/>
    <mergeCell ref="Y6:Z6"/>
    <mergeCell ref="C7:D7"/>
    <mergeCell ref="F7:G7"/>
    <mergeCell ref="H7:N7"/>
    <mergeCell ref="O7:V7"/>
    <mergeCell ref="W7:X7"/>
    <mergeCell ref="Y7:Z7"/>
    <mergeCell ref="E4:G4"/>
    <mergeCell ref="H4:I4"/>
    <mergeCell ref="J4:L4"/>
    <mergeCell ref="M4:Q4"/>
    <mergeCell ref="R4:T4"/>
    <mergeCell ref="B5:B21"/>
    <mergeCell ref="C5:D6"/>
    <mergeCell ref="E5:E6"/>
    <mergeCell ref="F5:Z5"/>
    <mergeCell ref="F6:G6"/>
    <mergeCell ref="B2:Z2"/>
    <mergeCell ref="B3:D3"/>
    <mergeCell ref="E3:G3"/>
    <mergeCell ref="H3:I3"/>
    <mergeCell ref="J3:L3"/>
    <mergeCell ref="M3:Q3"/>
    <mergeCell ref="R3:T3"/>
    <mergeCell ref="U3:W4"/>
    <mergeCell ref="X3:Z4"/>
    <mergeCell ref="B4:D4"/>
  </mergeCells>
  <phoneticPr fontId="10"/>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AEF4A-6793-447F-AC67-CD2982DFE7DA}">
  <sheetPr>
    <pageSetUpPr fitToPage="1"/>
  </sheetPr>
  <dimension ref="B1:Y45"/>
  <sheetViews>
    <sheetView showGridLines="0" showZeros="0" view="pageBreakPreview" zoomScale="85" zoomScaleNormal="100" zoomScaleSheetLayoutView="85" workbookViewId="0">
      <selection activeCell="B5" sqref="B5:L21"/>
    </sheetView>
  </sheetViews>
  <sheetFormatPr defaultColWidth="9" defaultRowHeight="12" x14ac:dyDescent="0.15"/>
  <cols>
    <col min="1" max="1" width="1.5" style="513" customWidth="1"/>
    <col min="2" max="4" width="5.875" style="4" customWidth="1"/>
    <col min="5" max="5" width="9.375" style="4" customWidth="1"/>
    <col min="6" max="12" width="7.625" style="4" customWidth="1"/>
    <col min="13" max="15" width="5.875" style="4" customWidth="1"/>
    <col min="16" max="16" width="9.375" style="4" customWidth="1"/>
    <col min="17" max="23" width="7.625" style="4" customWidth="1"/>
    <col min="24" max="24" width="1.5" style="513" customWidth="1"/>
    <col min="25" max="25" width="0" style="513" hidden="1" customWidth="1"/>
    <col min="26" max="16384" width="9" style="513"/>
  </cols>
  <sheetData>
    <row r="1" spans="2:25" ht="9" customHeight="1" x14ac:dyDescent="0.15"/>
    <row r="2" spans="2:25" s="4" customFormat="1" ht="22.5" customHeight="1" x14ac:dyDescent="0.15">
      <c r="B2" s="514" t="s">
        <v>461</v>
      </c>
      <c r="C2" s="514"/>
      <c r="D2" s="514"/>
      <c r="E2" s="514"/>
      <c r="F2" s="514"/>
      <c r="G2" s="514"/>
      <c r="H2" s="514"/>
      <c r="I2" s="514"/>
      <c r="J2" s="514"/>
      <c r="K2" s="514"/>
      <c r="L2" s="514"/>
      <c r="M2" s="514"/>
      <c r="N2" s="514"/>
      <c r="O2" s="514"/>
      <c r="P2" s="514"/>
      <c r="Q2" s="514"/>
      <c r="R2" s="514"/>
      <c r="S2" s="514"/>
      <c r="T2" s="514"/>
      <c r="U2" s="514"/>
      <c r="V2" s="514"/>
      <c r="W2" s="514"/>
      <c r="Y2" s="346" t="s">
        <v>336</v>
      </c>
    </row>
    <row r="3" spans="2:25" s="4" customFormat="1" ht="20.100000000000001" customHeight="1" x14ac:dyDescent="0.15">
      <c r="B3" s="515" t="s">
        <v>8</v>
      </c>
      <c r="C3" s="515"/>
      <c r="D3" s="516" t="s">
        <v>327</v>
      </c>
      <c r="E3" s="516"/>
      <c r="F3" s="516"/>
      <c r="G3" s="516"/>
      <c r="H3" s="293" t="s">
        <v>9</v>
      </c>
      <c r="I3" s="293"/>
      <c r="J3" s="517" t="s">
        <v>339</v>
      </c>
      <c r="K3" s="517"/>
      <c r="L3" s="517"/>
      <c r="M3" s="301" t="s">
        <v>462</v>
      </c>
      <c r="N3" s="301"/>
      <c r="O3" s="301"/>
      <c r="P3" s="518" t="s">
        <v>349</v>
      </c>
      <c r="Q3" s="518"/>
      <c r="R3" s="518"/>
      <c r="S3" s="275" t="s">
        <v>383</v>
      </c>
      <c r="T3" s="277"/>
      <c r="U3" s="519">
        <v>45113</v>
      </c>
      <c r="V3" s="520"/>
      <c r="W3" s="521"/>
      <c r="Y3" s="346" t="s">
        <v>342</v>
      </c>
    </row>
    <row r="4" spans="2:25" s="4" customFormat="1" ht="20.100000000000001" customHeight="1" x14ac:dyDescent="0.15">
      <c r="B4" s="522" t="s">
        <v>0</v>
      </c>
      <c r="C4" s="522"/>
      <c r="D4" s="523" t="s">
        <v>328</v>
      </c>
      <c r="E4" s="523"/>
      <c r="F4" s="523"/>
      <c r="G4" s="523"/>
      <c r="H4" s="254" t="s">
        <v>1</v>
      </c>
      <c r="I4" s="254"/>
      <c r="J4" s="517" t="s">
        <v>315</v>
      </c>
      <c r="K4" s="517"/>
      <c r="L4" s="517"/>
      <c r="M4" s="301" t="s">
        <v>463</v>
      </c>
      <c r="N4" s="301"/>
      <c r="O4" s="301"/>
      <c r="P4" s="518" t="s">
        <v>354</v>
      </c>
      <c r="Q4" s="518"/>
      <c r="R4" s="518"/>
      <c r="S4" s="358"/>
      <c r="T4" s="359"/>
      <c r="U4" s="524"/>
      <c r="V4" s="525"/>
      <c r="W4" s="526"/>
      <c r="Y4" s="346" t="s">
        <v>346</v>
      </c>
    </row>
    <row r="5" spans="2:25" s="4" customFormat="1" ht="20.100000000000001" customHeight="1" x14ac:dyDescent="0.15">
      <c r="B5" s="527" t="s">
        <v>464</v>
      </c>
      <c r="C5" s="528" t="s">
        <v>465</v>
      </c>
      <c r="D5" s="529" t="s">
        <v>466</v>
      </c>
      <c r="E5" s="530"/>
      <c r="F5" s="531"/>
      <c r="G5" s="532"/>
      <c r="H5" s="532"/>
      <c r="I5" s="532"/>
      <c r="J5" s="532"/>
      <c r="K5" s="532"/>
      <c r="L5" s="532"/>
      <c r="M5" s="533" t="s">
        <v>464</v>
      </c>
      <c r="N5" s="534" t="s">
        <v>465</v>
      </c>
      <c r="O5" s="535" t="s">
        <v>466</v>
      </c>
      <c r="P5" s="536"/>
      <c r="Q5" s="537"/>
      <c r="R5" s="538"/>
      <c r="S5" s="538"/>
      <c r="T5" s="538"/>
      <c r="U5" s="538"/>
      <c r="V5" s="538"/>
      <c r="W5" s="539"/>
      <c r="Y5" s="346" t="s">
        <v>351</v>
      </c>
    </row>
    <row r="6" spans="2:25" s="4" customFormat="1" ht="20.100000000000001" customHeight="1" x14ac:dyDescent="0.15">
      <c r="B6" s="527"/>
      <c r="C6" s="540"/>
      <c r="D6" s="541"/>
      <c r="E6" s="542"/>
      <c r="F6" s="531"/>
      <c r="G6" s="532"/>
      <c r="H6" s="532"/>
      <c r="I6" s="532"/>
      <c r="J6" s="532"/>
      <c r="K6" s="532"/>
      <c r="L6" s="532"/>
      <c r="M6" s="527"/>
      <c r="N6" s="540"/>
      <c r="O6" s="541"/>
      <c r="P6" s="542"/>
      <c r="Q6" s="531"/>
      <c r="R6" s="532"/>
      <c r="S6" s="532"/>
      <c r="T6" s="532"/>
      <c r="U6" s="532"/>
      <c r="V6" s="532"/>
      <c r="W6" s="543"/>
    </row>
    <row r="7" spans="2:25" s="4" customFormat="1" ht="20.100000000000001" customHeight="1" x14ac:dyDescent="0.15">
      <c r="B7" s="527"/>
      <c r="C7" s="534" t="s">
        <v>467</v>
      </c>
      <c r="D7" s="535">
        <v>1</v>
      </c>
      <c r="E7" s="536"/>
      <c r="F7" s="531"/>
      <c r="G7" s="532"/>
      <c r="H7" s="532"/>
      <c r="I7" s="532"/>
      <c r="J7" s="532"/>
      <c r="K7" s="532"/>
      <c r="L7" s="532"/>
      <c r="M7" s="527"/>
      <c r="N7" s="534" t="s">
        <v>467</v>
      </c>
      <c r="O7" s="535">
        <v>2</v>
      </c>
      <c r="P7" s="536"/>
      <c r="Q7" s="531"/>
      <c r="R7" s="532"/>
      <c r="S7" s="532"/>
      <c r="T7" s="532"/>
      <c r="U7" s="532"/>
      <c r="V7" s="532"/>
      <c r="W7" s="543"/>
    </row>
    <row r="8" spans="2:25" s="4" customFormat="1" ht="20.100000000000001" customHeight="1" x14ac:dyDescent="0.15">
      <c r="B8" s="544"/>
      <c r="C8" s="540"/>
      <c r="D8" s="541"/>
      <c r="E8" s="542"/>
      <c r="F8" s="531"/>
      <c r="G8" s="532"/>
      <c r="H8" s="532"/>
      <c r="I8" s="532"/>
      <c r="J8" s="532"/>
      <c r="K8" s="532"/>
      <c r="L8" s="532"/>
      <c r="M8" s="544"/>
      <c r="N8" s="540"/>
      <c r="O8" s="541"/>
      <c r="P8" s="542"/>
      <c r="Q8" s="531"/>
      <c r="R8" s="532"/>
      <c r="S8" s="532"/>
      <c r="T8" s="532"/>
      <c r="U8" s="532"/>
      <c r="V8" s="532"/>
      <c r="W8" s="543"/>
    </row>
    <row r="9" spans="2:25" s="4" customFormat="1" ht="17.100000000000001" customHeight="1" x14ac:dyDescent="0.15">
      <c r="B9" s="287" t="s">
        <v>468</v>
      </c>
      <c r="C9" s="287" t="s">
        <v>469</v>
      </c>
      <c r="D9" s="535" t="s">
        <v>305</v>
      </c>
      <c r="E9" s="536"/>
      <c r="F9" s="531"/>
      <c r="G9" s="532"/>
      <c r="H9" s="532"/>
      <c r="I9" s="532"/>
      <c r="J9" s="532"/>
      <c r="K9" s="532"/>
      <c r="L9" s="532"/>
      <c r="M9" s="287" t="s">
        <v>468</v>
      </c>
      <c r="N9" s="287" t="s">
        <v>469</v>
      </c>
      <c r="O9" s="535" t="s">
        <v>305</v>
      </c>
      <c r="P9" s="536"/>
      <c r="Q9" s="531"/>
      <c r="R9" s="532"/>
      <c r="S9" s="532"/>
      <c r="T9" s="532"/>
      <c r="U9" s="532"/>
      <c r="V9" s="532"/>
      <c r="W9" s="543"/>
    </row>
    <row r="10" spans="2:25" s="4" customFormat="1" ht="17.100000000000001" customHeight="1" x14ac:dyDescent="0.15">
      <c r="B10" s="287"/>
      <c r="C10" s="287"/>
      <c r="D10" s="541"/>
      <c r="E10" s="542"/>
      <c r="F10" s="531"/>
      <c r="G10" s="532"/>
      <c r="H10" s="532"/>
      <c r="I10" s="532"/>
      <c r="J10" s="532"/>
      <c r="K10" s="532"/>
      <c r="L10" s="532"/>
      <c r="M10" s="287"/>
      <c r="N10" s="287"/>
      <c r="O10" s="541"/>
      <c r="P10" s="542"/>
      <c r="Q10" s="531"/>
      <c r="R10" s="532"/>
      <c r="S10" s="532"/>
      <c r="T10" s="532"/>
      <c r="U10" s="532"/>
      <c r="V10" s="532"/>
      <c r="W10" s="543"/>
    </row>
    <row r="11" spans="2:25" s="4" customFormat="1" ht="17.100000000000001" customHeight="1" x14ac:dyDescent="0.15">
      <c r="B11" s="287"/>
      <c r="C11" s="287" t="s">
        <v>470</v>
      </c>
      <c r="D11" s="545" t="s">
        <v>269</v>
      </c>
      <c r="E11" s="546"/>
      <c r="F11" s="531"/>
      <c r="G11" s="532"/>
      <c r="H11" s="532"/>
      <c r="I11" s="532"/>
      <c r="J11" s="532"/>
      <c r="K11" s="532"/>
      <c r="L11" s="532"/>
      <c r="M11" s="287"/>
      <c r="N11" s="287" t="s">
        <v>470</v>
      </c>
      <c r="O11" s="535" t="s">
        <v>265</v>
      </c>
      <c r="P11" s="536"/>
      <c r="Q11" s="531"/>
      <c r="R11" s="532"/>
      <c r="S11" s="532"/>
      <c r="T11" s="532"/>
      <c r="U11" s="532"/>
      <c r="V11" s="532"/>
      <c r="W11" s="543"/>
    </row>
    <row r="12" spans="2:25" s="4" customFormat="1" ht="17.100000000000001" customHeight="1" x14ac:dyDescent="0.15">
      <c r="B12" s="287"/>
      <c r="C12" s="287"/>
      <c r="D12" s="547"/>
      <c r="E12" s="548"/>
      <c r="F12" s="531"/>
      <c r="G12" s="532"/>
      <c r="H12" s="532"/>
      <c r="I12" s="532"/>
      <c r="J12" s="532"/>
      <c r="K12" s="532"/>
      <c r="L12" s="532"/>
      <c r="M12" s="287"/>
      <c r="N12" s="287"/>
      <c r="O12" s="541"/>
      <c r="P12" s="542"/>
      <c r="Q12" s="531"/>
      <c r="R12" s="532"/>
      <c r="S12" s="532"/>
      <c r="T12" s="532"/>
      <c r="U12" s="532"/>
      <c r="V12" s="532"/>
      <c r="W12" s="543"/>
    </row>
    <row r="13" spans="2:25" s="4" customFormat="1" ht="17.100000000000001" customHeight="1" x14ac:dyDescent="0.15">
      <c r="B13" s="232" t="s">
        <v>471</v>
      </c>
      <c r="C13" s="234"/>
      <c r="D13" s="549" t="s">
        <v>143</v>
      </c>
      <c r="E13" s="550"/>
      <c r="F13" s="531"/>
      <c r="G13" s="532"/>
      <c r="H13" s="532"/>
      <c r="I13" s="532"/>
      <c r="J13" s="532"/>
      <c r="K13" s="532"/>
      <c r="L13" s="532"/>
      <c r="M13" s="232" t="s">
        <v>471</v>
      </c>
      <c r="N13" s="234"/>
      <c r="O13" s="549" t="s">
        <v>144</v>
      </c>
      <c r="P13" s="550"/>
      <c r="Q13" s="531"/>
      <c r="R13" s="532"/>
      <c r="S13" s="532"/>
      <c r="T13" s="532"/>
      <c r="U13" s="532"/>
      <c r="V13" s="532"/>
      <c r="W13" s="543"/>
    </row>
    <row r="14" spans="2:25" s="4" customFormat="1" ht="17.100000000000001" customHeight="1" x14ac:dyDescent="0.15">
      <c r="B14" s="232" t="s">
        <v>472</v>
      </c>
      <c r="C14" s="234"/>
      <c r="D14" s="541" t="s">
        <v>149</v>
      </c>
      <c r="E14" s="542"/>
      <c r="F14" s="531"/>
      <c r="G14" s="532"/>
      <c r="H14" s="532"/>
      <c r="I14" s="532"/>
      <c r="J14" s="532"/>
      <c r="K14" s="532"/>
      <c r="L14" s="532"/>
      <c r="M14" s="232" t="s">
        <v>472</v>
      </c>
      <c r="N14" s="234"/>
      <c r="O14" s="541" t="s">
        <v>149</v>
      </c>
      <c r="P14" s="542"/>
      <c r="Q14" s="531"/>
      <c r="R14" s="532"/>
      <c r="S14" s="532"/>
      <c r="T14" s="532"/>
      <c r="U14" s="532"/>
      <c r="V14" s="532"/>
      <c r="W14" s="543"/>
    </row>
    <row r="15" spans="2:25" s="4" customFormat="1" ht="17.100000000000001" customHeight="1" x14ac:dyDescent="0.15">
      <c r="B15" s="275" t="s">
        <v>473</v>
      </c>
      <c r="C15" s="551" t="s">
        <v>408</v>
      </c>
      <c r="D15" s="552"/>
      <c r="E15" s="553"/>
      <c r="F15" s="531"/>
      <c r="G15" s="532"/>
      <c r="H15" s="532"/>
      <c r="I15" s="532"/>
      <c r="J15" s="532"/>
      <c r="K15" s="532"/>
      <c r="L15" s="532"/>
      <c r="M15" s="275" t="s">
        <v>473</v>
      </c>
      <c r="N15" s="551" t="s">
        <v>408</v>
      </c>
      <c r="O15" s="552"/>
      <c r="P15" s="553"/>
      <c r="Q15" s="531"/>
      <c r="R15" s="532"/>
      <c r="S15" s="532"/>
      <c r="T15" s="532"/>
      <c r="U15" s="532"/>
      <c r="V15" s="532"/>
      <c r="W15" s="543"/>
    </row>
    <row r="16" spans="2:25" s="4" customFormat="1" ht="17.100000000000001" customHeight="1" x14ac:dyDescent="0.15">
      <c r="B16" s="278"/>
      <c r="C16" s="551" t="s">
        <v>409</v>
      </c>
      <c r="D16" s="552"/>
      <c r="E16" s="554" t="s">
        <v>342</v>
      </c>
      <c r="F16" s="555"/>
      <c r="G16" s="556"/>
      <c r="H16" s="556"/>
      <c r="I16" s="556"/>
      <c r="J16" s="556"/>
      <c r="K16" s="556"/>
      <c r="L16" s="556"/>
      <c r="M16" s="278"/>
      <c r="N16" s="551" t="s">
        <v>409</v>
      </c>
      <c r="O16" s="552"/>
      <c r="P16" s="554" t="s">
        <v>159</v>
      </c>
      <c r="Q16" s="555"/>
      <c r="R16" s="556"/>
      <c r="S16" s="556"/>
      <c r="T16" s="556"/>
      <c r="U16" s="556"/>
      <c r="V16" s="556"/>
      <c r="W16" s="557"/>
    </row>
    <row r="17" spans="2:23" s="4" customFormat="1" ht="17.100000000000001" customHeight="1" x14ac:dyDescent="0.15">
      <c r="B17" s="232" t="s">
        <v>399</v>
      </c>
      <c r="C17" s="233"/>
      <c r="D17" s="234"/>
      <c r="E17" s="558" t="s">
        <v>410</v>
      </c>
      <c r="F17" s="559"/>
      <c r="G17" s="559"/>
      <c r="H17" s="559"/>
      <c r="I17" s="559"/>
      <c r="J17" s="559"/>
      <c r="K17" s="559"/>
      <c r="L17" s="560"/>
      <c r="M17" s="232" t="s">
        <v>399</v>
      </c>
      <c r="N17" s="233"/>
      <c r="O17" s="234"/>
      <c r="P17" s="558" t="s">
        <v>415</v>
      </c>
      <c r="Q17" s="559"/>
      <c r="R17" s="559"/>
      <c r="S17" s="559"/>
      <c r="T17" s="559"/>
      <c r="U17" s="559"/>
      <c r="V17" s="559"/>
      <c r="W17" s="560"/>
    </row>
    <row r="18" spans="2:23" s="4" customFormat="1" ht="17.100000000000001" customHeight="1" x14ac:dyDescent="0.15">
      <c r="B18" s="232" t="s">
        <v>474</v>
      </c>
      <c r="C18" s="233"/>
      <c r="D18" s="234"/>
      <c r="E18" s="561" t="s">
        <v>331</v>
      </c>
      <c r="F18" s="562"/>
      <c r="G18" s="562"/>
      <c r="H18" s="562"/>
      <c r="I18" s="562"/>
      <c r="J18" s="562"/>
      <c r="K18" s="562"/>
      <c r="L18" s="562"/>
      <c r="M18" s="232" t="s">
        <v>474</v>
      </c>
      <c r="N18" s="233"/>
      <c r="O18" s="234"/>
      <c r="P18" s="561" t="s">
        <v>331</v>
      </c>
      <c r="Q18" s="562"/>
      <c r="R18" s="562"/>
      <c r="S18" s="562"/>
      <c r="T18" s="562"/>
      <c r="U18" s="562"/>
      <c r="V18" s="562"/>
      <c r="W18" s="563"/>
    </row>
    <row r="19" spans="2:23" s="4" customFormat="1" ht="17.100000000000001" customHeight="1" x14ac:dyDescent="0.15">
      <c r="B19" s="232" t="s">
        <v>475</v>
      </c>
      <c r="C19" s="233"/>
      <c r="D19" s="234"/>
      <c r="E19" s="561" t="s">
        <v>414</v>
      </c>
      <c r="F19" s="562"/>
      <c r="G19" s="562"/>
      <c r="H19" s="564"/>
      <c r="I19" s="564"/>
      <c r="J19" s="564"/>
      <c r="K19" s="564"/>
      <c r="L19" s="565"/>
      <c r="M19" s="232" t="s">
        <v>475</v>
      </c>
      <c r="N19" s="233"/>
      <c r="O19" s="234"/>
      <c r="P19" s="561" t="s">
        <v>414</v>
      </c>
      <c r="Q19" s="562"/>
      <c r="R19" s="562"/>
      <c r="S19" s="564"/>
      <c r="T19" s="564"/>
      <c r="U19" s="564"/>
      <c r="V19" s="564"/>
      <c r="W19" s="565"/>
    </row>
    <row r="20" spans="2:23" s="4" customFormat="1" ht="17.100000000000001" customHeight="1" x14ac:dyDescent="0.15">
      <c r="B20" s="232" t="s">
        <v>476</v>
      </c>
      <c r="C20" s="233"/>
      <c r="D20" s="234"/>
      <c r="E20" s="561"/>
      <c r="F20" s="562"/>
      <c r="G20" s="562"/>
      <c r="H20" s="566" t="s">
        <v>477</v>
      </c>
      <c r="I20" s="567"/>
      <c r="J20" s="568"/>
      <c r="K20" s="569"/>
      <c r="L20" s="569"/>
      <c r="M20" s="232" t="s">
        <v>476</v>
      </c>
      <c r="N20" s="233"/>
      <c r="O20" s="234"/>
      <c r="P20" s="561"/>
      <c r="Q20" s="562"/>
      <c r="R20" s="562"/>
      <c r="S20" s="566" t="s">
        <v>477</v>
      </c>
      <c r="T20" s="567"/>
      <c r="U20" s="568"/>
      <c r="V20" s="569"/>
      <c r="W20" s="570"/>
    </row>
    <row r="21" spans="2:23" s="4" customFormat="1" ht="17.100000000000001" customHeight="1" x14ac:dyDescent="0.15">
      <c r="B21" s="232" t="s">
        <v>478</v>
      </c>
      <c r="C21" s="233"/>
      <c r="D21" s="571" t="s">
        <v>479</v>
      </c>
      <c r="E21" s="572"/>
      <c r="F21" s="572"/>
      <c r="G21" s="572"/>
      <c r="H21" s="572"/>
      <c r="I21" s="572"/>
      <c r="J21" s="572"/>
      <c r="K21" s="572"/>
      <c r="L21" s="572"/>
      <c r="M21" s="573" t="s">
        <v>478</v>
      </c>
      <c r="N21" s="574"/>
      <c r="O21" s="571" t="s">
        <v>480</v>
      </c>
      <c r="P21" s="572"/>
      <c r="Q21" s="572"/>
      <c r="R21" s="572"/>
      <c r="S21" s="572"/>
      <c r="T21" s="572"/>
      <c r="U21" s="572"/>
      <c r="V21" s="572"/>
      <c r="W21" s="575"/>
    </row>
    <row r="22" spans="2:23" s="4" customFormat="1" ht="20.100000000000001" customHeight="1" x14ac:dyDescent="0.15">
      <c r="B22" s="527" t="s">
        <v>464</v>
      </c>
      <c r="C22" s="528" t="s">
        <v>465</v>
      </c>
      <c r="D22" s="529" t="s">
        <v>481</v>
      </c>
      <c r="E22" s="530"/>
      <c r="F22" s="531"/>
      <c r="G22" s="532"/>
      <c r="H22" s="532"/>
      <c r="I22" s="532"/>
      <c r="J22" s="532"/>
      <c r="K22" s="532"/>
      <c r="L22" s="532"/>
      <c r="M22" s="527" t="s">
        <v>464</v>
      </c>
      <c r="N22" s="528" t="s">
        <v>465</v>
      </c>
      <c r="O22" s="576" t="s">
        <v>482</v>
      </c>
      <c r="P22" s="577"/>
      <c r="Q22" s="531"/>
      <c r="R22" s="532"/>
      <c r="S22" s="532"/>
      <c r="T22" s="532"/>
      <c r="U22" s="532"/>
      <c r="V22" s="532"/>
      <c r="W22" s="543"/>
    </row>
    <row r="23" spans="2:23" s="4" customFormat="1" ht="20.100000000000001" customHeight="1" x14ac:dyDescent="0.15">
      <c r="B23" s="527"/>
      <c r="C23" s="540"/>
      <c r="D23" s="541"/>
      <c r="E23" s="542"/>
      <c r="F23" s="531"/>
      <c r="G23" s="532"/>
      <c r="H23" s="532"/>
      <c r="I23" s="532"/>
      <c r="J23" s="532"/>
      <c r="K23" s="532"/>
      <c r="L23" s="532"/>
      <c r="M23" s="527"/>
      <c r="N23" s="540"/>
      <c r="O23" s="578"/>
      <c r="P23" s="579"/>
      <c r="Q23" s="531"/>
      <c r="R23" s="532"/>
      <c r="S23" s="532"/>
      <c r="T23" s="532"/>
      <c r="U23" s="532"/>
      <c r="V23" s="532"/>
      <c r="W23" s="543"/>
    </row>
    <row r="24" spans="2:23" s="4" customFormat="1" ht="20.100000000000001" customHeight="1" x14ac:dyDescent="0.15">
      <c r="B24" s="527"/>
      <c r="C24" s="534" t="s">
        <v>467</v>
      </c>
      <c r="D24" s="535">
        <v>1</v>
      </c>
      <c r="E24" s="536"/>
      <c r="F24" s="531"/>
      <c r="G24" s="532"/>
      <c r="H24" s="532"/>
      <c r="I24" s="532"/>
      <c r="J24" s="532"/>
      <c r="K24" s="532"/>
      <c r="L24" s="532"/>
      <c r="M24" s="527"/>
      <c r="N24" s="534" t="s">
        <v>467</v>
      </c>
      <c r="O24" s="580">
        <v>1</v>
      </c>
      <c r="P24" s="581"/>
      <c r="Q24" s="531"/>
      <c r="R24" s="532"/>
      <c r="S24" s="532"/>
      <c r="T24" s="532"/>
      <c r="U24" s="532"/>
      <c r="V24" s="532"/>
      <c r="W24" s="543"/>
    </row>
    <row r="25" spans="2:23" s="4" customFormat="1" ht="20.100000000000001" customHeight="1" x14ac:dyDescent="0.15">
      <c r="B25" s="544"/>
      <c r="C25" s="540"/>
      <c r="D25" s="541"/>
      <c r="E25" s="542"/>
      <c r="F25" s="531"/>
      <c r="G25" s="532"/>
      <c r="H25" s="532"/>
      <c r="I25" s="532"/>
      <c r="J25" s="532"/>
      <c r="K25" s="532"/>
      <c r="L25" s="532"/>
      <c r="M25" s="544"/>
      <c r="N25" s="540"/>
      <c r="O25" s="582"/>
      <c r="P25" s="583"/>
      <c r="Q25" s="531"/>
      <c r="R25" s="532"/>
      <c r="S25" s="532"/>
      <c r="T25" s="532"/>
      <c r="U25" s="532"/>
      <c r="V25" s="532"/>
      <c r="W25" s="543"/>
    </row>
    <row r="26" spans="2:23" s="4" customFormat="1" ht="17.100000000000001" customHeight="1" x14ac:dyDescent="0.15">
      <c r="B26" s="287" t="s">
        <v>468</v>
      </c>
      <c r="C26" s="287" t="s">
        <v>469</v>
      </c>
      <c r="D26" s="535" t="s">
        <v>305</v>
      </c>
      <c r="E26" s="536"/>
      <c r="F26" s="531"/>
      <c r="G26" s="532"/>
      <c r="H26" s="532"/>
      <c r="I26" s="532"/>
      <c r="J26" s="532"/>
      <c r="K26" s="532"/>
      <c r="L26" s="532"/>
      <c r="M26" s="287" t="s">
        <v>468</v>
      </c>
      <c r="N26" s="287" t="s">
        <v>469</v>
      </c>
      <c r="O26" s="584" t="s">
        <v>305</v>
      </c>
      <c r="P26" s="585"/>
      <c r="Q26" s="531"/>
      <c r="R26" s="532"/>
      <c r="S26" s="532"/>
      <c r="T26" s="532"/>
      <c r="U26" s="532"/>
      <c r="V26" s="532"/>
      <c r="W26" s="543"/>
    </row>
    <row r="27" spans="2:23" s="4" customFormat="1" ht="17.100000000000001" customHeight="1" x14ac:dyDescent="0.15">
      <c r="B27" s="287"/>
      <c r="C27" s="287"/>
      <c r="D27" s="541"/>
      <c r="E27" s="542"/>
      <c r="F27" s="531"/>
      <c r="G27" s="532"/>
      <c r="H27" s="532"/>
      <c r="I27" s="532"/>
      <c r="J27" s="532"/>
      <c r="K27" s="532"/>
      <c r="L27" s="532"/>
      <c r="M27" s="287"/>
      <c r="N27" s="287"/>
      <c r="O27" s="578"/>
      <c r="P27" s="579"/>
      <c r="Q27" s="531"/>
      <c r="R27" s="532"/>
      <c r="S27" s="532"/>
      <c r="T27" s="532"/>
      <c r="U27" s="532"/>
      <c r="V27" s="532"/>
      <c r="W27" s="543"/>
    </row>
    <row r="28" spans="2:23" s="4" customFormat="1" ht="17.100000000000001" customHeight="1" x14ac:dyDescent="0.15">
      <c r="B28" s="287"/>
      <c r="C28" s="287" t="s">
        <v>470</v>
      </c>
      <c r="D28" s="535" t="s">
        <v>270</v>
      </c>
      <c r="E28" s="536"/>
      <c r="F28" s="531"/>
      <c r="G28" s="532"/>
      <c r="H28" s="532"/>
      <c r="I28" s="532"/>
      <c r="J28" s="532"/>
      <c r="K28" s="532"/>
      <c r="L28" s="532"/>
      <c r="M28" s="287"/>
      <c r="N28" s="287" t="s">
        <v>470</v>
      </c>
      <c r="O28" s="576" t="s">
        <v>270</v>
      </c>
      <c r="P28" s="577"/>
      <c r="Q28" s="531"/>
      <c r="R28" s="532"/>
      <c r="S28" s="532"/>
      <c r="T28" s="532"/>
      <c r="U28" s="532"/>
      <c r="V28" s="532"/>
      <c r="W28" s="543"/>
    </row>
    <row r="29" spans="2:23" s="4" customFormat="1" ht="17.100000000000001" customHeight="1" x14ac:dyDescent="0.15">
      <c r="B29" s="287"/>
      <c r="C29" s="287"/>
      <c r="D29" s="541"/>
      <c r="E29" s="542"/>
      <c r="F29" s="531"/>
      <c r="G29" s="532"/>
      <c r="H29" s="532"/>
      <c r="I29" s="532"/>
      <c r="J29" s="532"/>
      <c r="K29" s="532"/>
      <c r="L29" s="532"/>
      <c r="M29" s="287"/>
      <c r="N29" s="287"/>
      <c r="O29" s="578"/>
      <c r="P29" s="579"/>
      <c r="Q29" s="531"/>
      <c r="R29" s="532"/>
      <c r="S29" s="532"/>
      <c r="T29" s="532"/>
      <c r="U29" s="532"/>
      <c r="V29" s="532"/>
      <c r="W29" s="543"/>
    </row>
    <row r="30" spans="2:23" s="4" customFormat="1" ht="17.100000000000001" customHeight="1" x14ac:dyDescent="0.15">
      <c r="B30" s="232" t="s">
        <v>471</v>
      </c>
      <c r="C30" s="234"/>
      <c r="D30" s="549" t="s">
        <v>143</v>
      </c>
      <c r="E30" s="550"/>
      <c r="F30" s="531"/>
      <c r="G30" s="532"/>
      <c r="H30" s="532"/>
      <c r="I30" s="532"/>
      <c r="J30" s="532"/>
      <c r="K30" s="532"/>
      <c r="L30" s="532"/>
      <c r="M30" s="232" t="s">
        <v>471</v>
      </c>
      <c r="N30" s="234"/>
      <c r="O30" s="586" t="s">
        <v>143</v>
      </c>
      <c r="P30" s="587"/>
      <c r="Q30" s="531"/>
      <c r="R30" s="532"/>
      <c r="S30" s="532"/>
      <c r="T30" s="532"/>
      <c r="U30" s="532"/>
      <c r="V30" s="532"/>
      <c r="W30" s="543"/>
    </row>
    <row r="31" spans="2:23" s="4" customFormat="1" ht="17.100000000000001" customHeight="1" x14ac:dyDescent="0.15">
      <c r="B31" s="232" t="s">
        <v>472</v>
      </c>
      <c r="C31" s="234"/>
      <c r="D31" s="541" t="s">
        <v>303</v>
      </c>
      <c r="E31" s="542"/>
      <c r="F31" s="531"/>
      <c r="G31" s="532"/>
      <c r="H31" s="532"/>
      <c r="I31" s="532"/>
      <c r="J31" s="532"/>
      <c r="K31" s="532"/>
      <c r="L31" s="532"/>
      <c r="M31" s="232" t="s">
        <v>472</v>
      </c>
      <c r="N31" s="234"/>
      <c r="O31" s="586" t="s">
        <v>303</v>
      </c>
      <c r="P31" s="587"/>
      <c r="Q31" s="531"/>
      <c r="R31" s="532"/>
      <c r="S31" s="532"/>
      <c r="T31" s="532"/>
      <c r="U31" s="532"/>
      <c r="V31" s="532"/>
      <c r="W31" s="543"/>
    </row>
    <row r="32" spans="2:23" s="4" customFormat="1" ht="17.100000000000001" customHeight="1" x14ac:dyDescent="0.15">
      <c r="B32" s="275" t="s">
        <v>473</v>
      </c>
      <c r="C32" s="551" t="s">
        <v>408</v>
      </c>
      <c r="D32" s="552"/>
      <c r="E32" s="553"/>
      <c r="F32" s="531"/>
      <c r="G32" s="532"/>
      <c r="H32" s="532"/>
      <c r="I32" s="532"/>
      <c r="J32" s="532"/>
      <c r="K32" s="532"/>
      <c r="L32" s="532"/>
      <c r="M32" s="275" t="s">
        <v>473</v>
      </c>
      <c r="N32" s="551" t="s">
        <v>408</v>
      </c>
      <c r="O32" s="552"/>
      <c r="P32" s="554" t="s">
        <v>351</v>
      </c>
      <c r="Q32" s="531"/>
      <c r="R32" s="532"/>
      <c r="S32" s="532"/>
      <c r="T32" s="532"/>
      <c r="U32" s="532"/>
      <c r="V32" s="532"/>
      <c r="W32" s="543"/>
    </row>
    <row r="33" spans="2:23" s="4" customFormat="1" ht="17.100000000000001" customHeight="1" x14ac:dyDescent="0.15">
      <c r="B33" s="278"/>
      <c r="C33" s="551" t="s">
        <v>409</v>
      </c>
      <c r="D33" s="552"/>
      <c r="E33" s="554" t="s">
        <v>346</v>
      </c>
      <c r="F33" s="555"/>
      <c r="G33" s="556"/>
      <c r="H33" s="556"/>
      <c r="I33" s="556"/>
      <c r="J33" s="556"/>
      <c r="K33" s="556"/>
      <c r="L33" s="556"/>
      <c r="M33" s="278"/>
      <c r="N33" s="551" t="s">
        <v>409</v>
      </c>
      <c r="O33" s="552"/>
      <c r="P33" s="588" t="s">
        <v>336</v>
      </c>
      <c r="Q33" s="555"/>
      <c r="R33" s="556"/>
      <c r="S33" s="556"/>
      <c r="T33" s="556"/>
      <c r="U33" s="556"/>
      <c r="V33" s="556"/>
      <c r="W33" s="557"/>
    </row>
    <row r="34" spans="2:23" s="4" customFormat="1" ht="17.100000000000001" customHeight="1" x14ac:dyDescent="0.15">
      <c r="B34" s="232" t="s">
        <v>399</v>
      </c>
      <c r="C34" s="233"/>
      <c r="D34" s="234"/>
      <c r="E34" s="558" t="s">
        <v>416</v>
      </c>
      <c r="F34" s="559"/>
      <c r="G34" s="559"/>
      <c r="H34" s="559"/>
      <c r="I34" s="559"/>
      <c r="J34" s="559"/>
      <c r="K34" s="559"/>
      <c r="L34" s="560"/>
      <c r="M34" s="232" t="s">
        <v>399</v>
      </c>
      <c r="N34" s="233"/>
      <c r="O34" s="234"/>
      <c r="P34" s="558" t="s">
        <v>418</v>
      </c>
      <c r="Q34" s="559"/>
      <c r="R34" s="559"/>
      <c r="S34" s="559"/>
      <c r="T34" s="559"/>
      <c r="U34" s="559"/>
      <c r="V34" s="559"/>
      <c r="W34" s="560"/>
    </row>
    <row r="35" spans="2:23" s="4" customFormat="1" ht="17.100000000000001" customHeight="1" x14ac:dyDescent="0.15">
      <c r="B35" s="232" t="s">
        <v>474</v>
      </c>
      <c r="C35" s="233"/>
      <c r="D35" s="234"/>
      <c r="E35" s="561" t="s">
        <v>331</v>
      </c>
      <c r="F35" s="562"/>
      <c r="G35" s="562"/>
      <c r="H35" s="562"/>
      <c r="I35" s="562"/>
      <c r="J35" s="562"/>
      <c r="K35" s="562"/>
      <c r="L35" s="562"/>
      <c r="M35" s="232" t="s">
        <v>474</v>
      </c>
      <c r="N35" s="233"/>
      <c r="O35" s="234"/>
      <c r="P35" s="561" t="s">
        <v>331</v>
      </c>
      <c r="Q35" s="562"/>
      <c r="R35" s="562"/>
      <c r="S35" s="562"/>
      <c r="T35" s="562"/>
      <c r="U35" s="562"/>
      <c r="V35" s="562"/>
      <c r="W35" s="563"/>
    </row>
    <row r="36" spans="2:23" s="4" customFormat="1" ht="17.100000000000001" customHeight="1" x14ac:dyDescent="0.15">
      <c r="B36" s="232" t="s">
        <v>475</v>
      </c>
      <c r="C36" s="233"/>
      <c r="D36" s="234"/>
      <c r="E36" s="561" t="s">
        <v>417</v>
      </c>
      <c r="F36" s="562"/>
      <c r="G36" s="562"/>
      <c r="H36" s="564"/>
      <c r="I36" s="564"/>
      <c r="J36" s="564"/>
      <c r="K36" s="564"/>
      <c r="L36" s="565"/>
      <c r="M36" s="232" t="s">
        <v>475</v>
      </c>
      <c r="N36" s="233"/>
      <c r="O36" s="234"/>
      <c r="P36" s="561" t="s">
        <v>331</v>
      </c>
      <c r="Q36" s="562"/>
      <c r="R36" s="562"/>
      <c r="S36" s="564"/>
      <c r="T36" s="564"/>
      <c r="U36" s="564"/>
      <c r="V36" s="564"/>
      <c r="W36" s="565"/>
    </row>
    <row r="37" spans="2:23" s="4" customFormat="1" ht="17.100000000000001" customHeight="1" x14ac:dyDescent="0.15">
      <c r="B37" s="232" t="s">
        <v>476</v>
      </c>
      <c r="C37" s="233"/>
      <c r="D37" s="234"/>
      <c r="E37" s="561"/>
      <c r="F37" s="562"/>
      <c r="G37" s="562"/>
      <c r="H37" s="566" t="s">
        <v>477</v>
      </c>
      <c r="I37" s="567"/>
      <c r="J37" s="568"/>
      <c r="K37" s="569"/>
      <c r="L37" s="569"/>
      <c r="M37" s="232" t="s">
        <v>476</v>
      </c>
      <c r="N37" s="233"/>
      <c r="O37" s="234"/>
      <c r="P37" s="561"/>
      <c r="Q37" s="562"/>
      <c r="R37" s="562"/>
      <c r="S37" s="566" t="s">
        <v>477</v>
      </c>
      <c r="T37" s="567"/>
      <c r="U37" s="568"/>
      <c r="V37" s="569"/>
      <c r="W37" s="570"/>
    </row>
    <row r="38" spans="2:23" s="4" customFormat="1" ht="17.100000000000001" customHeight="1" x14ac:dyDescent="0.15">
      <c r="B38" s="278" t="s">
        <v>478</v>
      </c>
      <c r="C38" s="279"/>
      <c r="D38" s="571" t="s">
        <v>483</v>
      </c>
      <c r="E38" s="572"/>
      <c r="F38" s="572"/>
      <c r="G38" s="572"/>
      <c r="H38" s="572"/>
      <c r="I38" s="572"/>
      <c r="J38" s="572"/>
      <c r="K38" s="572"/>
      <c r="L38" s="572"/>
      <c r="M38" s="278" t="s">
        <v>478</v>
      </c>
      <c r="N38" s="279"/>
      <c r="O38" s="589" t="s">
        <v>484</v>
      </c>
      <c r="P38" s="590"/>
      <c r="Q38" s="590"/>
      <c r="R38" s="590"/>
      <c r="S38" s="590"/>
      <c r="T38" s="590"/>
      <c r="U38" s="590"/>
      <c r="V38" s="590"/>
      <c r="W38" s="591"/>
    </row>
    <row r="39" spans="2:23" ht="15" customHeight="1" x14ac:dyDescent="0.15">
      <c r="B39" s="592"/>
      <c r="C39" s="593" t="s">
        <v>485</v>
      </c>
      <c r="D39" s="594"/>
      <c r="E39" s="594"/>
      <c r="F39" s="594"/>
      <c r="G39" s="594"/>
      <c r="H39" s="594"/>
      <c r="I39" s="594"/>
      <c r="J39" s="594"/>
      <c r="K39" s="594"/>
      <c r="L39" s="594"/>
      <c r="M39" s="592"/>
      <c r="N39" s="592" t="s">
        <v>486</v>
      </c>
      <c r="O39" s="592"/>
      <c r="P39" s="592"/>
      <c r="Q39" s="592"/>
      <c r="R39" s="592"/>
      <c r="S39" s="592"/>
      <c r="T39" s="592"/>
      <c r="U39" s="592"/>
      <c r="V39" s="592"/>
      <c r="W39" s="592"/>
    </row>
    <row r="40" spans="2:23" ht="15" customHeight="1" x14ac:dyDescent="0.15">
      <c r="B40" s="592"/>
      <c r="C40" s="595"/>
      <c r="D40" s="595"/>
      <c r="E40" s="595"/>
      <c r="F40" s="595"/>
      <c r="G40" s="595"/>
      <c r="H40" s="595"/>
      <c r="I40" s="595"/>
      <c r="J40" s="595"/>
      <c r="K40" s="595"/>
      <c r="L40" s="595"/>
      <c r="M40" s="592"/>
      <c r="N40" s="592" t="s">
        <v>487</v>
      </c>
      <c r="O40" s="592"/>
      <c r="P40" s="592"/>
      <c r="Q40" s="592"/>
      <c r="R40" s="592"/>
      <c r="S40" s="592"/>
      <c r="T40" s="592"/>
      <c r="U40" s="592"/>
      <c r="V40" s="592"/>
      <c r="W40" s="592"/>
    </row>
    <row r="41" spans="2:23" ht="15" customHeight="1" x14ac:dyDescent="0.15">
      <c r="C41" s="592" t="s">
        <v>488</v>
      </c>
      <c r="N41" s="93" t="s">
        <v>489</v>
      </c>
      <c r="O41" s="93"/>
      <c r="P41" s="93"/>
      <c r="Q41" s="93"/>
      <c r="R41" s="93"/>
      <c r="S41" s="93"/>
      <c r="T41" s="93"/>
      <c r="U41" s="93"/>
      <c r="V41" s="93"/>
    </row>
    <row r="42" spans="2:23" ht="15" customHeight="1" x14ac:dyDescent="0.15">
      <c r="C42" s="592" t="s">
        <v>490</v>
      </c>
      <c r="N42" s="93" t="s">
        <v>491</v>
      </c>
      <c r="O42" s="93"/>
      <c r="P42" s="93"/>
      <c r="Q42" s="93"/>
      <c r="R42" s="93"/>
      <c r="S42" s="93"/>
      <c r="T42" s="93"/>
      <c r="U42" s="93"/>
      <c r="V42" s="93"/>
    </row>
    <row r="43" spans="2:23" x14ac:dyDescent="0.15">
      <c r="C43" s="93" t="s">
        <v>492</v>
      </c>
      <c r="N43" s="93" t="s">
        <v>493</v>
      </c>
      <c r="O43" s="93"/>
      <c r="P43" s="93"/>
      <c r="Q43" s="93"/>
      <c r="R43" s="93"/>
      <c r="S43" s="93"/>
      <c r="T43" s="93"/>
      <c r="U43" s="93"/>
      <c r="V43" s="93"/>
    </row>
    <row r="44" spans="2:23" x14ac:dyDescent="0.15">
      <c r="N44" s="93"/>
    </row>
    <row r="45" spans="2:23" x14ac:dyDescent="0.15">
      <c r="N45" s="9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10"/>
  <dataValidations count="3">
    <dataValidation type="list" allowBlank="1" showInputMessage="1" showErrorMessage="1" sqref="D14:E14 O14:P14 O31:P31 D31:E31" xr:uid="{F6A252EF-B8CE-4056-8ECF-5CAD5E78BB71}">
      <formula1>INDIRECT(D13)</formula1>
    </dataValidation>
    <dataValidation type="list" allowBlank="1" showInputMessage="1" showErrorMessage="1" sqref="D11:E12 O11:P12 D28:E29 O28:P29" xr:uid="{98E63462-1E8A-49AA-9FDA-16A47649FCA6}">
      <formula1>INDIRECT(D9)</formula1>
    </dataValidation>
    <dataValidation type="list" allowBlank="1" showInputMessage="1" showErrorMessage="1" sqref="E32:E33 P15:P16 P32:P33 E15:E16" xr:uid="{551A7AEE-9402-4E9A-A0CF-9F7B088DC024}">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621CC-5B21-4564-8238-2267BDE8B238}">
  <sheetPr>
    <pageSetUpPr fitToPage="1"/>
  </sheetPr>
  <dimension ref="B1:Y45"/>
  <sheetViews>
    <sheetView showGridLines="0" showZeros="0" view="pageBreakPreview" zoomScale="85" zoomScaleNormal="100" zoomScaleSheetLayoutView="85" workbookViewId="0">
      <selection activeCell="B7" sqref="B7:I21"/>
    </sheetView>
  </sheetViews>
  <sheetFormatPr defaultColWidth="9" defaultRowHeight="12" x14ac:dyDescent="0.15"/>
  <cols>
    <col min="1" max="1" width="1.5" style="513" customWidth="1"/>
    <col min="2" max="4" width="5.875" style="4" customWidth="1"/>
    <col min="5" max="5" width="9.375" style="4" customWidth="1"/>
    <col min="6" max="12" width="7.625" style="4" customWidth="1"/>
    <col min="13" max="15" width="5.875" style="4" customWidth="1"/>
    <col min="16" max="16" width="9.375" style="4" customWidth="1"/>
    <col min="17" max="23" width="7.625" style="4" customWidth="1"/>
    <col min="24" max="24" width="1.5" style="513" customWidth="1"/>
    <col min="25" max="25" width="0" style="513" hidden="1" customWidth="1"/>
    <col min="26" max="16384" width="9" style="513"/>
  </cols>
  <sheetData>
    <row r="1" spans="2:25" ht="9" customHeight="1" x14ac:dyDescent="0.15"/>
    <row r="2" spans="2:25" s="4" customFormat="1" ht="22.5" customHeight="1" x14ac:dyDescent="0.15">
      <c r="B2" s="514" t="s">
        <v>461</v>
      </c>
      <c r="C2" s="514"/>
      <c r="D2" s="514"/>
      <c r="E2" s="514"/>
      <c r="F2" s="514"/>
      <c r="G2" s="514"/>
      <c r="H2" s="514"/>
      <c r="I2" s="514"/>
      <c r="J2" s="514"/>
      <c r="K2" s="514"/>
      <c r="L2" s="514"/>
      <c r="M2" s="514"/>
      <c r="N2" s="514"/>
      <c r="O2" s="514"/>
      <c r="P2" s="514"/>
      <c r="Q2" s="514"/>
      <c r="R2" s="514"/>
      <c r="S2" s="514"/>
      <c r="T2" s="514"/>
      <c r="U2" s="514"/>
      <c r="V2" s="514"/>
      <c r="W2" s="514"/>
      <c r="Y2" s="346" t="s">
        <v>336</v>
      </c>
    </row>
    <row r="3" spans="2:25" s="4" customFormat="1" ht="20.100000000000001" customHeight="1" x14ac:dyDescent="0.15">
      <c r="B3" s="515" t="s">
        <v>8</v>
      </c>
      <c r="C3" s="515"/>
      <c r="D3" s="516" t="s">
        <v>327</v>
      </c>
      <c r="E3" s="516"/>
      <c r="F3" s="516"/>
      <c r="G3" s="516"/>
      <c r="H3" s="293" t="s">
        <v>9</v>
      </c>
      <c r="I3" s="293"/>
      <c r="J3" s="517" t="s">
        <v>339</v>
      </c>
      <c r="K3" s="517"/>
      <c r="L3" s="517"/>
      <c r="M3" s="301" t="s">
        <v>462</v>
      </c>
      <c r="N3" s="301"/>
      <c r="O3" s="301"/>
      <c r="P3" s="518" t="s">
        <v>349</v>
      </c>
      <c r="Q3" s="518"/>
      <c r="R3" s="518"/>
      <c r="S3" s="275" t="s">
        <v>383</v>
      </c>
      <c r="T3" s="277"/>
      <c r="U3" s="519">
        <v>45113</v>
      </c>
      <c r="V3" s="520"/>
      <c r="W3" s="521"/>
      <c r="Y3" s="346" t="s">
        <v>342</v>
      </c>
    </row>
    <row r="4" spans="2:25" s="4" customFormat="1" ht="20.100000000000001" customHeight="1" x14ac:dyDescent="0.15">
      <c r="B4" s="522" t="s">
        <v>0</v>
      </c>
      <c r="C4" s="522"/>
      <c r="D4" s="523" t="s">
        <v>328</v>
      </c>
      <c r="E4" s="523"/>
      <c r="F4" s="523"/>
      <c r="G4" s="523"/>
      <c r="H4" s="254" t="s">
        <v>1</v>
      </c>
      <c r="I4" s="254"/>
      <c r="J4" s="517" t="s">
        <v>315</v>
      </c>
      <c r="K4" s="517"/>
      <c r="L4" s="517"/>
      <c r="M4" s="301" t="s">
        <v>463</v>
      </c>
      <c r="N4" s="301"/>
      <c r="O4" s="301"/>
      <c r="P4" s="518" t="s">
        <v>354</v>
      </c>
      <c r="Q4" s="518"/>
      <c r="R4" s="518"/>
      <c r="S4" s="358"/>
      <c r="T4" s="359"/>
      <c r="U4" s="524"/>
      <c r="V4" s="525"/>
      <c r="W4" s="526"/>
      <c r="Y4" s="346" t="s">
        <v>346</v>
      </c>
    </row>
    <row r="5" spans="2:25" s="4" customFormat="1" ht="20.100000000000001" customHeight="1" x14ac:dyDescent="0.15">
      <c r="B5" s="527" t="s">
        <v>464</v>
      </c>
      <c r="C5" s="528" t="s">
        <v>465</v>
      </c>
      <c r="D5" s="529" t="s">
        <v>482</v>
      </c>
      <c r="E5" s="530"/>
      <c r="F5" s="531"/>
      <c r="G5" s="532"/>
      <c r="H5" s="532"/>
      <c r="I5" s="532"/>
      <c r="J5" s="532"/>
      <c r="K5" s="532"/>
      <c r="L5" s="532"/>
      <c r="M5" s="533" t="s">
        <v>464</v>
      </c>
      <c r="N5" s="534" t="s">
        <v>465</v>
      </c>
      <c r="O5" s="535" t="s">
        <v>494</v>
      </c>
      <c r="P5" s="536"/>
      <c r="Q5" s="537"/>
      <c r="R5" s="538"/>
      <c r="S5" s="538"/>
      <c r="T5" s="538"/>
      <c r="U5" s="538"/>
      <c r="V5" s="538"/>
      <c r="W5" s="539"/>
      <c r="Y5" s="346" t="s">
        <v>351</v>
      </c>
    </row>
    <row r="6" spans="2:25" s="4" customFormat="1" ht="20.100000000000001" customHeight="1" x14ac:dyDescent="0.15">
      <c r="B6" s="527"/>
      <c r="C6" s="540"/>
      <c r="D6" s="541"/>
      <c r="E6" s="542"/>
      <c r="F6" s="531"/>
      <c r="G6" s="532"/>
      <c r="H6" s="532"/>
      <c r="I6" s="532"/>
      <c r="J6" s="532"/>
      <c r="K6" s="532"/>
      <c r="L6" s="532"/>
      <c r="M6" s="527"/>
      <c r="N6" s="540"/>
      <c r="O6" s="541"/>
      <c r="P6" s="542"/>
      <c r="Q6" s="531"/>
      <c r="R6" s="532"/>
      <c r="S6" s="532"/>
      <c r="T6" s="532"/>
      <c r="U6" s="532"/>
      <c r="V6" s="532"/>
      <c r="W6" s="543"/>
    </row>
    <row r="7" spans="2:25" s="4" customFormat="1" ht="20.100000000000001" customHeight="1" x14ac:dyDescent="0.15">
      <c r="B7" s="527"/>
      <c r="C7" s="534" t="s">
        <v>467</v>
      </c>
      <c r="D7" s="535">
        <v>2</v>
      </c>
      <c r="E7" s="536"/>
      <c r="F7" s="531"/>
      <c r="G7" s="532"/>
      <c r="H7" s="532"/>
      <c r="I7" s="532"/>
      <c r="J7" s="532"/>
      <c r="K7" s="532"/>
      <c r="L7" s="532"/>
      <c r="M7" s="527"/>
      <c r="N7" s="534" t="s">
        <v>467</v>
      </c>
      <c r="O7" s="535">
        <v>1</v>
      </c>
      <c r="P7" s="536"/>
      <c r="Q7" s="531"/>
      <c r="R7" s="532"/>
      <c r="S7" s="532"/>
      <c r="T7" s="532"/>
      <c r="U7" s="532"/>
      <c r="V7" s="532"/>
      <c r="W7" s="543"/>
    </row>
    <row r="8" spans="2:25" s="4" customFormat="1" ht="20.100000000000001" customHeight="1" x14ac:dyDescent="0.15">
      <c r="B8" s="544"/>
      <c r="C8" s="540"/>
      <c r="D8" s="541"/>
      <c r="E8" s="542"/>
      <c r="F8" s="531"/>
      <c r="G8" s="532"/>
      <c r="H8" s="532"/>
      <c r="I8" s="532"/>
      <c r="J8" s="532"/>
      <c r="K8" s="532"/>
      <c r="L8" s="532"/>
      <c r="M8" s="544"/>
      <c r="N8" s="540"/>
      <c r="O8" s="541"/>
      <c r="P8" s="542"/>
      <c r="Q8" s="531"/>
      <c r="R8" s="532"/>
      <c r="S8" s="532"/>
      <c r="T8" s="532"/>
      <c r="U8" s="532"/>
      <c r="V8" s="532"/>
      <c r="W8" s="543"/>
    </row>
    <row r="9" spans="2:25" s="4" customFormat="1" ht="17.100000000000001" customHeight="1" x14ac:dyDescent="0.15">
      <c r="B9" s="287" t="s">
        <v>468</v>
      </c>
      <c r="C9" s="287" t="s">
        <v>469</v>
      </c>
      <c r="D9" s="535" t="s">
        <v>305</v>
      </c>
      <c r="E9" s="536"/>
      <c r="F9" s="531"/>
      <c r="G9" s="532"/>
      <c r="H9" s="532"/>
      <c r="I9" s="532"/>
      <c r="J9" s="532"/>
      <c r="K9" s="532"/>
      <c r="L9" s="532"/>
      <c r="M9" s="287" t="s">
        <v>468</v>
      </c>
      <c r="N9" s="287" t="s">
        <v>469</v>
      </c>
      <c r="O9" s="535" t="s">
        <v>305</v>
      </c>
      <c r="P9" s="536"/>
      <c r="Q9" s="531"/>
      <c r="R9" s="532"/>
      <c r="S9" s="532"/>
      <c r="T9" s="532"/>
      <c r="U9" s="532"/>
      <c r="V9" s="532"/>
      <c r="W9" s="543"/>
    </row>
    <row r="10" spans="2:25" s="4" customFormat="1" ht="17.100000000000001" customHeight="1" x14ac:dyDescent="0.15">
      <c r="B10" s="287"/>
      <c r="C10" s="287"/>
      <c r="D10" s="541"/>
      <c r="E10" s="542"/>
      <c r="F10" s="531"/>
      <c r="G10" s="532"/>
      <c r="H10" s="532"/>
      <c r="I10" s="532"/>
      <c r="J10" s="532"/>
      <c r="K10" s="532"/>
      <c r="L10" s="532"/>
      <c r="M10" s="287"/>
      <c r="N10" s="287"/>
      <c r="O10" s="541"/>
      <c r="P10" s="542"/>
      <c r="Q10" s="531"/>
      <c r="R10" s="532"/>
      <c r="S10" s="532"/>
      <c r="T10" s="532"/>
      <c r="U10" s="532"/>
      <c r="V10" s="532"/>
      <c r="W10" s="543"/>
    </row>
    <row r="11" spans="2:25" s="4" customFormat="1" ht="17.100000000000001" customHeight="1" x14ac:dyDescent="0.15">
      <c r="B11" s="287"/>
      <c r="C11" s="287" t="s">
        <v>470</v>
      </c>
      <c r="D11" s="545" t="s">
        <v>270</v>
      </c>
      <c r="E11" s="546"/>
      <c r="F11" s="531"/>
      <c r="G11" s="532"/>
      <c r="H11" s="532"/>
      <c r="I11" s="532"/>
      <c r="J11" s="532"/>
      <c r="K11" s="532"/>
      <c r="L11" s="532"/>
      <c r="M11" s="287"/>
      <c r="N11" s="287" t="s">
        <v>470</v>
      </c>
      <c r="O11" s="535" t="s">
        <v>270</v>
      </c>
      <c r="P11" s="536"/>
      <c r="Q11" s="531"/>
      <c r="R11" s="532"/>
      <c r="S11" s="532"/>
      <c r="T11" s="532"/>
      <c r="U11" s="532"/>
      <c r="V11" s="532"/>
      <c r="W11" s="543"/>
    </row>
    <row r="12" spans="2:25" s="4" customFormat="1" ht="17.100000000000001" customHeight="1" x14ac:dyDescent="0.15">
      <c r="B12" s="287"/>
      <c r="C12" s="287"/>
      <c r="D12" s="547"/>
      <c r="E12" s="548"/>
      <c r="F12" s="531"/>
      <c r="G12" s="532"/>
      <c r="H12" s="532"/>
      <c r="I12" s="532"/>
      <c r="J12" s="532"/>
      <c r="K12" s="532"/>
      <c r="L12" s="532"/>
      <c r="M12" s="287"/>
      <c r="N12" s="287"/>
      <c r="O12" s="541"/>
      <c r="P12" s="542"/>
      <c r="Q12" s="531"/>
      <c r="R12" s="532"/>
      <c r="S12" s="532"/>
      <c r="T12" s="532"/>
      <c r="U12" s="532"/>
      <c r="V12" s="532"/>
      <c r="W12" s="543"/>
    </row>
    <row r="13" spans="2:25" s="4" customFormat="1" ht="17.100000000000001" customHeight="1" x14ac:dyDescent="0.15">
      <c r="B13" s="232" t="s">
        <v>471</v>
      </c>
      <c r="C13" s="234"/>
      <c r="D13" s="549" t="s">
        <v>143</v>
      </c>
      <c r="E13" s="550"/>
      <c r="F13" s="531"/>
      <c r="G13" s="532"/>
      <c r="H13" s="532"/>
      <c r="I13" s="532"/>
      <c r="J13" s="532"/>
      <c r="K13" s="532"/>
      <c r="L13" s="532"/>
      <c r="M13" s="232" t="s">
        <v>471</v>
      </c>
      <c r="N13" s="234"/>
      <c r="O13" s="549" t="s">
        <v>143</v>
      </c>
      <c r="P13" s="550"/>
      <c r="Q13" s="531"/>
      <c r="R13" s="532"/>
      <c r="S13" s="532"/>
      <c r="T13" s="532"/>
      <c r="U13" s="532"/>
      <c r="V13" s="532"/>
      <c r="W13" s="543"/>
    </row>
    <row r="14" spans="2:25" s="4" customFormat="1" ht="17.100000000000001" customHeight="1" x14ac:dyDescent="0.15">
      <c r="B14" s="232" t="s">
        <v>472</v>
      </c>
      <c r="C14" s="234"/>
      <c r="D14" s="541" t="s">
        <v>303</v>
      </c>
      <c r="E14" s="542"/>
      <c r="F14" s="531"/>
      <c r="G14" s="532"/>
      <c r="H14" s="532"/>
      <c r="I14" s="532"/>
      <c r="J14" s="532"/>
      <c r="K14" s="532"/>
      <c r="L14" s="532"/>
      <c r="M14" s="232" t="s">
        <v>472</v>
      </c>
      <c r="N14" s="234"/>
      <c r="O14" s="541" t="s">
        <v>303</v>
      </c>
      <c r="P14" s="542"/>
      <c r="Q14" s="531"/>
      <c r="R14" s="532"/>
      <c r="S14" s="532"/>
      <c r="T14" s="532"/>
      <c r="U14" s="532"/>
      <c r="V14" s="532"/>
      <c r="W14" s="543"/>
    </row>
    <row r="15" spans="2:25" s="4" customFormat="1" ht="17.100000000000001" customHeight="1" x14ac:dyDescent="0.15">
      <c r="B15" s="275" t="s">
        <v>473</v>
      </c>
      <c r="C15" s="551" t="s">
        <v>408</v>
      </c>
      <c r="D15" s="552"/>
      <c r="E15" s="553"/>
      <c r="F15" s="531"/>
      <c r="G15" s="532"/>
      <c r="H15" s="532"/>
      <c r="I15" s="532"/>
      <c r="J15" s="532"/>
      <c r="K15" s="532"/>
      <c r="L15" s="532"/>
      <c r="M15" s="275" t="s">
        <v>473</v>
      </c>
      <c r="N15" s="551" t="s">
        <v>408</v>
      </c>
      <c r="O15" s="552"/>
      <c r="P15" s="553"/>
      <c r="Q15" s="531"/>
      <c r="R15" s="532"/>
      <c r="S15" s="532"/>
      <c r="T15" s="532"/>
      <c r="U15" s="532"/>
      <c r="V15" s="532"/>
      <c r="W15" s="543"/>
    </row>
    <row r="16" spans="2:25" s="4" customFormat="1" ht="17.100000000000001" customHeight="1" x14ac:dyDescent="0.15">
      <c r="B16" s="278"/>
      <c r="C16" s="551" t="s">
        <v>409</v>
      </c>
      <c r="D16" s="552"/>
      <c r="E16" s="554" t="s">
        <v>342</v>
      </c>
      <c r="F16" s="555"/>
      <c r="G16" s="556"/>
      <c r="H16" s="556"/>
      <c r="I16" s="556"/>
      <c r="J16" s="556"/>
      <c r="K16" s="556"/>
      <c r="L16" s="556"/>
      <c r="M16" s="278"/>
      <c r="N16" s="551" t="s">
        <v>409</v>
      </c>
      <c r="O16" s="552"/>
      <c r="P16" s="554" t="s">
        <v>159</v>
      </c>
      <c r="Q16" s="555"/>
      <c r="R16" s="556"/>
      <c r="S16" s="556"/>
      <c r="T16" s="556"/>
      <c r="U16" s="556"/>
      <c r="V16" s="556"/>
      <c r="W16" s="557"/>
    </row>
    <row r="17" spans="2:23" s="4" customFormat="1" ht="17.100000000000001" customHeight="1" x14ac:dyDescent="0.15">
      <c r="B17" s="232" t="s">
        <v>399</v>
      </c>
      <c r="C17" s="233"/>
      <c r="D17" s="234"/>
      <c r="E17" s="558" t="s">
        <v>420</v>
      </c>
      <c r="F17" s="559"/>
      <c r="G17" s="559"/>
      <c r="H17" s="559"/>
      <c r="I17" s="559"/>
      <c r="J17" s="559"/>
      <c r="K17" s="559"/>
      <c r="L17" s="560"/>
      <c r="M17" s="232" t="s">
        <v>399</v>
      </c>
      <c r="N17" s="233"/>
      <c r="O17" s="234"/>
      <c r="P17" s="558" t="s">
        <v>422</v>
      </c>
      <c r="Q17" s="559"/>
      <c r="R17" s="559"/>
      <c r="S17" s="559"/>
      <c r="T17" s="559"/>
      <c r="U17" s="559"/>
      <c r="V17" s="559"/>
      <c r="W17" s="560"/>
    </row>
    <row r="18" spans="2:23" s="4" customFormat="1" ht="17.100000000000001" customHeight="1" x14ac:dyDescent="0.15">
      <c r="B18" s="232" t="s">
        <v>474</v>
      </c>
      <c r="C18" s="233"/>
      <c r="D18" s="234"/>
      <c r="E18" s="561" t="s">
        <v>331</v>
      </c>
      <c r="F18" s="562"/>
      <c r="G18" s="562"/>
      <c r="H18" s="562"/>
      <c r="I18" s="562"/>
      <c r="J18" s="562"/>
      <c r="K18" s="562"/>
      <c r="L18" s="562"/>
      <c r="M18" s="232" t="s">
        <v>474</v>
      </c>
      <c r="N18" s="233"/>
      <c r="O18" s="234"/>
      <c r="P18" s="561" t="s">
        <v>331</v>
      </c>
      <c r="Q18" s="562"/>
      <c r="R18" s="562"/>
      <c r="S18" s="562"/>
      <c r="T18" s="562"/>
      <c r="U18" s="562"/>
      <c r="V18" s="562"/>
      <c r="W18" s="563"/>
    </row>
    <row r="19" spans="2:23" s="4" customFormat="1" ht="17.100000000000001" customHeight="1" x14ac:dyDescent="0.15">
      <c r="B19" s="232" t="s">
        <v>475</v>
      </c>
      <c r="C19" s="233"/>
      <c r="D19" s="234"/>
      <c r="E19" s="561" t="s">
        <v>414</v>
      </c>
      <c r="F19" s="562"/>
      <c r="G19" s="562"/>
      <c r="H19" s="564"/>
      <c r="I19" s="564"/>
      <c r="J19" s="564"/>
      <c r="K19" s="564"/>
      <c r="L19" s="565"/>
      <c r="M19" s="232" t="s">
        <v>475</v>
      </c>
      <c r="N19" s="233"/>
      <c r="O19" s="234"/>
      <c r="P19" s="561" t="s">
        <v>414</v>
      </c>
      <c r="Q19" s="562"/>
      <c r="R19" s="562"/>
      <c r="S19" s="564"/>
      <c r="T19" s="564"/>
      <c r="U19" s="564"/>
      <c r="V19" s="564"/>
      <c r="W19" s="565"/>
    </row>
    <row r="20" spans="2:23" s="4" customFormat="1" ht="17.100000000000001" customHeight="1" x14ac:dyDescent="0.15">
      <c r="B20" s="232" t="s">
        <v>476</v>
      </c>
      <c r="C20" s="233"/>
      <c r="D20" s="234"/>
      <c r="E20" s="561"/>
      <c r="F20" s="562"/>
      <c r="G20" s="562"/>
      <c r="H20" s="566" t="s">
        <v>477</v>
      </c>
      <c r="I20" s="567"/>
      <c r="J20" s="568"/>
      <c r="K20" s="569"/>
      <c r="L20" s="569"/>
      <c r="M20" s="232" t="s">
        <v>476</v>
      </c>
      <c r="N20" s="233"/>
      <c r="O20" s="234"/>
      <c r="P20" s="561"/>
      <c r="Q20" s="562"/>
      <c r="R20" s="562"/>
      <c r="S20" s="566" t="s">
        <v>477</v>
      </c>
      <c r="T20" s="567"/>
      <c r="U20" s="568"/>
      <c r="V20" s="569"/>
      <c r="W20" s="570"/>
    </row>
    <row r="21" spans="2:23" s="4" customFormat="1" ht="17.100000000000001" customHeight="1" x14ac:dyDescent="0.15">
      <c r="B21" s="232" t="s">
        <v>478</v>
      </c>
      <c r="C21" s="233"/>
      <c r="D21" s="571" t="s">
        <v>495</v>
      </c>
      <c r="E21" s="572"/>
      <c r="F21" s="572"/>
      <c r="G21" s="572"/>
      <c r="H21" s="572"/>
      <c r="I21" s="572"/>
      <c r="J21" s="572"/>
      <c r="K21" s="572"/>
      <c r="L21" s="572"/>
      <c r="M21" s="573" t="s">
        <v>478</v>
      </c>
      <c r="N21" s="574"/>
      <c r="O21" s="571" t="s">
        <v>496</v>
      </c>
      <c r="P21" s="572"/>
      <c r="Q21" s="572"/>
      <c r="R21" s="572"/>
      <c r="S21" s="572"/>
      <c r="T21" s="572"/>
      <c r="U21" s="572"/>
      <c r="V21" s="572"/>
      <c r="W21" s="575"/>
    </row>
    <row r="22" spans="2:23" s="4" customFormat="1" ht="20.100000000000001" customHeight="1" x14ac:dyDescent="0.15">
      <c r="B22" s="527" t="s">
        <v>464</v>
      </c>
      <c r="C22" s="528" t="s">
        <v>465</v>
      </c>
      <c r="D22" s="529" t="s">
        <v>497</v>
      </c>
      <c r="E22" s="530"/>
      <c r="F22" s="531"/>
      <c r="G22" s="532"/>
      <c r="H22" s="532"/>
      <c r="I22" s="532"/>
      <c r="J22" s="532"/>
      <c r="K22" s="532"/>
      <c r="L22" s="532"/>
      <c r="M22" s="527" t="s">
        <v>464</v>
      </c>
      <c r="N22" s="528" t="s">
        <v>465</v>
      </c>
      <c r="O22" s="576" t="s">
        <v>498</v>
      </c>
      <c r="P22" s="577"/>
      <c r="Q22" s="531"/>
      <c r="R22" s="532"/>
      <c r="S22" s="532"/>
      <c r="T22" s="532"/>
      <c r="U22" s="532"/>
      <c r="V22" s="532"/>
      <c r="W22" s="543"/>
    </row>
    <row r="23" spans="2:23" s="4" customFormat="1" ht="20.100000000000001" customHeight="1" x14ac:dyDescent="0.15">
      <c r="B23" s="527"/>
      <c r="C23" s="540"/>
      <c r="D23" s="541"/>
      <c r="E23" s="542"/>
      <c r="F23" s="531"/>
      <c r="G23" s="532"/>
      <c r="H23" s="532"/>
      <c r="I23" s="532"/>
      <c r="J23" s="532"/>
      <c r="K23" s="532"/>
      <c r="L23" s="532"/>
      <c r="M23" s="527"/>
      <c r="N23" s="540"/>
      <c r="O23" s="578"/>
      <c r="P23" s="579"/>
      <c r="Q23" s="531"/>
      <c r="R23" s="532"/>
      <c r="S23" s="532"/>
      <c r="T23" s="532"/>
      <c r="U23" s="532"/>
      <c r="V23" s="532"/>
      <c r="W23" s="543"/>
    </row>
    <row r="24" spans="2:23" s="4" customFormat="1" ht="20.100000000000001" customHeight="1" x14ac:dyDescent="0.15">
      <c r="B24" s="527"/>
      <c r="C24" s="534" t="s">
        <v>467</v>
      </c>
      <c r="D24" s="535">
        <v>1</v>
      </c>
      <c r="E24" s="536"/>
      <c r="F24" s="531"/>
      <c r="G24" s="532"/>
      <c r="H24" s="532"/>
      <c r="I24" s="532"/>
      <c r="J24" s="532"/>
      <c r="K24" s="532"/>
      <c r="L24" s="532"/>
      <c r="M24" s="527"/>
      <c r="N24" s="534" t="s">
        <v>467</v>
      </c>
      <c r="O24" s="580">
        <v>1</v>
      </c>
      <c r="P24" s="581"/>
      <c r="Q24" s="531"/>
      <c r="R24" s="532"/>
      <c r="S24" s="532"/>
      <c r="T24" s="532"/>
      <c r="U24" s="532"/>
      <c r="V24" s="532"/>
      <c r="W24" s="543"/>
    </row>
    <row r="25" spans="2:23" s="4" customFormat="1" ht="20.100000000000001" customHeight="1" x14ac:dyDescent="0.15">
      <c r="B25" s="544"/>
      <c r="C25" s="540"/>
      <c r="D25" s="541"/>
      <c r="E25" s="542"/>
      <c r="F25" s="531"/>
      <c r="G25" s="532"/>
      <c r="H25" s="532"/>
      <c r="I25" s="532"/>
      <c r="J25" s="532"/>
      <c r="K25" s="532"/>
      <c r="L25" s="532"/>
      <c r="M25" s="544"/>
      <c r="N25" s="540"/>
      <c r="O25" s="582"/>
      <c r="P25" s="583"/>
      <c r="Q25" s="531"/>
      <c r="R25" s="532"/>
      <c r="S25" s="532"/>
      <c r="T25" s="532"/>
      <c r="U25" s="532"/>
      <c r="V25" s="532"/>
      <c r="W25" s="543"/>
    </row>
    <row r="26" spans="2:23" s="4" customFormat="1" ht="17.100000000000001" customHeight="1" x14ac:dyDescent="0.15">
      <c r="B26" s="287" t="s">
        <v>468</v>
      </c>
      <c r="C26" s="287" t="s">
        <v>469</v>
      </c>
      <c r="D26" s="535" t="s">
        <v>305</v>
      </c>
      <c r="E26" s="536"/>
      <c r="F26" s="531"/>
      <c r="G26" s="532"/>
      <c r="H26" s="532"/>
      <c r="I26" s="532"/>
      <c r="J26" s="532"/>
      <c r="K26" s="532"/>
      <c r="L26" s="532"/>
      <c r="M26" s="287" t="s">
        <v>468</v>
      </c>
      <c r="N26" s="287" t="s">
        <v>469</v>
      </c>
      <c r="O26" s="584" t="s">
        <v>305</v>
      </c>
      <c r="P26" s="585"/>
      <c r="Q26" s="531"/>
      <c r="R26" s="532"/>
      <c r="S26" s="532"/>
      <c r="T26" s="532"/>
      <c r="U26" s="532"/>
      <c r="V26" s="532"/>
      <c r="W26" s="543"/>
    </row>
    <row r="27" spans="2:23" s="4" customFormat="1" ht="17.100000000000001" customHeight="1" x14ac:dyDescent="0.15">
      <c r="B27" s="287"/>
      <c r="C27" s="287"/>
      <c r="D27" s="541"/>
      <c r="E27" s="542"/>
      <c r="F27" s="531"/>
      <c r="G27" s="532"/>
      <c r="H27" s="532"/>
      <c r="I27" s="532"/>
      <c r="J27" s="532"/>
      <c r="K27" s="532"/>
      <c r="L27" s="532"/>
      <c r="M27" s="287"/>
      <c r="N27" s="287"/>
      <c r="O27" s="578"/>
      <c r="P27" s="579"/>
      <c r="Q27" s="531"/>
      <c r="R27" s="532"/>
      <c r="S27" s="532"/>
      <c r="T27" s="532"/>
      <c r="U27" s="532"/>
      <c r="V27" s="532"/>
      <c r="W27" s="543"/>
    </row>
    <row r="28" spans="2:23" s="4" customFormat="1" ht="17.100000000000001" customHeight="1" x14ac:dyDescent="0.15">
      <c r="B28" s="287"/>
      <c r="C28" s="287" t="s">
        <v>470</v>
      </c>
      <c r="D28" s="535" t="s">
        <v>270</v>
      </c>
      <c r="E28" s="536"/>
      <c r="F28" s="531"/>
      <c r="G28" s="532"/>
      <c r="H28" s="532"/>
      <c r="I28" s="532"/>
      <c r="J28" s="532"/>
      <c r="K28" s="532"/>
      <c r="L28" s="532"/>
      <c r="M28" s="287"/>
      <c r="N28" s="287" t="s">
        <v>470</v>
      </c>
      <c r="O28" s="576" t="s">
        <v>270</v>
      </c>
      <c r="P28" s="577"/>
      <c r="Q28" s="531"/>
      <c r="R28" s="532"/>
      <c r="S28" s="532"/>
      <c r="T28" s="532"/>
      <c r="U28" s="532"/>
      <c r="V28" s="532"/>
      <c r="W28" s="543"/>
    </row>
    <row r="29" spans="2:23" s="4" customFormat="1" ht="17.100000000000001" customHeight="1" x14ac:dyDescent="0.15">
      <c r="B29" s="287"/>
      <c r="C29" s="287"/>
      <c r="D29" s="541"/>
      <c r="E29" s="542"/>
      <c r="F29" s="531"/>
      <c r="G29" s="532"/>
      <c r="H29" s="532"/>
      <c r="I29" s="532"/>
      <c r="J29" s="532"/>
      <c r="K29" s="532"/>
      <c r="L29" s="532"/>
      <c r="M29" s="287"/>
      <c r="N29" s="287"/>
      <c r="O29" s="578"/>
      <c r="P29" s="579"/>
      <c r="Q29" s="531"/>
      <c r="R29" s="532"/>
      <c r="S29" s="532"/>
      <c r="T29" s="532"/>
      <c r="U29" s="532"/>
      <c r="V29" s="532"/>
      <c r="W29" s="543"/>
    </row>
    <row r="30" spans="2:23" s="4" customFormat="1" ht="17.100000000000001" customHeight="1" x14ac:dyDescent="0.15">
      <c r="B30" s="232" t="s">
        <v>471</v>
      </c>
      <c r="C30" s="234"/>
      <c r="D30" s="549" t="s">
        <v>143</v>
      </c>
      <c r="E30" s="550"/>
      <c r="F30" s="531"/>
      <c r="G30" s="532"/>
      <c r="H30" s="532"/>
      <c r="I30" s="532"/>
      <c r="J30" s="532"/>
      <c r="K30" s="532"/>
      <c r="L30" s="532"/>
      <c r="M30" s="232" t="s">
        <v>471</v>
      </c>
      <c r="N30" s="234"/>
      <c r="O30" s="586" t="s">
        <v>143</v>
      </c>
      <c r="P30" s="587"/>
      <c r="Q30" s="531"/>
      <c r="R30" s="532"/>
      <c r="S30" s="532"/>
      <c r="T30" s="532"/>
      <c r="U30" s="532"/>
      <c r="V30" s="532"/>
      <c r="W30" s="543"/>
    </row>
    <row r="31" spans="2:23" s="4" customFormat="1" ht="17.100000000000001" customHeight="1" x14ac:dyDescent="0.15">
      <c r="B31" s="232" t="s">
        <v>472</v>
      </c>
      <c r="C31" s="234"/>
      <c r="D31" s="541" t="s">
        <v>303</v>
      </c>
      <c r="E31" s="542"/>
      <c r="F31" s="531"/>
      <c r="G31" s="532"/>
      <c r="H31" s="532"/>
      <c r="I31" s="532"/>
      <c r="J31" s="532"/>
      <c r="K31" s="532"/>
      <c r="L31" s="532"/>
      <c r="M31" s="232" t="s">
        <v>472</v>
      </c>
      <c r="N31" s="234"/>
      <c r="O31" s="586" t="s">
        <v>303</v>
      </c>
      <c r="P31" s="587"/>
      <c r="Q31" s="531"/>
      <c r="R31" s="532"/>
      <c r="S31" s="532"/>
      <c r="T31" s="532"/>
      <c r="U31" s="532"/>
      <c r="V31" s="532"/>
      <c r="W31" s="543"/>
    </row>
    <row r="32" spans="2:23" s="4" customFormat="1" ht="17.100000000000001" customHeight="1" x14ac:dyDescent="0.15">
      <c r="B32" s="275" t="s">
        <v>473</v>
      </c>
      <c r="C32" s="551" t="s">
        <v>408</v>
      </c>
      <c r="D32" s="552"/>
      <c r="E32" s="553" t="s">
        <v>346</v>
      </c>
      <c r="F32" s="531"/>
      <c r="G32" s="532"/>
      <c r="H32" s="532"/>
      <c r="I32" s="532"/>
      <c r="J32" s="532"/>
      <c r="K32" s="532"/>
      <c r="L32" s="532"/>
      <c r="M32" s="275" t="s">
        <v>473</v>
      </c>
      <c r="N32" s="551" t="s">
        <v>408</v>
      </c>
      <c r="O32" s="552"/>
      <c r="P32" s="554" t="s">
        <v>351</v>
      </c>
      <c r="Q32" s="531"/>
      <c r="R32" s="532"/>
      <c r="S32" s="532"/>
      <c r="T32" s="532"/>
      <c r="U32" s="532"/>
      <c r="V32" s="532"/>
      <c r="W32" s="543"/>
    </row>
    <row r="33" spans="2:23" s="4" customFormat="1" ht="17.100000000000001" customHeight="1" x14ac:dyDescent="0.15">
      <c r="B33" s="278"/>
      <c r="C33" s="551" t="s">
        <v>409</v>
      </c>
      <c r="D33" s="552"/>
      <c r="E33" s="588" t="s">
        <v>342</v>
      </c>
      <c r="F33" s="555"/>
      <c r="G33" s="556"/>
      <c r="H33" s="556"/>
      <c r="I33" s="556"/>
      <c r="J33" s="556"/>
      <c r="K33" s="556"/>
      <c r="L33" s="556"/>
      <c r="M33" s="278"/>
      <c r="N33" s="551" t="s">
        <v>409</v>
      </c>
      <c r="O33" s="552"/>
      <c r="P33" s="588" t="s">
        <v>342</v>
      </c>
      <c r="Q33" s="555"/>
      <c r="R33" s="556"/>
      <c r="S33" s="556"/>
      <c r="T33" s="556"/>
      <c r="U33" s="556"/>
      <c r="V33" s="556"/>
      <c r="W33" s="557"/>
    </row>
    <row r="34" spans="2:23" s="4" customFormat="1" ht="17.100000000000001" customHeight="1" x14ac:dyDescent="0.15">
      <c r="B34" s="232" t="s">
        <v>399</v>
      </c>
      <c r="C34" s="233"/>
      <c r="D34" s="234"/>
      <c r="E34" s="558" t="s">
        <v>423</v>
      </c>
      <c r="F34" s="559"/>
      <c r="G34" s="559"/>
      <c r="H34" s="559"/>
      <c r="I34" s="559"/>
      <c r="J34" s="559"/>
      <c r="K34" s="559"/>
      <c r="L34" s="560"/>
      <c r="M34" s="232" t="s">
        <v>399</v>
      </c>
      <c r="N34" s="233"/>
      <c r="O34" s="234"/>
      <c r="P34" s="558" t="s">
        <v>424</v>
      </c>
      <c r="Q34" s="559"/>
      <c r="R34" s="559"/>
      <c r="S34" s="559"/>
      <c r="T34" s="559"/>
      <c r="U34" s="559"/>
      <c r="V34" s="559"/>
      <c r="W34" s="560"/>
    </row>
    <row r="35" spans="2:23" s="4" customFormat="1" ht="17.100000000000001" customHeight="1" x14ac:dyDescent="0.15">
      <c r="B35" s="232" t="s">
        <v>474</v>
      </c>
      <c r="C35" s="233"/>
      <c r="D35" s="234"/>
      <c r="E35" s="561" t="s">
        <v>331</v>
      </c>
      <c r="F35" s="562"/>
      <c r="G35" s="562"/>
      <c r="H35" s="562"/>
      <c r="I35" s="562"/>
      <c r="J35" s="562"/>
      <c r="K35" s="562"/>
      <c r="L35" s="562"/>
      <c r="M35" s="232" t="s">
        <v>474</v>
      </c>
      <c r="N35" s="233"/>
      <c r="O35" s="234"/>
      <c r="P35" s="561" t="s">
        <v>331</v>
      </c>
      <c r="Q35" s="562"/>
      <c r="R35" s="562"/>
      <c r="S35" s="562"/>
      <c r="T35" s="562"/>
      <c r="U35" s="562"/>
      <c r="V35" s="562"/>
      <c r="W35" s="563"/>
    </row>
    <row r="36" spans="2:23" s="4" customFormat="1" ht="17.100000000000001" customHeight="1" x14ac:dyDescent="0.15">
      <c r="B36" s="232" t="s">
        <v>475</v>
      </c>
      <c r="C36" s="233"/>
      <c r="D36" s="234"/>
      <c r="E36" s="561" t="s">
        <v>414</v>
      </c>
      <c r="F36" s="562"/>
      <c r="G36" s="562"/>
      <c r="H36" s="564"/>
      <c r="I36" s="564"/>
      <c r="J36" s="564"/>
      <c r="K36" s="564"/>
      <c r="L36" s="565"/>
      <c r="M36" s="232" t="s">
        <v>475</v>
      </c>
      <c r="N36" s="233"/>
      <c r="O36" s="234"/>
      <c r="P36" s="561" t="s">
        <v>417</v>
      </c>
      <c r="Q36" s="562"/>
      <c r="R36" s="562"/>
      <c r="S36" s="564"/>
      <c r="T36" s="564"/>
      <c r="U36" s="564"/>
      <c r="V36" s="564"/>
      <c r="W36" s="565"/>
    </row>
    <row r="37" spans="2:23" s="4" customFormat="1" ht="17.100000000000001" customHeight="1" x14ac:dyDescent="0.15">
      <c r="B37" s="232" t="s">
        <v>476</v>
      </c>
      <c r="C37" s="233"/>
      <c r="D37" s="234"/>
      <c r="E37" s="561"/>
      <c r="F37" s="562"/>
      <c r="G37" s="562"/>
      <c r="H37" s="566" t="s">
        <v>477</v>
      </c>
      <c r="I37" s="567"/>
      <c r="J37" s="568"/>
      <c r="K37" s="569"/>
      <c r="L37" s="569"/>
      <c r="M37" s="232" t="s">
        <v>476</v>
      </c>
      <c r="N37" s="233"/>
      <c r="O37" s="234"/>
      <c r="P37" s="561"/>
      <c r="Q37" s="562"/>
      <c r="R37" s="562"/>
      <c r="S37" s="566" t="s">
        <v>477</v>
      </c>
      <c r="T37" s="567"/>
      <c r="U37" s="568"/>
      <c r="V37" s="569"/>
      <c r="W37" s="570"/>
    </row>
    <row r="38" spans="2:23" s="4" customFormat="1" ht="17.100000000000001" customHeight="1" x14ac:dyDescent="0.15">
      <c r="B38" s="278" t="s">
        <v>478</v>
      </c>
      <c r="C38" s="279"/>
      <c r="D38" s="571" t="s">
        <v>499</v>
      </c>
      <c r="E38" s="572"/>
      <c r="F38" s="572"/>
      <c r="G38" s="572"/>
      <c r="H38" s="572"/>
      <c r="I38" s="572"/>
      <c r="J38" s="572"/>
      <c r="K38" s="572"/>
      <c r="L38" s="572"/>
      <c r="M38" s="278" t="s">
        <v>478</v>
      </c>
      <c r="N38" s="279"/>
      <c r="O38" s="589" t="s">
        <v>500</v>
      </c>
      <c r="P38" s="590"/>
      <c r="Q38" s="590"/>
      <c r="R38" s="590"/>
      <c r="S38" s="590"/>
      <c r="T38" s="590"/>
      <c r="U38" s="590"/>
      <c r="V38" s="590"/>
      <c r="W38" s="591"/>
    </row>
    <row r="39" spans="2:23" ht="15" customHeight="1" x14ac:dyDescent="0.15">
      <c r="B39" s="592"/>
      <c r="C39" s="593" t="s">
        <v>485</v>
      </c>
      <c r="D39" s="594"/>
      <c r="E39" s="594"/>
      <c r="F39" s="594"/>
      <c r="G39" s="594"/>
      <c r="H39" s="594"/>
      <c r="I39" s="594"/>
      <c r="J39" s="594"/>
      <c r="K39" s="594"/>
      <c r="L39" s="594"/>
      <c r="M39" s="592"/>
      <c r="N39" s="592" t="s">
        <v>486</v>
      </c>
      <c r="O39" s="592"/>
      <c r="P39" s="592"/>
      <c r="Q39" s="592"/>
      <c r="R39" s="592"/>
      <c r="S39" s="592"/>
      <c r="T39" s="592"/>
      <c r="U39" s="592"/>
      <c r="V39" s="592"/>
      <c r="W39" s="592"/>
    </row>
    <row r="40" spans="2:23" ht="15" customHeight="1" x14ac:dyDescent="0.15">
      <c r="B40" s="592"/>
      <c r="C40" s="595"/>
      <c r="D40" s="595"/>
      <c r="E40" s="595"/>
      <c r="F40" s="595"/>
      <c r="G40" s="595"/>
      <c r="H40" s="595"/>
      <c r="I40" s="595"/>
      <c r="J40" s="595"/>
      <c r="K40" s="595"/>
      <c r="L40" s="595"/>
      <c r="M40" s="592"/>
      <c r="N40" s="592" t="s">
        <v>487</v>
      </c>
      <c r="O40" s="592"/>
      <c r="P40" s="592"/>
      <c r="Q40" s="592"/>
      <c r="R40" s="592"/>
      <c r="S40" s="592"/>
      <c r="T40" s="592"/>
      <c r="U40" s="592"/>
      <c r="V40" s="592"/>
      <c r="W40" s="592"/>
    </row>
    <row r="41" spans="2:23" ht="15" customHeight="1" x14ac:dyDescent="0.15">
      <c r="C41" s="592" t="s">
        <v>488</v>
      </c>
      <c r="N41" s="93" t="s">
        <v>489</v>
      </c>
      <c r="O41" s="93"/>
      <c r="P41" s="93"/>
      <c r="Q41" s="93"/>
      <c r="R41" s="93"/>
      <c r="S41" s="93"/>
      <c r="T41" s="93"/>
      <c r="U41" s="93"/>
      <c r="V41" s="93"/>
    </row>
    <row r="42" spans="2:23" ht="15" customHeight="1" x14ac:dyDescent="0.15">
      <c r="C42" s="592" t="s">
        <v>490</v>
      </c>
      <c r="N42" s="93" t="s">
        <v>491</v>
      </c>
      <c r="O42" s="93"/>
      <c r="P42" s="93"/>
      <c r="Q42" s="93"/>
      <c r="R42" s="93"/>
      <c r="S42" s="93"/>
      <c r="T42" s="93"/>
      <c r="U42" s="93"/>
      <c r="V42" s="93"/>
    </row>
    <row r="43" spans="2:23" x14ac:dyDescent="0.15">
      <c r="C43" s="93" t="s">
        <v>492</v>
      </c>
      <c r="N43" s="93" t="s">
        <v>493</v>
      </c>
      <c r="O43" s="93"/>
      <c r="P43" s="93"/>
      <c r="Q43" s="93"/>
      <c r="R43" s="93"/>
      <c r="S43" s="93"/>
      <c r="T43" s="93"/>
      <c r="U43" s="93"/>
      <c r="V43" s="93"/>
    </row>
    <row r="44" spans="2:23" x14ac:dyDescent="0.15">
      <c r="N44" s="93"/>
    </row>
    <row r="45" spans="2:23" x14ac:dyDescent="0.15">
      <c r="N45" s="9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10"/>
  <dataValidations count="3">
    <dataValidation type="list" allowBlank="1" showInputMessage="1" showErrorMessage="1" sqref="E15:E16 P15:P16 P32:P33 E32:E33" xr:uid="{45E5EBA4-3F03-4E34-A1CD-B821CB96313E}">
      <formula1>$Y$2:$Y$5</formula1>
    </dataValidation>
    <dataValidation type="list" allowBlank="1" showInputMessage="1" showErrorMessage="1" sqref="D11:E12 O11:P12 D28:E29 O28:P29" xr:uid="{57D223D0-7DBF-4ADE-B43E-6E3B8959FC3A}">
      <formula1>INDIRECT(D9)</formula1>
    </dataValidation>
    <dataValidation type="list" allowBlank="1" showInputMessage="1" showErrorMessage="1" sqref="D14:E14 O14:P14 O31:P31 D31:E31" xr:uid="{3AC8470C-F876-49E0-B7BF-6780611458E4}">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26352-F411-43D0-98EB-93967EE79C66}">
  <sheetPr>
    <pageSetUpPr fitToPage="1"/>
  </sheetPr>
  <dimension ref="B1:Y45"/>
  <sheetViews>
    <sheetView showGridLines="0" showZeros="0" view="pageBreakPreview" zoomScale="85" zoomScaleNormal="100" zoomScaleSheetLayoutView="85" workbookViewId="0">
      <selection activeCell="B7" sqref="B7:I21"/>
    </sheetView>
  </sheetViews>
  <sheetFormatPr defaultColWidth="9" defaultRowHeight="12" x14ac:dyDescent="0.15"/>
  <cols>
    <col min="1" max="1" width="1.5" style="513" customWidth="1"/>
    <col min="2" max="4" width="5.875" style="4" customWidth="1"/>
    <col min="5" max="5" width="9.375" style="4" customWidth="1"/>
    <col min="6" max="12" width="7.625" style="4" customWidth="1"/>
    <col min="13" max="15" width="5.875" style="4" customWidth="1"/>
    <col min="16" max="16" width="9.375" style="4" customWidth="1"/>
    <col min="17" max="23" width="7.625" style="4" customWidth="1"/>
    <col min="24" max="24" width="1.5" style="513" customWidth="1"/>
    <col min="25" max="25" width="0" style="513" hidden="1" customWidth="1"/>
    <col min="26" max="16384" width="9" style="513"/>
  </cols>
  <sheetData>
    <row r="1" spans="2:25" ht="9" customHeight="1" x14ac:dyDescent="0.15"/>
    <row r="2" spans="2:25" s="4" customFormat="1" ht="22.5" customHeight="1" x14ac:dyDescent="0.15">
      <c r="B2" s="514" t="s">
        <v>461</v>
      </c>
      <c r="C2" s="514"/>
      <c r="D2" s="514"/>
      <c r="E2" s="514"/>
      <c r="F2" s="514"/>
      <c r="G2" s="514"/>
      <c r="H2" s="514"/>
      <c r="I2" s="514"/>
      <c r="J2" s="514"/>
      <c r="K2" s="514"/>
      <c r="L2" s="514"/>
      <c r="M2" s="514"/>
      <c r="N2" s="514"/>
      <c r="O2" s="514"/>
      <c r="P2" s="514"/>
      <c r="Q2" s="514"/>
      <c r="R2" s="514"/>
      <c r="S2" s="514"/>
      <c r="T2" s="514"/>
      <c r="U2" s="514"/>
      <c r="V2" s="514"/>
      <c r="W2" s="514"/>
      <c r="Y2" s="346" t="s">
        <v>336</v>
      </c>
    </row>
    <row r="3" spans="2:25" s="4" customFormat="1" ht="20.100000000000001" customHeight="1" x14ac:dyDescent="0.15">
      <c r="B3" s="515" t="s">
        <v>8</v>
      </c>
      <c r="C3" s="515"/>
      <c r="D3" s="516" t="s">
        <v>327</v>
      </c>
      <c r="E3" s="516"/>
      <c r="F3" s="516"/>
      <c r="G3" s="516"/>
      <c r="H3" s="293" t="s">
        <v>9</v>
      </c>
      <c r="I3" s="293"/>
      <c r="J3" s="517" t="s">
        <v>339</v>
      </c>
      <c r="K3" s="517"/>
      <c r="L3" s="517"/>
      <c r="M3" s="301" t="s">
        <v>462</v>
      </c>
      <c r="N3" s="301"/>
      <c r="O3" s="301"/>
      <c r="P3" s="518" t="s">
        <v>349</v>
      </c>
      <c r="Q3" s="518"/>
      <c r="R3" s="518"/>
      <c r="S3" s="275" t="s">
        <v>383</v>
      </c>
      <c r="T3" s="277"/>
      <c r="U3" s="519">
        <v>45113</v>
      </c>
      <c r="V3" s="520"/>
      <c r="W3" s="521"/>
      <c r="Y3" s="346" t="s">
        <v>342</v>
      </c>
    </row>
    <row r="4" spans="2:25" s="4" customFormat="1" ht="20.100000000000001" customHeight="1" x14ac:dyDescent="0.15">
      <c r="B4" s="522" t="s">
        <v>0</v>
      </c>
      <c r="C4" s="522"/>
      <c r="D4" s="523" t="s">
        <v>328</v>
      </c>
      <c r="E4" s="523"/>
      <c r="F4" s="523"/>
      <c r="G4" s="523"/>
      <c r="H4" s="254" t="s">
        <v>1</v>
      </c>
      <c r="I4" s="254"/>
      <c r="J4" s="517" t="s">
        <v>315</v>
      </c>
      <c r="K4" s="517"/>
      <c r="L4" s="517"/>
      <c r="M4" s="301" t="s">
        <v>463</v>
      </c>
      <c r="N4" s="301"/>
      <c r="O4" s="301"/>
      <c r="P4" s="518" t="s">
        <v>354</v>
      </c>
      <c r="Q4" s="518"/>
      <c r="R4" s="518"/>
      <c r="S4" s="358"/>
      <c r="T4" s="359"/>
      <c r="U4" s="524"/>
      <c r="V4" s="525"/>
      <c r="W4" s="526"/>
      <c r="Y4" s="346" t="s">
        <v>346</v>
      </c>
    </row>
    <row r="5" spans="2:25" s="4" customFormat="1" ht="20.100000000000001" customHeight="1" x14ac:dyDescent="0.15">
      <c r="B5" s="527" t="s">
        <v>464</v>
      </c>
      <c r="C5" s="528" t="s">
        <v>465</v>
      </c>
      <c r="D5" s="529" t="s">
        <v>501</v>
      </c>
      <c r="E5" s="530"/>
      <c r="F5" s="531"/>
      <c r="G5" s="532"/>
      <c r="H5" s="532"/>
      <c r="I5" s="532"/>
      <c r="J5" s="532"/>
      <c r="K5" s="532"/>
      <c r="L5" s="532"/>
      <c r="M5" s="533" t="s">
        <v>464</v>
      </c>
      <c r="N5" s="534" t="s">
        <v>465</v>
      </c>
      <c r="O5" s="535" t="s">
        <v>502</v>
      </c>
      <c r="P5" s="536"/>
      <c r="Q5" s="537"/>
      <c r="R5" s="538"/>
      <c r="S5" s="538"/>
      <c r="T5" s="538"/>
      <c r="U5" s="538"/>
      <c r="V5" s="538"/>
      <c r="W5" s="539"/>
      <c r="Y5" s="346" t="s">
        <v>351</v>
      </c>
    </row>
    <row r="6" spans="2:25" s="4" customFormat="1" ht="20.100000000000001" customHeight="1" x14ac:dyDescent="0.15">
      <c r="B6" s="527"/>
      <c r="C6" s="540"/>
      <c r="D6" s="541"/>
      <c r="E6" s="542"/>
      <c r="F6" s="531"/>
      <c r="G6" s="532"/>
      <c r="H6" s="532"/>
      <c r="I6" s="532"/>
      <c r="J6" s="532"/>
      <c r="K6" s="532"/>
      <c r="L6" s="532"/>
      <c r="M6" s="527"/>
      <c r="N6" s="540"/>
      <c r="O6" s="541"/>
      <c r="P6" s="542"/>
      <c r="Q6" s="531"/>
      <c r="R6" s="532"/>
      <c r="S6" s="532"/>
      <c r="T6" s="532"/>
      <c r="U6" s="532"/>
      <c r="V6" s="532"/>
      <c r="W6" s="543"/>
    </row>
    <row r="7" spans="2:25" s="4" customFormat="1" ht="20.100000000000001" customHeight="1" x14ac:dyDescent="0.15">
      <c r="B7" s="527"/>
      <c r="C7" s="534" t="s">
        <v>467</v>
      </c>
      <c r="D7" s="535">
        <v>1</v>
      </c>
      <c r="E7" s="536"/>
      <c r="F7" s="531"/>
      <c r="G7" s="532"/>
      <c r="H7" s="532"/>
      <c r="I7" s="532"/>
      <c r="J7" s="532"/>
      <c r="K7" s="532"/>
      <c r="L7" s="532"/>
      <c r="M7" s="527"/>
      <c r="N7" s="534" t="s">
        <v>467</v>
      </c>
      <c r="O7" s="535">
        <v>1</v>
      </c>
      <c r="P7" s="536"/>
      <c r="Q7" s="531"/>
      <c r="R7" s="532"/>
      <c r="S7" s="532"/>
      <c r="T7" s="532"/>
      <c r="U7" s="532"/>
      <c r="V7" s="532"/>
      <c r="W7" s="543"/>
    </row>
    <row r="8" spans="2:25" s="4" customFormat="1" ht="20.100000000000001" customHeight="1" x14ac:dyDescent="0.15">
      <c r="B8" s="544"/>
      <c r="C8" s="540"/>
      <c r="D8" s="541"/>
      <c r="E8" s="542"/>
      <c r="F8" s="531"/>
      <c r="G8" s="532"/>
      <c r="H8" s="532"/>
      <c r="I8" s="532"/>
      <c r="J8" s="532"/>
      <c r="K8" s="532"/>
      <c r="L8" s="532"/>
      <c r="M8" s="544"/>
      <c r="N8" s="540"/>
      <c r="O8" s="541"/>
      <c r="P8" s="542"/>
      <c r="Q8" s="531"/>
      <c r="R8" s="532"/>
      <c r="S8" s="532"/>
      <c r="T8" s="532"/>
      <c r="U8" s="532"/>
      <c r="V8" s="532"/>
      <c r="W8" s="543"/>
    </row>
    <row r="9" spans="2:25" s="4" customFormat="1" ht="17.100000000000001" customHeight="1" x14ac:dyDescent="0.15">
      <c r="B9" s="287" t="s">
        <v>468</v>
      </c>
      <c r="C9" s="287" t="s">
        <v>469</v>
      </c>
      <c r="D9" s="535" t="s">
        <v>305</v>
      </c>
      <c r="E9" s="536"/>
      <c r="F9" s="531"/>
      <c r="G9" s="532"/>
      <c r="H9" s="532"/>
      <c r="I9" s="532"/>
      <c r="J9" s="532"/>
      <c r="K9" s="532"/>
      <c r="L9" s="532"/>
      <c r="M9" s="287" t="s">
        <v>468</v>
      </c>
      <c r="N9" s="287" t="s">
        <v>469</v>
      </c>
      <c r="O9" s="535" t="s">
        <v>305</v>
      </c>
      <c r="P9" s="536"/>
      <c r="Q9" s="531"/>
      <c r="R9" s="532"/>
      <c r="S9" s="532"/>
      <c r="T9" s="532"/>
      <c r="U9" s="532"/>
      <c r="V9" s="532"/>
      <c r="W9" s="543"/>
    </row>
    <row r="10" spans="2:25" s="4" customFormat="1" ht="17.100000000000001" customHeight="1" x14ac:dyDescent="0.15">
      <c r="B10" s="287"/>
      <c r="C10" s="287"/>
      <c r="D10" s="541"/>
      <c r="E10" s="542"/>
      <c r="F10" s="531"/>
      <c r="G10" s="532"/>
      <c r="H10" s="532"/>
      <c r="I10" s="532"/>
      <c r="J10" s="532"/>
      <c r="K10" s="532"/>
      <c r="L10" s="532"/>
      <c r="M10" s="287"/>
      <c r="N10" s="287"/>
      <c r="O10" s="541"/>
      <c r="P10" s="542"/>
      <c r="Q10" s="531"/>
      <c r="R10" s="532"/>
      <c r="S10" s="532"/>
      <c r="T10" s="532"/>
      <c r="U10" s="532"/>
      <c r="V10" s="532"/>
      <c r="W10" s="543"/>
    </row>
    <row r="11" spans="2:25" s="4" customFormat="1" ht="17.100000000000001" customHeight="1" x14ac:dyDescent="0.15">
      <c r="B11" s="287"/>
      <c r="C11" s="287" t="s">
        <v>470</v>
      </c>
      <c r="D11" s="545" t="s">
        <v>270</v>
      </c>
      <c r="E11" s="546"/>
      <c r="F11" s="531"/>
      <c r="G11" s="532"/>
      <c r="H11" s="532"/>
      <c r="I11" s="532"/>
      <c r="J11" s="532"/>
      <c r="K11" s="532"/>
      <c r="L11" s="532"/>
      <c r="M11" s="287"/>
      <c r="N11" s="287" t="s">
        <v>470</v>
      </c>
      <c r="O11" s="535" t="s">
        <v>270</v>
      </c>
      <c r="P11" s="536"/>
      <c r="Q11" s="531"/>
      <c r="R11" s="532"/>
      <c r="S11" s="532"/>
      <c r="T11" s="532"/>
      <c r="U11" s="532"/>
      <c r="V11" s="532"/>
      <c r="W11" s="543"/>
    </row>
    <row r="12" spans="2:25" s="4" customFormat="1" ht="17.100000000000001" customHeight="1" x14ac:dyDescent="0.15">
      <c r="B12" s="287"/>
      <c r="C12" s="287"/>
      <c r="D12" s="547"/>
      <c r="E12" s="548"/>
      <c r="F12" s="531"/>
      <c r="G12" s="532"/>
      <c r="H12" s="532"/>
      <c r="I12" s="532"/>
      <c r="J12" s="532"/>
      <c r="K12" s="532"/>
      <c r="L12" s="532"/>
      <c r="M12" s="287"/>
      <c r="N12" s="287"/>
      <c r="O12" s="541"/>
      <c r="P12" s="542"/>
      <c r="Q12" s="531"/>
      <c r="R12" s="532"/>
      <c r="S12" s="532"/>
      <c r="T12" s="532"/>
      <c r="U12" s="532"/>
      <c r="V12" s="532"/>
      <c r="W12" s="543"/>
    </row>
    <row r="13" spans="2:25" s="4" customFormat="1" ht="17.100000000000001" customHeight="1" x14ac:dyDescent="0.15">
      <c r="B13" s="232" t="s">
        <v>471</v>
      </c>
      <c r="C13" s="234"/>
      <c r="D13" s="549" t="s">
        <v>143</v>
      </c>
      <c r="E13" s="550"/>
      <c r="F13" s="531"/>
      <c r="G13" s="532"/>
      <c r="H13" s="532"/>
      <c r="I13" s="532"/>
      <c r="J13" s="532"/>
      <c r="K13" s="532"/>
      <c r="L13" s="532"/>
      <c r="M13" s="232" t="s">
        <v>471</v>
      </c>
      <c r="N13" s="234"/>
      <c r="O13" s="549" t="s">
        <v>143</v>
      </c>
      <c r="P13" s="550"/>
      <c r="Q13" s="531"/>
      <c r="R13" s="532"/>
      <c r="S13" s="532"/>
      <c r="T13" s="532"/>
      <c r="U13" s="532"/>
      <c r="V13" s="532"/>
      <c r="W13" s="543"/>
    </row>
    <row r="14" spans="2:25" s="4" customFormat="1" ht="17.100000000000001" customHeight="1" x14ac:dyDescent="0.15">
      <c r="B14" s="232" t="s">
        <v>472</v>
      </c>
      <c r="C14" s="234"/>
      <c r="D14" s="541" t="s">
        <v>303</v>
      </c>
      <c r="E14" s="542"/>
      <c r="F14" s="531"/>
      <c r="G14" s="532"/>
      <c r="H14" s="532"/>
      <c r="I14" s="532"/>
      <c r="J14" s="532"/>
      <c r="K14" s="532"/>
      <c r="L14" s="532"/>
      <c r="M14" s="232" t="s">
        <v>472</v>
      </c>
      <c r="N14" s="234"/>
      <c r="O14" s="541" t="s">
        <v>303</v>
      </c>
      <c r="P14" s="542"/>
      <c r="Q14" s="531"/>
      <c r="R14" s="532"/>
      <c r="S14" s="532"/>
      <c r="T14" s="532"/>
      <c r="U14" s="532"/>
      <c r="V14" s="532"/>
      <c r="W14" s="543"/>
    </row>
    <row r="15" spans="2:25" s="4" customFormat="1" ht="17.100000000000001" customHeight="1" x14ac:dyDescent="0.15">
      <c r="B15" s="275" t="s">
        <v>473</v>
      </c>
      <c r="C15" s="551" t="s">
        <v>408</v>
      </c>
      <c r="D15" s="552"/>
      <c r="E15" s="553"/>
      <c r="F15" s="531"/>
      <c r="G15" s="532"/>
      <c r="H15" s="532"/>
      <c r="I15" s="532"/>
      <c r="J15" s="532"/>
      <c r="K15" s="532"/>
      <c r="L15" s="532"/>
      <c r="M15" s="275" t="s">
        <v>473</v>
      </c>
      <c r="N15" s="551" t="s">
        <v>408</v>
      </c>
      <c r="O15" s="552"/>
      <c r="P15" s="553"/>
      <c r="Q15" s="531"/>
      <c r="R15" s="532"/>
      <c r="S15" s="532"/>
      <c r="T15" s="532"/>
      <c r="U15" s="532"/>
      <c r="V15" s="532"/>
      <c r="W15" s="543"/>
    </row>
    <row r="16" spans="2:25" s="4" customFormat="1" ht="17.100000000000001" customHeight="1" x14ac:dyDescent="0.15">
      <c r="B16" s="278"/>
      <c r="C16" s="551" t="s">
        <v>409</v>
      </c>
      <c r="D16" s="552"/>
      <c r="E16" s="554" t="s">
        <v>346</v>
      </c>
      <c r="F16" s="555"/>
      <c r="G16" s="556"/>
      <c r="H16" s="556"/>
      <c r="I16" s="556"/>
      <c r="J16" s="556"/>
      <c r="K16" s="556"/>
      <c r="L16" s="556"/>
      <c r="M16" s="278"/>
      <c r="N16" s="551" t="s">
        <v>409</v>
      </c>
      <c r="O16" s="552"/>
      <c r="P16" s="554" t="s">
        <v>346</v>
      </c>
      <c r="Q16" s="555"/>
      <c r="R16" s="556"/>
      <c r="S16" s="556"/>
      <c r="T16" s="556"/>
      <c r="U16" s="556"/>
      <c r="V16" s="556"/>
      <c r="W16" s="557"/>
    </row>
    <row r="17" spans="2:23" s="4" customFormat="1" ht="17.100000000000001" customHeight="1" x14ac:dyDescent="0.15">
      <c r="B17" s="232" t="s">
        <v>399</v>
      </c>
      <c r="C17" s="233"/>
      <c r="D17" s="234"/>
      <c r="E17" s="558" t="s">
        <v>416</v>
      </c>
      <c r="F17" s="559"/>
      <c r="G17" s="559"/>
      <c r="H17" s="559"/>
      <c r="I17" s="559"/>
      <c r="J17" s="559"/>
      <c r="K17" s="559"/>
      <c r="L17" s="560"/>
      <c r="M17" s="232" t="s">
        <v>399</v>
      </c>
      <c r="N17" s="233"/>
      <c r="O17" s="234"/>
      <c r="P17" s="558" t="s">
        <v>425</v>
      </c>
      <c r="Q17" s="559"/>
      <c r="R17" s="559"/>
      <c r="S17" s="559"/>
      <c r="T17" s="559"/>
      <c r="U17" s="559"/>
      <c r="V17" s="559"/>
      <c r="W17" s="560"/>
    </row>
    <row r="18" spans="2:23" s="4" customFormat="1" ht="17.100000000000001" customHeight="1" x14ac:dyDescent="0.15">
      <c r="B18" s="232" t="s">
        <v>474</v>
      </c>
      <c r="C18" s="233"/>
      <c r="D18" s="234"/>
      <c r="E18" s="561" t="s">
        <v>331</v>
      </c>
      <c r="F18" s="562"/>
      <c r="G18" s="562"/>
      <c r="H18" s="562"/>
      <c r="I18" s="562"/>
      <c r="J18" s="562"/>
      <c r="K18" s="562"/>
      <c r="L18" s="562"/>
      <c r="M18" s="232" t="s">
        <v>474</v>
      </c>
      <c r="N18" s="233"/>
      <c r="O18" s="234"/>
      <c r="P18" s="561" t="s">
        <v>331</v>
      </c>
      <c r="Q18" s="562"/>
      <c r="R18" s="562"/>
      <c r="S18" s="562"/>
      <c r="T18" s="562"/>
      <c r="U18" s="562"/>
      <c r="V18" s="562"/>
      <c r="W18" s="563"/>
    </row>
    <row r="19" spans="2:23" s="4" customFormat="1" ht="17.100000000000001" customHeight="1" x14ac:dyDescent="0.15">
      <c r="B19" s="232" t="s">
        <v>475</v>
      </c>
      <c r="C19" s="233"/>
      <c r="D19" s="234"/>
      <c r="E19" s="561" t="s">
        <v>417</v>
      </c>
      <c r="F19" s="562"/>
      <c r="G19" s="562"/>
      <c r="H19" s="564"/>
      <c r="I19" s="564"/>
      <c r="J19" s="564"/>
      <c r="K19" s="564"/>
      <c r="L19" s="565"/>
      <c r="M19" s="232" t="s">
        <v>475</v>
      </c>
      <c r="N19" s="233"/>
      <c r="O19" s="234"/>
      <c r="P19" s="561" t="s">
        <v>417</v>
      </c>
      <c r="Q19" s="562"/>
      <c r="R19" s="562"/>
      <c r="S19" s="564"/>
      <c r="T19" s="564"/>
      <c r="U19" s="564"/>
      <c r="V19" s="564"/>
      <c r="W19" s="565"/>
    </row>
    <row r="20" spans="2:23" s="4" customFormat="1" ht="17.100000000000001" customHeight="1" x14ac:dyDescent="0.15">
      <c r="B20" s="232" t="s">
        <v>476</v>
      </c>
      <c r="C20" s="233"/>
      <c r="D20" s="234"/>
      <c r="E20" s="561"/>
      <c r="F20" s="562"/>
      <c r="G20" s="562"/>
      <c r="H20" s="566" t="s">
        <v>477</v>
      </c>
      <c r="I20" s="567"/>
      <c r="J20" s="568"/>
      <c r="K20" s="569"/>
      <c r="L20" s="569"/>
      <c r="M20" s="232" t="s">
        <v>476</v>
      </c>
      <c r="N20" s="233"/>
      <c r="O20" s="234"/>
      <c r="P20" s="561"/>
      <c r="Q20" s="562"/>
      <c r="R20" s="562"/>
      <c r="S20" s="566" t="s">
        <v>477</v>
      </c>
      <c r="T20" s="567"/>
      <c r="U20" s="568"/>
      <c r="V20" s="569"/>
      <c r="W20" s="570"/>
    </row>
    <row r="21" spans="2:23" s="4" customFormat="1" ht="17.100000000000001" customHeight="1" x14ac:dyDescent="0.15">
      <c r="B21" s="232" t="s">
        <v>478</v>
      </c>
      <c r="C21" s="233"/>
      <c r="D21" s="571" t="s">
        <v>503</v>
      </c>
      <c r="E21" s="572"/>
      <c r="F21" s="572"/>
      <c r="G21" s="572"/>
      <c r="H21" s="572"/>
      <c r="I21" s="572"/>
      <c r="J21" s="572"/>
      <c r="K21" s="572"/>
      <c r="L21" s="572"/>
      <c r="M21" s="573" t="s">
        <v>478</v>
      </c>
      <c r="N21" s="574"/>
      <c r="O21" s="571" t="s">
        <v>504</v>
      </c>
      <c r="P21" s="572"/>
      <c r="Q21" s="572"/>
      <c r="R21" s="572"/>
      <c r="S21" s="572"/>
      <c r="T21" s="572"/>
      <c r="U21" s="572"/>
      <c r="V21" s="572"/>
      <c r="W21" s="575"/>
    </row>
    <row r="22" spans="2:23" s="4" customFormat="1" ht="20.100000000000001" customHeight="1" x14ac:dyDescent="0.15">
      <c r="B22" s="527" t="s">
        <v>464</v>
      </c>
      <c r="C22" s="528" t="s">
        <v>465</v>
      </c>
      <c r="D22" s="529" t="s">
        <v>505</v>
      </c>
      <c r="E22" s="530"/>
      <c r="F22" s="531"/>
      <c r="G22" s="532"/>
      <c r="H22" s="532"/>
      <c r="I22" s="532"/>
      <c r="J22" s="532"/>
      <c r="K22" s="532"/>
      <c r="L22" s="532"/>
      <c r="M22" s="527" t="s">
        <v>464</v>
      </c>
      <c r="N22" s="528" t="s">
        <v>465</v>
      </c>
      <c r="O22" s="576" t="s">
        <v>506</v>
      </c>
      <c r="P22" s="577"/>
      <c r="Q22" s="531"/>
      <c r="R22" s="532"/>
      <c r="S22" s="532"/>
      <c r="T22" s="532"/>
      <c r="U22" s="532"/>
      <c r="V22" s="532"/>
      <c r="W22" s="543"/>
    </row>
    <row r="23" spans="2:23" s="4" customFormat="1" ht="20.100000000000001" customHeight="1" x14ac:dyDescent="0.15">
      <c r="B23" s="527"/>
      <c r="C23" s="540"/>
      <c r="D23" s="541"/>
      <c r="E23" s="542"/>
      <c r="F23" s="531"/>
      <c r="G23" s="532"/>
      <c r="H23" s="532"/>
      <c r="I23" s="532"/>
      <c r="J23" s="532"/>
      <c r="K23" s="532"/>
      <c r="L23" s="532"/>
      <c r="M23" s="527"/>
      <c r="N23" s="540"/>
      <c r="O23" s="578"/>
      <c r="P23" s="579"/>
      <c r="Q23" s="531"/>
      <c r="R23" s="532"/>
      <c r="S23" s="532"/>
      <c r="T23" s="532"/>
      <c r="U23" s="532"/>
      <c r="V23" s="532"/>
      <c r="W23" s="543"/>
    </row>
    <row r="24" spans="2:23" s="4" customFormat="1" ht="20.100000000000001" customHeight="1" x14ac:dyDescent="0.15">
      <c r="B24" s="527"/>
      <c r="C24" s="534" t="s">
        <v>467</v>
      </c>
      <c r="D24" s="535">
        <v>1</v>
      </c>
      <c r="E24" s="536"/>
      <c r="F24" s="531"/>
      <c r="G24" s="532"/>
      <c r="H24" s="532"/>
      <c r="I24" s="532"/>
      <c r="J24" s="532"/>
      <c r="K24" s="532"/>
      <c r="L24" s="532"/>
      <c r="M24" s="527"/>
      <c r="N24" s="534" t="s">
        <v>467</v>
      </c>
      <c r="O24" s="580">
        <v>1</v>
      </c>
      <c r="P24" s="581"/>
      <c r="Q24" s="531"/>
      <c r="R24" s="532"/>
      <c r="S24" s="532"/>
      <c r="T24" s="532"/>
      <c r="U24" s="532"/>
      <c r="V24" s="532"/>
      <c r="W24" s="543"/>
    </row>
    <row r="25" spans="2:23" s="4" customFormat="1" ht="20.100000000000001" customHeight="1" x14ac:dyDescent="0.15">
      <c r="B25" s="544"/>
      <c r="C25" s="540"/>
      <c r="D25" s="541"/>
      <c r="E25" s="542"/>
      <c r="F25" s="531"/>
      <c r="G25" s="532"/>
      <c r="H25" s="532"/>
      <c r="I25" s="532"/>
      <c r="J25" s="532"/>
      <c r="K25" s="532"/>
      <c r="L25" s="532"/>
      <c r="M25" s="544"/>
      <c r="N25" s="540"/>
      <c r="O25" s="582"/>
      <c r="P25" s="583"/>
      <c r="Q25" s="531"/>
      <c r="R25" s="532"/>
      <c r="S25" s="532"/>
      <c r="T25" s="532"/>
      <c r="U25" s="532"/>
      <c r="V25" s="532"/>
      <c r="W25" s="543"/>
    </row>
    <row r="26" spans="2:23" s="4" customFormat="1" ht="17.100000000000001" customHeight="1" x14ac:dyDescent="0.15">
      <c r="B26" s="287" t="s">
        <v>468</v>
      </c>
      <c r="C26" s="287" t="s">
        <v>469</v>
      </c>
      <c r="D26" s="535" t="s">
        <v>305</v>
      </c>
      <c r="E26" s="536"/>
      <c r="F26" s="531"/>
      <c r="G26" s="532"/>
      <c r="H26" s="532"/>
      <c r="I26" s="532"/>
      <c r="J26" s="532"/>
      <c r="K26" s="532"/>
      <c r="L26" s="532"/>
      <c r="M26" s="287" t="s">
        <v>468</v>
      </c>
      <c r="N26" s="287" t="s">
        <v>469</v>
      </c>
      <c r="O26" s="584" t="s">
        <v>305</v>
      </c>
      <c r="P26" s="585"/>
      <c r="Q26" s="531"/>
      <c r="R26" s="532"/>
      <c r="S26" s="532"/>
      <c r="T26" s="532"/>
      <c r="U26" s="532"/>
      <c r="V26" s="532"/>
      <c r="W26" s="543"/>
    </row>
    <row r="27" spans="2:23" s="4" customFormat="1" ht="17.100000000000001" customHeight="1" x14ac:dyDescent="0.15">
      <c r="B27" s="287"/>
      <c r="C27" s="287"/>
      <c r="D27" s="541"/>
      <c r="E27" s="542"/>
      <c r="F27" s="531"/>
      <c r="G27" s="532"/>
      <c r="H27" s="532"/>
      <c r="I27" s="532"/>
      <c r="J27" s="532"/>
      <c r="K27" s="532"/>
      <c r="L27" s="532"/>
      <c r="M27" s="287"/>
      <c r="N27" s="287"/>
      <c r="O27" s="578"/>
      <c r="P27" s="579"/>
      <c r="Q27" s="531"/>
      <c r="R27" s="532"/>
      <c r="S27" s="532"/>
      <c r="T27" s="532"/>
      <c r="U27" s="532"/>
      <c r="V27" s="532"/>
      <c r="W27" s="543"/>
    </row>
    <row r="28" spans="2:23" s="4" customFormat="1" ht="17.100000000000001" customHeight="1" x14ac:dyDescent="0.15">
      <c r="B28" s="287"/>
      <c r="C28" s="287" t="s">
        <v>470</v>
      </c>
      <c r="D28" s="535" t="s">
        <v>271</v>
      </c>
      <c r="E28" s="536"/>
      <c r="F28" s="531"/>
      <c r="G28" s="532"/>
      <c r="H28" s="532"/>
      <c r="I28" s="532"/>
      <c r="J28" s="532"/>
      <c r="K28" s="532"/>
      <c r="L28" s="532"/>
      <c r="M28" s="287"/>
      <c r="N28" s="287" t="s">
        <v>470</v>
      </c>
      <c r="O28" s="576" t="s">
        <v>269</v>
      </c>
      <c r="P28" s="577"/>
      <c r="Q28" s="531"/>
      <c r="R28" s="532"/>
      <c r="S28" s="532"/>
      <c r="T28" s="532"/>
      <c r="U28" s="532"/>
      <c r="V28" s="532"/>
      <c r="W28" s="543"/>
    </row>
    <row r="29" spans="2:23" s="4" customFormat="1" ht="17.100000000000001" customHeight="1" x14ac:dyDescent="0.15">
      <c r="B29" s="287"/>
      <c r="C29" s="287"/>
      <c r="D29" s="541"/>
      <c r="E29" s="542"/>
      <c r="F29" s="531"/>
      <c r="G29" s="532"/>
      <c r="H29" s="532"/>
      <c r="I29" s="532"/>
      <c r="J29" s="532"/>
      <c r="K29" s="532"/>
      <c r="L29" s="532"/>
      <c r="M29" s="287"/>
      <c r="N29" s="287"/>
      <c r="O29" s="578"/>
      <c r="P29" s="579"/>
      <c r="Q29" s="531"/>
      <c r="R29" s="532"/>
      <c r="S29" s="532"/>
      <c r="T29" s="532"/>
      <c r="U29" s="532"/>
      <c r="V29" s="532"/>
      <c r="W29" s="543"/>
    </row>
    <row r="30" spans="2:23" s="4" customFormat="1" ht="17.100000000000001" customHeight="1" x14ac:dyDescent="0.15">
      <c r="B30" s="232" t="s">
        <v>471</v>
      </c>
      <c r="C30" s="234"/>
      <c r="D30" s="549" t="s">
        <v>143</v>
      </c>
      <c r="E30" s="550"/>
      <c r="F30" s="531"/>
      <c r="G30" s="532"/>
      <c r="H30" s="532"/>
      <c r="I30" s="532"/>
      <c r="J30" s="532"/>
      <c r="K30" s="532"/>
      <c r="L30" s="532"/>
      <c r="M30" s="232" t="s">
        <v>471</v>
      </c>
      <c r="N30" s="234"/>
      <c r="O30" s="586" t="s">
        <v>143</v>
      </c>
      <c r="P30" s="587"/>
      <c r="Q30" s="531"/>
      <c r="R30" s="532"/>
      <c r="S30" s="532"/>
      <c r="T30" s="532"/>
      <c r="U30" s="532"/>
      <c r="V30" s="532"/>
      <c r="W30" s="543"/>
    </row>
    <row r="31" spans="2:23" s="4" customFormat="1" ht="17.100000000000001" customHeight="1" x14ac:dyDescent="0.15">
      <c r="B31" s="232" t="s">
        <v>472</v>
      </c>
      <c r="C31" s="234"/>
      <c r="D31" s="541" t="s">
        <v>303</v>
      </c>
      <c r="E31" s="542"/>
      <c r="F31" s="531"/>
      <c r="G31" s="532"/>
      <c r="H31" s="532"/>
      <c r="I31" s="532"/>
      <c r="J31" s="532"/>
      <c r="K31" s="532"/>
      <c r="L31" s="532"/>
      <c r="M31" s="232" t="s">
        <v>472</v>
      </c>
      <c r="N31" s="234"/>
      <c r="O31" s="586" t="s">
        <v>303</v>
      </c>
      <c r="P31" s="587"/>
      <c r="Q31" s="531"/>
      <c r="R31" s="532"/>
      <c r="S31" s="532"/>
      <c r="T31" s="532"/>
      <c r="U31" s="532"/>
      <c r="V31" s="532"/>
      <c r="W31" s="543"/>
    </row>
    <row r="32" spans="2:23" s="4" customFormat="1" ht="17.100000000000001" customHeight="1" x14ac:dyDescent="0.15">
      <c r="B32" s="275" t="s">
        <v>473</v>
      </c>
      <c r="C32" s="551" t="s">
        <v>408</v>
      </c>
      <c r="D32" s="552"/>
      <c r="E32" s="553" t="s">
        <v>346</v>
      </c>
      <c r="F32" s="531"/>
      <c r="G32" s="532"/>
      <c r="H32" s="532"/>
      <c r="I32" s="532"/>
      <c r="J32" s="532"/>
      <c r="K32" s="532"/>
      <c r="L32" s="532"/>
      <c r="M32" s="275" t="s">
        <v>473</v>
      </c>
      <c r="N32" s="551" t="s">
        <v>408</v>
      </c>
      <c r="O32" s="552"/>
      <c r="P32" s="554" t="s">
        <v>351</v>
      </c>
      <c r="Q32" s="531"/>
      <c r="R32" s="532"/>
      <c r="S32" s="532"/>
      <c r="T32" s="532"/>
      <c r="U32" s="532"/>
      <c r="V32" s="532"/>
      <c r="W32" s="543"/>
    </row>
    <row r="33" spans="2:23" s="4" customFormat="1" ht="17.100000000000001" customHeight="1" x14ac:dyDescent="0.15">
      <c r="B33" s="278"/>
      <c r="C33" s="551" t="s">
        <v>409</v>
      </c>
      <c r="D33" s="552"/>
      <c r="E33" s="588" t="s">
        <v>342</v>
      </c>
      <c r="F33" s="555"/>
      <c r="G33" s="556"/>
      <c r="H33" s="556"/>
      <c r="I33" s="556"/>
      <c r="J33" s="556"/>
      <c r="K33" s="556"/>
      <c r="L33" s="556"/>
      <c r="M33" s="278"/>
      <c r="N33" s="551" t="s">
        <v>409</v>
      </c>
      <c r="O33" s="552"/>
      <c r="P33" s="588" t="s">
        <v>336</v>
      </c>
      <c r="Q33" s="555"/>
      <c r="R33" s="556"/>
      <c r="S33" s="556"/>
      <c r="T33" s="556"/>
      <c r="U33" s="556"/>
      <c r="V33" s="556"/>
      <c r="W33" s="557"/>
    </row>
    <row r="34" spans="2:23" s="4" customFormat="1" ht="17.100000000000001" customHeight="1" x14ac:dyDescent="0.15">
      <c r="B34" s="232" t="s">
        <v>399</v>
      </c>
      <c r="C34" s="233"/>
      <c r="D34" s="234"/>
      <c r="E34" s="558" t="s">
        <v>426</v>
      </c>
      <c r="F34" s="559"/>
      <c r="G34" s="559"/>
      <c r="H34" s="559"/>
      <c r="I34" s="559"/>
      <c r="J34" s="559"/>
      <c r="K34" s="559"/>
      <c r="L34" s="560"/>
      <c r="M34" s="232" t="s">
        <v>399</v>
      </c>
      <c r="N34" s="233"/>
      <c r="O34" s="234"/>
      <c r="P34" s="558" t="s">
        <v>427</v>
      </c>
      <c r="Q34" s="559"/>
      <c r="R34" s="559"/>
      <c r="S34" s="559"/>
      <c r="T34" s="559"/>
      <c r="U34" s="559"/>
      <c r="V34" s="559"/>
      <c r="W34" s="560"/>
    </row>
    <row r="35" spans="2:23" s="4" customFormat="1" ht="17.100000000000001" customHeight="1" x14ac:dyDescent="0.15">
      <c r="B35" s="232" t="s">
        <v>474</v>
      </c>
      <c r="C35" s="233"/>
      <c r="D35" s="234"/>
      <c r="E35" s="561" t="s">
        <v>331</v>
      </c>
      <c r="F35" s="562"/>
      <c r="G35" s="562"/>
      <c r="H35" s="562"/>
      <c r="I35" s="562"/>
      <c r="J35" s="562"/>
      <c r="K35" s="562"/>
      <c r="L35" s="562"/>
      <c r="M35" s="232" t="s">
        <v>474</v>
      </c>
      <c r="N35" s="233"/>
      <c r="O35" s="234"/>
      <c r="P35" s="561" t="s">
        <v>331</v>
      </c>
      <c r="Q35" s="562"/>
      <c r="R35" s="562"/>
      <c r="S35" s="562"/>
      <c r="T35" s="562"/>
      <c r="U35" s="562"/>
      <c r="V35" s="562"/>
      <c r="W35" s="563"/>
    </row>
    <row r="36" spans="2:23" s="4" customFormat="1" ht="17.100000000000001" customHeight="1" x14ac:dyDescent="0.15">
      <c r="B36" s="232" t="s">
        <v>475</v>
      </c>
      <c r="C36" s="233"/>
      <c r="D36" s="234"/>
      <c r="E36" s="561" t="s">
        <v>414</v>
      </c>
      <c r="F36" s="562"/>
      <c r="G36" s="562"/>
      <c r="H36" s="564"/>
      <c r="I36" s="564"/>
      <c r="J36" s="564"/>
      <c r="K36" s="564"/>
      <c r="L36" s="565"/>
      <c r="M36" s="232" t="s">
        <v>475</v>
      </c>
      <c r="N36" s="233"/>
      <c r="O36" s="234"/>
      <c r="P36" s="561" t="s">
        <v>331</v>
      </c>
      <c r="Q36" s="562"/>
      <c r="R36" s="562"/>
      <c r="S36" s="564"/>
      <c r="T36" s="564"/>
      <c r="U36" s="564"/>
      <c r="V36" s="564"/>
      <c r="W36" s="565"/>
    </row>
    <row r="37" spans="2:23" s="4" customFormat="1" ht="17.100000000000001" customHeight="1" x14ac:dyDescent="0.15">
      <c r="B37" s="232" t="s">
        <v>476</v>
      </c>
      <c r="C37" s="233"/>
      <c r="D37" s="234"/>
      <c r="E37" s="561"/>
      <c r="F37" s="562"/>
      <c r="G37" s="562"/>
      <c r="H37" s="566" t="s">
        <v>477</v>
      </c>
      <c r="I37" s="567"/>
      <c r="J37" s="568"/>
      <c r="K37" s="569"/>
      <c r="L37" s="569"/>
      <c r="M37" s="232" t="s">
        <v>476</v>
      </c>
      <c r="N37" s="233"/>
      <c r="O37" s="234"/>
      <c r="P37" s="561"/>
      <c r="Q37" s="562"/>
      <c r="R37" s="562"/>
      <c r="S37" s="566" t="s">
        <v>477</v>
      </c>
      <c r="T37" s="567"/>
      <c r="U37" s="568"/>
      <c r="V37" s="569"/>
      <c r="W37" s="570"/>
    </row>
    <row r="38" spans="2:23" s="4" customFormat="1" ht="17.100000000000001" customHeight="1" x14ac:dyDescent="0.15">
      <c r="B38" s="278" t="s">
        <v>478</v>
      </c>
      <c r="C38" s="279"/>
      <c r="D38" s="571" t="s">
        <v>507</v>
      </c>
      <c r="E38" s="572"/>
      <c r="F38" s="572"/>
      <c r="G38" s="572"/>
      <c r="H38" s="572"/>
      <c r="I38" s="572"/>
      <c r="J38" s="572"/>
      <c r="K38" s="572"/>
      <c r="L38" s="572"/>
      <c r="M38" s="278" t="s">
        <v>478</v>
      </c>
      <c r="N38" s="279"/>
      <c r="O38" s="589" t="s">
        <v>508</v>
      </c>
      <c r="P38" s="590"/>
      <c r="Q38" s="590"/>
      <c r="R38" s="590"/>
      <c r="S38" s="590"/>
      <c r="T38" s="590"/>
      <c r="U38" s="590"/>
      <c r="V38" s="590"/>
      <c r="W38" s="591"/>
    </row>
    <row r="39" spans="2:23" ht="15" customHeight="1" x14ac:dyDescent="0.15">
      <c r="B39" s="592"/>
      <c r="C39" s="593" t="s">
        <v>485</v>
      </c>
      <c r="D39" s="594"/>
      <c r="E39" s="594"/>
      <c r="F39" s="594"/>
      <c r="G39" s="594"/>
      <c r="H39" s="594"/>
      <c r="I39" s="594"/>
      <c r="J39" s="594"/>
      <c r="K39" s="594"/>
      <c r="L39" s="594"/>
      <c r="M39" s="592"/>
      <c r="N39" s="592" t="s">
        <v>486</v>
      </c>
      <c r="O39" s="592"/>
      <c r="P39" s="592"/>
      <c r="Q39" s="592"/>
      <c r="R39" s="592"/>
      <c r="S39" s="592"/>
      <c r="T39" s="592"/>
      <c r="U39" s="592"/>
      <c r="V39" s="592"/>
      <c r="W39" s="592"/>
    </row>
    <row r="40" spans="2:23" ht="15" customHeight="1" x14ac:dyDescent="0.15">
      <c r="B40" s="592"/>
      <c r="C40" s="595"/>
      <c r="D40" s="595"/>
      <c r="E40" s="595"/>
      <c r="F40" s="595"/>
      <c r="G40" s="595"/>
      <c r="H40" s="595"/>
      <c r="I40" s="595"/>
      <c r="J40" s="595"/>
      <c r="K40" s="595"/>
      <c r="L40" s="595"/>
      <c r="M40" s="592"/>
      <c r="N40" s="592" t="s">
        <v>487</v>
      </c>
      <c r="O40" s="592"/>
      <c r="P40" s="592"/>
      <c r="Q40" s="592"/>
      <c r="R40" s="592"/>
      <c r="S40" s="592"/>
      <c r="T40" s="592"/>
      <c r="U40" s="592"/>
      <c r="V40" s="592"/>
      <c r="W40" s="592"/>
    </row>
    <row r="41" spans="2:23" ht="15" customHeight="1" x14ac:dyDescent="0.15">
      <c r="C41" s="592" t="s">
        <v>488</v>
      </c>
      <c r="N41" s="93" t="s">
        <v>489</v>
      </c>
      <c r="O41" s="93"/>
      <c r="P41" s="93"/>
      <c r="Q41" s="93"/>
      <c r="R41" s="93"/>
      <c r="S41" s="93"/>
      <c r="T41" s="93"/>
      <c r="U41" s="93"/>
      <c r="V41" s="93"/>
    </row>
    <row r="42" spans="2:23" ht="15" customHeight="1" x14ac:dyDescent="0.15">
      <c r="C42" s="592" t="s">
        <v>490</v>
      </c>
      <c r="N42" s="93" t="s">
        <v>491</v>
      </c>
      <c r="O42" s="93"/>
      <c r="P42" s="93"/>
      <c r="Q42" s="93"/>
      <c r="R42" s="93"/>
      <c r="S42" s="93"/>
      <c r="T42" s="93"/>
      <c r="U42" s="93"/>
      <c r="V42" s="93"/>
    </row>
    <row r="43" spans="2:23" x14ac:dyDescent="0.15">
      <c r="C43" s="93" t="s">
        <v>492</v>
      </c>
      <c r="N43" s="93" t="s">
        <v>493</v>
      </c>
      <c r="O43" s="93"/>
      <c r="P43" s="93"/>
      <c r="Q43" s="93"/>
      <c r="R43" s="93"/>
      <c r="S43" s="93"/>
      <c r="T43" s="93"/>
      <c r="U43" s="93"/>
      <c r="V43" s="93"/>
    </row>
    <row r="44" spans="2:23" x14ac:dyDescent="0.15">
      <c r="N44" s="93"/>
    </row>
    <row r="45" spans="2:23" x14ac:dyDescent="0.15">
      <c r="N45" s="9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10"/>
  <dataValidations count="3">
    <dataValidation type="list" allowBlank="1" showInputMessage="1" showErrorMessage="1" sqref="D14:E14 O14:P14 O31:P31 D31:E31" xr:uid="{D556E222-88E2-4498-A11C-426DE7E10113}">
      <formula1>INDIRECT(D13)</formula1>
    </dataValidation>
    <dataValidation type="list" allowBlank="1" showInputMessage="1" showErrorMessage="1" sqref="D11:E12 O11:P12 D28:E29 O28:P29" xr:uid="{77389B5B-D8DC-4294-93E7-18926A1035F6}">
      <formula1>INDIRECT(D9)</formula1>
    </dataValidation>
    <dataValidation type="list" allowBlank="1" showInputMessage="1" showErrorMessage="1" sqref="E15:E16 P15:P16 P32:P33 E32:E33" xr:uid="{99321B8C-0F3D-403F-8A2F-1965A52ED425}">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1F961-E38D-4DF8-8122-E8F14F1033E3}">
  <dimension ref="B1:Z59"/>
  <sheetViews>
    <sheetView showGridLines="0" showZeros="0" view="pageBreakPreview" zoomScale="85" zoomScaleNormal="100" zoomScaleSheetLayoutView="85" workbookViewId="0">
      <selection activeCell="B7" sqref="B7:I21"/>
    </sheetView>
  </sheetViews>
  <sheetFormatPr defaultColWidth="7.625" defaultRowHeight="27.95" customHeight="1" x14ac:dyDescent="0.15"/>
  <cols>
    <col min="1" max="1" width="7" style="596" customWidth="1"/>
    <col min="2" max="2" width="7.375" style="596" customWidth="1"/>
    <col min="3" max="3" width="5.875" style="596" customWidth="1"/>
    <col min="4" max="6" width="6.875" style="596" customWidth="1"/>
    <col min="7" max="8" width="5.875" style="596" customWidth="1"/>
    <col min="9" max="9" width="8.875" style="596" customWidth="1"/>
    <col min="10" max="10" width="7.375" style="596" customWidth="1"/>
    <col min="11" max="11" width="5.875" style="596" customWidth="1"/>
    <col min="12" max="14" width="6.75" style="596" customWidth="1"/>
    <col min="15" max="16" width="5.875" style="596" customWidth="1"/>
    <col min="17" max="17" width="8.875" style="596" customWidth="1"/>
    <col min="18" max="18" width="7.375" style="596" customWidth="1"/>
    <col min="19" max="19" width="5.875" style="596" customWidth="1"/>
    <col min="20" max="22" width="6.75" style="596" customWidth="1"/>
    <col min="23" max="24" width="5.875" style="596" customWidth="1"/>
    <col min="25" max="25" width="8.875" style="596" customWidth="1"/>
    <col min="26" max="16384" width="7.625" style="596"/>
  </cols>
  <sheetData>
    <row r="1" spans="2:25" ht="9" customHeight="1" x14ac:dyDescent="0.15"/>
    <row r="2" spans="2:25" ht="18" customHeight="1" x14ac:dyDescent="0.15">
      <c r="B2" s="597" t="s">
        <v>509</v>
      </c>
      <c r="C2" s="598"/>
      <c r="D2" s="598"/>
      <c r="E2" s="598"/>
      <c r="F2" s="598"/>
      <c r="G2" s="598"/>
      <c r="H2" s="598"/>
      <c r="I2" s="598"/>
      <c r="J2" s="598"/>
      <c r="K2" s="598"/>
      <c r="L2" s="598"/>
      <c r="M2" s="598"/>
      <c r="N2" s="598"/>
      <c r="O2" s="598"/>
      <c r="P2" s="598"/>
      <c r="Q2" s="598"/>
      <c r="R2" s="598"/>
      <c r="S2" s="598"/>
      <c r="T2" s="598"/>
      <c r="U2" s="598"/>
      <c r="V2" s="598"/>
      <c r="W2" s="598"/>
      <c r="X2" s="598"/>
      <c r="Y2" s="598"/>
    </row>
    <row r="3" spans="2:25" ht="15" customHeight="1" x14ac:dyDescent="0.15">
      <c r="B3" s="599" t="s">
        <v>510</v>
      </c>
      <c r="C3" s="599"/>
      <c r="D3" s="599"/>
      <c r="E3" s="600" t="s">
        <v>327</v>
      </c>
      <c r="F3" s="600"/>
      <c r="G3" s="600"/>
      <c r="H3" s="600"/>
      <c r="I3" s="601" t="s">
        <v>511</v>
      </c>
      <c r="J3" s="602"/>
      <c r="K3" s="603"/>
      <c r="L3" s="604" t="s">
        <v>339</v>
      </c>
      <c r="M3" s="605"/>
      <c r="N3" s="606"/>
      <c r="O3" s="607" t="s">
        <v>462</v>
      </c>
      <c r="P3" s="607"/>
      <c r="Q3" s="607"/>
      <c r="R3" s="608" t="s">
        <v>349</v>
      </c>
      <c r="S3" s="609"/>
      <c r="T3" s="610"/>
      <c r="U3" s="611" t="s">
        <v>512</v>
      </c>
      <c r="V3" s="612"/>
      <c r="W3" s="613">
        <v>45113</v>
      </c>
      <c r="X3" s="614"/>
      <c r="Y3" s="615"/>
    </row>
    <row r="4" spans="2:25" ht="15" customHeight="1" x14ac:dyDescent="0.15">
      <c r="B4" s="616" t="s">
        <v>513</v>
      </c>
      <c r="C4" s="616"/>
      <c r="D4" s="616"/>
      <c r="E4" s="617" t="s">
        <v>328</v>
      </c>
      <c r="F4" s="617"/>
      <c r="G4" s="617"/>
      <c r="H4" s="617"/>
      <c r="I4" s="601" t="s">
        <v>514</v>
      </c>
      <c r="J4" s="602"/>
      <c r="K4" s="603"/>
      <c r="L4" s="604" t="s">
        <v>315</v>
      </c>
      <c r="M4" s="605"/>
      <c r="N4" s="606"/>
      <c r="O4" s="607" t="s">
        <v>463</v>
      </c>
      <c r="P4" s="607"/>
      <c r="Q4" s="607"/>
      <c r="R4" s="608" t="s">
        <v>354</v>
      </c>
      <c r="S4" s="609"/>
      <c r="T4" s="610"/>
      <c r="U4" s="409"/>
      <c r="V4" s="618"/>
      <c r="W4" s="619"/>
      <c r="X4" s="342"/>
      <c r="Y4" s="343"/>
    </row>
    <row r="5" spans="2:25" ht="15" customHeight="1" x14ac:dyDescent="0.15">
      <c r="B5" s="601" t="s">
        <v>515</v>
      </c>
      <c r="C5" s="602"/>
      <c r="D5" s="603"/>
      <c r="E5" s="620"/>
      <c r="F5" s="601" t="s">
        <v>516</v>
      </c>
      <c r="G5" s="602"/>
      <c r="H5" s="603"/>
      <c r="I5" s="621"/>
      <c r="J5" s="601" t="s">
        <v>515</v>
      </c>
      <c r="K5" s="602"/>
      <c r="L5" s="603"/>
      <c r="M5" s="620"/>
      <c r="N5" s="601" t="s">
        <v>516</v>
      </c>
      <c r="O5" s="602"/>
      <c r="P5" s="603"/>
      <c r="Q5" s="621"/>
      <c r="R5" s="601" t="s">
        <v>515</v>
      </c>
      <c r="S5" s="602"/>
      <c r="T5" s="603"/>
      <c r="U5" s="620"/>
      <c r="V5" s="601" t="s">
        <v>516</v>
      </c>
      <c r="W5" s="602"/>
      <c r="X5" s="603"/>
      <c r="Y5" s="621"/>
    </row>
    <row r="6" spans="2:25" ht="15" customHeight="1" x14ac:dyDescent="0.15">
      <c r="B6" s="601" t="s">
        <v>517</v>
      </c>
      <c r="C6" s="602"/>
      <c r="D6" s="622"/>
      <c r="E6" s="623"/>
      <c r="F6" s="624"/>
      <c r="G6" s="601" t="s">
        <v>518</v>
      </c>
      <c r="H6" s="603"/>
      <c r="I6" s="621"/>
      <c r="J6" s="601" t="s">
        <v>517</v>
      </c>
      <c r="K6" s="602"/>
      <c r="L6" s="622"/>
      <c r="M6" s="623"/>
      <c r="N6" s="624"/>
      <c r="O6" s="601" t="s">
        <v>518</v>
      </c>
      <c r="P6" s="603"/>
      <c r="Q6" s="621"/>
      <c r="R6" s="601" t="s">
        <v>517</v>
      </c>
      <c r="S6" s="602"/>
      <c r="T6" s="622"/>
      <c r="U6" s="623"/>
      <c r="V6" s="624"/>
      <c r="W6" s="601" t="s">
        <v>518</v>
      </c>
      <c r="X6" s="603"/>
      <c r="Y6" s="621"/>
    </row>
    <row r="7" spans="2:25" ht="15" customHeight="1" x14ac:dyDescent="0.15">
      <c r="B7" s="601" t="s">
        <v>519</v>
      </c>
      <c r="C7" s="602"/>
      <c r="D7" s="623"/>
      <c r="E7" s="625"/>
      <c r="F7" s="625"/>
      <c r="G7" s="625"/>
      <c r="H7" s="625"/>
      <c r="I7" s="624"/>
      <c r="J7" s="601" t="s">
        <v>519</v>
      </c>
      <c r="K7" s="602"/>
      <c r="L7" s="623"/>
      <c r="M7" s="625"/>
      <c r="N7" s="625"/>
      <c r="O7" s="625"/>
      <c r="P7" s="625"/>
      <c r="Q7" s="624"/>
      <c r="R7" s="601" t="s">
        <v>519</v>
      </c>
      <c r="S7" s="602"/>
      <c r="T7" s="623"/>
      <c r="U7" s="625"/>
      <c r="V7" s="625"/>
      <c r="W7" s="625"/>
      <c r="X7" s="625"/>
      <c r="Y7" s="624"/>
    </row>
    <row r="8" spans="2:25" ht="15" customHeight="1" x14ac:dyDescent="0.15">
      <c r="B8" s="626" t="s">
        <v>520</v>
      </c>
      <c r="C8" s="626"/>
      <c r="D8" s="627"/>
      <c r="E8" s="628" t="s">
        <v>521</v>
      </c>
      <c r="F8" s="629"/>
      <c r="G8" s="629"/>
      <c r="H8" s="629"/>
      <c r="I8" s="629"/>
      <c r="J8" s="626" t="s">
        <v>520</v>
      </c>
      <c r="K8" s="626"/>
      <c r="L8" s="627"/>
      <c r="M8" s="628" t="s">
        <v>521</v>
      </c>
      <c r="N8" s="629"/>
      <c r="O8" s="629"/>
      <c r="P8" s="629"/>
      <c r="Q8" s="629"/>
      <c r="R8" s="626" t="s">
        <v>520</v>
      </c>
      <c r="S8" s="626"/>
      <c r="T8" s="627"/>
      <c r="U8" s="628" t="s">
        <v>521</v>
      </c>
      <c r="V8" s="629"/>
      <c r="W8" s="629"/>
      <c r="X8" s="629"/>
      <c r="Y8" s="629"/>
    </row>
    <row r="9" spans="2:25" s="634" customFormat="1" ht="14.1" customHeight="1" x14ac:dyDescent="0.15">
      <c r="B9" s="630"/>
      <c r="C9" s="630"/>
      <c r="D9" s="630"/>
      <c r="E9" s="630"/>
      <c r="F9" s="630"/>
      <c r="G9" s="630"/>
      <c r="H9" s="630"/>
      <c r="I9" s="630"/>
      <c r="J9" s="631"/>
      <c r="K9" s="631"/>
      <c r="L9" s="631"/>
      <c r="M9" s="631"/>
      <c r="N9" s="631"/>
      <c r="O9" s="631"/>
      <c r="P9" s="631"/>
      <c r="Q9" s="631"/>
      <c r="R9" s="632"/>
      <c r="S9" s="632"/>
      <c r="T9" s="632"/>
      <c r="U9" s="632"/>
      <c r="V9" s="632"/>
      <c r="W9" s="632"/>
      <c r="X9" s="632"/>
      <c r="Y9" s="633"/>
    </row>
    <row r="10" spans="2:25" s="634" customFormat="1" ht="14.1" customHeight="1" x14ac:dyDescent="0.15">
      <c r="B10" s="635"/>
      <c r="C10" s="635"/>
      <c r="D10" s="635"/>
      <c r="E10" s="635"/>
      <c r="F10" s="635"/>
      <c r="G10" s="635"/>
      <c r="H10" s="635"/>
      <c r="I10" s="635"/>
      <c r="J10" s="631"/>
      <c r="K10" s="631"/>
      <c r="L10" s="631"/>
      <c r="M10" s="631"/>
      <c r="N10" s="631"/>
      <c r="O10" s="631"/>
      <c r="P10" s="631"/>
      <c r="Q10" s="631"/>
      <c r="R10" s="632"/>
      <c r="S10" s="632"/>
      <c r="T10" s="632"/>
      <c r="U10" s="632"/>
      <c r="V10" s="632"/>
      <c r="W10" s="632"/>
      <c r="X10" s="632"/>
      <c r="Y10" s="633"/>
    </row>
    <row r="11" spans="2:25" s="634" customFormat="1" ht="14.1" customHeight="1" x14ac:dyDescent="0.15">
      <c r="B11" s="635"/>
      <c r="C11" s="635"/>
      <c r="D11" s="635"/>
      <c r="E11" s="635"/>
      <c r="F11" s="635"/>
      <c r="G11" s="635"/>
      <c r="H11" s="635"/>
      <c r="I11" s="635"/>
      <c r="J11" s="631"/>
      <c r="K11" s="631"/>
      <c r="L11" s="631"/>
      <c r="M11" s="631"/>
      <c r="N11" s="631"/>
      <c r="O11" s="631"/>
      <c r="P11" s="631"/>
      <c r="Q11" s="631"/>
      <c r="R11" s="632"/>
      <c r="S11" s="632"/>
      <c r="T11" s="632"/>
      <c r="U11" s="632"/>
      <c r="V11" s="632"/>
      <c r="W11" s="632"/>
      <c r="X11" s="632"/>
      <c r="Y11" s="633"/>
    </row>
    <row r="12" spans="2:25" s="634" customFormat="1" ht="14.1" customHeight="1" x14ac:dyDescent="0.15">
      <c r="B12" s="635"/>
      <c r="C12" s="635"/>
      <c r="D12" s="635"/>
      <c r="E12" s="635"/>
      <c r="F12" s="635"/>
      <c r="G12" s="635"/>
      <c r="H12" s="635"/>
      <c r="I12" s="635"/>
      <c r="J12" s="631"/>
      <c r="K12" s="631"/>
      <c r="L12" s="631"/>
      <c r="M12" s="631"/>
      <c r="N12" s="631"/>
      <c r="O12" s="631"/>
      <c r="P12" s="631"/>
      <c r="Q12" s="631"/>
      <c r="R12" s="632"/>
      <c r="S12" s="632"/>
      <c r="T12" s="632"/>
      <c r="U12" s="632"/>
      <c r="V12" s="632"/>
      <c r="W12" s="632"/>
      <c r="X12" s="632"/>
      <c r="Y12" s="633"/>
    </row>
    <row r="13" spans="2:25" s="634" customFormat="1" ht="14.1" customHeight="1" x14ac:dyDescent="0.15">
      <c r="B13" s="635"/>
      <c r="C13" s="635"/>
      <c r="D13" s="635"/>
      <c r="E13" s="635"/>
      <c r="F13" s="635"/>
      <c r="G13" s="635"/>
      <c r="H13" s="635"/>
      <c r="I13" s="635"/>
      <c r="J13" s="631"/>
      <c r="K13" s="631"/>
      <c r="L13" s="631"/>
      <c r="M13" s="631"/>
      <c r="N13" s="631"/>
      <c r="O13" s="631"/>
      <c r="P13" s="631"/>
      <c r="Q13" s="631"/>
      <c r="R13" s="632"/>
      <c r="S13" s="632"/>
      <c r="T13" s="632"/>
      <c r="U13" s="632"/>
      <c r="V13" s="632"/>
      <c r="W13" s="632"/>
      <c r="X13" s="632"/>
      <c r="Y13" s="633"/>
    </row>
    <row r="14" spans="2:25" s="634" customFormat="1" ht="14.1" customHeight="1" x14ac:dyDescent="0.15">
      <c r="B14" s="635"/>
      <c r="C14" s="635"/>
      <c r="D14" s="635"/>
      <c r="E14" s="635"/>
      <c r="F14" s="635"/>
      <c r="G14" s="635"/>
      <c r="H14" s="635"/>
      <c r="I14" s="635"/>
      <c r="J14" s="631"/>
      <c r="K14" s="631"/>
      <c r="L14" s="631"/>
      <c r="M14" s="631"/>
      <c r="N14" s="631"/>
      <c r="O14" s="631"/>
      <c r="P14" s="631"/>
      <c r="Q14" s="631"/>
      <c r="R14" s="632"/>
      <c r="S14" s="632"/>
      <c r="T14" s="632"/>
      <c r="U14" s="632"/>
      <c r="V14" s="632"/>
      <c r="W14" s="632"/>
      <c r="X14" s="632"/>
      <c r="Y14" s="633"/>
    </row>
    <row r="15" spans="2:25" s="634" customFormat="1" ht="14.1" customHeight="1" x14ac:dyDescent="0.15">
      <c r="B15" s="635"/>
      <c r="C15" s="635"/>
      <c r="D15" s="635"/>
      <c r="E15" s="635"/>
      <c r="F15" s="635"/>
      <c r="G15" s="635"/>
      <c r="H15" s="635"/>
      <c r="I15" s="635"/>
      <c r="J15" s="631"/>
      <c r="K15" s="631"/>
      <c r="L15" s="631"/>
      <c r="M15" s="631"/>
      <c r="N15" s="631"/>
      <c r="O15" s="631"/>
      <c r="P15" s="631"/>
      <c r="Q15" s="631"/>
      <c r="R15" s="632"/>
      <c r="S15" s="632"/>
      <c r="T15" s="632"/>
      <c r="U15" s="632"/>
      <c r="V15" s="632"/>
      <c r="W15" s="632"/>
      <c r="X15" s="632"/>
      <c r="Y15" s="633"/>
    </row>
    <row r="16" spans="2:25" s="634" customFormat="1" ht="14.1" customHeight="1" x14ac:dyDescent="0.15">
      <c r="B16" s="635"/>
      <c r="C16" s="635"/>
      <c r="D16" s="635"/>
      <c r="E16" s="635"/>
      <c r="F16" s="635"/>
      <c r="G16" s="635"/>
      <c r="H16" s="635"/>
      <c r="I16" s="635"/>
      <c r="J16" s="631"/>
      <c r="K16" s="631"/>
      <c r="L16" s="631"/>
      <c r="M16" s="631"/>
      <c r="N16" s="631"/>
      <c r="O16" s="631"/>
      <c r="P16" s="631"/>
      <c r="Q16" s="631"/>
      <c r="R16" s="632"/>
      <c r="S16" s="632"/>
      <c r="T16" s="632"/>
      <c r="U16" s="632"/>
      <c r="V16" s="632"/>
      <c r="W16" s="632"/>
      <c r="X16" s="632"/>
      <c r="Y16" s="633"/>
    </row>
    <row r="17" spans="2:25" s="634" customFormat="1" ht="14.1" customHeight="1" x14ac:dyDescent="0.15">
      <c r="B17" s="635"/>
      <c r="C17" s="635"/>
      <c r="D17" s="635"/>
      <c r="E17" s="635"/>
      <c r="F17" s="635"/>
      <c r="G17" s="635"/>
      <c r="H17" s="635"/>
      <c r="I17" s="635"/>
      <c r="J17" s="631"/>
      <c r="K17" s="631"/>
      <c r="L17" s="631"/>
      <c r="M17" s="631"/>
      <c r="N17" s="631"/>
      <c r="O17" s="631"/>
      <c r="P17" s="631"/>
      <c r="Q17" s="631"/>
      <c r="R17" s="632"/>
      <c r="S17" s="632"/>
      <c r="T17" s="632"/>
      <c r="U17" s="632"/>
      <c r="V17" s="632"/>
      <c r="W17" s="632"/>
      <c r="X17" s="632"/>
      <c r="Y17" s="633"/>
    </row>
    <row r="18" spans="2:25" s="634" customFormat="1" ht="14.1" customHeight="1" x14ac:dyDescent="0.15">
      <c r="B18" s="635"/>
      <c r="C18" s="635"/>
      <c r="D18" s="635"/>
      <c r="E18" s="635"/>
      <c r="F18" s="635"/>
      <c r="G18" s="635"/>
      <c r="H18" s="635"/>
      <c r="I18" s="635"/>
      <c r="J18" s="631"/>
      <c r="K18" s="631"/>
      <c r="L18" s="631"/>
      <c r="M18" s="631"/>
      <c r="N18" s="631"/>
      <c r="O18" s="631"/>
      <c r="P18" s="631"/>
      <c r="Q18" s="631"/>
      <c r="R18" s="632"/>
      <c r="S18" s="632"/>
      <c r="T18" s="632"/>
      <c r="U18" s="632"/>
      <c r="V18" s="632"/>
      <c r="W18" s="632"/>
      <c r="X18" s="632"/>
      <c r="Y18" s="633"/>
    </row>
    <row r="19" spans="2:25" s="634" customFormat="1" ht="14.1" customHeight="1" x14ac:dyDescent="0.15">
      <c r="B19" s="635"/>
      <c r="C19" s="635"/>
      <c r="D19" s="635"/>
      <c r="E19" s="635"/>
      <c r="F19" s="635"/>
      <c r="G19" s="635"/>
      <c r="H19" s="635"/>
      <c r="I19" s="635"/>
      <c r="J19" s="631"/>
      <c r="K19" s="631"/>
      <c r="L19" s="631"/>
      <c r="M19" s="631"/>
      <c r="N19" s="631"/>
      <c r="O19" s="631"/>
      <c r="P19" s="631"/>
      <c r="Q19" s="631"/>
      <c r="R19" s="632"/>
      <c r="S19" s="632"/>
      <c r="T19" s="632"/>
      <c r="U19" s="632"/>
      <c r="V19" s="632"/>
      <c r="W19" s="632"/>
      <c r="X19" s="632"/>
      <c r="Y19" s="633"/>
    </row>
    <row r="20" spans="2:25" s="634" customFormat="1" ht="14.1" customHeight="1" x14ac:dyDescent="0.15">
      <c r="B20" s="635"/>
      <c r="C20" s="635"/>
      <c r="D20" s="635"/>
      <c r="E20" s="635"/>
      <c r="F20" s="635"/>
      <c r="G20" s="635"/>
      <c r="H20" s="635"/>
      <c r="I20" s="635"/>
      <c r="J20" s="631"/>
      <c r="K20" s="631"/>
      <c r="L20" s="631"/>
      <c r="M20" s="631"/>
      <c r="N20" s="631"/>
      <c r="O20" s="631"/>
      <c r="P20" s="631"/>
      <c r="Q20" s="631"/>
      <c r="R20" s="632"/>
      <c r="S20" s="632"/>
      <c r="T20" s="632"/>
      <c r="U20" s="632"/>
      <c r="V20" s="632"/>
      <c r="W20" s="632"/>
      <c r="X20" s="632"/>
      <c r="Y20" s="633"/>
    </row>
    <row r="21" spans="2:25" s="634" customFormat="1" ht="14.1" customHeight="1" x14ac:dyDescent="0.15">
      <c r="B21" s="635"/>
      <c r="C21" s="635"/>
      <c r="D21" s="635"/>
      <c r="E21" s="635"/>
      <c r="F21" s="635"/>
      <c r="G21" s="635"/>
      <c r="H21" s="635"/>
      <c r="I21" s="635"/>
      <c r="J21" s="631"/>
      <c r="K21" s="631"/>
      <c r="L21" s="631"/>
      <c r="M21" s="631"/>
      <c r="N21" s="631"/>
      <c r="O21" s="631"/>
      <c r="P21" s="631"/>
      <c r="Q21" s="631"/>
      <c r="R21" s="632"/>
      <c r="S21" s="632"/>
      <c r="T21" s="632"/>
      <c r="U21" s="632"/>
      <c r="V21" s="632"/>
      <c r="W21" s="632"/>
      <c r="X21" s="632"/>
      <c r="Y21" s="633"/>
    </row>
    <row r="22" spans="2:25" ht="15" customHeight="1" x14ac:dyDescent="0.15">
      <c r="B22" s="601" t="s">
        <v>515</v>
      </c>
      <c r="C22" s="602"/>
      <c r="D22" s="603"/>
      <c r="E22" s="620"/>
      <c r="F22" s="601" t="s">
        <v>516</v>
      </c>
      <c r="G22" s="602"/>
      <c r="H22" s="603"/>
      <c r="I22" s="621"/>
      <c r="J22" s="601" t="s">
        <v>515</v>
      </c>
      <c r="K22" s="602"/>
      <c r="L22" s="603"/>
      <c r="M22" s="620"/>
      <c r="N22" s="601" t="s">
        <v>516</v>
      </c>
      <c r="O22" s="602"/>
      <c r="P22" s="603"/>
      <c r="Q22" s="621"/>
      <c r="R22" s="601" t="s">
        <v>515</v>
      </c>
      <c r="S22" s="602"/>
      <c r="T22" s="603"/>
      <c r="U22" s="620"/>
      <c r="V22" s="601" t="s">
        <v>516</v>
      </c>
      <c r="W22" s="602"/>
      <c r="X22" s="603"/>
      <c r="Y22" s="621"/>
    </row>
    <row r="23" spans="2:25" ht="15" customHeight="1" x14ac:dyDescent="0.15">
      <c r="B23" s="601" t="s">
        <v>517</v>
      </c>
      <c r="C23" s="602"/>
      <c r="D23" s="622"/>
      <c r="E23" s="623"/>
      <c r="F23" s="624"/>
      <c r="G23" s="601" t="s">
        <v>518</v>
      </c>
      <c r="H23" s="603"/>
      <c r="I23" s="621"/>
      <c r="J23" s="601" t="s">
        <v>517</v>
      </c>
      <c r="K23" s="602"/>
      <c r="L23" s="622"/>
      <c r="M23" s="623"/>
      <c r="N23" s="624"/>
      <c r="O23" s="601" t="s">
        <v>518</v>
      </c>
      <c r="P23" s="603"/>
      <c r="Q23" s="621"/>
      <c r="R23" s="601" t="s">
        <v>517</v>
      </c>
      <c r="S23" s="602"/>
      <c r="T23" s="622"/>
      <c r="U23" s="623"/>
      <c r="V23" s="624"/>
      <c r="W23" s="601" t="s">
        <v>518</v>
      </c>
      <c r="X23" s="603"/>
      <c r="Y23" s="621"/>
    </row>
    <row r="24" spans="2:25" ht="15" customHeight="1" x14ac:dyDescent="0.15">
      <c r="B24" s="601" t="s">
        <v>519</v>
      </c>
      <c r="C24" s="602"/>
      <c r="D24" s="623"/>
      <c r="E24" s="625"/>
      <c r="F24" s="625"/>
      <c r="G24" s="625"/>
      <c r="H24" s="625"/>
      <c r="I24" s="624"/>
      <c r="J24" s="601" t="s">
        <v>519</v>
      </c>
      <c r="K24" s="602"/>
      <c r="L24" s="623"/>
      <c r="M24" s="625"/>
      <c r="N24" s="625"/>
      <c r="O24" s="625"/>
      <c r="P24" s="625"/>
      <c r="Q24" s="624"/>
      <c r="R24" s="601" t="s">
        <v>519</v>
      </c>
      <c r="S24" s="602"/>
      <c r="T24" s="623"/>
      <c r="U24" s="625"/>
      <c r="V24" s="625"/>
      <c r="W24" s="625"/>
      <c r="X24" s="625"/>
      <c r="Y24" s="624"/>
    </row>
    <row r="25" spans="2:25" ht="15" customHeight="1" x14ac:dyDescent="0.15">
      <c r="B25" s="626" t="s">
        <v>520</v>
      </c>
      <c r="C25" s="626"/>
      <c r="D25" s="627"/>
      <c r="E25" s="628" t="s">
        <v>521</v>
      </c>
      <c r="F25" s="629"/>
      <c r="G25" s="629"/>
      <c r="H25" s="629"/>
      <c r="I25" s="629"/>
      <c r="J25" s="626" t="s">
        <v>520</v>
      </c>
      <c r="K25" s="626"/>
      <c r="L25" s="627"/>
      <c r="M25" s="628" t="s">
        <v>521</v>
      </c>
      <c r="N25" s="629"/>
      <c r="O25" s="629"/>
      <c r="P25" s="629"/>
      <c r="Q25" s="629"/>
      <c r="R25" s="626" t="s">
        <v>520</v>
      </c>
      <c r="S25" s="626"/>
      <c r="T25" s="627"/>
      <c r="U25" s="628" t="s">
        <v>521</v>
      </c>
      <c r="V25" s="629"/>
      <c r="W25" s="629"/>
      <c r="X25" s="629"/>
      <c r="Y25" s="629"/>
    </row>
    <row r="26" spans="2:25" s="634" customFormat="1" ht="14.1" customHeight="1" x14ac:dyDescent="0.15">
      <c r="B26" s="630"/>
      <c r="C26" s="630"/>
      <c r="D26" s="630"/>
      <c r="E26" s="630"/>
      <c r="F26" s="630"/>
      <c r="G26" s="630"/>
      <c r="H26" s="630"/>
      <c r="I26" s="630"/>
      <c r="J26" s="631"/>
      <c r="K26" s="631"/>
      <c r="L26" s="631"/>
      <c r="M26" s="631"/>
      <c r="N26" s="631"/>
      <c r="O26" s="631"/>
      <c r="P26" s="631"/>
      <c r="Q26" s="631"/>
      <c r="R26" s="632"/>
      <c r="S26" s="632"/>
      <c r="T26" s="632"/>
      <c r="U26" s="632"/>
      <c r="V26" s="632"/>
      <c r="W26" s="632"/>
      <c r="X26" s="632"/>
      <c r="Y26" s="633"/>
    </row>
    <row r="27" spans="2:25" s="634" customFormat="1" ht="14.1" customHeight="1" x14ac:dyDescent="0.15">
      <c r="B27" s="635"/>
      <c r="C27" s="635"/>
      <c r="D27" s="635"/>
      <c r="E27" s="635"/>
      <c r="F27" s="635"/>
      <c r="G27" s="635"/>
      <c r="H27" s="635"/>
      <c r="I27" s="635"/>
      <c r="J27" s="631"/>
      <c r="K27" s="631"/>
      <c r="L27" s="631"/>
      <c r="M27" s="631"/>
      <c r="N27" s="631"/>
      <c r="O27" s="631"/>
      <c r="P27" s="631"/>
      <c r="Q27" s="631"/>
      <c r="R27" s="632"/>
      <c r="S27" s="632"/>
      <c r="T27" s="632"/>
      <c r="U27" s="632"/>
      <c r="V27" s="632"/>
      <c r="W27" s="632"/>
      <c r="X27" s="632"/>
      <c r="Y27" s="633"/>
    </row>
    <row r="28" spans="2:25" s="634" customFormat="1" ht="14.1" customHeight="1" x14ac:dyDescent="0.15">
      <c r="B28" s="635"/>
      <c r="C28" s="635"/>
      <c r="D28" s="635"/>
      <c r="E28" s="635"/>
      <c r="F28" s="635"/>
      <c r="G28" s="635"/>
      <c r="H28" s="635"/>
      <c r="I28" s="635"/>
      <c r="J28" s="631"/>
      <c r="K28" s="631"/>
      <c r="L28" s="631"/>
      <c r="M28" s="631"/>
      <c r="N28" s="631"/>
      <c r="O28" s="631"/>
      <c r="P28" s="631"/>
      <c r="Q28" s="631"/>
      <c r="R28" s="632"/>
      <c r="S28" s="632"/>
      <c r="T28" s="632"/>
      <c r="U28" s="632"/>
      <c r="V28" s="632"/>
      <c r="W28" s="632"/>
      <c r="X28" s="632"/>
      <c r="Y28" s="633"/>
    </row>
    <row r="29" spans="2:25" s="634" customFormat="1" ht="14.1" customHeight="1" x14ac:dyDescent="0.15">
      <c r="B29" s="635"/>
      <c r="C29" s="635"/>
      <c r="D29" s="635"/>
      <c r="E29" s="635"/>
      <c r="F29" s="635"/>
      <c r="G29" s="635"/>
      <c r="H29" s="635"/>
      <c r="I29" s="635"/>
      <c r="J29" s="631"/>
      <c r="K29" s="631"/>
      <c r="L29" s="631"/>
      <c r="M29" s="631"/>
      <c r="N29" s="631"/>
      <c r="O29" s="631"/>
      <c r="P29" s="631"/>
      <c r="Q29" s="631"/>
      <c r="R29" s="632"/>
      <c r="S29" s="632"/>
      <c r="T29" s="632"/>
      <c r="U29" s="632"/>
      <c r="V29" s="632"/>
      <c r="W29" s="632"/>
      <c r="X29" s="632"/>
      <c r="Y29" s="633"/>
    </row>
    <row r="30" spans="2:25" s="634" customFormat="1" ht="14.1" customHeight="1" x14ac:dyDescent="0.15">
      <c r="B30" s="635"/>
      <c r="C30" s="635"/>
      <c r="D30" s="635"/>
      <c r="E30" s="635"/>
      <c r="F30" s="635"/>
      <c r="G30" s="635"/>
      <c r="H30" s="635"/>
      <c r="I30" s="635"/>
      <c r="J30" s="631"/>
      <c r="K30" s="631"/>
      <c r="L30" s="631"/>
      <c r="M30" s="631"/>
      <c r="N30" s="631"/>
      <c r="O30" s="631"/>
      <c r="P30" s="631"/>
      <c r="Q30" s="631"/>
      <c r="R30" s="632"/>
      <c r="S30" s="632"/>
      <c r="T30" s="632"/>
      <c r="U30" s="632"/>
      <c r="V30" s="632"/>
      <c r="W30" s="632"/>
      <c r="X30" s="632"/>
      <c r="Y30" s="633"/>
    </row>
    <row r="31" spans="2:25" s="634" customFormat="1" ht="14.1" customHeight="1" x14ac:dyDescent="0.15">
      <c r="B31" s="635"/>
      <c r="C31" s="635"/>
      <c r="D31" s="635"/>
      <c r="E31" s="635"/>
      <c r="F31" s="635"/>
      <c r="G31" s="635"/>
      <c r="H31" s="635"/>
      <c r="I31" s="635"/>
      <c r="J31" s="631"/>
      <c r="K31" s="631"/>
      <c r="L31" s="631"/>
      <c r="M31" s="631"/>
      <c r="N31" s="631"/>
      <c r="O31" s="631"/>
      <c r="P31" s="631"/>
      <c r="Q31" s="631"/>
      <c r="R31" s="632"/>
      <c r="S31" s="632"/>
      <c r="T31" s="632"/>
      <c r="U31" s="632"/>
      <c r="V31" s="632"/>
      <c r="W31" s="632"/>
      <c r="X31" s="632"/>
      <c r="Y31" s="633"/>
    </row>
    <row r="32" spans="2:25" s="634" customFormat="1" ht="14.1" customHeight="1" x14ac:dyDescent="0.15">
      <c r="B32" s="635"/>
      <c r="C32" s="635"/>
      <c r="D32" s="635"/>
      <c r="E32" s="635"/>
      <c r="F32" s="635"/>
      <c r="G32" s="635"/>
      <c r="H32" s="635"/>
      <c r="I32" s="635"/>
      <c r="J32" s="631"/>
      <c r="K32" s="631"/>
      <c r="L32" s="631"/>
      <c r="M32" s="631"/>
      <c r="N32" s="631"/>
      <c r="O32" s="631"/>
      <c r="P32" s="631"/>
      <c r="Q32" s="631"/>
      <c r="R32" s="632"/>
      <c r="S32" s="632"/>
      <c r="T32" s="632"/>
      <c r="U32" s="632"/>
      <c r="V32" s="632"/>
      <c r="W32" s="632"/>
      <c r="X32" s="632"/>
      <c r="Y32" s="633"/>
    </row>
    <row r="33" spans="2:25" s="634" customFormat="1" ht="14.1" customHeight="1" x14ac:dyDescent="0.15">
      <c r="B33" s="635"/>
      <c r="C33" s="635"/>
      <c r="D33" s="635"/>
      <c r="E33" s="635"/>
      <c r="F33" s="635"/>
      <c r="G33" s="635"/>
      <c r="H33" s="635"/>
      <c r="I33" s="635"/>
      <c r="J33" s="631"/>
      <c r="K33" s="631"/>
      <c r="L33" s="631"/>
      <c r="M33" s="631"/>
      <c r="N33" s="631"/>
      <c r="O33" s="631"/>
      <c r="P33" s="631"/>
      <c r="Q33" s="631"/>
      <c r="R33" s="632"/>
      <c r="S33" s="632"/>
      <c r="T33" s="632"/>
      <c r="U33" s="632"/>
      <c r="V33" s="632"/>
      <c r="W33" s="632"/>
      <c r="X33" s="632"/>
      <c r="Y33" s="633"/>
    </row>
    <row r="34" spans="2:25" s="634" customFormat="1" ht="14.1" customHeight="1" x14ac:dyDescent="0.15">
      <c r="B34" s="635"/>
      <c r="C34" s="635"/>
      <c r="D34" s="635"/>
      <c r="E34" s="635"/>
      <c r="F34" s="635"/>
      <c r="G34" s="635"/>
      <c r="H34" s="635"/>
      <c r="I34" s="635"/>
      <c r="J34" s="631"/>
      <c r="K34" s="631"/>
      <c r="L34" s="631"/>
      <c r="M34" s="631"/>
      <c r="N34" s="631"/>
      <c r="O34" s="631"/>
      <c r="P34" s="631"/>
      <c r="Q34" s="631"/>
      <c r="R34" s="632"/>
      <c r="S34" s="632"/>
      <c r="T34" s="632"/>
      <c r="U34" s="632"/>
      <c r="V34" s="632"/>
      <c r="W34" s="632"/>
      <c r="X34" s="632"/>
      <c r="Y34" s="633"/>
    </row>
    <row r="35" spans="2:25" s="634" customFormat="1" ht="14.1" customHeight="1" x14ac:dyDescent="0.15">
      <c r="B35" s="635"/>
      <c r="C35" s="635"/>
      <c r="D35" s="635"/>
      <c r="E35" s="635"/>
      <c r="F35" s="635"/>
      <c r="G35" s="635"/>
      <c r="H35" s="635"/>
      <c r="I35" s="635"/>
      <c r="J35" s="631"/>
      <c r="K35" s="631"/>
      <c r="L35" s="631"/>
      <c r="M35" s="631"/>
      <c r="N35" s="631"/>
      <c r="O35" s="631"/>
      <c r="P35" s="631"/>
      <c r="Q35" s="631"/>
      <c r="R35" s="632"/>
      <c r="S35" s="632"/>
      <c r="T35" s="632"/>
      <c r="U35" s="632"/>
      <c r="V35" s="632"/>
      <c r="W35" s="632"/>
      <c r="X35" s="632"/>
      <c r="Y35" s="633"/>
    </row>
    <row r="36" spans="2:25" s="634" customFormat="1" ht="14.1" customHeight="1" x14ac:dyDescent="0.15">
      <c r="B36" s="635"/>
      <c r="C36" s="635"/>
      <c r="D36" s="635"/>
      <c r="E36" s="635"/>
      <c r="F36" s="635"/>
      <c r="G36" s="635"/>
      <c r="H36" s="635"/>
      <c r="I36" s="635"/>
      <c r="J36" s="631"/>
      <c r="K36" s="631"/>
      <c r="L36" s="631"/>
      <c r="M36" s="631"/>
      <c r="N36" s="631"/>
      <c r="O36" s="631"/>
      <c r="P36" s="631"/>
      <c r="Q36" s="631"/>
      <c r="R36" s="632"/>
      <c r="S36" s="632"/>
      <c r="T36" s="632"/>
      <c r="U36" s="632"/>
      <c r="V36" s="632"/>
      <c r="W36" s="632"/>
      <c r="X36" s="632"/>
      <c r="Y36" s="633"/>
    </row>
    <row r="37" spans="2:25" s="634" customFormat="1" ht="14.1" customHeight="1" x14ac:dyDescent="0.15">
      <c r="B37" s="635"/>
      <c r="C37" s="635"/>
      <c r="D37" s="635"/>
      <c r="E37" s="635"/>
      <c r="F37" s="635"/>
      <c r="G37" s="635"/>
      <c r="H37" s="635"/>
      <c r="I37" s="635"/>
      <c r="J37" s="631"/>
      <c r="K37" s="631"/>
      <c r="L37" s="631"/>
      <c r="M37" s="631"/>
      <c r="N37" s="631"/>
      <c r="O37" s="631"/>
      <c r="P37" s="631"/>
      <c r="Q37" s="631"/>
      <c r="R37" s="632"/>
      <c r="S37" s="632"/>
      <c r="T37" s="632"/>
      <c r="U37" s="632"/>
      <c r="V37" s="632"/>
      <c r="W37" s="632"/>
      <c r="X37" s="632"/>
      <c r="Y37" s="633"/>
    </row>
    <row r="38" spans="2:25" s="634" customFormat="1" ht="14.1" customHeight="1" x14ac:dyDescent="0.15">
      <c r="B38" s="635"/>
      <c r="C38" s="635"/>
      <c r="D38" s="635"/>
      <c r="E38" s="635"/>
      <c r="F38" s="635"/>
      <c r="G38" s="635"/>
      <c r="H38" s="635"/>
      <c r="I38" s="635"/>
      <c r="J38" s="631"/>
      <c r="K38" s="631"/>
      <c r="L38" s="631"/>
      <c r="M38" s="631"/>
      <c r="N38" s="631"/>
      <c r="O38" s="631"/>
      <c r="P38" s="631"/>
      <c r="Q38" s="631"/>
      <c r="R38" s="632"/>
      <c r="S38" s="632"/>
      <c r="T38" s="632"/>
      <c r="U38" s="632"/>
      <c r="V38" s="632"/>
      <c r="W38" s="632"/>
      <c r="X38" s="632"/>
      <c r="Y38" s="633"/>
    </row>
    <row r="39" spans="2:25" ht="15" customHeight="1" x14ac:dyDescent="0.15">
      <c r="B39" s="601" t="s">
        <v>515</v>
      </c>
      <c r="C39" s="602"/>
      <c r="D39" s="603"/>
      <c r="E39" s="620"/>
      <c r="F39" s="601" t="s">
        <v>516</v>
      </c>
      <c r="G39" s="602"/>
      <c r="H39" s="603"/>
      <c r="I39" s="621"/>
      <c r="J39" s="601" t="s">
        <v>515</v>
      </c>
      <c r="K39" s="602"/>
      <c r="L39" s="603"/>
      <c r="M39" s="620"/>
      <c r="N39" s="601" t="s">
        <v>516</v>
      </c>
      <c r="O39" s="602"/>
      <c r="P39" s="603"/>
      <c r="Q39" s="621"/>
      <c r="R39" s="601" t="s">
        <v>515</v>
      </c>
      <c r="S39" s="602"/>
      <c r="T39" s="603"/>
      <c r="U39" s="620"/>
      <c r="V39" s="601" t="s">
        <v>516</v>
      </c>
      <c r="W39" s="602"/>
      <c r="X39" s="603"/>
      <c r="Y39" s="621"/>
    </row>
    <row r="40" spans="2:25" ht="15" customHeight="1" x14ac:dyDescent="0.15">
      <c r="B40" s="601" t="s">
        <v>517</v>
      </c>
      <c r="C40" s="602"/>
      <c r="D40" s="622"/>
      <c r="E40" s="623"/>
      <c r="F40" s="624"/>
      <c r="G40" s="601" t="s">
        <v>518</v>
      </c>
      <c r="H40" s="603"/>
      <c r="I40" s="621"/>
      <c r="J40" s="601" t="s">
        <v>517</v>
      </c>
      <c r="K40" s="602"/>
      <c r="L40" s="622"/>
      <c r="M40" s="623"/>
      <c r="N40" s="624"/>
      <c r="O40" s="601" t="s">
        <v>518</v>
      </c>
      <c r="P40" s="603"/>
      <c r="Q40" s="621"/>
      <c r="R40" s="601" t="s">
        <v>517</v>
      </c>
      <c r="S40" s="602"/>
      <c r="T40" s="622"/>
      <c r="U40" s="623"/>
      <c r="V40" s="624"/>
      <c r="W40" s="601" t="s">
        <v>518</v>
      </c>
      <c r="X40" s="603"/>
      <c r="Y40" s="621"/>
    </row>
    <row r="41" spans="2:25" ht="15" customHeight="1" x14ac:dyDescent="0.15">
      <c r="B41" s="601" t="s">
        <v>519</v>
      </c>
      <c r="C41" s="602"/>
      <c r="D41" s="623"/>
      <c r="E41" s="625"/>
      <c r="F41" s="625"/>
      <c r="G41" s="625"/>
      <c r="H41" s="625"/>
      <c r="I41" s="624"/>
      <c r="J41" s="601" t="s">
        <v>519</v>
      </c>
      <c r="K41" s="602"/>
      <c r="L41" s="623"/>
      <c r="M41" s="625"/>
      <c r="N41" s="625"/>
      <c r="O41" s="625"/>
      <c r="P41" s="625"/>
      <c r="Q41" s="624"/>
      <c r="R41" s="601" t="s">
        <v>519</v>
      </c>
      <c r="S41" s="602"/>
      <c r="T41" s="623"/>
      <c r="U41" s="625"/>
      <c r="V41" s="625"/>
      <c r="W41" s="625"/>
      <c r="X41" s="625"/>
      <c r="Y41" s="624"/>
    </row>
    <row r="42" spans="2:25" ht="15" customHeight="1" x14ac:dyDescent="0.15">
      <c r="B42" s="626" t="s">
        <v>520</v>
      </c>
      <c r="C42" s="626"/>
      <c r="D42" s="627"/>
      <c r="E42" s="628" t="s">
        <v>521</v>
      </c>
      <c r="F42" s="629"/>
      <c r="G42" s="629"/>
      <c r="H42" s="629"/>
      <c r="I42" s="629"/>
      <c r="J42" s="626" t="s">
        <v>520</v>
      </c>
      <c r="K42" s="626"/>
      <c r="L42" s="627"/>
      <c r="M42" s="628" t="s">
        <v>521</v>
      </c>
      <c r="N42" s="629"/>
      <c r="O42" s="629"/>
      <c r="P42" s="629"/>
      <c r="Q42" s="629"/>
      <c r="R42" s="626" t="s">
        <v>520</v>
      </c>
      <c r="S42" s="626"/>
      <c r="T42" s="627"/>
      <c r="U42" s="628" t="s">
        <v>521</v>
      </c>
      <c r="V42" s="629"/>
      <c r="W42" s="629"/>
      <c r="X42" s="629"/>
      <c r="Y42" s="629"/>
    </row>
    <row r="43" spans="2:25" s="634" customFormat="1" ht="14.1" customHeight="1" x14ac:dyDescent="0.15">
      <c r="B43" s="635"/>
      <c r="C43" s="635"/>
      <c r="D43" s="635"/>
      <c r="E43" s="635"/>
      <c r="F43" s="635"/>
      <c r="G43" s="635"/>
      <c r="H43" s="635"/>
      <c r="I43" s="635"/>
      <c r="J43" s="631"/>
      <c r="K43" s="631"/>
      <c r="L43" s="631"/>
      <c r="M43" s="631"/>
      <c r="N43" s="631"/>
      <c r="O43" s="631"/>
      <c r="P43" s="631"/>
      <c r="Q43" s="631"/>
      <c r="R43" s="636"/>
      <c r="S43" s="636"/>
      <c r="T43" s="636"/>
      <c r="U43" s="636"/>
      <c r="V43" s="636"/>
      <c r="W43" s="636"/>
      <c r="X43" s="636"/>
      <c r="Y43" s="636"/>
    </row>
    <row r="44" spans="2:25" s="634" customFormat="1" ht="14.1" customHeight="1" x14ac:dyDescent="0.15">
      <c r="B44" s="635"/>
      <c r="C44" s="635"/>
      <c r="D44" s="635"/>
      <c r="E44" s="635"/>
      <c r="F44" s="635"/>
      <c r="G44" s="635"/>
      <c r="H44" s="635"/>
      <c r="I44" s="635"/>
      <c r="J44" s="631"/>
      <c r="K44" s="631"/>
      <c r="L44" s="631"/>
      <c r="M44" s="631"/>
      <c r="N44" s="631"/>
      <c r="O44" s="631"/>
      <c r="P44" s="631"/>
      <c r="Q44" s="631"/>
      <c r="R44" s="636"/>
      <c r="S44" s="636"/>
      <c r="T44" s="636"/>
      <c r="U44" s="636"/>
      <c r="V44" s="636"/>
      <c r="W44" s="636"/>
      <c r="X44" s="636"/>
      <c r="Y44" s="636"/>
    </row>
    <row r="45" spans="2:25" s="634" customFormat="1" ht="14.1" customHeight="1" x14ac:dyDescent="0.15">
      <c r="B45" s="635"/>
      <c r="C45" s="635"/>
      <c r="D45" s="635"/>
      <c r="E45" s="635"/>
      <c r="F45" s="635"/>
      <c r="G45" s="635"/>
      <c r="H45" s="635"/>
      <c r="I45" s="635"/>
      <c r="J45" s="631"/>
      <c r="K45" s="631"/>
      <c r="L45" s="631"/>
      <c r="M45" s="631"/>
      <c r="N45" s="631"/>
      <c r="O45" s="631"/>
      <c r="P45" s="631"/>
      <c r="Q45" s="631"/>
      <c r="R45" s="636"/>
      <c r="S45" s="636"/>
      <c r="T45" s="636"/>
      <c r="U45" s="636"/>
      <c r="V45" s="636"/>
      <c r="W45" s="636"/>
      <c r="X45" s="636"/>
      <c r="Y45" s="636"/>
    </row>
    <row r="46" spans="2:25" s="634" customFormat="1" ht="14.1" customHeight="1" x14ac:dyDescent="0.15">
      <c r="B46" s="635"/>
      <c r="C46" s="635"/>
      <c r="D46" s="635"/>
      <c r="E46" s="635"/>
      <c r="F46" s="635"/>
      <c r="G46" s="635"/>
      <c r="H46" s="635"/>
      <c r="I46" s="635"/>
      <c r="J46" s="631"/>
      <c r="K46" s="631"/>
      <c r="L46" s="631"/>
      <c r="M46" s="631"/>
      <c r="N46" s="631"/>
      <c r="O46" s="631"/>
      <c r="P46" s="631"/>
      <c r="Q46" s="631"/>
      <c r="R46" s="636"/>
      <c r="S46" s="636"/>
      <c r="T46" s="636"/>
      <c r="U46" s="636"/>
      <c r="V46" s="636"/>
      <c r="W46" s="636"/>
      <c r="X46" s="636"/>
      <c r="Y46" s="636"/>
    </row>
    <row r="47" spans="2:25" s="634" customFormat="1" ht="14.1" customHeight="1" x14ac:dyDescent="0.15">
      <c r="B47" s="635"/>
      <c r="C47" s="635"/>
      <c r="D47" s="635"/>
      <c r="E47" s="635"/>
      <c r="F47" s="635"/>
      <c r="G47" s="635"/>
      <c r="H47" s="635"/>
      <c r="I47" s="635"/>
      <c r="J47" s="631"/>
      <c r="K47" s="631"/>
      <c r="L47" s="631"/>
      <c r="M47" s="631"/>
      <c r="N47" s="631"/>
      <c r="O47" s="631"/>
      <c r="P47" s="631"/>
      <c r="Q47" s="631"/>
      <c r="R47" s="636"/>
      <c r="S47" s="636"/>
      <c r="T47" s="636"/>
      <c r="U47" s="636"/>
      <c r="V47" s="636"/>
      <c r="W47" s="636"/>
      <c r="X47" s="636"/>
      <c r="Y47" s="636"/>
    </row>
    <row r="48" spans="2:25" s="634" customFormat="1" ht="14.1" customHeight="1" x14ac:dyDescent="0.15">
      <c r="B48" s="635"/>
      <c r="C48" s="635"/>
      <c r="D48" s="635"/>
      <c r="E48" s="635"/>
      <c r="F48" s="635"/>
      <c r="G48" s="635"/>
      <c r="H48" s="635"/>
      <c r="I48" s="635"/>
      <c r="J48" s="631"/>
      <c r="K48" s="631"/>
      <c r="L48" s="631"/>
      <c r="M48" s="631"/>
      <c r="N48" s="631"/>
      <c r="O48" s="631"/>
      <c r="P48" s="631"/>
      <c r="Q48" s="631"/>
      <c r="R48" s="636"/>
      <c r="S48" s="636"/>
      <c r="T48" s="636"/>
      <c r="U48" s="636"/>
      <c r="V48" s="636"/>
      <c r="W48" s="636"/>
      <c r="X48" s="636"/>
      <c r="Y48" s="636"/>
    </row>
    <row r="49" spans="2:26" s="634" customFormat="1" ht="14.1" customHeight="1" x14ac:dyDescent="0.15">
      <c r="B49" s="635"/>
      <c r="C49" s="635"/>
      <c r="D49" s="635"/>
      <c r="E49" s="635"/>
      <c r="F49" s="635"/>
      <c r="G49" s="635"/>
      <c r="H49" s="635"/>
      <c r="I49" s="635"/>
      <c r="J49" s="631"/>
      <c r="K49" s="631"/>
      <c r="L49" s="631"/>
      <c r="M49" s="631"/>
      <c r="N49" s="631"/>
      <c r="O49" s="631"/>
      <c r="P49" s="631"/>
      <c r="Q49" s="631"/>
      <c r="R49" s="636"/>
      <c r="S49" s="636"/>
      <c r="T49" s="636"/>
      <c r="U49" s="636"/>
      <c r="V49" s="636"/>
      <c r="W49" s="636"/>
      <c r="X49" s="636"/>
      <c r="Y49" s="636"/>
    </row>
    <row r="50" spans="2:26" s="634" customFormat="1" ht="14.1" customHeight="1" x14ac:dyDescent="0.15">
      <c r="B50" s="635"/>
      <c r="C50" s="635"/>
      <c r="D50" s="635"/>
      <c r="E50" s="635"/>
      <c r="F50" s="635"/>
      <c r="G50" s="635"/>
      <c r="H50" s="635"/>
      <c r="I50" s="635"/>
      <c r="J50" s="631"/>
      <c r="K50" s="631"/>
      <c r="L50" s="631"/>
      <c r="M50" s="631"/>
      <c r="N50" s="631"/>
      <c r="O50" s="631"/>
      <c r="P50" s="631"/>
      <c r="Q50" s="631"/>
      <c r="R50" s="636"/>
      <c r="S50" s="636"/>
      <c r="T50" s="636"/>
      <c r="U50" s="636"/>
      <c r="V50" s="636"/>
      <c r="W50" s="636"/>
      <c r="X50" s="636"/>
      <c r="Y50" s="636"/>
    </row>
    <row r="51" spans="2:26" s="634" customFormat="1" ht="14.1" customHeight="1" x14ac:dyDescent="0.15">
      <c r="B51" s="635"/>
      <c r="C51" s="635"/>
      <c r="D51" s="635"/>
      <c r="E51" s="635"/>
      <c r="F51" s="635"/>
      <c r="G51" s="635"/>
      <c r="H51" s="635"/>
      <c r="I51" s="635"/>
      <c r="J51" s="631"/>
      <c r="K51" s="631"/>
      <c r="L51" s="631"/>
      <c r="M51" s="631"/>
      <c r="N51" s="631"/>
      <c r="O51" s="631"/>
      <c r="P51" s="631"/>
      <c r="Q51" s="631"/>
      <c r="R51" s="636"/>
      <c r="S51" s="636"/>
      <c r="T51" s="636"/>
      <c r="U51" s="636"/>
      <c r="V51" s="636"/>
      <c r="W51" s="636"/>
      <c r="X51" s="636"/>
      <c r="Y51" s="636"/>
    </row>
    <row r="52" spans="2:26" s="634" customFormat="1" ht="14.1" customHeight="1" x14ac:dyDescent="0.15">
      <c r="B52" s="635"/>
      <c r="C52" s="635"/>
      <c r="D52" s="635"/>
      <c r="E52" s="635"/>
      <c r="F52" s="635"/>
      <c r="G52" s="635"/>
      <c r="H52" s="635"/>
      <c r="I52" s="635"/>
      <c r="J52" s="631"/>
      <c r="K52" s="631"/>
      <c r="L52" s="631"/>
      <c r="M52" s="631"/>
      <c r="N52" s="631"/>
      <c r="O52" s="631"/>
      <c r="P52" s="631"/>
      <c r="Q52" s="631"/>
      <c r="R52" s="636"/>
      <c r="S52" s="636"/>
      <c r="T52" s="636"/>
      <c r="U52" s="636"/>
      <c r="V52" s="636"/>
      <c r="W52" s="636"/>
      <c r="X52" s="636"/>
      <c r="Y52" s="636"/>
    </row>
    <row r="53" spans="2:26" s="634" customFormat="1" ht="14.1" customHeight="1" x14ac:dyDescent="0.15">
      <c r="B53" s="635"/>
      <c r="C53" s="635"/>
      <c r="D53" s="635"/>
      <c r="E53" s="635"/>
      <c r="F53" s="635"/>
      <c r="G53" s="635"/>
      <c r="H53" s="635"/>
      <c r="I53" s="635"/>
      <c r="J53" s="631"/>
      <c r="K53" s="631"/>
      <c r="L53" s="631"/>
      <c r="M53" s="631"/>
      <c r="N53" s="631"/>
      <c r="O53" s="631"/>
      <c r="P53" s="631"/>
      <c r="Q53" s="631"/>
      <c r="R53" s="636"/>
      <c r="S53" s="636"/>
      <c r="T53" s="636"/>
      <c r="U53" s="636"/>
      <c r="V53" s="636"/>
      <c r="W53" s="636"/>
      <c r="X53" s="636"/>
      <c r="Y53" s="636"/>
    </row>
    <row r="54" spans="2:26" s="634" customFormat="1" ht="14.1" customHeight="1" x14ac:dyDescent="0.15">
      <c r="B54" s="635"/>
      <c r="C54" s="635"/>
      <c r="D54" s="635"/>
      <c r="E54" s="635"/>
      <c r="F54" s="635"/>
      <c r="G54" s="635"/>
      <c r="H54" s="635"/>
      <c r="I54" s="635"/>
      <c r="J54" s="631"/>
      <c r="K54" s="631"/>
      <c r="L54" s="631"/>
      <c r="M54" s="631"/>
      <c r="N54" s="631"/>
      <c r="O54" s="631"/>
      <c r="P54" s="631"/>
      <c r="Q54" s="631"/>
      <c r="R54" s="636"/>
      <c r="S54" s="636"/>
      <c r="T54" s="636"/>
      <c r="U54" s="636"/>
      <c r="V54" s="636"/>
      <c r="W54" s="636"/>
      <c r="X54" s="636"/>
      <c r="Y54" s="636"/>
    </row>
    <row r="55" spans="2:26" s="634" customFormat="1" ht="14.1" customHeight="1" x14ac:dyDescent="0.15">
      <c r="B55" s="635"/>
      <c r="C55" s="635"/>
      <c r="D55" s="635"/>
      <c r="E55" s="635"/>
      <c r="F55" s="635"/>
      <c r="G55" s="635"/>
      <c r="H55" s="635"/>
      <c r="I55" s="635"/>
      <c r="J55" s="631"/>
      <c r="K55" s="631"/>
      <c r="L55" s="631"/>
      <c r="M55" s="631"/>
      <c r="N55" s="631"/>
      <c r="O55" s="631"/>
      <c r="P55" s="631"/>
      <c r="Q55" s="631"/>
      <c r="R55" s="636"/>
      <c r="S55" s="636"/>
      <c r="T55" s="636"/>
      <c r="U55" s="636"/>
      <c r="V55" s="636"/>
      <c r="W55" s="636"/>
      <c r="X55" s="636"/>
      <c r="Y55" s="636"/>
    </row>
    <row r="56" spans="2:26" s="634" customFormat="1" ht="14.1" customHeight="1" x14ac:dyDescent="0.15">
      <c r="B56" s="637"/>
      <c r="C56" s="637"/>
      <c r="D56" s="638" t="s">
        <v>522</v>
      </c>
      <c r="E56" s="637"/>
      <c r="F56" s="637"/>
      <c r="G56" s="637"/>
      <c r="H56" s="637"/>
      <c r="I56" s="637"/>
      <c r="J56" s="639"/>
      <c r="K56" s="639"/>
      <c r="L56" s="639"/>
      <c r="M56" s="639"/>
      <c r="N56" s="639"/>
      <c r="O56" s="639"/>
      <c r="P56" s="639"/>
      <c r="Q56" s="639"/>
      <c r="R56" s="640"/>
      <c r="S56" s="640"/>
      <c r="T56" s="640"/>
      <c r="U56" s="640"/>
      <c r="V56" s="640"/>
      <c r="W56" s="640"/>
      <c r="X56" s="640"/>
      <c r="Y56" s="640"/>
    </row>
    <row r="57" spans="2:26" s="634" customFormat="1" ht="15" customHeight="1" x14ac:dyDescent="0.15">
      <c r="B57" s="639"/>
      <c r="C57" s="639"/>
      <c r="D57" s="641" t="s">
        <v>523</v>
      </c>
      <c r="E57" s="642"/>
      <c r="F57" s="642"/>
      <c r="G57" s="642"/>
      <c r="H57" s="642"/>
      <c r="I57" s="642"/>
      <c r="J57" s="642"/>
      <c r="K57" s="642"/>
      <c r="L57" s="642"/>
      <c r="M57" s="642"/>
      <c r="N57" s="642"/>
      <c r="O57" s="639"/>
      <c r="P57" s="641"/>
      <c r="Q57" s="642"/>
      <c r="R57" s="642"/>
      <c r="S57" s="642"/>
      <c r="T57" s="642"/>
      <c r="U57" s="642"/>
      <c r="V57" s="642"/>
      <c r="W57" s="642"/>
      <c r="X57" s="642"/>
      <c r="Y57" s="642"/>
    </row>
    <row r="58" spans="2:26" ht="15" customHeight="1" x14ac:dyDescent="0.15">
      <c r="D58" s="643" t="s">
        <v>524</v>
      </c>
      <c r="E58" s="643"/>
      <c r="F58" s="644"/>
      <c r="G58" s="634"/>
      <c r="H58" s="634"/>
      <c r="I58" s="634"/>
      <c r="J58" s="634"/>
      <c r="K58" s="634"/>
      <c r="L58" s="645" t="s">
        <v>492</v>
      </c>
      <c r="M58" s="634"/>
      <c r="N58" s="634"/>
      <c r="O58" s="634"/>
      <c r="P58" s="644"/>
      <c r="Q58" s="643"/>
      <c r="R58" s="644"/>
      <c r="S58" s="634"/>
      <c r="T58" s="634"/>
      <c r="U58" s="634"/>
      <c r="V58" s="634"/>
      <c r="W58" s="634"/>
      <c r="X58" s="634"/>
      <c r="Y58" s="634"/>
      <c r="Z58" s="634"/>
    </row>
    <row r="59" spans="2:26" ht="27.95" customHeight="1" x14ac:dyDescent="0.15">
      <c r="D59" s="644"/>
      <c r="E59" s="643"/>
      <c r="F59" s="634"/>
      <c r="G59" s="634"/>
      <c r="H59" s="634"/>
      <c r="I59" s="634"/>
      <c r="J59" s="634"/>
      <c r="K59" s="634"/>
      <c r="L59" s="634"/>
      <c r="M59" s="634"/>
      <c r="N59" s="634"/>
      <c r="O59" s="634"/>
      <c r="P59" s="644"/>
      <c r="Q59" s="643"/>
      <c r="R59" s="634"/>
      <c r="S59" s="634"/>
      <c r="T59" s="634"/>
      <c r="U59" s="634"/>
      <c r="V59" s="634"/>
      <c r="W59" s="634"/>
      <c r="X59" s="634"/>
      <c r="Y59" s="634"/>
      <c r="Z59" s="634"/>
    </row>
  </sheetData>
  <mergeCells count="104">
    <mergeCell ref="B43:I55"/>
    <mergeCell ref="J43:Q55"/>
    <mergeCell ref="R43:Y55"/>
    <mergeCell ref="B42:C42"/>
    <mergeCell ref="F42:I42"/>
    <mergeCell ref="J42:K42"/>
    <mergeCell ref="N42:Q42"/>
    <mergeCell ref="R42:S42"/>
    <mergeCell ref="V42:Y42"/>
    <mergeCell ref="R40:S40"/>
    <mergeCell ref="U40:V40"/>
    <mergeCell ref="W40:X40"/>
    <mergeCell ref="B41:C41"/>
    <mergeCell ref="D41:I41"/>
    <mergeCell ref="J41:K41"/>
    <mergeCell ref="L41:Q41"/>
    <mergeCell ref="R41:S41"/>
    <mergeCell ref="T41:Y41"/>
    <mergeCell ref="B40:C40"/>
    <mergeCell ref="E40:F40"/>
    <mergeCell ref="G40:H40"/>
    <mergeCell ref="J40:K40"/>
    <mergeCell ref="M40:N40"/>
    <mergeCell ref="O40:P40"/>
    <mergeCell ref="B26:I38"/>
    <mergeCell ref="J26:Q38"/>
    <mergeCell ref="R26:Y38"/>
    <mergeCell ref="B39:D39"/>
    <mergeCell ref="F39:H39"/>
    <mergeCell ref="J39:L39"/>
    <mergeCell ref="N39:P39"/>
    <mergeCell ref="R39:T39"/>
    <mergeCell ref="V39:X39"/>
    <mergeCell ref="B25:C25"/>
    <mergeCell ref="F25:I25"/>
    <mergeCell ref="J25:K25"/>
    <mergeCell ref="N25:Q25"/>
    <mergeCell ref="R25:S25"/>
    <mergeCell ref="V25:Y25"/>
    <mergeCell ref="R23:S23"/>
    <mergeCell ref="U23:V23"/>
    <mergeCell ref="W23:X23"/>
    <mergeCell ref="B24:C24"/>
    <mergeCell ref="D24:I24"/>
    <mergeCell ref="J24:K24"/>
    <mergeCell ref="L24:Q24"/>
    <mergeCell ref="R24:S24"/>
    <mergeCell ref="T24:Y24"/>
    <mergeCell ref="B23:C23"/>
    <mergeCell ref="E23:F23"/>
    <mergeCell ref="G23:H23"/>
    <mergeCell ref="J23:K23"/>
    <mergeCell ref="M23:N23"/>
    <mergeCell ref="O23:P23"/>
    <mergeCell ref="B9:I21"/>
    <mergeCell ref="J9:Q21"/>
    <mergeCell ref="R9:Y21"/>
    <mergeCell ref="B22:D22"/>
    <mergeCell ref="F22:H22"/>
    <mergeCell ref="J22:L22"/>
    <mergeCell ref="N22:P22"/>
    <mergeCell ref="R22:T22"/>
    <mergeCell ref="V22:X22"/>
    <mergeCell ref="B8:C8"/>
    <mergeCell ref="F8:I8"/>
    <mergeCell ref="J8:K8"/>
    <mergeCell ref="N8:Q8"/>
    <mergeCell ref="R8:S8"/>
    <mergeCell ref="V8:Y8"/>
    <mergeCell ref="R6:S6"/>
    <mergeCell ref="U6:V6"/>
    <mergeCell ref="W6:X6"/>
    <mergeCell ref="B7:C7"/>
    <mergeCell ref="D7:I7"/>
    <mergeCell ref="J7:K7"/>
    <mergeCell ref="L7:Q7"/>
    <mergeCell ref="R7:S7"/>
    <mergeCell ref="T7:Y7"/>
    <mergeCell ref="B6:C6"/>
    <mergeCell ref="E6:F6"/>
    <mergeCell ref="G6:H6"/>
    <mergeCell ref="J6:K6"/>
    <mergeCell ref="M6:N6"/>
    <mergeCell ref="O6:P6"/>
    <mergeCell ref="B5:D5"/>
    <mergeCell ref="F5:H5"/>
    <mergeCell ref="J5:L5"/>
    <mergeCell ref="N5:P5"/>
    <mergeCell ref="R5:T5"/>
    <mergeCell ref="V5:X5"/>
    <mergeCell ref="U3:V4"/>
    <mergeCell ref="W3:Y4"/>
    <mergeCell ref="B4:D4"/>
    <mergeCell ref="E4:H4"/>
    <mergeCell ref="I4:K4"/>
    <mergeCell ref="L4:N4"/>
    <mergeCell ref="O4:Q4"/>
    <mergeCell ref="R4:T4"/>
    <mergeCell ref="B3:D3"/>
    <mergeCell ref="E3:H3"/>
    <mergeCell ref="I3:K3"/>
    <mergeCell ref="L3:N3"/>
    <mergeCell ref="O3:Q3"/>
    <mergeCell ref="R3:T3"/>
  </mergeCells>
  <phoneticPr fontId="10"/>
  <dataValidations count="1">
    <dataValidation type="list" allowBlank="1" showInputMessage="1" showErrorMessage="1" sqref="E6:F6 M6:N6 U6:V6 E23:F23 M23:N23 U23:V23 E40:F40 M40:N40 U40:V40" xr:uid="{35F85003-733A-4858-B3D4-3407BE53F1CF}">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3DF9A-F935-4FC7-BA88-A6A253C960F8}">
  <sheetPr>
    <pageSetUpPr fitToPage="1"/>
  </sheetPr>
  <dimension ref="B2:AI19"/>
  <sheetViews>
    <sheetView showGridLines="0" showZeros="0" view="pageBreakPreview" topLeftCell="A3" zoomScaleNormal="100" zoomScaleSheetLayoutView="100" workbookViewId="0">
      <selection activeCell="AG7" sqref="AG7"/>
    </sheetView>
  </sheetViews>
  <sheetFormatPr defaultColWidth="9" defaultRowHeight="12" x14ac:dyDescent="0.15"/>
  <cols>
    <col min="1" max="1" width="1.625" style="513" customWidth="1"/>
    <col min="2" max="2" width="3.25" style="513" customWidth="1"/>
    <col min="3" max="35" width="4.125" style="513" customWidth="1"/>
    <col min="36" max="36" width="1.375" style="513" customWidth="1"/>
    <col min="37" max="16384" width="9" style="513"/>
  </cols>
  <sheetData>
    <row r="2" spans="2:35" ht="8.25" customHeight="1" x14ac:dyDescent="0.15"/>
    <row r="3" spans="2:35" ht="24.95" customHeight="1" x14ac:dyDescent="0.15">
      <c r="B3" s="288" t="s">
        <v>525</v>
      </c>
      <c r="C3" s="288"/>
      <c r="D3" s="288"/>
      <c r="E3" s="514"/>
      <c r="F3" s="514"/>
      <c r="G3" s="514"/>
      <c r="H3" s="514"/>
      <c r="I3" s="514"/>
      <c r="J3" s="288"/>
      <c r="K3" s="288"/>
      <c r="L3" s="288"/>
      <c r="M3" s="288"/>
      <c r="N3" s="288"/>
      <c r="O3" s="288"/>
      <c r="P3" s="288"/>
      <c r="Q3" s="288"/>
      <c r="R3" s="288"/>
      <c r="S3" s="288"/>
      <c r="T3" s="288"/>
      <c r="U3" s="288"/>
      <c r="V3" s="288"/>
      <c r="W3" s="288"/>
      <c r="X3" s="288"/>
      <c r="Y3" s="288"/>
      <c r="Z3" s="288"/>
      <c r="AA3" s="288"/>
      <c r="AB3" s="288"/>
      <c r="AC3" s="288"/>
      <c r="AD3" s="288"/>
      <c r="AE3" s="288"/>
      <c r="AF3" s="288"/>
      <c r="AG3" s="288"/>
      <c r="AH3" s="288"/>
      <c r="AI3" s="288"/>
    </row>
    <row r="4" spans="2:35" ht="20.100000000000001" customHeight="1" x14ac:dyDescent="0.15">
      <c r="B4" s="289" t="s">
        <v>8</v>
      </c>
      <c r="C4" s="289"/>
      <c r="D4" s="646"/>
      <c r="E4" s="647" t="s">
        <v>327</v>
      </c>
      <c r="F4" s="648"/>
      <c r="G4" s="648"/>
      <c r="H4" s="648"/>
      <c r="I4" s="649"/>
      <c r="J4" s="650" t="s">
        <v>9</v>
      </c>
      <c r="K4" s="293"/>
      <c r="L4" s="293"/>
      <c r="M4" s="517" t="s">
        <v>339</v>
      </c>
      <c r="N4" s="651"/>
      <c r="O4" s="651"/>
      <c r="P4" s="651"/>
      <c r="Q4" s="651"/>
      <c r="R4" s="651"/>
      <c r="S4" s="301" t="s">
        <v>382</v>
      </c>
      <c r="T4" s="301"/>
      <c r="U4" s="301"/>
      <c r="V4" s="301"/>
      <c r="W4" s="652" t="s">
        <v>349</v>
      </c>
      <c r="X4" s="652"/>
      <c r="Y4" s="652"/>
      <c r="Z4" s="652"/>
      <c r="AA4" s="652"/>
      <c r="AB4" s="652"/>
      <c r="AC4" s="275" t="s">
        <v>383</v>
      </c>
      <c r="AD4" s="276"/>
      <c r="AE4" s="277"/>
      <c r="AF4" s="653">
        <v>45113</v>
      </c>
      <c r="AG4" s="654"/>
      <c r="AH4" s="654"/>
      <c r="AI4" s="655"/>
    </row>
    <row r="5" spans="2:35" ht="20.100000000000001" customHeight="1" x14ac:dyDescent="0.15">
      <c r="B5" s="297" t="s">
        <v>0</v>
      </c>
      <c r="C5" s="297"/>
      <c r="D5" s="656"/>
      <c r="E5" s="298" t="s">
        <v>328</v>
      </c>
      <c r="F5" s="299"/>
      <c r="G5" s="299"/>
      <c r="H5" s="299"/>
      <c r="I5" s="300"/>
      <c r="J5" s="657" t="s">
        <v>1</v>
      </c>
      <c r="K5" s="254"/>
      <c r="L5" s="254"/>
      <c r="M5" s="517" t="s">
        <v>315</v>
      </c>
      <c r="N5" s="651"/>
      <c r="O5" s="651"/>
      <c r="P5" s="651"/>
      <c r="Q5" s="651"/>
      <c r="R5" s="651"/>
      <c r="S5" s="301" t="s">
        <v>384</v>
      </c>
      <c r="T5" s="301"/>
      <c r="U5" s="301"/>
      <c r="V5" s="301"/>
      <c r="W5" s="652" t="s">
        <v>354</v>
      </c>
      <c r="X5" s="652"/>
      <c r="Y5" s="652"/>
      <c r="Z5" s="652"/>
      <c r="AA5" s="652"/>
      <c r="AB5" s="652"/>
      <c r="AC5" s="409"/>
      <c r="AD5" s="658"/>
      <c r="AE5" s="618"/>
      <c r="AF5" s="659"/>
      <c r="AG5" s="660"/>
      <c r="AH5" s="660"/>
      <c r="AI5" s="661"/>
    </row>
    <row r="6" spans="2:35" ht="26.25" customHeight="1" x14ac:dyDescent="0.2">
      <c r="B6" s="662" t="s">
        <v>526</v>
      </c>
      <c r="C6" s="663" t="s">
        <v>527</v>
      </c>
      <c r="D6" s="664"/>
      <c r="E6" s="664"/>
      <c r="F6" s="664"/>
      <c r="G6" s="664"/>
      <c r="H6" s="664"/>
      <c r="I6" s="664"/>
      <c r="J6" s="664"/>
      <c r="K6" s="664"/>
      <c r="L6" s="664"/>
      <c r="M6" s="664"/>
      <c r="N6" s="664"/>
      <c r="O6" s="664"/>
      <c r="P6" s="664"/>
      <c r="Q6" s="664"/>
      <c r="R6" s="664"/>
      <c r="S6" s="664"/>
      <c r="T6" s="664"/>
      <c r="U6" s="664"/>
      <c r="V6" s="664"/>
      <c r="W6" s="664"/>
      <c r="X6" s="664"/>
      <c r="Y6" s="664"/>
      <c r="Z6" s="664"/>
      <c r="AA6" s="664"/>
      <c r="AB6" s="664"/>
      <c r="AC6" s="664"/>
      <c r="AD6" s="664"/>
      <c r="AE6" s="664"/>
      <c r="AF6" s="664"/>
      <c r="AG6" s="664"/>
      <c r="AH6" s="664"/>
      <c r="AI6" s="665"/>
    </row>
    <row r="7" spans="2:35" ht="35.450000000000003" customHeight="1" x14ac:dyDescent="0.15">
      <c r="B7" s="662"/>
      <c r="C7" s="4"/>
      <c r="D7" s="4"/>
      <c r="E7" s="4"/>
      <c r="F7" s="4"/>
      <c r="G7" s="4"/>
      <c r="H7" s="4"/>
      <c r="I7" s="666"/>
      <c r="J7" s="4"/>
      <c r="K7" s="4"/>
      <c r="L7" s="4"/>
      <c r="M7" s="4"/>
      <c r="N7" s="4"/>
      <c r="O7" s="4"/>
      <c r="P7" s="4"/>
      <c r="Q7" s="667"/>
      <c r="R7" s="666"/>
      <c r="S7" s="4"/>
      <c r="T7" s="4"/>
      <c r="U7" s="4"/>
      <c r="V7" s="4"/>
      <c r="W7" s="666"/>
      <c r="X7" s="666"/>
      <c r="Y7" s="666"/>
      <c r="Z7" s="666"/>
      <c r="AA7" s="666"/>
      <c r="AB7" s="4"/>
      <c r="AC7" s="4"/>
      <c r="AD7" s="4"/>
      <c r="AE7" s="4"/>
      <c r="AF7" s="4"/>
      <c r="AG7" s="4"/>
      <c r="AH7" s="4"/>
      <c r="AI7" s="668"/>
    </row>
    <row r="8" spans="2:35" ht="35.450000000000003" customHeight="1" x14ac:dyDescent="0.15">
      <c r="B8" s="662"/>
      <c r="C8" s="4"/>
      <c r="D8" s="4"/>
      <c r="E8" s="4"/>
      <c r="F8" s="4"/>
      <c r="G8" s="4"/>
      <c r="H8" s="4"/>
      <c r="I8" s="666"/>
      <c r="J8" s="4"/>
      <c r="K8" s="4"/>
      <c r="L8" s="4"/>
      <c r="M8" s="4"/>
      <c r="N8" s="4"/>
      <c r="O8" s="4"/>
      <c r="P8" s="4"/>
      <c r="Q8" s="667"/>
      <c r="R8" s="666"/>
      <c r="S8" s="4"/>
      <c r="T8" s="4"/>
      <c r="U8" s="4"/>
      <c r="V8" s="4"/>
      <c r="W8" s="666"/>
      <c r="X8" s="666"/>
      <c r="Y8" s="666"/>
      <c r="Z8" s="666"/>
      <c r="AA8" s="666"/>
      <c r="AB8" s="4"/>
      <c r="AC8" s="4"/>
      <c r="AD8" s="4"/>
      <c r="AE8" s="4"/>
      <c r="AF8" s="4"/>
      <c r="AG8" s="4"/>
      <c r="AH8" s="4"/>
      <c r="AI8" s="668"/>
    </row>
    <row r="9" spans="2:35" ht="35.450000000000003" customHeight="1" x14ac:dyDescent="0.15">
      <c r="B9" s="662"/>
      <c r="C9" s="4"/>
      <c r="D9" s="4"/>
      <c r="E9" s="4"/>
      <c r="F9" s="4"/>
      <c r="G9" s="4"/>
      <c r="H9" s="4"/>
      <c r="I9" s="666"/>
      <c r="J9" s="4"/>
      <c r="K9" s="4"/>
      <c r="L9" s="4"/>
      <c r="M9" s="4"/>
      <c r="N9" s="4"/>
      <c r="O9" s="4"/>
      <c r="P9" s="4"/>
      <c r="Q9" s="667"/>
      <c r="R9" s="666"/>
      <c r="S9" s="4"/>
      <c r="T9" s="4"/>
      <c r="U9" s="4"/>
      <c r="V9" s="4"/>
      <c r="W9" s="666"/>
      <c r="X9" s="666"/>
      <c r="Y9" s="666"/>
      <c r="Z9" s="666"/>
      <c r="AA9" s="666"/>
      <c r="AB9" s="4"/>
      <c r="AC9" s="4"/>
      <c r="AD9" s="4"/>
      <c r="AE9" s="4"/>
      <c r="AF9" s="4"/>
      <c r="AG9" s="4"/>
      <c r="AH9" s="4"/>
      <c r="AI9" s="668"/>
    </row>
    <row r="10" spans="2:35" ht="35.450000000000003" customHeight="1" x14ac:dyDescent="0.15">
      <c r="B10" s="662"/>
      <c r="C10" s="4"/>
      <c r="D10" s="4"/>
      <c r="E10" s="4"/>
      <c r="F10" s="4"/>
      <c r="G10" s="4"/>
      <c r="H10" s="4"/>
      <c r="I10" s="666"/>
      <c r="J10" s="4"/>
      <c r="K10" s="4"/>
      <c r="L10" s="4"/>
      <c r="M10" s="4"/>
      <c r="N10" s="4"/>
      <c r="O10" s="4"/>
      <c r="P10" s="4"/>
      <c r="Q10" s="667"/>
      <c r="R10" s="666"/>
      <c r="S10" s="4"/>
      <c r="T10" s="4"/>
      <c r="U10" s="4"/>
      <c r="V10" s="4"/>
      <c r="W10" s="666"/>
      <c r="X10" s="666"/>
      <c r="Y10" s="666"/>
      <c r="Z10" s="666"/>
      <c r="AA10" s="666"/>
      <c r="AB10" s="4"/>
      <c r="AC10" s="4"/>
      <c r="AD10" s="4"/>
      <c r="AE10" s="4"/>
      <c r="AF10" s="4"/>
      <c r="AG10" s="4"/>
      <c r="AH10" s="4"/>
      <c r="AI10" s="668"/>
    </row>
    <row r="11" spans="2:35" ht="35.450000000000003" customHeight="1" x14ac:dyDescent="0.15">
      <c r="B11" s="662"/>
      <c r="C11" s="4"/>
      <c r="D11" s="4"/>
      <c r="E11" s="4"/>
      <c r="F11" s="4"/>
      <c r="G11" s="4"/>
      <c r="H11" s="4"/>
      <c r="I11" s="666"/>
      <c r="J11" s="4"/>
      <c r="K11" s="4"/>
      <c r="L11" s="4"/>
      <c r="M11" s="4"/>
      <c r="N11" s="4"/>
      <c r="O11" s="4"/>
      <c r="P11" s="4"/>
      <c r="Q11" s="666"/>
      <c r="R11" s="666"/>
      <c r="S11" s="4"/>
      <c r="T11" s="4"/>
      <c r="U11" s="4"/>
      <c r="V11" s="4"/>
      <c r="W11" s="666"/>
      <c r="X11" s="666"/>
      <c r="Y11" s="666"/>
      <c r="Z11" s="666"/>
      <c r="AA11" s="666"/>
      <c r="AB11" s="4"/>
      <c r="AC11" s="4"/>
      <c r="AD11" s="4"/>
      <c r="AE11" s="4"/>
      <c r="AF11" s="4"/>
      <c r="AG11" s="4"/>
      <c r="AH11" s="4"/>
      <c r="AI11" s="668"/>
    </row>
    <row r="12" spans="2:35" ht="35.450000000000003" customHeight="1" x14ac:dyDescent="0.15">
      <c r="B12" s="662"/>
      <c r="C12" s="4"/>
      <c r="D12" s="4"/>
      <c r="E12" s="4"/>
      <c r="F12" s="666"/>
      <c r="G12" s="666"/>
      <c r="H12" s="4"/>
      <c r="I12" s="4"/>
      <c r="J12" s="4"/>
      <c r="K12" s="4"/>
      <c r="L12" s="4"/>
      <c r="M12" s="4"/>
      <c r="N12" s="4"/>
      <c r="O12" s="4"/>
      <c r="P12" s="4"/>
      <c r="Q12" s="666"/>
      <c r="R12" s="4"/>
      <c r="S12" s="4"/>
      <c r="T12" s="4"/>
      <c r="U12" s="4"/>
      <c r="V12" s="4"/>
      <c r="W12" s="666"/>
      <c r="X12" s="666"/>
      <c r="Y12" s="666"/>
      <c r="Z12" s="666"/>
      <c r="AA12" s="666"/>
      <c r="AB12" s="4"/>
      <c r="AC12" s="4"/>
      <c r="AD12" s="4"/>
      <c r="AE12" s="4"/>
      <c r="AF12" s="4"/>
      <c r="AG12" s="4"/>
      <c r="AH12" s="4"/>
      <c r="AI12" s="668"/>
    </row>
    <row r="13" spans="2:35" ht="35.450000000000003" customHeight="1" x14ac:dyDescent="0.15">
      <c r="B13" s="662"/>
      <c r="C13" s="4"/>
      <c r="D13" s="4"/>
      <c r="E13" s="4"/>
      <c r="F13" s="666"/>
      <c r="G13" s="666"/>
      <c r="H13" s="666"/>
      <c r="I13" s="4"/>
      <c r="J13" s="4"/>
      <c r="K13" s="4"/>
      <c r="L13" s="4"/>
      <c r="M13" s="4"/>
      <c r="N13" s="4"/>
      <c r="O13" s="4"/>
      <c r="P13" s="4"/>
      <c r="Q13" s="666"/>
      <c r="R13" s="4"/>
      <c r="S13" s="4"/>
      <c r="T13" s="4"/>
      <c r="U13" s="4"/>
      <c r="V13" s="4"/>
      <c r="W13" s="666"/>
      <c r="X13" s="666"/>
      <c r="Y13" s="666"/>
      <c r="Z13" s="666"/>
      <c r="AA13" s="666"/>
      <c r="AB13" s="4"/>
      <c r="AC13" s="4"/>
      <c r="AD13" s="4"/>
      <c r="AE13" s="4"/>
      <c r="AF13" s="4"/>
      <c r="AG13" s="4"/>
      <c r="AH13" s="4"/>
      <c r="AI13" s="668"/>
    </row>
    <row r="14" spans="2:35" ht="35.450000000000003" customHeight="1" x14ac:dyDescent="0.15">
      <c r="B14" s="662"/>
      <c r="C14" s="666"/>
      <c r="D14" s="4"/>
      <c r="E14" s="4"/>
      <c r="F14" s="666"/>
      <c r="G14" s="666"/>
      <c r="H14" s="666"/>
      <c r="I14" s="4"/>
      <c r="J14" s="4"/>
      <c r="K14" s="4"/>
      <c r="L14" s="4"/>
      <c r="M14" s="4"/>
      <c r="N14" s="4"/>
      <c r="O14" s="4"/>
      <c r="P14" s="4"/>
      <c r="Q14" s="666"/>
      <c r="R14" s="666"/>
      <c r="S14" s="4"/>
      <c r="T14" s="4"/>
      <c r="U14" s="4"/>
      <c r="V14" s="4"/>
      <c r="W14" s="666"/>
      <c r="X14" s="666"/>
      <c r="Y14" s="666"/>
      <c r="Z14" s="666"/>
      <c r="AA14" s="666"/>
      <c r="AB14" s="4"/>
      <c r="AC14" s="4"/>
      <c r="AD14" s="4"/>
      <c r="AE14" s="4"/>
      <c r="AF14" s="4"/>
      <c r="AG14" s="4"/>
      <c r="AH14" s="4"/>
      <c r="AI14" s="668"/>
    </row>
    <row r="15" spans="2:35" ht="35.450000000000003" customHeight="1" x14ac:dyDescent="0.15">
      <c r="B15" s="662"/>
      <c r="C15" s="666"/>
      <c r="D15" s="4"/>
      <c r="E15" s="4"/>
      <c r="F15" s="666"/>
      <c r="G15" s="666"/>
      <c r="H15" s="666"/>
      <c r="I15" s="4"/>
      <c r="J15" s="4"/>
      <c r="K15" s="4"/>
      <c r="L15" s="4"/>
      <c r="M15" s="4"/>
      <c r="N15" s="4"/>
      <c r="O15" s="4"/>
      <c r="P15" s="4"/>
      <c r="Q15" s="666"/>
      <c r="R15" s="666"/>
      <c r="S15" s="4"/>
      <c r="T15" s="4"/>
      <c r="U15" s="4"/>
      <c r="V15" s="4"/>
      <c r="W15" s="666"/>
      <c r="X15" s="666"/>
      <c r="Y15" s="666"/>
      <c r="Z15" s="666"/>
      <c r="AA15" s="666"/>
      <c r="AB15" s="4"/>
      <c r="AC15" s="4"/>
      <c r="AD15" s="4"/>
      <c r="AE15" s="4"/>
      <c r="AF15" s="4"/>
      <c r="AG15" s="4"/>
      <c r="AH15" s="4"/>
      <c r="AI15" s="668"/>
    </row>
    <row r="16" spans="2:35" ht="35.450000000000003" customHeight="1" x14ac:dyDescent="0.15">
      <c r="B16" s="662"/>
      <c r="C16" s="666"/>
      <c r="D16" s="4"/>
      <c r="E16" s="4"/>
      <c r="F16" s="666"/>
      <c r="G16" s="666"/>
      <c r="H16" s="666"/>
      <c r="I16" s="4"/>
      <c r="J16" s="4"/>
      <c r="K16" s="4"/>
      <c r="L16" s="4"/>
      <c r="M16" s="4"/>
      <c r="N16" s="4"/>
      <c r="O16" s="4"/>
      <c r="P16" s="4"/>
      <c r="Q16" s="666"/>
      <c r="R16" s="666"/>
      <c r="S16" s="4"/>
      <c r="T16" s="4"/>
      <c r="U16" s="4"/>
      <c r="V16" s="4"/>
      <c r="W16" s="666"/>
      <c r="X16" s="666"/>
      <c r="Y16" s="666"/>
      <c r="Z16" s="666"/>
      <c r="AA16" s="666"/>
      <c r="AB16" s="4"/>
      <c r="AC16" s="4"/>
      <c r="AD16" s="4"/>
      <c r="AE16" s="4"/>
      <c r="AF16" s="4"/>
      <c r="AG16" s="4"/>
      <c r="AH16" s="4"/>
      <c r="AI16" s="668"/>
    </row>
    <row r="17" spans="2:35" ht="22.5" customHeight="1" x14ac:dyDescent="0.15">
      <c r="B17" s="662"/>
      <c r="C17" s="666"/>
      <c r="D17" s="4"/>
      <c r="E17" s="669"/>
      <c r="H17" s="670"/>
      <c r="I17" s="670"/>
      <c r="J17" s="670"/>
      <c r="K17" s="670"/>
      <c r="L17" s="670"/>
      <c r="M17" s="4"/>
      <c r="N17" s="4"/>
      <c r="O17" s="4"/>
      <c r="P17" s="4"/>
      <c r="Q17" s="666"/>
      <c r="R17" s="666"/>
      <c r="S17" s="4"/>
      <c r="T17" s="4"/>
      <c r="U17" s="4"/>
      <c r="V17" s="4"/>
      <c r="W17" s="666"/>
      <c r="X17" s="666"/>
      <c r="Y17" s="666"/>
      <c r="Z17" s="666"/>
      <c r="AA17" s="666"/>
      <c r="AI17" s="671"/>
    </row>
    <row r="18" spans="2:35" ht="71.25" customHeight="1" x14ac:dyDescent="0.15">
      <c r="B18" s="672"/>
      <c r="C18" s="673"/>
      <c r="D18" s="674"/>
      <c r="E18" s="675"/>
      <c r="F18" s="676"/>
      <c r="G18" s="676"/>
      <c r="H18" s="674"/>
      <c r="I18" s="674"/>
      <c r="J18" s="674"/>
      <c r="K18" s="674"/>
      <c r="L18" s="674"/>
      <c r="M18" s="674"/>
      <c r="N18" s="674"/>
      <c r="O18" s="674"/>
      <c r="P18" s="674"/>
      <c r="Q18" s="674"/>
      <c r="R18" s="674"/>
      <c r="S18" s="677"/>
      <c r="T18" s="677"/>
      <c r="U18" s="677"/>
      <c r="V18" s="678" t="s">
        <v>528</v>
      </c>
      <c r="W18" s="678"/>
      <c r="X18" s="678"/>
      <c r="Y18" s="678"/>
      <c r="Z18" s="678"/>
      <c r="AA18" s="678"/>
      <c r="AB18" s="678"/>
      <c r="AC18" s="678"/>
      <c r="AD18" s="678"/>
      <c r="AE18" s="678"/>
      <c r="AF18" s="678"/>
      <c r="AG18" s="678"/>
      <c r="AH18" s="678"/>
      <c r="AI18" s="679"/>
    </row>
    <row r="19" spans="2:35" ht="15" customHeight="1" x14ac:dyDescent="0.15"/>
  </sheetData>
  <mergeCells count="18">
    <mergeCell ref="E5:I5"/>
    <mergeCell ref="J5:L5"/>
    <mergeCell ref="M5:R5"/>
    <mergeCell ref="S5:V5"/>
    <mergeCell ref="W5:AB5"/>
    <mergeCell ref="B6:B18"/>
    <mergeCell ref="C6:AI6"/>
    <mergeCell ref="V18:AI18"/>
    <mergeCell ref="B3:AI3"/>
    <mergeCell ref="B4:D4"/>
    <mergeCell ref="E4:I4"/>
    <mergeCell ref="J4:L4"/>
    <mergeCell ref="M4:R4"/>
    <mergeCell ref="S4:V4"/>
    <mergeCell ref="W4:AB4"/>
    <mergeCell ref="AC4:AE5"/>
    <mergeCell ref="AF4:AI5"/>
    <mergeCell ref="B5:D5"/>
  </mergeCells>
  <phoneticPr fontId="10"/>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85AD3-4319-4AEE-82DB-41B70E3B6CB2}">
  <sheetPr>
    <pageSetUpPr fitToPage="1"/>
  </sheetPr>
  <dimension ref="B2:AI19"/>
  <sheetViews>
    <sheetView showGridLines="0" showZeros="0" view="pageBreakPreview" topLeftCell="A3" zoomScaleNormal="100" zoomScaleSheetLayoutView="100" workbookViewId="0">
      <selection activeCell="AG7" sqref="AG7"/>
    </sheetView>
  </sheetViews>
  <sheetFormatPr defaultColWidth="9" defaultRowHeight="12" x14ac:dyDescent="0.15"/>
  <cols>
    <col min="1" max="1" width="1.625" style="513" customWidth="1"/>
    <col min="2" max="2" width="3.25" style="513" customWidth="1"/>
    <col min="3" max="35" width="4.125" style="513" customWidth="1"/>
    <col min="36" max="36" width="1.375" style="513" customWidth="1"/>
    <col min="37" max="16384" width="9" style="513"/>
  </cols>
  <sheetData>
    <row r="2" spans="2:35" ht="8.25" customHeight="1" x14ac:dyDescent="0.15"/>
    <row r="3" spans="2:35" ht="24.95" customHeight="1" x14ac:dyDescent="0.15">
      <c r="B3" s="288" t="s">
        <v>525</v>
      </c>
      <c r="C3" s="288"/>
      <c r="D3" s="288"/>
      <c r="E3" s="514"/>
      <c r="F3" s="514"/>
      <c r="G3" s="514"/>
      <c r="H3" s="514"/>
      <c r="I3" s="514"/>
      <c r="J3" s="288"/>
      <c r="K3" s="288"/>
      <c r="L3" s="288"/>
      <c r="M3" s="288"/>
      <c r="N3" s="288"/>
      <c r="O3" s="288"/>
      <c r="P3" s="288"/>
      <c r="Q3" s="288"/>
      <c r="R3" s="288"/>
      <c r="S3" s="288"/>
      <c r="T3" s="288"/>
      <c r="U3" s="288"/>
      <c r="V3" s="288"/>
      <c r="W3" s="288"/>
      <c r="X3" s="288"/>
      <c r="Y3" s="288"/>
      <c r="Z3" s="288"/>
      <c r="AA3" s="288"/>
      <c r="AB3" s="288"/>
      <c r="AC3" s="288"/>
      <c r="AD3" s="288"/>
      <c r="AE3" s="288"/>
      <c r="AF3" s="288"/>
      <c r="AG3" s="288"/>
      <c r="AH3" s="288"/>
      <c r="AI3" s="288"/>
    </row>
    <row r="4" spans="2:35" ht="20.100000000000001" customHeight="1" x14ac:dyDescent="0.15">
      <c r="B4" s="289" t="s">
        <v>8</v>
      </c>
      <c r="C4" s="289"/>
      <c r="D4" s="646"/>
      <c r="E4" s="647" t="s">
        <v>327</v>
      </c>
      <c r="F4" s="648"/>
      <c r="G4" s="648"/>
      <c r="H4" s="648"/>
      <c r="I4" s="649"/>
      <c r="J4" s="650" t="s">
        <v>9</v>
      </c>
      <c r="K4" s="293"/>
      <c r="L4" s="293"/>
      <c r="M4" s="517" t="s">
        <v>339</v>
      </c>
      <c r="N4" s="651"/>
      <c r="O4" s="651"/>
      <c r="P4" s="651"/>
      <c r="Q4" s="651"/>
      <c r="R4" s="651"/>
      <c r="S4" s="301" t="s">
        <v>382</v>
      </c>
      <c r="T4" s="301"/>
      <c r="U4" s="301"/>
      <c r="V4" s="301"/>
      <c r="W4" s="652" t="s">
        <v>349</v>
      </c>
      <c r="X4" s="652"/>
      <c r="Y4" s="652"/>
      <c r="Z4" s="652"/>
      <c r="AA4" s="652"/>
      <c r="AB4" s="652"/>
      <c r="AC4" s="275" t="s">
        <v>383</v>
      </c>
      <c r="AD4" s="276"/>
      <c r="AE4" s="277"/>
      <c r="AF4" s="653">
        <v>45113</v>
      </c>
      <c r="AG4" s="654"/>
      <c r="AH4" s="654"/>
      <c r="AI4" s="655"/>
    </row>
    <row r="5" spans="2:35" ht="20.100000000000001" customHeight="1" x14ac:dyDescent="0.15">
      <c r="B5" s="297" t="s">
        <v>0</v>
      </c>
      <c r="C5" s="297"/>
      <c r="D5" s="656"/>
      <c r="E5" s="298" t="s">
        <v>328</v>
      </c>
      <c r="F5" s="299"/>
      <c r="G5" s="299"/>
      <c r="H5" s="299"/>
      <c r="I5" s="300"/>
      <c r="J5" s="657" t="s">
        <v>1</v>
      </c>
      <c r="K5" s="254"/>
      <c r="L5" s="254"/>
      <c r="M5" s="517" t="s">
        <v>315</v>
      </c>
      <c r="N5" s="651"/>
      <c r="O5" s="651"/>
      <c r="P5" s="651"/>
      <c r="Q5" s="651"/>
      <c r="R5" s="651"/>
      <c r="S5" s="301" t="s">
        <v>384</v>
      </c>
      <c r="T5" s="301"/>
      <c r="U5" s="301"/>
      <c r="V5" s="301"/>
      <c r="W5" s="652" t="s">
        <v>354</v>
      </c>
      <c r="X5" s="652"/>
      <c r="Y5" s="652"/>
      <c r="Z5" s="652"/>
      <c r="AA5" s="652"/>
      <c r="AB5" s="652"/>
      <c r="AC5" s="409"/>
      <c r="AD5" s="658"/>
      <c r="AE5" s="618"/>
      <c r="AF5" s="659"/>
      <c r="AG5" s="660"/>
      <c r="AH5" s="660"/>
      <c r="AI5" s="661"/>
    </row>
    <row r="6" spans="2:35" ht="26.25" customHeight="1" x14ac:dyDescent="0.2">
      <c r="B6" s="662" t="s">
        <v>526</v>
      </c>
      <c r="C6" s="663" t="s">
        <v>527</v>
      </c>
      <c r="D6" s="664"/>
      <c r="E6" s="664"/>
      <c r="F6" s="664"/>
      <c r="G6" s="664"/>
      <c r="H6" s="664"/>
      <c r="I6" s="664"/>
      <c r="J6" s="664"/>
      <c r="K6" s="664"/>
      <c r="L6" s="664"/>
      <c r="M6" s="664"/>
      <c r="N6" s="664"/>
      <c r="O6" s="664"/>
      <c r="P6" s="664"/>
      <c r="Q6" s="664"/>
      <c r="R6" s="664"/>
      <c r="S6" s="664"/>
      <c r="T6" s="664"/>
      <c r="U6" s="664"/>
      <c r="V6" s="664"/>
      <c r="W6" s="664"/>
      <c r="X6" s="664"/>
      <c r="Y6" s="664"/>
      <c r="Z6" s="664"/>
      <c r="AA6" s="664"/>
      <c r="AB6" s="664"/>
      <c r="AC6" s="664"/>
      <c r="AD6" s="664"/>
      <c r="AE6" s="664"/>
      <c r="AF6" s="664"/>
      <c r="AG6" s="664"/>
      <c r="AH6" s="664"/>
      <c r="AI6" s="665"/>
    </row>
    <row r="7" spans="2:35" ht="35.450000000000003" customHeight="1" x14ac:dyDescent="0.15">
      <c r="B7" s="662"/>
      <c r="C7" s="4"/>
      <c r="D7" s="4"/>
      <c r="E7" s="4"/>
      <c r="F7" s="4"/>
      <c r="G7" s="4"/>
      <c r="H7" s="4"/>
      <c r="I7" s="666"/>
      <c r="J7" s="4"/>
      <c r="K7" s="4"/>
      <c r="L7" s="4"/>
      <c r="M7" s="4"/>
      <c r="N7" s="4"/>
      <c r="O7" s="4"/>
      <c r="P7" s="4"/>
      <c r="Q7" s="667"/>
      <c r="R7" s="666"/>
      <c r="S7" s="4"/>
      <c r="T7" s="4"/>
      <c r="U7" s="4"/>
      <c r="V7" s="4"/>
      <c r="W7" s="666"/>
      <c r="X7" s="666"/>
      <c r="Y7" s="666"/>
      <c r="Z7" s="666"/>
      <c r="AA7" s="666"/>
      <c r="AB7" s="4"/>
      <c r="AC7" s="4"/>
      <c r="AD7" s="4"/>
      <c r="AE7" s="4"/>
      <c r="AF7" s="4"/>
      <c r="AG7" s="4"/>
      <c r="AH7" s="4"/>
      <c r="AI7" s="668"/>
    </row>
    <row r="8" spans="2:35" ht="35.450000000000003" customHeight="1" x14ac:dyDescent="0.15">
      <c r="B8" s="662"/>
      <c r="C8" s="4"/>
      <c r="D8" s="4"/>
      <c r="E8" s="4"/>
      <c r="F8" s="4"/>
      <c r="G8" s="4"/>
      <c r="H8" s="4"/>
      <c r="I8" s="666"/>
      <c r="J8" s="4"/>
      <c r="K8" s="4"/>
      <c r="L8" s="4"/>
      <c r="M8" s="4"/>
      <c r="N8" s="4"/>
      <c r="O8" s="4"/>
      <c r="P8" s="4"/>
      <c r="Q8" s="667"/>
      <c r="R8" s="666"/>
      <c r="S8" s="4"/>
      <c r="T8" s="4"/>
      <c r="U8" s="4"/>
      <c r="V8" s="4"/>
      <c r="W8" s="666"/>
      <c r="X8" s="666"/>
      <c r="Y8" s="666"/>
      <c r="Z8" s="666"/>
      <c r="AA8" s="666"/>
      <c r="AB8" s="4"/>
      <c r="AC8" s="4"/>
      <c r="AD8" s="4"/>
      <c r="AE8" s="4"/>
      <c r="AF8" s="4"/>
      <c r="AG8" s="4"/>
      <c r="AH8" s="4"/>
      <c r="AI8" s="668"/>
    </row>
    <row r="9" spans="2:35" ht="35.450000000000003" customHeight="1" x14ac:dyDescent="0.15">
      <c r="B9" s="662"/>
      <c r="C9" s="4"/>
      <c r="D9" s="4"/>
      <c r="E9" s="4"/>
      <c r="F9" s="4"/>
      <c r="G9" s="4"/>
      <c r="H9" s="4"/>
      <c r="I9" s="666"/>
      <c r="J9" s="4"/>
      <c r="K9" s="4"/>
      <c r="L9" s="4"/>
      <c r="M9" s="4"/>
      <c r="N9" s="4"/>
      <c r="O9" s="4"/>
      <c r="P9" s="4"/>
      <c r="Q9" s="667"/>
      <c r="R9" s="666"/>
      <c r="S9" s="4"/>
      <c r="T9" s="4"/>
      <c r="U9" s="4"/>
      <c r="V9" s="4"/>
      <c r="W9" s="666"/>
      <c r="X9" s="666"/>
      <c r="Y9" s="666"/>
      <c r="Z9" s="666"/>
      <c r="AA9" s="666"/>
      <c r="AB9" s="4"/>
      <c r="AC9" s="4"/>
      <c r="AD9" s="4"/>
      <c r="AE9" s="4"/>
      <c r="AF9" s="4"/>
      <c r="AG9" s="4"/>
      <c r="AH9" s="4"/>
      <c r="AI9" s="668"/>
    </row>
    <row r="10" spans="2:35" ht="35.450000000000003" customHeight="1" x14ac:dyDescent="0.15">
      <c r="B10" s="662"/>
      <c r="C10" s="4"/>
      <c r="D10" s="4"/>
      <c r="E10" s="4"/>
      <c r="F10" s="4"/>
      <c r="G10" s="4"/>
      <c r="H10" s="4"/>
      <c r="I10" s="666"/>
      <c r="J10" s="4"/>
      <c r="K10" s="4"/>
      <c r="L10" s="4"/>
      <c r="M10" s="4"/>
      <c r="N10" s="4"/>
      <c r="O10" s="4"/>
      <c r="P10" s="4"/>
      <c r="Q10" s="667"/>
      <c r="R10" s="666"/>
      <c r="S10" s="4"/>
      <c r="T10" s="4"/>
      <c r="U10" s="4"/>
      <c r="V10" s="4"/>
      <c r="W10" s="666"/>
      <c r="X10" s="666"/>
      <c r="Y10" s="666"/>
      <c r="Z10" s="666"/>
      <c r="AA10" s="666"/>
      <c r="AB10" s="4"/>
      <c r="AC10" s="4"/>
      <c r="AD10" s="4"/>
      <c r="AE10" s="4"/>
      <c r="AF10" s="4"/>
      <c r="AG10" s="4"/>
      <c r="AH10" s="4"/>
      <c r="AI10" s="668"/>
    </row>
    <row r="11" spans="2:35" ht="35.450000000000003" customHeight="1" x14ac:dyDescent="0.15">
      <c r="B11" s="662"/>
      <c r="C11" s="4"/>
      <c r="D11" s="4"/>
      <c r="E11" s="4"/>
      <c r="F11" s="4"/>
      <c r="G11" s="4"/>
      <c r="H11" s="4"/>
      <c r="I11" s="666"/>
      <c r="J11" s="4"/>
      <c r="K11" s="4"/>
      <c r="L11" s="4"/>
      <c r="M11" s="4"/>
      <c r="N11" s="4"/>
      <c r="O11" s="4"/>
      <c r="P11" s="4"/>
      <c r="Q11" s="666"/>
      <c r="R11" s="666"/>
      <c r="S11" s="4"/>
      <c r="T11" s="4"/>
      <c r="U11" s="4"/>
      <c r="V11" s="4"/>
      <c r="W11" s="666"/>
      <c r="X11" s="666"/>
      <c r="Y11" s="666"/>
      <c r="Z11" s="666"/>
      <c r="AA11" s="666"/>
      <c r="AB11" s="4"/>
      <c r="AC11" s="4"/>
      <c r="AD11" s="4"/>
      <c r="AE11" s="4"/>
      <c r="AF11" s="4"/>
      <c r="AG11" s="4"/>
      <c r="AH11" s="4"/>
      <c r="AI11" s="668"/>
    </row>
    <row r="12" spans="2:35" ht="35.450000000000003" customHeight="1" x14ac:dyDescent="0.15">
      <c r="B12" s="662"/>
      <c r="C12" s="4"/>
      <c r="D12" s="4"/>
      <c r="E12" s="4"/>
      <c r="F12" s="666"/>
      <c r="G12" s="666"/>
      <c r="H12" s="4"/>
      <c r="I12" s="4"/>
      <c r="J12" s="4"/>
      <c r="K12" s="4"/>
      <c r="L12" s="4"/>
      <c r="M12" s="4"/>
      <c r="N12" s="4"/>
      <c r="O12" s="4"/>
      <c r="P12" s="4"/>
      <c r="Q12" s="666"/>
      <c r="R12" s="4"/>
      <c r="S12" s="4"/>
      <c r="T12" s="4"/>
      <c r="U12" s="4"/>
      <c r="V12" s="4"/>
      <c r="W12" s="666"/>
      <c r="X12" s="666"/>
      <c r="Y12" s="666"/>
      <c r="Z12" s="666"/>
      <c r="AA12" s="666"/>
      <c r="AB12" s="4"/>
      <c r="AC12" s="4"/>
      <c r="AD12" s="4"/>
      <c r="AE12" s="4"/>
      <c r="AF12" s="4"/>
      <c r="AG12" s="4"/>
      <c r="AH12" s="4"/>
      <c r="AI12" s="668"/>
    </row>
    <row r="13" spans="2:35" ht="35.450000000000003" customHeight="1" x14ac:dyDescent="0.15">
      <c r="B13" s="662"/>
      <c r="C13" s="4"/>
      <c r="D13" s="4"/>
      <c r="E13" s="4"/>
      <c r="F13" s="666"/>
      <c r="G13" s="666"/>
      <c r="H13" s="666"/>
      <c r="I13" s="4"/>
      <c r="J13" s="4"/>
      <c r="K13" s="4"/>
      <c r="L13" s="4"/>
      <c r="M13" s="4"/>
      <c r="N13" s="4"/>
      <c r="O13" s="4"/>
      <c r="P13" s="4"/>
      <c r="Q13" s="666"/>
      <c r="R13" s="4"/>
      <c r="S13" s="4"/>
      <c r="T13" s="4"/>
      <c r="U13" s="4"/>
      <c r="V13" s="4"/>
      <c r="W13" s="666"/>
      <c r="X13" s="666"/>
      <c r="Y13" s="666"/>
      <c r="Z13" s="666"/>
      <c r="AA13" s="666"/>
      <c r="AB13" s="4"/>
      <c r="AC13" s="4"/>
      <c r="AD13" s="4"/>
      <c r="AE13" s="4"/>
      <c r="AF13" s="4"/>
      <c r="AG13" s="4"/>
      <c r="AH13" s="4"/>
      <c r="AI13" s="668"/>
    </row>
    <row r="14" spans="2:35" ht="35.450000000000003" customHeight="1" x14ac:dyDescent="0.15">
      <c r="B14" s="662"/>
      <c r="C14" s="666"/>
      <c r="D14" s="4"/>
      <c r="E14" s="4"/>
      <c r="F14" s="666"/>
      <c r="G14" s="666"/>
      <c r="H14" s="666"/>
      <c r="I14" s="4"/>
      <c r="J14" s="4"/>
      <c r="K14" s="4"/>
      <c r="L14" s="4"/>
      <c r="M14" s="4"/>
      <c r="N14" s="4"/>
      <c r="O14" s="4"/>
      <c r="P14" s="4"/>
      <c r="Q14" s="666"/>
      <c r="R14" s="666"/>
      <c r="S14" s="4"/>
      <c r="T14" s="4"/>
      <c r="U14" s="4"/>
      <c r="V14" s="4"/>
      <c r="W14" s="666"/>
      <c r="X14" s="666"/>
      <c r="Y14" s="666"/>
      <c r="Z14" s="666"/>
      <c r="AA14" s="666"/>
      <c r="AB14" s="4"/>
      <c r="AC14" s="4"/>
      <c r="AD14" s="4"/>
      <c r="AE14" s="4"/>
      <c r="AF14" s="4"/>
      <c r="AG14" s="4"/>
      <c r="AH14" s="4"/>
      <c r="AI14" s="668"/>
    </row>
    <row r="15" spans="2:35" ht="35.450000000000003" customHeight="1" x14ac:dyDescent="0.15">
      <c r="B15" s="662"/>
      <c r="C15" s="666"/>
      <c r="D15" s="4"/>
      <c r="E15" s="4"/>
      <c r="F15" s="666"/>
      <c r="G15" s="666"/>
      <c r="H15" s="666"/>
      <c r="I15" s="4"/>
      <c r="J15" s="4"/>
      <c r="K15" s="4"/>
      <c r="L15" s="4"/>
      <c r="M15" s="4"/>
      <c r="N15" s="4"/>
      <c r="O15" s="4"/>
      <c r="P15" s="4"/>
      <c r="Q15" s="666"/>
      <c r="R15" s="666"/>
      <c r="S15" s="4"/>
      <c r="T15" s="4"/>
      <c r="U15" s="4"/>
      <c r="V15" s="4"/>
      <c r="W15" s="666"/>
      <c r="X15" s="666"/>
      <c r="Y15" s="666"/>
      <c r="Z15" s="666"/>
      <c r="AA15" s="666"/>
      <c r="AB15" s="4"/>
      <c r="AC15" s="4"/>
      <c r="AD15" s="4"/>
      <c r="AE15" s="4"/>
      <c r="AF15" s="4"/>
      <c r="AG15" s="4"/>
      <c r="AH15" s="4"/>
      <c r="AI15" s="668"/>
    </row>
    <row r="16" spans="2:35" ht="35.450000000000003" customHeight="1" x14ac:dyDescent="0.15">
      <c r="B16" s="662"/>
      <c r="C16" s="666"/>
      <c r="D16" s="4"/>
      <c r="E16" s="4"/>
      <c r="F16" s="666"/>
      <c r="G16" s="666"/>
      <c r="H16" s="666"/>
      <c r="I16" s="4"/>
      <c r="J16" s="4"/>
      <c r="K16" s="4"/>
      <c r="L16" s="4"/>
      <c r="M16" s="4"/>
      <c r="N16" s="4"/>
      <c r="O16" s="4"/>
      <c r="P16" s="4"/>
      <c r="Q16" s="666"/>
      <c r="R16" s="666"/>
      <c r="S16" s="4"/>
      <c r="T16" s="4"/>
      <c r="U16" s="4"/>
      <c r="V16" s="4"/>
      <c r="W16" s="666"/>
      <c r="X16" s="666"/>
      <c r="Y16" s="666"/>
      <c r="Z16" s="666"/>
      <c r="AA16" s="666"/>
      <c r="AB16" s="4"/>
      <c r="AC16" s="4"/>
      <c r="AD16" s="4"/>
      <c r="AE16" s="4"/>
      <c r="AF16" s="4"/>
      <c r="AG16" s="4"/>
      <c r="AH16" s="4"/>
      <c r="AI16" s="668"/>
    </row>
    <row r="17" spans="2:35" ht="22.5" customHeight="1" x14ac:dyDescent="0.15">
      <c r="B17" s="662"/>
      <c r="C17" s="666"/>
      <c r="D17" s="4"/>
      <c r="E17" s="669"/>
      <c r="H17" s="670"/>
      <c r="I17" s="670"/>
      <c r="J17" s="670"/>
      <c r="K17" s="670"/>
      <c r="L17" s="670"/>
      <c r="M17" s="4"/>
      <c r="N17" s="4"/>
      <c r="O17" s="4"/>
      <c r="P17" s="4"/>
      <c r="Q17" s="666"/>
      <c r="R17" s="666"/>
      <c r="S17" s="4"/>
      <c r="T17" s="4"/>
      <c r="U17" s="4"/>
      <c r="V17" s="4"/>
      <c r="W17" s="666"/>
      <c r="X17" s="666"/>
      <c r="Y17" s="666"/>
      <c r="Z17" s="666"/>
      <c r="AA17" s="666"/>
      <c r="AI17" s="671"/>
    </row>
    <row r="18" spans="2:35" ht="71.25" customHeight="1" x14ac:dyDescent="0.15">
      <c r="B18" s="672"/>
      <c r="C18" s="673"/>
      <c r="D18" s="674"/>
      <c r="E18" s="675"/>
      <c r="F18" s="676"/>
      <c r="G18" s="676"/>
      <c r="H18" s="674"/>
      <c r="I18" s="674"/>
      <c r="J18" s="674"/>
      <c r="K18" s="674"/>
      <c r="L18" s="674"/>
      <c r="M18" s="674"/>
      <c r="N18" s="674"/>
      <c r="O18" s="674"/>
      <c r="P18" s="674"/>
      <c r="Q18" s="674"/>
      <c r="R18" s="674"/>
      <c r="S18" s="677"/>
      <c r="T18" s="677"/>
      <c r="U18" s="677"/>
      <c r="V18" s="678" t="s">
        <v>528</v>
      </c>
      <c r="W18" s="678"/>
      <c r="X18" s="678"/>
      <c r="Y18" s="678"/>
      <c r="Z18" s="678"/>
      <c r="AA18" s="678"/>
      <c r="AB18" s="678"/>
      <c r="AC18" s="678"/>
      <c r="AD18" s="678"/>
      <c r="AE18" s="678"/>
      <c r="AF18" s="678"/>
      <c r="AG18" s="678"/>
      <c r="AH18" s="678"/>
      <c r="AI18" s="679"/>
    </row>
    <row r="19" spans="2:35" ht="15" customHeight="1" x14ac:dyDescent="0.15"/>
  </sheetData>
  <mergeCells count="18">
    <mergeCell ref="E5:I5"/>
    <mergeCell ref="J5:L5"/>
    <mergeCell ref="M5:R5"/>
    <mergeCell ref="S5:V5"/>
    <mergeCell ref="W5:AB5"/>
    <mergeCell ref="B6:B18"/>
    <mergeCell ref="C6:AI6"/>
    <mergeCell ref="V18:AI18"/>
    <mergeCell ref="B3:AI3"/>
    <mergeCell ref="B4:D4"/>
    <mergeCell ref="E4:I4"/>
    <mergeCell ref="J4:L4"/>
    <mergeCell ref="M4:R4"/>
    <mergeCell ref="S4:V4"/>
    <mergeCell ref="W4:AB4"/>
    <mergeCell ref="AC4:AE5"/>
    <mergeCell ref="AF4:AI5"/>
    <mergeCell ref="B5:D5"/>
  </mergeCells>
  <phoneticPr fontId="10"/>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C9B03-08B3-4BF6-A1B9-FEC2EE676154}">
  <sheetPr>
    <pageSetUpPr fitToPage="1"/>
  </sheetPr>
  <dimension ref="B2:AI19"/>
  <sheetViews>
    <sheetView showGridLines="0" showZeros="0" view="pageBreakPreview" topLeftCell="A3" zoomScaleNormal="100" zoomScaleSheetLayoutView="100" workbookViewId="0">
      <selection activeCell="AG7" sqref="AG7"/>
    </sheetView>
  </sheetViews>
  <sheetFormatPr defaultColWidth="9" defaultRowHeight="12" x14ac:dyDescent="0.15"/>
  <cols>
    <col min="1" max="1" width="1.625" style="513" customWidth="1"/>
    <col min="2" max="2" width="3.25" style="513" customWidth="1"/>
    <col min="3" max="35" width="4.125" style="513" customWidth="1"/>
    <col min="36" max="36" width="1.375" style="513" customWidth="1"/>
    <col min="37" max="16384" width="9" style="513"/>
  </cols>
  <sheetData>
    <row r="2" spans="2:35" ht="8.25" customHeight="1" x14ac:dyDescent="0.15"/>
    <row r="3" spans="2:35" ht="24.95" customHeight="1" x14ac:dyDescent="0.15">
      <c r="B3" s="288" t="s">
        <v>525</v>
      </c>
      <c r="C3" s="288"/>
      <c r="D3" s="288"/>
      <c r="E3" s="514"/>
      <c r="F3" s="514"/>
      <c r="G3" s="514"/>
      <c r="H3" s="514"/>
      <c r="I3" s="514"/>
      <c r="J3" s="288"/>
      <c r="K3" s="288"/>
      <c r="L3" s="288"/>
      <c r="M3" s="288"/>
      <c r="N3" s="288"/>
      <c r="O3" s="288"/>
      <c r="P3" s="288"/>
      <c r="Q3" s="288"/>
      <c r="R3" s="288"/>
      <c r="S3" s="288"/>
      <c r="T3" s="288"/>
      <c r="U3" s="288"/>
      <c r="V3" s="288"/>
      <c r="W3" s="288"/>
      <c r="X3" s="288"/>
      <c r="Y3" s="288"/>
      <c r="Z3" s="288"/>
      <c r="AA3" s="288"/>
      <c r="AB3" s="288"/>
      <c r="AC3" s="288"/>
      <c r="AD3" s="288"/>
      <c r="AE3" s="288"/>
      <c r="AF3" s="288"/>
      <c r="AG3" s="288"/>
      <c r="AH3" s="288"/>
      <c r="AI3" s="288"/>
    </row>
    <row r="4" spans="2:35" ht="20.100000000000001" customHeight="1" x14ac:dyDescent="0.15">
      <c r="B4" s="289" t="s">
        <v>8</v>
      </c>
      <c r="C4" s="289"/>
      <c r="D4" s="646"/>
      <c r="E4" s="647" t="s">
        <v>327</v>
      </c>
      <c r="F4" s="648"/>
      <c r="G4" s="648"/>
      <c r="H4" s="648"/>
      <c r="I4" s="649"/>
      <c r="J4" s="650" t="s">
        <v>9</v>
      </c>
      <c r="K4" s="293"/>
      <c r="L4" s="293"/>
      <c r="M4" s="517" t="s">
        <v>339</v>
      </c>
      <c r="N4" s="651"/>
      <c r="O4" s="651"/>
      <c r="P4" s="651"/>
      <c r="Q4" s="651"/>
      <c r="R4" s="651"/>
      <c r="S4" s="301" t="s">
        <v>382</v>
      </c>
      <c r="T4" s="301"/>
      <c r="U4" s="301"/>
      <c r="V4" s="301"/>
      <c r="W4" s="652" t="s">
        <v>349</v>
      </c>
      <c r="X4" s="652"/>
      <c r="Y4" s="652"/>
      <c r="Z4" s="652"/>
      <c r="AA4" s="652"/>
      <c r="AB4" s="652"/>
      <c r="AC4" s="275" t="s">
        <v>383</v>
      </c>
      <c r="AD4" s="276"/>
      <c r="AE4" s="277"/>
      <c r="AF4" s="653">
        <v>45113</v>
      </c>
      <c r="AG4" s="654"/>
      <c r="AH4" s="654"/>
      <c r="AI4" s="655"/>
    </row>
    <row r="5" spans="2:35" ht="20.100000000000001" customHeight="1" x14ac:dyDescent="0.15">
      <c r="B5" s="297" t="s">
        <v>0</v>
      </c>
      <c r="C5" s="297"/>
      <c r="D5" s="656"/>
      <c r="E5" s="298" t="s">
        <v>328</v>
      </c>
      <c r="F5" s="299"/>
      <c r="G5" s="299"/>
      <c r="H5" s="299"/>
      <c r="I5" s="300"/>
      <c r="J5" s="657" t="s">
        <v>1</v>
      </c>
      <c r="K5" s="254"/>
      <c r="L5" s="254"/>
      <c r="M5" s="517" t="s">
        <v>315</v>
      </c>
      <c r="N5" s="651"/>
      <c r="O5" s="651"/>
      <c r="P5" s="651"/>
      <c r="Q5" s="651"/>
      <c r="R5" s="651"/>
      <c r="S5" s="301" t="s">
        <v>384</v>
      </c>
      <c r="T5" s="301"/>
      <c r="U5" s="301"/>
      <c r="V5" s="301"/>
      <c r="W5" s="652" t="s">
        <v>354</v>
      </c>
      <c r="X5" s="652"/>
      <c r="Y5" s="652"/>
      <c r="Z5" s="652"/>
      <c r="AA5" s="652"/>
      <c r="AB5" s="652"/>
      <c r="AC5" s="409"/>
      <c r="AD5" s="658"/>
      <c r="AE5" s="618"/>
      <c r="AF5" s="659"/>
      <c r="AG5" s="660"/>
      <c r="AH5" s="660"/>
      <c r="AI5" s="661"/>
    </row>
    <row r="6" spans="2:35" ht="26.25" customHeight="1" x14ac:dyDescent="0.2">
      <c r="B6" s="662" t="s">
        <v>526</v>
      </c>
      <c r="C6" s="663" t="s">
        <v>527</v>
      </c>
      <c r="D6" s="664"/>
      <c r="E6" s="664"/>
      <c r="F6" s="664"/>
      <c r="G6" s="664"/>
      <c r="H6" s="664"/>
      <c r="I6" s="664"/>
      <c r="J6" s="664"/>
      <c r="K6" s="664"/>
      <c r="L6" s="664"/>
      <c r="M6" s="664"/>
      <c r="N6" s="664"/>
      <c r="O6" s="664"/>
      <c r="P6" s="664"/>
      <c r="Q6" s="664"/>
      <c r="R6" s="664"/>
      <c r="S6" s="664"/>
      <c r="T6" s="664"/>
      <c r="U6" s="664"/>
      <c r="V6" s="664"/>
      <c r="W6" s="664"/>
      <c r="X6" s="664"/>
      <c r="Y6" s="664"/>
      <c r="Z6" s="664"/>
      <c r="AA6" s="664"/>
      <c r="AB6" s="664"/>
      <c r="AC6" s="664"/>
      <c r="AD6" s="664"/>
      <c r="AE6" s="664"/>
      <c r="AF6" s="664"/>
      <c r="AG6" s="664"/>
      <c r="AH6" s="664"/>
      <c r="AI6" s="665"/>
    </row>
    <row r="7" spans="2:35" ht="35.450000000000003" customHeight="1" x14ac:dyDescent="0.15">
      <c r="B7" s="662"/>
      <c r="C7" s="4"/>
      <c r="D7" s="4"/>
      <c r="E7" s="4"/>
      <c r="F7" s="4"/>
      <c r="G7" s="4"/>
      <c r="H7" s="4"/>
      <c r="I7" s="666"/>
      <c r="J7" s="4"/>
      <c r="K7" s="4"/>
      <c r="L7" s="4"/>
      <c r="M7" s="4"/>
      <c r="N7" s="4"/>
      <c r="O7" s="4"/>
      <c r="P7" s="4"/>
      <c r="Q7" s="667"/>
      <c r="R7" s="666"/>
      <c r="S7" s="4"/>
      <c r="T7" s="4"/>
      <c r="U7" s="4"/>
      <c r="V7" s="4"/>
      <c r="W7" s="666"/>
      <c r="X7" s="666"/>
      <c r="Y7" s="666"/>
      <c r="Z7" s="666"/>
      <c r="AA7" s="666"/>
      <c r="AB7" s="4"/>
      <c r="AC7" s="4"/>
      <c r="AD7" s="4"/>
      <c r="AE7" s="4"/>
      <c r="AF7" s="4"/>
      <c r="AG7" s="4"/>
      <c r="AH7" s="4"/>
      <c r="AI7" s="668"/>
    </row>
    <row r="8" spans="2:35" ht="35.450000000000003" customHeight="1" x14ac:dyDescent="0.15">
      <c r="B8" s="662"/>
      <c r="C8" s="4"/>
      <c r="D8" s="4"/>
      <c r="E8" s="4"/>
      <c r="F8" s="4"/>
      <c r="G8" s="4"/>
      <c r="H8" s="4"/>
      <c r="I8" s="666"/>
      <c r="J8" s="4"/>
      <c r="K8" s="4"/>
      <c r="L8" s="4"/>
      <c r="M8" s="4"/>
      <c r="N8" s="4"/>
      <c r="O8" s="4"/>
      <c r="P8" s="4"/>
      <c r="Q8" s="667"/>
      <c r="R8" s="666"/>
      <c r="S8" s="4"/>
      <c r="T8" s="4"/>
      <c r="U8" s="4"/>
      <c r="V8" s="4"/>
      <c r="W8" s="666"/>
      <c r="X8" s="666"/>
      <c r="Y8" s="666"/>
      <c r="Z8" s="666"/>
      <c r="AA8" s="666"/>
      <c r="AB8" s="4"/>
      <c r="AC8" s="4"/>
      <c r="AD8" s="4"/>
      <c r="AE8" s="4"/>
      <c r="AF8" s="4"/>
      <c r="AG8" s="4"/>
      <c r="AH8" s="4"/>
      <c r="AI8" s="668"/>
    </row>
    <row r="9" spans="2:35" ht="35.450000000000003" customHeight="1" x14ac:dyDescent="0.15">
      <c r="B9" s="662"/>
      <c r="C9" s="4"/>
      <c r="D9" s="4"/>
      <c r="E9" s="4"/>
      <c r="F9" s="4"/>
      <c r="G9" s="4"/>
      <c r="H9" s="4"/>
      <c r="I9" s="666"/>
      <c r="J9" s="4"/>
      <c r="K9" s="4"/>
      <c r="L9" s="4"/>
      <c r="M9" s="4"/>
      <c r="N9" s="4"/>
      <c r="O9" s="4"/>
      <c r="P9" s="4"/>
      <c r="Q9" s="667"/>
      <c r="R9" s="666"/>
      <c r="S9" s="4"/>
      <c r="T9" s="4"/>
      <c r="U9" s="4"/>
      <c r="V9" s="4"/>
      <c r="W9" s="666"/>
      <c r="X9" s="666"/>
      <c r="Y9" s="666"/>
      <c r="Z9" s="666"/>
      <c r="AA9" s="666"/>
      <c r="AB9" s="4"/>
      <c r="AC9" s="4"/>
      <c r="AD9" s="4"/>
      <c r="AE9" s="4"/>
      <c r="AF9" s="4"/>
      <c r="AG9" s="4"/>
      <c r="AH9" s="4"/>
      <c r="AI9" s="668"/>
    </row>
    <row r="10" spans="2:35" ht="35.450000000000003" customHeight="1" x14ac:dyDescent="0.15">
      <c r="B10" s="662"/>
      <c r="C10" s="4"/>
      <c r="D10" s="4"/>
      <c r="E10" s="4"/>
      <c r="F10" s="4"/>
      <c r="G10" s="4"/>
      <c r="H10" s="4"/>
      <c r="I10" s="666"/>
      <c r="J10" s="4"/>
      <c r="K10" s="4"/>
      <c r="L10" s="4"/>
      <c r="M10" s="4"/>
      <c r="N10" s="4"/>
      <c r="O10" s="4"/>
      <c r="P10" s="4"/>
      <c r="Q10" s="667"/>
      <c r="R10" s="666"/>
      <c r="S10" s="4"/>
      <c r="T10" s="4"/>
      <c r="U10" s="4"/>
      <c r="V10" s="4"/>
      <c r="W10" s="666"/>
      <c r="X10" s="666"/>
      <c r="Y10" s="666"/>
      <c r="Z10" s="666"/>
      <c r="AA10" s="666"/>
      <c r="AB10" s="4"/>
      <c r="AC10" s="4"/>
      <c r="AD10" s="4"/>
      <c r="AE10" s="4"/>
      <c r="AF10" s="4"/>
      <c r="AG10" s="4"/>
      <c r="AH10" s="4"/>
      <c r="AI10" s="668"/>
    </row>
    <row r="11" spans="2:35" ht="35.450000000000003" customHeight="1" x14ac:dyDescent="0.15">
      <c r="B11" s="662"/>
      <c r="C11" s="4"/>
      <c r="D11" s="4"/>
      <c r="E11" s="4"/>
      <c r="F11" s="4"/>
      <c r="G11" s="4"/>
      <c r="H11" s="4"/>
      <c r="I11" s="666"/>
      <c r="J11" s="4"/>
      <c r="K11" s="4"/>
      <c r="L11" s="4"/>
      <c r="M11" s="4"/>
      <c r="N11" s="4"/>
      <c r="O11" s="4"/>
      <c r="P11" s="4"/>
      <c r="Q11" s="666"/>
      <c r="R11" s="666"/>
      <c r="S11" s="4"/>
      <c r="T11" s="4"/>
      <c r="U11" s="4"/>
      <c r="V11" s="4"/>
      <c r="W11" s="666"/>
      <c r="X11" s="666"/>
      <c r="Y11" s="666"/>
      <c r="Z11" s="666"/>
      <c r="AA11" s="666"/>
      <c r="AB11" s="4"/>
      <c r="AC11" s="4"/>
      <c r="AD11" s="4"/>
      <c r="AE11" s="4"/>
      <c r="AF11" s="4"/>
      <c r="AG11" s="4"/>
      <c r="AH11" s="4"/>
      <c r="AI11" s="668"/>
    </row>
    <row r="12" spans="2:35" ht="35.450000000000003" customHeight="1" x14ac:dyDescent="0.15">
      <c r="B12" s="662"/>
      <c r="C12" s="4"/>
      <c r="D12" s="4"/>
      <c r="E12" s="4"/>
      <c r="F12" s="666"/>
      <c r="G12" s="666"/>
      <c r="H12" s="4"/>
      <c r="I12" s="4"/>
      <c r="J12" s="4"/>
      <c r="K12" s="4"/>
      <c r="L12" s="4"/>
      <c r="M12" s="4"/>
      <c r="N12" s="4"/>
      <c r="O12" s="4"/>
      <c r="P12" s="4"/>
      <c r="Q12" s="666"/>
      <c r="R12" s="4"/>
      <c r="S12" s="4"/>
      <c r="T12" s="4"/>
      <c r="U12" s="4"/>
      <c r="V12" s="4"/>
      <c r="W12" s="666"/>
      <c r="X12" s="666"/>
      <c r="Y12" s="666"/>
      <c r="Z12" s="666"/>
      <c r="AA12" s="666"/>
      <c r="AB12" s="4"/>
      <c r="AC12" s="4"/>
      <c r="AD12" s="4"/>
      <c r="AE12" s="4"/>
      <c r="AF12" s="4"/>
      <c r="AG12" s="4"/>
      <c r="AH12" s="4"/>
      <c r="AI12" s="668"/>
    </row>
    <row r="13" spans="2:35" ht="35.450000000000003" customHeight="1" x14ac:dyDescent="0.15">
      <c r="B13" s="662"/>
      <c r="C13" s="4"/>
      <c r="D13" s="4"/>
      <c r="E13" s="4"/>
      <c r="F13" s="666"/>
      <c r="G13" s="666"/>
      <c r="H13" s="666"/>
      <c r="I13" s="4"/>
      <c r="J13" s="4"/>
      <c r="K13" s="4"/>
      <c r="L13" s="4"/>
      <c r="M13" s="4"/>
      <c r="N13" s="4"/>
      <c r="O13" s="4"/>
      <c r="P13" s="4"/>
      <c r="Q13" s="666"/>
      <c r="R13" s="4"/>
      <c r="S13" s="4"/>
      <c r="T13" s="4"/>
      <c r="U13" s="4"/>
      <c r="V13" s="4"/>
      <c r="W13" s="666"/>
      <c r="X13" s="666"/>
      <c r="Y13" s="666"/>
      <c r="Z13" s="666"/>
      <c r="AA13" s="666"/>
      <c r="AB13" s="4"/>
      <c r="AC13" s="4"/>
      <c r="AD13" s="4"/>
      <c r="AE13" s="4"/>
      <c r="AF13" s="4"/>
      <c r="AG13" s="4"/>
      <c r="AH13" s="4"/>
      <c r="AI13" s="668"/>
    </row>
    <row r="14" spans="2:35" ht="35.450000000000003" customHeight="1" x14ac:dyDescent="0.15">
      <c r="B14" s="662"/>
      <c r="C14" s="666"/>
      <c r="D14" s="4"/>
      <c r="E14" s="4"/>
      <c r="F14" s="666"/>
      <c r="G14" s="666"/>
      <c r="H14" s="666"/>
      <c r="I14" s="4"/>
      <c r="J14" s="4"/>
      <c r="K14" s="4"/>
      <c r="L14" s="4"/>
      <c r="M14" s="4"/>
      <c r="N14" s="4"/>
      <c r="O14" s="4"/>
      <c r="P14" s="4"/>
      <c r="Q14" s="666"/>
      <c r="R14" s="666"/>
      <c r="S14" s="4"/>
      <c r="T14" s="4"/>
      <c r="U14" s="4"/>
      <c r="V14" s="4"/>
      <c r="W14" s="666"/>
      <c r="X14" s="666"/>
      <c r="Y14" s="666"/>
      <c r="Z14" s="666"/>
      <c r="AA14" s="666"/>
      <c r="AB14" s="4"/>
      <c r="AC14" s="4"/>
      <c r="AD14" s="4"/>
      <c r="AE14" s="4"/>
      <c r="AF14" s="4"/>
      <c r="AG14" s="4"/>
      <c r="AH14" s="4"/>
      <c r="AI14" s="668"/>
    </row>
    <row r="15" spans="2:35" ht="35.450000000000003" customHeight="1" x14ac:dyDescent="0.15">
      <c r="B15" s="662"/>
      <c r="C15" s="666"/>
      <c r="D15" s="4"/>
      <c r="E15" s="4"/>
      <c r="F15" s="666"/>
      <c r="G15" s="666"/>
      <c r="H15" s="666"/>
      <c r="I15" s="4"/>
      <c r="J15" s="4"/>
      <c r="K15" s="4"/>
      <c r="L15" s="4"/>
      <c r="M15" s="4"/>
      <c r="N15" s="4"/>
      <c r="O15" s="4"/>
      <c r="P15" s="4"/>
      <c r="Q15" s="666"/>
      <c r="R15" s="666"/>
      <c r="S15" s="4"/>
      <c r="T15" s="4"/>
      <c r="U15" s="4"/>
      <c r="V15" s="4"/>
      <c r="W15" s="666"/>
      <c r="X15" s="666"/>
      <c r="Y15" s="666"/>
      <c r="Z15" s="666"/>
      <c r="AA15" s="666"/>
      <c r="AB15" s="4"/>
      <c r="AC15" s="4"/>
      <c r="AD15" s="4"/>
      <c r="AE15" s="4"/>
      <c r="AF15" s="4"/>
      <c r="AG15" s="4"/>
      <c r="AH15" s="4"/>
      <c r="AI15" s="668"/>
    </row>
    <row r="16" spans="2:35" ht="35.450000000000003" customHeight="1" x14ac:dyDescent="0.15">
      <c r="B16" s="662"/>
      <c r="C16" s="666"/>
      <c r="D16" s="4"/>
      <c r="E16" s="4"/>
      <c r="F16" s="666"/>
      <c r="G16" s="666"/>
      <c r="H16" s="666"/>
      <c r="I16" s="4"/>
      <c r="J16" s="4"/>
      <c r="K16" s="4"/>
      <c r="L16" s="4"/>
      <c r="M16" s="4"/>
      <c r="N16" s="4"/>
      <c r="O16" s="4"/>
      <c r="P16" s="4"/>
      <c r="Q16" s="666"/>
      <c r="R16" s="666"/>
      <c r="S16" s="4"/>
      <c r="T16" s="4"/>
      <c r="U16" s="4"/>
      <c r="V16" s="4"/>
      <c r="W16" s="666"/>
      <c r="X16" s="666"/>
      <c r="Y16" s="666"/>
      <c r="Z16" s="666"/>
      <c r="AA16" s="666"/>
      <c r="AB16" s="4"/>
      <c r="AC16" s="4"/>
      <c r="AD16" s="4"/>
      <c r="AE16" s="4"/>
      <c r="AF16" s="4"/>
      <c r="AG16" s="4"/>
      <c r="AH16" s="4"/>
      <c r="AI16" s="668"/>
    </row>
    <row r="17" spans="2:35" ht="22.5" customHeight="1" x14ac:dyDescent="0.15">
      <c r="B17" s="662"/>
      <c r="C17" s="666"/>
      <c r="D17" s="4"/>
      <c r="E17" s="669"/>
      <c r="H17" s="670"/>
      <c r="I17" s="670"/>
      <c r="J17" s="670"/>
      <c r="K17" s="670"/>
      <c r="L17" s="670"/>
      <c r="M17" s="4"/>
      <c r="N17" s="4"/>
      <c r="O17" s="4"/>
      <c r="P17" s="4"/>
      <c r="Q17" s="666"/>
      <c r="R17" s="666"/>
      <c r="S17" s="4"/>
      <c r="T17" s="4"/>
      <c r="U17" s="4"/>
      <c r="V17" s="4"/>
      <c r="W17" s="666"/>
      <c r="X17" s="666"/>
      <c r="Y17" s="666"/>
      <c r="Z17" s="666"/>
      <c r="AA17" s="666"/>
      <c r="AI17" s="671"/>
    </row>
    <row r="18" spans="2:35" ht="71.25" customHeight="1" x14ac:dyDescent="0.15">
      <c r="B18" s="672"/>
      <c r="C18" s="673"/>
      <c r="D18" s="674"/>
      <c r="E18" s="675"/>
      <c r="F18" s="676"/>
      <c r="G18" s="676"/>
      <c r="H18" s="674"/>
      <c r="I18" s="674"/>
      <c r="J18" s="674"/>
      <c r="K18" s="674"/>
      <c r="L18" s="674"/>
      <c r="M18" s="674"/>
      <c r="N18" s="674"/>
      <c r="O18" s="674"/>
      <c r="P18" s="674"/>
      <c r="Q18" s="674"/>
      <c r="R18" s="674"/>
      <c r="S18" s="677"/>
      <c r="T18" s="677"/>
      <c r="U18" s="677"/>
      <c r="V18" s="678" t="s">
        <v>528</v>
      </c>
      <c r="W18" s="678"/>
      <c r="X18" s="678"/>
      <c r="Y18" s="678"/>
      <c r="Z18" s="678"/>
      <c r="AA18" s="678"/>
      <c r="AB18" s="678"/>
      <c r="AC18" s="678"/>
      <c r="AD18" s="678"/>
      <c r="AE18" s="678"/>
      <c r="AF18" s="678"/>
      <c r="AG18" s="678"/>
      <c r="AH18" s="678"/>
      <c r="AI18" s="679"/>
    </row>
    <row r="19" spans="2:35" ht="15" customHeight="1" x14ac:dyDescent="0.15"/>
  </sheetData>
  <mergeCells count="18">
    <mergeCell ref="E5:I5"/>
    <mergeCell ref="J5:L5"/>
    <mergeCell ref="M5:R5"/>
    <mergeCell ref="S5:V5"/>
    <mergeCell ref="W5:AB5"/>
    <mergeCell ref="B6:B18"/>
    <mergeCell ref="C6:AI6"/>
    <mergeCell ref="V18:AI18"/>
    <mergeCell ref="B3:AI3"/>
    <mergeCell ref="B4:D4"/>
    <mergeCell ref="E4:I4"/>
    <mergeCell ref="J4:L4"/>
    <mergeCell ref="M4:R4"/>
    <mergeCell ref="S4:V4"/>
    <mergeCell ref="W4:AB4"/>
    <mergeCell ref="AC4:AE5"/>
    <mergeCell ref="AF4:AI5"/>
    <mergeCell ref="B5:D5"/>
  </mergeCells>
  <phoneticPr fontId="10"/>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BFEB2-68FF-4685-82EF-9BA84A01E8D7}">
  <sheetPr>
    <pageSetUpPr fitToPage="1"/>
  </sheetPr>
  <dimension ref="B2:AI19"/>
  <sheetViews>
    <sheetView showGridLines="0" showZeros="0" view="pageBreakPreview" topLeftCell="A3" zoomScaleNormal="100" zoomScaleSheetLayoutView="100" workbookViewId="0">
      <selection activeCell="AG7" sqref="AG7"/>
    </sheetView>
  </sheetViews>
  <sheetFormatPr defaultColWidth="9" defaultRowHeight="12" x14ac:dyDescent="0.15"/>
  <cols>
    <col min="1" max="1" width="1.625" style="513" customWidth="1"/>
    <col min="2" max="2" width="3.25" style="513" customWidth="1"/>
    <col min="3" max="35" width="4.125" style="513" customWidth="1"/>
    <col min="36" max="36" width="1.375" style="513" customWidth="1"/>
    <col min="37" max="16384" width="9" style="513"/>
  </cols>
  <sheetData>
    <row r="2" spans="2:35" ht="8.25" customHeight="1" x14ac:dyDescent="0.15"/>
    <row r="3" spans="2:35" ht="24.95" customHeight="1" x14ac:dyDescent="0.15">
      <c r="B3" s="288" t="s">
        <v>525</v>
      </c>
      <c r="C3" s="288"/>
      <c r="D3" s="288"/>
      <c r="E3" s="514"/>
      <c r="F3" s="514"/>
      <c r="G3" s="514"/>
      <c r="H3" s="514"/>
      <c r="I3" s="514"/>
      <c r="J3" s="288"/>
      <c r="K3" s="288"/>
      <c r="L3" s="288"/>
      <c r="M3" s="288"/>
      <c r="N3" s="288"/>
      <c r="O3" s="288"/>
      <c r="P3" s="288"/>
      <c r="Q3" s="288"/>
      <c r="R3" s="288"/>
      <c r="S3" s="288"/>
      <c r="T3" s="288"/>
      <c r="U3" s="288"/>
      <c r="V3" s="288"/>
      <c r="W3" s="288"/>
      <c r="X3" s="288"/>
      <c r="Y3" s="288"/>
      <c r="Z3" s="288"/>
      <c r="AA3" s="288"/>
      <c r="AB3" s="288"/>
      <c r="AC3" s="288"/>
      <c r="AD3" s="288"/>
      <c r="AE3" s="288"/>
      <c r="AF3" s="288"/>
      <c r="AG3" s="288"/>
      <c r="AH3" s="288"/>
      <c r="AI3" s="288"/>
    </row>
    <row r="4" spans="2:35" ht="20.100000000000001" customHeight="1" x14ac:dyDescent="0.15">
      <c r="B4" s="289" t="s">
        <v>8</v>
      </c>
      <c r="C4" s="289"/>
      <c r="D4" s="646"/>
      <c r="E4" s="647" t="s">
        <v>327</v>
      </c>
      <c r="F4" s="648"/>
      <c r="G4" s="648"/>
      <c r="H4" s="648"/>
      <c r="I4" s="649"/>
      <c r="J4" s="650" t="s">
        <v>9</v>
      </c>
      <c r="K4" s="293"/>
      <c r="L4" s="293"/>
      <c r="M4" s="517" t="s">
        <v>339</v>
      </c>
      <c r="N4" s="651"/>
      <c r="O4" s="651"/>
      <c r="P4" s="651"/>
      <c r="Q4" s="651"/>
      <c r="R4" s="651"/>
      <c r="S4" s="301" t="s">
        <v>382</v>
      </c>
      <c r="T4" s="301"/>
      <c r="U4" s="301"/>
      <c r="V4" s="301"/>
      <c r="W4" s="652" t="s">
        <v>349</v>
      </c>
      <c r="X4" s="652"/>
      <c r="Y4" s="652"/>
      <c r="Z4" s="652"/>
      <c r="AA4" s="652"/>
      <c r="AB4" s="652"/>
      <c r="AC4" s="275" t="s">
        <v>383</v>
      </c>
      <c r="AD4" s="276"/>
      <c r="AE4" s="277"/>
      <c r="AF4" s="653">
        <v>45113</v>
      </c>
      <c r="AG4" s="654"/>
      <c r="AH4" s="654"/>
      <c r="AI4" s="655"/>
    </row>
    <row r="5" spans="2:35" ht="20.100000000000001" customHeight="1" x14ac:dyDescent="0.15">
      <c r="B5" s="297" t="s">
        <v>0</v>
      </c>
      <c r="C5" s="297"/>
      <c r="D5" s="656"/>
      <c r="E5" s="298" t="s">
        <v>328</v>
      </c>
      <c r="F5" s="299"/>
      <c r="G5" s="299"/>
      <c r="H5" s="299"/>
      <c r="I5" s="300"/>
      <c r="J5" s="657" t="s">
        <v>1</v>
      </c>
      <c r="K5" s="254"/>
      <c r="L5" s="254"/>
      <c r="M5" s="517" t="s">
        <v>315</v>
      </c>
      <c r="N5" s="651"/>
      <c r="O5" s="651"/>
      <c r="P5" s="651"/>
      <c r="Q5" s="651"/>
      <c r="R5" s="651"/>
      <c r="S5" s="301" t="s">
        <v>384</v>
      </c>
      <c r="T5" s="301"/>
      <c r="U5" s="301"/>
      <c r="V5" s="301"/>
      <c r="W5" s="652" t="s">
        <v>354</v>
      </c>
      <c r="X5" s="652"/>
      <c r="Y5" s="652"/>
      <c r="Z5" s="652"/>
      <c r="AA5" s="652"/>
      <c r="AB5" s="652"/>
      <c r="AC5" s="409"/>
      <c r="AD5" s="658"/>
      <c r="AE5" s="618"/>
      <c r="AF5" s="659"/>
      <c r="AG5" s="660"/>
      <c r="AH5" s="660"/>
      <c r="AI5" s="661"/>
    </row>
    <row r="6" spans="2:35" ht="26.25" customHeight="1" x14ac:dyDescent="0.2">
      <c r="B6" s="662" t="s">
        <v>526</v>
      </c>
      <c r="C6" s="663" t="s">
        <v>527</v>
      </c>
      <c r="D6" s="664"/>
      <c r="E6" s="664"/>
      <c r="F6" s="664"/>
      <c r="G6" s="664"/>
      <c r="H6" s="664"/>
      <c r="I6" s="664"/>
      <c r="J6" s="664"/>
      <c r="K6" s="664"/>
      <c r="L6" s="664"/>
      <c r="M6" s="664"/>
      <c r="N6" s="664"/>
      <c r="O6" s="664"/>
      <c r="P6" s="664"/>
      <c r="Q6" s="664"/>
      <c r="R6" s="664"/>
      <c r="S6" s="664"/>
      <c r="T6" s="664"/>
      <c r="U6" s="664"/>
      <c r="V6" s="664"/>
      <c r="W6" s="664"/>
      <c r="X6" s="664"/>
      <c r="Y6" s="664"/>
      <c r="Z6" s="664"/>
      <c r="AA6" s="664"/>
      <c r="AB6" s="664"/>
      <c r="AC6" s="664"/>
      <c r="AD6" s="664"/>
      <c r="AE6" s="664"/>
      <c r="AF6" s="664"/>
      <c r="AG6" s="664"/>
      <c r="AH6" s="664"/>
      <c r="AI6" s="665"/>
    </row>
    <row r="7" spans="2:35" ht="35.450000000000003" customHeight="1" x14ac:dyDescent="0.15">
      <c r="B7" s="662"/>
      <c r="C7" s="4"/>
      <c r="D7" s="4"/>
      <c r="E7" s="4"/>
      <c r="F7" s="4"/>
      <c r="G7" s="4"/>
      <c r="H7" s="4"/>
      <c r="I7" s="666"/>
      <c r="J7" s="4"/>
      <c r="K7" s="4"/>
      <c r="L7" s="4"/>
      <c r="M7" s="4"/>
      <c r="N7" s="4"/>
      <c r="O7" s="4"/>
      <c r="P7" s="4"/>
      <c r="Q7" s="667"/>
      <c r="R7" s="666"/>
      <c r="S7" s="4"/>
      <c r="T7" s="4"/>
      <c r="U7" s="4"/>
      <c r="V7" s="4"/>
      <c r="W7" s="666"/>
      <c r="X7" s="666"/>
      <c r="Y7" s="666"/>
      <c r="Z7" s="666"/>
      <c r="AA7" s="666"/>
      <c r="AB7" s="4"/>
      <c r="AC7" s="4"/>
      <c r="AD7" s="4"/>
      <c r="AE7" s="4"/>
      <c r="AF7" s="4"/>
      <c r="AG7" s="4"/>
      <c r="AH7" s="4"/>
      <c r="AI7" s="668"/>
    </row>
    <row r="8" spans="2:35" ht="35.450000000000003" customHeight="1" x14ac:dyDescent="0.15">
      <c r="B8" s="662"/>
      <c r="C8" s="4"/>
      <c r="D8" s="4"/>
      <c r="E8" s="4"/>
      <c r="F8" s="4"/>
      <c r="G8" s="4"/>
      <c r="H8" s="4"/>
      <c r="I8" s="666"/>
      <c r="J8" s="4"/>
      <c r="K8" s="4"/>
      <c r="L8" s="4"/>
      <c r="M8" s="4"/>
      <c r="N8" s="4"/>
      <c r="O8" s="4"/>
      <c r="P8" s="4"/>
      <c r="Q8" s="667"/>
      <c r="R8" s="666"/>
      <c r="S8" s="4"/>
      <c r="T8" s="4"/>
      <c r="U8" s="4"/>
      <c r="V8" s="4"/>
      <c r="W8" s="666"/>
      <c r="X8" s="666"/>
      <c r="Y8" s="666"/>
      <c r="Z8" s="666"/>
      <c r="AA8" s="666"/>
      <c r="AB8" s="4"/>
      <c r="AC8" s="4"/>
      <c r="AD8" s="4"/>
      <c r="AE8" s="4"/>
      <c r="AF8" s="4"/>
      <c r="AG8" s="4"/>
      <c r="AH8" s="4"/>
      <c r="AI8" s="668"/>
    </row>
    <row r="9" spans="2:35" ht="35.450000000000003" customHeight="1" x14ac:dyDescent="0.15">
      <c r="B9" s="662"/>
      <c r="C9" s="4"/>
      <c r="D9" s="4"/>
      <c r="E9" s="4"/>
      <c r="F9" s="4"/>
      <c r="G9" s="4"/>
      <c r="H9" s="4"/>
      <c r="I9" s="666"/>
      <c r="J9" s="4"/>
      <c r="K9" s="4"/>
      <c r="L9" s="4"/>
      <c r="M9" s="4"/>
      <c r="N9" s="4"/>
      <c r="O9" s="4"/>
      <c r="P9" s="4"/>
      <c r="Q9" s="667"/>
      <c r="R9" s="666"/>
      <c r="S9" s="4"/>
      <c r="T9" s="4"/>
      <c r="U9" s="4"/>
      <c r="V9" s="4"/>
      <c r="W9" s="666"/>
      <c r="X9" s="666"/>
      <c r="Y9" s="666"/>
      <c r="Z9" s="666"/>
      <c r="AA9" s="666"/>
      <c r="AB9" s="4"/>
      <c r="AC9" s="4"/>
      <c r="AD9" s="4"/>
      <c r="AE9" s="4"/>
      <c r="AF9" s="4"/>
      <c r="AG9" s="4"/>
      <c r="AH9" s="4"/>
      <c r="AI9" s="668"/>
    </row>
    <row r="10" spans="2:35" ht="35.450000000000003" customHeight="1" x14ac:dyDescent="0.15">
      <c r="B10" s="662"/>
      <c r="C10" s="4"/>
      <c r="D10" s="4"/>
      <c r="E10" s="4"/>
      <c r="F10" s="4"/>
      <c r="G10" s="4"/>
      <c r="H10" s="4"/>
      <c r="I10" s="666"/>
      <c r="J10" s="4"/>
      <c r="K10" s="4"/>
      <c r="L10" s="4"/>
      <c r="M10" s="4"/>
      <c r="N10" s="4"/>
      <c r="O10" s="4"/>
      <c r="P10" s="4"/>
      <c r="Q10" s="667"/>
      <c r="R10" s="666"/>
      <c r="S10" s="4"/>
      <c r="T10" s="4"/>
      <c r="U10" s="4"/>
      <c r="V10" s="4"/>
      <c r="W10" s="666"/>
      <c r="X10" s="666"/>
      <c r="Y10" s="666"/>
      <c r="Z10" s="666"/>
      <c r="AA10" s="666"/>
      <c r="AB10" s="4"/>
      <c r="AC10" s="4"/>
      <c r="AD10" s="4"/>
      <c r="AE10" s="4"/>
      <c r="AF10" s="4"/>
      <c r="AG10" s="4"/>
      <c r="AH10" s="4"/>
      <c r="AI10" s="668"/>
    </row>
    <row r="11" spans="2:35" ht="35.450000000000003" customHeight="1" x14ac:dyDescent="0.15">
      <c r="B11" s="662"/>
      <c r="C11" s="4"/>
      <c r="D11" s="4"/>
      <c r="E11" s="4"/>
      <c r="F11" s="4"/>
      <c r="G11" s="4"/>
      <c r="H11" s="4"/>
      <c r="I11" s="666"/>
      <c r="J11" s="4"/>
      <c r="K11" s="4"/>
      <c r="L11" s="4"/>
      <c r="M11" s="4"/>
      <c r="N11" s="4"/>
      <c r="O11" s="4"/>
      <c r="P11" s="4"/>
      <c r="Q11" s="666"/>
      <c r="R11" s="666"/>
      <c r="S11" s="4"/>
      <c r="T11" s="4"/>
      <c r="U11" s="4"/>
      <c r="V11" s="4"/>
      <c r="W11" s="666"/>
      <c r="X11" s="666"/>
      <c r="Y11" s="666"/>
      <c r="Z11" s="666"/>
      <c r="AA11" s="666"/>
      <c r="AB11" s="4"/>
      <c r="AC11" s="4"/>
      <c r="AD11" s="4"/>
      <c r="AE11" s="4"/>
      <c r="AF11" s="4"/>
      <c r="AG11" s="4"/>
      <c r="AH11" s="4"/>
      <c r="AI11" s="668"/>
    </row>
    <row r="12" spans="2:35" ht="35.450000000000003" customHeight="1" x14ac:dyDescent="0.15">
      <c r="B12" s="662"/>
      <c r="C12" s="4"/>
      <c r="D12" s="4"/>
      <c r="E12" s="4"/>
      <c r="F12" s="666"/>
      <c r="G12" s="666"/>
      <c r="H12" s="4"/>
      <c r="I12" s="4"/>
      <c r="J12" s="4"/>
      <c r="K12" s="4"/>
      <c r="L12" s="4"/>
      <c r="M12" s="4"/>
      <c r="N12" s="4"/>
      <c r="O12" s="4"/>
      <c r="P12" s="4"/>
      <c r="Q12" s="666"/>
      <c r="R12" s="4"/>
      <c r="S12" s="4"/>
      <c r="T12" s="4"/>
      <c r="U12" s="4"/>
      <c r="V12" s="4"/>
      <c r="W12" s="666"/>
      <c r="X12" s="666"/>
      <c r="Y12" s="666"/>
      <c r="Z12" s="666"/>
      <c r="AA12" s="666"/>
      <c r="AB12" s="4"/>
      <c r="AC12" s="4"/>
      <c r="AD12" s="4"/>
      <c r="AE12" s="4"/>
      <c r="AF12" s="4"/>
      <c r="AG12" s="4"/>
      <c r="AH12" s="4"/>
      <c r="AI12" s="668"/>
    </row>
    <row r="13" spans="2:35" ht="35.450000000000003" customHeight="1" x14ac:dyDescent="0.15">
      <c r="B13" s="662"/>
      <c r="C13" s="4"/>
      <c r="D13" s="4"/>
      <c r="E13" s="4"/>
      <c r="F13" s="666"/>
      <c r="G13" s="666"/>
      <c r="H13" s="666"/>
      <c r="I13" s="4"/>
      <c r="J13" s="4"/>
      <c r="K13" s="4"/>
      <c r="L13" s="4"/>
      <c r="M13" s="4"/>
      <c r="N13" s="4"/>
      <c r="O13" s="4"/>
      <c r="P13" s="4"/>
      <c r="Q13" s="666"/>
      <c r="R13" s="4"/>
      <c r="S13" s="4"/>
      <c r="T13" s="4"/>
      <c r="U13" s="4"/>
      <c r="V13" s="4"/>
      <c r="W13" s="666"/>
      <c r="X13" s="666"/>
      <c r="Y13" s="666"/>
      <c r="Z13" s="666"/>
      <c r="AA13" s="666"/>
      <c r="AB13" s="4"/>
      <c r="AC13" s="4"/>
      <c r="AD13" s="4"/>
      <c r="AE13" s="4"/>
      <c r="AF13" s="4"/>
      <c r="AG13" s="4"/>
      <c r="AH13" s="4"/>
      <c r="AI13" s="668"/>
    </row>
    <row r="14" spans="2:35" ht="35.450000000000003" customHeight="1" x14ac:dyDescent="0.15">
      <c r="B14" s="662"/>
      <c r="C14" s="666"/>
      <c r="D14" s="4"/>
      <c r="E14" s="4"/>
      <c r="F14" s="666"/>
      <c r="G14" s="666"/>
      <c r="H14" s="666"/>
      <c r="I14" s="4"/>
      <c r="J14" s="4"/>
      <c r="K14" s="4"/>
      <c r="L14" s="4"/>
      <c r="M14" s="4"/>
      <c r="N14" s="4"/>
      <c r="O14" s="4"/>
      <c r="P14" s="4"/>
      <c r="Q14" s="666"/>
      <c r="R14" s="666"/>
      <c r="S14" s="4"/>
      <c r="T14" s="4"/>
      <c r="U14" s="4"/>
      <c r="V14" s="4"/>
      <c r="W14" s="666"/>
      <c r="X14" s="666"/>
      <c r="Y14" s="666"/>
      <c r="Z14" s="666"/>
      <c r="AA14" s="666"/>
      <c r="AB14" s="4"/>
      <c r="AC14" s="4"/>
      <c r="AD14" s="4"/>
      <c r="AE14" s="4"/>
      <c r="AF14" s="4"/>
      <c r="AG14" s="4"/>
      <c r="AH14" s="4"/>
      <c r="AI14" s="668"/>
    </row>
    <row r="15" spans="2:35" ht="35.450000000000003" customHeight="1" x14ac:dyDescent="0.15">
      <c r="B15" s="662"/>
      <c r="C15" s="666"/>
      <c r="D15" s="4"/>
      <c r="E15" s="4"/>
      <c r="F15" s="666"/>
      <c r="G15" s="666"/>
      <c r="H15" s="666"/>
      <c r="I15" s="4"/>
      <c r="J15" s="4"/>
      <c r="K15" s="4"/>
      <c r="L15" s="4"/>
      <c r="M15" s="4"/>
      <c r="N15" s="4"/>
      <c r="O15" s="4"/>
      <c r="P15" s="4"/>
      <c r="Q15" s="666"/>
      <c r="R15" s="666"/>
      <c r="S15" s="4"/>
      <c r="T15" s="4"/>
      <c r="U15" s="4"/>
      <c r="V15" s="4"/>
      <c r="W15" s="666"/>
      <c r="X15" s="666"/>
      <c r="Y15" s="666"/>
      <c r="Z15" s="666"/>
      <c r="AA15" s="666"/>
      <c r="AB15" s="4"/>
      <c r="AC15" s="4"/>
      <c r="AD15" s="4"/>
      <c r="AE15" s="4"/>
      <c r="AF15" s="4"/>
      <c r="AG15" s="4"/>
      <c r="AH15" s="4"/>
      <c r="AI15" s="668"/>
    </row>
    <row r="16" spans="2:35" ht="35.450000000000003" customHeight="1" x14ac:dyDescent="0.15">
      <c r="B16" s="662"/>
      <c r="C16" s="666"/>
      <c r="D16" s="4"/>
      <c r="E16" s="4"/>
      <c r="F16" s="666"/>
      <c r="G16" s="666"/>
      <c r="H16" s="666"/>
      <c r="I16" s="4"/>
      <c r="J16" s="4"/>
      <c r="K16" s="4"/>
      <c r="L16" s="4"/>
      <c r="M16" s="4"/>
      <c r="N16" s="4"/>
      <c r="O16" s="4"/>
      <c r="P16" s="4"/>
      <c r="Q16" s="666"/>
      <c r="R16" s="666"/>
      <c r="S16" s="4"/>
      <c r="T16" s="4"/>
      <c r="U16" s="4"/>
      <c r="V16" s="4"/>
      <c r="W16" s="666"/>
      <c r="X16" s="666"/>
      <c r="Y16" s="666"/>
      <c r="Z16" s="666"/>
      <c r="AA16" s="666"/>
      <c r="AB16" s="4"/>
      <c r="AC16" s="4"/>
      <c r="AD16" s="4"/>
      <c r="AE16" s="4"/>
      <c r="AF16" s="4"/>
      <c r="AG16" s="4"/>
      <c r="AH16" s="4"/>
      <c r="AI16" s="668"/>
    </row>
    <row r="17" spans="2:35" ht="22.5" customHeight="1" x14ac:dyDescent="0.15">
      <c r="B17" s="662"/>
      <c r="C17" s="666"/>
      <c r="D17" s="4"/>
      <c r="E17" s="669"/>
      <c r="H17" s="670"/>
      <c r="I17" s="670"/>
      <c r="J17" s="670"/>
      <c r="K17" s="670"/>
      <c r="L17" s="670"/>
      <c r="M17" s="4"/>
      <c r="N17" s="4"/>
      <c r="O17" s="4"/>
      <c r="P17" s="4"/>
      <c r="Q17" s="666"/>
      <c r="R17" s="666"/>
      <c r="S17" s="4"/>
      <c r="T17" s="4"/>
      <c r="U17" s="4"/>
      <c r="V17" s="4"/>
      <c r="W17" s="666"/>
      <c r="X17" s="666"/>
      <c r="Y17" s="666"/>
      <c r="Z17" s="666"/>
      <c r="AA17" s="666"/>
      <c r="AI17" s="671"/>
    </row>
    <row r="18" spans="2:35" ht="71.25" customHeight="1" x14ac:dyDescent="0.15">
      <c r="B18" s="672"/>
      <c r="C18" s="673"/>
      <c r="D18" s="674"/>
      <c r="E18" s="675"/>
      <c r="F18" s="676"/>
      <c r="G18" s="676"/>
      <c r="H18" s="674"/>
      <c r="I18" s="674"/>
      <c r="J18" s="674"/>
      <c r="K18" s="674"/>
      <c r="L18" s="674"/>
      <c r="M18" s="674"/>
      <c r="N18" s="674"/>
      <c r="O18" s="674"/>
      <c r="P18" s="674"/>
      <c r="Q18" s="674"/>
      <c r="R18" s="674"/>
      <c r="S18" s="677"/>
      <c r="T18" s="677"/>
      <c r="U18" s="677"/>
      <c r="V18" s="678" t="s">
        <v>528</v>
      </c>
      <c r="W18" s="678"/>
      <c r="X18" s="678"/>
      <c r="Y18" s="678"/>
      <c r="Z18" s="678"/>
      <c r="AA18" s="678"/>
      <c r="AB18" s="678"/>
      <c r="AC18" s="678"/>
      <c r="AD18" s="678"/>
      <c r="AE18" s="678"/>
      <c r="AF18" s="678"/>
      <c r="AG18" s="678"/>
      <c r="AH18" s="678"/>
      <c r="AI18" s="679"/>
    </row>
    <row r="19" spans="2:35" ht="15" customHeight="1" x14ac:dyDescent="0.15"/>
  </sheetData>
  <mergeCells count="18">
    <mergeCell ref="E5:I5"/>
    <mergeCell ref="J5:L5"/>
    <mergeCell ref="M5:R5"/>
    <mergeCell ref="S5:V5"/>
    <mergeCell ref="W5:AB5"/>
    <mergeCell ref="B6:B18"/>
    <mergeCell ref="C6:AI6"/>
    <mergeCell ref="V18:AI18"/>
    <mergeCell ref="B3:AI3"/>
    <mergeCell ref="B4:D4"/>
    <mergeCell ref="E4:I4"/>
    <mergeCell ref="J4:L4"/>
    <mergeCell ref="M4:R4"/>
    <mergeCell ref="S4:V4"/>
    <mergeCell ref="W4:AB4"/>
    <mergeCell ref="AC4:AE5"/>
    <mergeCell ref="AF4:AI5"/>
    <mergeCell ref="B5:D5"/>
  </mergeCells>
  <phoneticPr fontId="10"/>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D3D0A-8286-4D7A-ADD1-5C257F30E9CF}">
  <sheetPr>
    <pageSetUpPr fitToPage="1"/>
  </sheetPr>
  <dimension ref="B2:AI19"/>
  <sheetViews>
    <sheetView showGridLines="0" showZeros="0" view="pageBreakPreview" topLeftCell="A3" zoomScaleNormal="100" zoomScaleSheetLayoutView="100" workbookViewId="0">
      <selection activeCell="AG7" sqref="AG7"/>
    </sheetView>
  </sheetViews>
  <sheetFormatPr defaultColWidth="9" defaultRowHeight="12" x14ac:dyDescent="0.15"/>
  <cols>
    <col min="1" max="1" width="1.625" style="513" customWidth="1"/>
    <col min="2" max="2" width="3.25" style="513" customWidth="1"/>
    <col min="3" max="35" width="4.125" style="513" customWidth="1"/>
    <col min="36" max="36" width="1.375" style="513" customWidth="1"/>
    <col min="37" max="16384" width="9" style="513"/>
  </cols>
  <sheetData>
    <row r="2" spans="2:35" ht="8.25" customHeight="1" x14ac:dyDescent="0.15"/>
    <row r="3" spans="2:35" ht="24.95" customHeight="1" x14ac:dyDescent="0.15">
      <c r="B3" s="288" t="s">
        <v>525</v>
      </c>
      <c r="C3" s="288"/>
      <c r="D3" s="288"/>
      <c r="E3" s="514"/>
      <c r="F3" s="514"/>
      <c r="G3" s="514"/>
      <c r="H3" s="514"/>
      <c r="I3" s="514"/>
      <c r="J3" s="288"/>
      <c r="K3" s="288"/>
      <c r="L3" s="288"/>
      <c r="M3" s="288"/>
      <c r="N3" s="288"/>
      <c r="O3" s="288"/>
      <c r="P3" s="288"/>
      <c r="Q3" s="288"/>
      <c r="R3" s="288"/>
      <c r="S3" s="288"/>
      <c r="T3" s="288"/>
      <c r="U3" s="288"/>
      <c r="V3" s="288"/>
      <c r="W3" s="288"/>
      <c r="X3" s="288"/>
      <c r="Y3" s="288"/>
      <c r="Z3" s="288"/>
      <c r="AA3" s="288"/>
      <c r="AB3" s="288"/>
      <c r="AC3" s="288"/>
      <c r="AD3" s="288"/>
      <c r="AE3" s="288"/>
      <c r="AF3" s="288"/>
      <c r="AG3" s="288"/>
      <c r="AH3" s="288"/>
      <c r="AI3" s="288"/>
    </row>
    <row r="4" spans="2:35" ht="20.100000000000001" customHeight="1" x14ac:dyDescent="0.15">
      <c r="B4" s="289" t="s">
        <v>8</v>
      </c>
      <c r="C4" s="289"/>
      <c r="D4" s="646"/>
      <c r="E4" s="647" t="s">
        <v>327</v>
      </c>
      <c r="F4" s="648"/>
      <c r="G4" s="648"/>
      <c r="H4" s="648"/>
      <c r="I4" s="649"/>
      <c r="J4" s="650" t="s">
        <v>9</v>
      </c>
      <c r="K4" s="293"/>
      <c r="L4" s="293"/>
      <c r="M4" s="517" t="s">
        <v>339</v>
      </c>
      <c r="N4" s="651"/>
      <c r="O4" s="651"/>
      <c r="P4" s="651"/>
      <c r="Q4" s="651"/>
      <c r="R4" s="651"/>
      <c r="S4" s="301" t="s">
        <v>382</v>
      </c>
      <c r="T4" s="301"/>
      <c r="U4" s="301"/>
      <c r="V4" s="301"/>
      <c r="W4" s="652" t="s">
        <v>349</v>
      </c>
      <c r="X4" s="652"/>
      <c r="Y4" s="652"/>
      <c r="Z4" s="652"/>
      <c r="AA4" s="652"/>
      <c r="AB4" s="652"/>
      <c r="AC4" s="275" t="s">
        <v>383</v>
      </c>
      <c r="AD4" s="276"/>
      <c r="AE4" s="277"/>
      <c r="AF4" s="653">
        <v>45113</v>
      </c>
      <c r="AG4" s="654"/>
      <c r="AH4" s="654"/>
      <c r="AI4" s="655"/>
    </row>
    <row r="5" spans="2:35" ht="20.100000000000001" customHeight="1" x14ac:dyDescent="0.15">
      <c r="B5" s="297" t="s">
        <v>0</v>
      </c>
      <c r="C5" s="297"/>
      <c r="D5" s="656"/>
      <c r="E5" s="298" t="s">
        <v>328</v>
      </c>
      <c r="F5" s="299"/>
      <c r="G5" s="299"/>
      <c r="H5" s="299"/>
      <c r="I5" s="300"/>
      <c r="J5" s="657" t="s">
        <v>1</v>
      </c>
      <c r="K5" s="254"/>
      <c r="L5" s="254"/>
      <c r="M5" s="517" t="s">
        <v>315</v>
      </c>
      <c r="N5" s="651"/>
      <c r="O5" s="651"/>
      <c r="P5" s="651"/>
      <c r="Q5" s="651"/>
      <c r="R5" s="651"/>
      <c r="S5" s="301" t="s">
        <v>384</v>
      </c>
      <c r="T5" s="301"/>
      <c r="U5" s="301"/>
      <c r="V5" s="301"/>
      <c r="W5" s="652" t="s">
        <v>354</v>
      </c>
      <c r="X5" s="652"/>
      <c r="Y5" s="652"/>
      <c r="Z5" s="652"/>
      <c r="AA5" s="652"/>
      <c r="AB5" s="652"/>
      <c r="AC5" s="409"/>
      <c r="AD5" s="658"/>
      <c r="AE5" s="618"/>
      <c r="AF5" s="659"/>
      <c r="AG5" s="660"/>
      <c r="AH5" s="660"/>
      <c r="AI5" s="661"/>
    </row>
    <row r="6" spans="2:35" ht="26.25" customHeight="1" x14ac:dyDescent="0.2">
      <c r="B6" s="662" t="s">
        <v>526</v>
      </c>
      <c r="C6" s="663" t="s">
        <v>527</v>
      </c>
      <c r="D6" s="664"/>
      <c r="E6" s="664"/>
      <c r="F6" s="664"/>
      <c r="G6" s="664"/>
      <c r="H6" s="664"/>
      <c r="I6" s="664"/>
      <c r="J6" s="664"/>
      <c r="K6" s="664"/>
      <c r="L6" s="664"/>
      <c r="M6" s="664"/>
      <c r="N6" s="664"/>
      <c r="O6" s="664"/>
      <c r="P6" s="664"/>
      <c r="Q6" s="664"/>
      <c r="R6" s="664"/>
      <c r="S6" s="664"/>
      <c r="T6" s="664"/>
      <c r="U6" s="664"/>
      <c r="V6" s="664"/>
      <c r="W6" s="664"/>
      <c r="X6" s="664"/>
      <c r="Y6" s="664"/>
      <c r="Z6" s="664"/>
      <c r="AA6" s="664"/>
      <c r="AB6" s="664"/>
      <c r="AC6" s="664"/>
      <c r="AD6" s="664"/>
      <c r="AE6" s="664"/>
      <c r="AF6" s="664"/>
      <c r="AG6" s="664"/>
      <c r="AH6" s="664"/>
      <c r="AI6" s="665"/>
    </row>
    <row r="7" spans="2:35" ht="35.450000000000003" customHeight="1" x14ac:dyDescent="0.15">
      <c r="B7" s="662"/>
      <c r="C7" s="4"/>
      <c r="D7" s="4"/>
      <c r="E7" s="4"/>
      <c r="F7" s="4"/>
      <c r="G7" s="4"/>
      <c r="H7" s="4"/>
      <c r="I7" s="666"/>
      <c r="J7" s="4"/>
      <c r="K7" s="4"/>
      <c r="L7" s="4"/>
      <c r="M7" s="4"/>
      <c r="N7" s="4"/>
      <c r="O7" s="4"/>
      <c r="P7" s="4"/>
      <c r="Q7" s="667"/>
      <c r="R7" s="666"/>
      <c r="S7" s="4"/>
      <c r="T7" s="4"/>
      <c r="U7" s="4"/>
      <c r="V7" s="4"/>
      <c r="W7" s="666"/>
      <c r="X7" s="666"/>
      <c r="Y7" s="666"/>
      <c r="Z7" s="666"/>
      <c r="AA7" s="666"/>
      <c r="AB7" s="4"/>
      <c r="AC7" s="4"/>
      <c r="AD7" s="4"/>
      <c r="AE7" s="4"/>
      <c r="AF7" s="4"/>
      <c r="AG7" s="4"/>
      <c r="AH7" s="4"/>
      <c r="AI7" s="668"/>
    </row>
    <row r="8" spans="2:35" ht="35.450000000000003" customHeight="1" x14ac:dyDescent="0.15">
      <c r="B8" s="662"/>
      <c r="C8" s="4"/>
      <c r="D8" s="4"/>
      <c r="E8" s="4"/>
      <c r="F8" s="4"/>
      <c r="G8" s="4"/>
      <c r="H8" s="4"/>
      <c r="I8" s="666"/>
      <c r="J8" s="4"/>
      <c r="K8" s="4"/>
      <c r="L8" s="4"/>
      <c r="M8" s="4"/>
      <c r="N8" s="4"/>
      <c r="O8" s="4"/>
      <c r="P8" s="4"/>
      <c r="Q8" s="667"/>
      <c r="R8" s="666"/>
      <c r="S8" s="4"/>
      <c r="T8" s="4"/>
      <c r="U8" s="4"/>
      <c r="V8" s="4"/>
      <c r="W8" s="666"/>
      <c r="X8" s="666"/>
      <c r="Y8" s="666"/>
      <c r="Z8" s="666"/>
      <c r="AA8" s="666"/>
      <c r="AB8" s="4"/>
      <c r="AC8" s="4"/>
      <c r="AD8" s="4"/>
      <c r="AE8" s="4"/>
      <c r="AF8" s="4"/>
      <c r="AG8" s="4"/>
      <c r="AH8" s="4"/>
      <c r="AI8" s="668"/>
    </row>
    <row r="9" spans="2:35" ht="35.450000000000003" customHeight="1" x14ac:dyDescent="0.15">
      <c r="B9" s="662"/>
      <c r="C9" s="4"/>
      <c r="D9" s="4"/>
      <c r="E9" s="4"/>
      <c r="F9" s="4"/>
      <c r="G9" s="4"/>
      <c r="H9" s="4"/>
      <c r="I9" s="666"/>
      <c r="J9" s="4"/>
      <c r="K9" s="4"/>
      <c r="L9" s="4"/>
      <c r="M9" s="4"/>
      <c r="N9" s="4"/>
      <c r="O9" s="4"/>
      <c r="P9" s="4"/>
      <c r="Q9" s="667"/>
      <c r="R9" s="666"/>
      <c r="S9" s="4"/>
      <c r="T9" s="4"/>
      <c r="U9" s="4"/>
      <c r="V9" s="4"/>
      <c r="W9" s="666"/>
      <c r="X9" s="666"/>
      <c r="Y9" s="666"/>
      <c r="Z9" s="666"/>
      <c r="AA9" s="666"/>
      <c r="AB9" s="4"/>
      <c r="AC9" s="4"/>
      <c r="AD9" s="4"/>
      <c r="AE9" s="4"/>
      <c r="AF9" s="4"/>
      <c r="AG9" s="4"/>
      <c r="AH9" s="4"/>
      <c r="AI9" s="668"/>
    </row>
    <row r="10" spans="2:35" ht="35.450000000000003" customHeight="1" x14ac:dyDescent="0.15">
      <c r="B10" s="662"/>
      <c r="C10" s="4"/>
      <c r="D10" s="4"/>
      <c r="E10" s="4"/>
      <c r="F10" s="4"/>
      <c r="G10" s="4"/>
      <c r="H10" s="4"/>
      <c r="I10" s="666"/>
      <c r="J10" s="4"/>
      <c r="K10" s="4"/>
      <c r="L10" s="4"/>
      <c r="M10" s="4"/>
      <c r="N10" s="4"/>
      <c r="O10" s="4"/>
      <c r="P10" s="4"/>
      <c r="Q10" s="667"/>
      <c r="R10" s="666"/>
      <c r="S10" s="4"/>
      <c r="T10" s="4"/>
      <c r="U10" s="4"/>
      <c r="V10" s="4"/>
      <c r="W10" s="666"/>
      <c r="X10" s="666"/>
      <c r="Y10" s="666"/>
      <c r="Z10" s="666"/>
      <c r="AA10" s="666"/>
      <c r="AB10" s="4"/>
      <c r="AC10" s="4"/>
      <c r="AD10" s="4"/>
      <c r="AE10" s="4"/>
      <c r="AF10" s="4"/>
      <c r="AG10" s="4"/>
      <c r="AH10" s="4"/>
      <c r="AI10" s="668"/>
    </row>
    <row r="11" spans="2:35" ht="35.450000000000003" customHeight="1" x14ac:dyDescent="0.15">
      <c r="B11" s="662"/>
      <c r="C11" s="4"/>
      <c r="D11" s="4"/>
      <c r="E11" s="4"/>
      <c r="F11" s="4"/>
      <c r="G11" s="4"/>
      <c r="H11" s="4"/>
      <c r="I11" s="666"/>
      <c r="J11" s="4"/>
      <c r="K11" s="4"/>
      <c r="L11" s="4"/>
      <c r="M11" s="4"/>
      <c r="N11" s="4"/>
      <c r="O11" s="4"/>
      <c r="P11" s="4"/>
      <c r="Q11" s="666"/>
      <c r="R11" s="666"/>
      <c r="S11" s="4"/>
      <c r="T11" s="4"/>
      <c r="U11" s="4"/>
      <c r="V11" s="4"/>
      <c r="W11" s="666"/>
      <c r="X11" s="666"/>
      <c r="Y11" s="666"/>
      <c r="Z11" s="666"/>
      <c r="AA11" s="666"/>
      <c r="AB11" s="4"/>
      <c r="AC11" s="4"/>
      <c r="AD11" s="4"/>
      <c r="AE11" s="4"/>
      <c r="AF11" s="4"/>
      <c r="AG11" s="4"/>
      <c r="AH11" s="4"/>
      <c r="AI11" s="668"/>
    </row>
    <row r="12" spans="2:35" ht="35.450000000000003" customHeight="1" x14ac:dyDescent="0.15">
      <c r="B12" s="662"/>
      <c r="C12" s="4"/>
      <c r="D12" s="4"/>
      <c r="E12" s="4"/>
      <c r="F12" s="666"/>
      <c r="G12" s="666"/>
      <c r="H12" s="4"/>
      <c r="I12" s="4"/>
      <c r="J12" s="4"/>
      <c r="K12" s="4"/>
      <c r="L12" s="4"/>
      <c r="M12" s="4"/>
      <c r="N12" s="4"/>
      <c r="O12" s="4"/>
      <c r="P12" s="4"/>
      <c r="Q12" s="666"/>
      <c r="R12" s="4"/>
      <c r="S12" s="4"/>
      <c r="T12" s="4"/>
      <c r="U12" s="4"/>
      <c r="V12" s="4"/>
      <c r="W12" s="666"/>
      <c r="X12" s="666"/>
      <c r="Y12" s="666"/>
      <c r="Z12" s="666"/>
      <c r="AA12" s="666"/>
      <c r="AB12" s="4"/>
      <c r="AC12" s="4"/>
      <c r="AD12" s="4"/>
      <c r="AE12" s="4"/>
      <c r="AF12" s="4"/>
      <c r="AG12" s="4"/>
      <c r="AH12" s="4"/>
      <c r="AI12" s="668"/>
    </row>
    <row r="13" spans="2:35" ht="35.450000000000003" customHeight="1" x14ac:dyDescent="0.15">
      <c r="B13" s="662"/>
      <c r="C13" s="4"/>
      <c r="D13" s="4"/>
      <c r="E13" s="4"/>
      <c r="F13" s="666"/>
      <c r="G13" s="666"/>
      <c r="H13" s="666"/>
      <c r="I13" s="4"/>
      <c r="J13" s="4"/>
      <c r="K13" s="4"/>
      <c r="L13" s="4"/>
      <c r="M13" s="4"/>
      <c r="N13" s="4"/>
      <c r="O13" s="4"/>
      <c r="P13" s="4"/>
      <c r="Q13" s="666"/>
      <c r="R13" s="4"/>
      <c r="S13" s="4"/>
      <c r="T13" s="4"/>
      <c r="U13" s="4"/>
      <c r="V13" s="4"/>
      <c r="W13" s="666"/>
      <c r="X13" s="666"/>
      <c r="Y13" s="666"/>
      <c r="Z13" s="666"/>
      <c r="AA13" s="666"/>
      <c r="AB13" s="4"/>
      <c r="AC13" s="4"/>
      <c r="AD13" s="4"/>
      <c r="AE13" s="4"/>
      <c r="AF13" s="4"/>
      <c r="AG13" s="4"/>
      <c r="AH13" s="4"/>
      <c r="AI13" s="668"/>
    </row>
    <row r="14" spans="2:35" ht="35.450000000000003" customHeight="1" x14ac:dyDescent="0.15">
      <c r="B14" s="662"/>
      <c r="C14" s="666"/>
      <c r="D14" s="4"/>
      <c r="E14" s="4"/>
      <c r="F14" s="666"/>
      <c r="G14" s="666"/>
      <c r="H14" s="666"/>
      <c r="I14" s="4"/>
      <c r="J14" s="4"/>
      <c r="K14" s="4"/>
      <c r="L14" s="4"/>
      <c r="M14" s="4"/>
      <c r="N14" s="4"/>
      <c r="O14" s="4"/>
      <c r="P14" s="4"/>
      <c r="Q14" s="666"/>
      <c r="R14" s="666"/>
      <c r="S14" s="4"/>
      <c r="T14" s="4"/>
      <c r="U14" s="4"/>
      <c r="V14" s="4"/>
      <c r="W14" s="666"/>
      <c r="X14" s="666"/>
      <c r="Y14" s="666"/>
      <c r="Z14" s="666"/>
      <c r="AA14" s="666"/>
      <c r="AB14" s="4"/>
      <c r="AC14" s="4"/>
      <c r="AD14" s="4"/>
      <c r="AE14" s="4"/>
      <c r="AF14" s="4"/>
      <c r="AG14" s="4"/>
      <c r="AH14" s="4"/>
      <c r="AI14" s="668"/>
    </row>
    <row r="15" spans="2:35" ht="35.450000000000003" customHeight="1" x14ac:dyDescent="0.15">
      <c r="B15" s="662"/>
      <c r="C15" s="666"/>
      <c r="D15" s="4"/>
      <c r="E15" s="4"/>
      <c r="F15" s="666"/>
      <c r="G15" s="666"/>
      <c r="H15" s="666"/>
      <c r="I15" s="4"/>
      <c r="J15" s="4"/>
      <c r="K15" s="4"/>
      <c r="L15" s="4"/>
      <c r="M15" s="4"/>
      <c r="N15" s="4"/>
      <c r="O15" s="4"/>
      <c r="P15" s="4"/>
      <c r="Q15" s="666"/>
      <c r="R15" s="666"/>
      <c r="S15" s="4"/>
      <c r="T15" s="4"/>
      <c r="U15" s="4"/>
      <c r="V15" s="4"/>
      <c r="W15" s="666"/>
      <c r="X15" s="666"/>
      <c r="Y15" s="666"/>
      <c r="Z15" s="666"/>
      <c r="AA15" s="666"/>
      <c r="AB15" s="4"/>
      <c r="AC15" s="4"/>
      <c r="AD15" s="4"/>
      <c r="AE15" s="4"/>
      <c r="AF15" s="4"/>
      <c r="AG15" s="4"/>
      <c r="AH15" s="4"/>
      <c r="AI15" s="668"/>
    </row>
    <row r="16" spans="2:35" ht="35.450000000000003" customHeight="1" x14ac:dyDescent="0.15">
      <c r="B16" s="662"/>
      <c r="C16" s="666"/>
      <c r="D16" s="4"/>
      <c r="E16" s="4"/>
      <c r="F16" s="666"/>
      <c r="G16" s="666"/>
      <c r="H16" s="666"/>
      <c r="I16" s="4"/>
      <c r="J16" s="4"/>
      <c r="K16" s="4"/>
      <c r="L16" s="4"/>
      <c r="M16" s="4"/>
      <c r="N16" s="4"/>
      <c r="O16" s="4"/>
      <c r="P16" s="4"/>
      <c r="Q16" s="666"/>
      <c r="R16" s="666"/>
      <c r="S16" s="4"/>
      <c r="T16" s="4"/>
      <c r="U16" s="4"/>
      <c r="V16" s="4"/>
      <c r="W16" s="666"/>
      <c r="X16" s="666"/>
      <c r="Y16" s="666"/>
      <c r="Z16" s="666"/>
      <c r="AA16" s="666"/>
      <c r="AB16" s="4"/>
      <c r="AC16" s="4"/>
      <c r="AD16" s="4"/>
      <c r="AE16" s="4"/>
      <c r="AF16" s="4"/>
      <c r="AG16" s="4"/>
      <c r="AH16" s="4"/>
      <c r="AI16" s="668"/>
    </row>
    <row r="17" spans="2:35" ht="22.5" customHeight="1" x14ac:dyDescent="0.15">
      <c r="B17" s="662"/>
      <c r="C17" s="666"/>
      <c r="D17" s="4"/>
      <c r="E17" s="669"/>
      <c r="H17" s="670"/>
      <c r="I17" s="670"/>
      <c r="J17" s="670"/>
      <c r="K17" s="670"/>
      <c r="L17" s="670"/>
      <c r="M17" s="4"/>
      <c r="N17" s="4"/>
      <c r="O17" s="4"/>
      <c r="P17" s="4"/>
      <c r="Q17" s="666"/>
      <c r="R17" s="666"/>
      <c r="S17" s="4"/>
      <c r="T17" s="4"/>
      <c r="U17" s="4"/>
      <c r="V17" s="4"/>
      <c r="W17" s="666"/>
      <c r="X17" s="666"/>
      <c r="Y17" s="666"/>
      <c r="Z17" s="666"/>
      <c r="AA17" s="666"/>
      <c r="AI17" s="671"/>
    </row>
    <row r="18" spans="2:35" ht="71.25" customHeight="1" x14ac:dyDescent="0.15">
      <c r="B18" s="672"/>
      <c r="C18" s="673"/>
      <c r="D18" s="674"/>
      <c r="E18" s="675"/>
      <c r="F18" s="676"/>
      <c r="G18" s="676"/>
      <c r="H18" s="674"/>
      <c r="I18" s="674"/>
      <c r="J18" s="674"/>
      <c r="K18" s="674"/>
      <c r="L18" s="674"/>
      <c r="M18" s="674"/>
      <c r="N18" s="674"/>
      <c r="O18" s="674"/>
      <c r="P18" s="674"/>
      <c r="Q18" s="674"/>
      <c r="R18" s="674"/>
      <c r="S18" s="677"/>
      <c r="T18" s="677"/>
      <c r="U18" s="677"/>
      <c r="V18" s="678" t="s">
        <v>528</v>
      </c>
      <c r="W18" s="678"/>
      <c r="X18" s="678"/>
      <c r="Y18" s="678"/>
      <c r="Z18" s="678"/>
      <c r="AA18" s="678"/>
      <c r="AB18" s="678"/>
      <c r="AC18" s="678"/>
      <c r="AD18" s="678"/>
      <c r="AE18" s="678"/>
      <c r="AF18" s="678"/>
      <c r="AG18" s="678"/>
      <c r="AH18" s="678"/>
      <c r="AI18" s="679"/>
    </row>
    <row r="19" spans="2:35" ht="15" customHeight="1" x14ac:dyDescent="0.15"/>
  </sheetData>
  <mergeCells count="18">
    <mergeCell ref="E5:I5"/>
    <mergeCell ref="J5:L5"/>
    <mergeCell ref="M5:R5"/>
    <mergeCell ref="S5:V5"/>
    <mergeCell ref="W5:AB5"/>
    <mergeCell ref="B6:B18"/>
    <mergeCell ref="C6:AI6"/>
    <mergeCell ref="V18:AI18"/>
    <mergeCell ref="B3:AI3"/>
    <mergeCell ref="B4:D4"/>
    <mergeCell ref="E4:I4"/>
    <mergeCell ref="J4:L4"/>
    <mergeCell ref="M4:R4"/>
    <mergeCell ref="S4:V4"/>
    <mergeCell ref="W4:AB4"/>
    <mergeCell ref="AC4:AE5"/>
    <mergeCell ref="AF4:AI5"/>
    <mergeCell ref="B5:D5"/>
  </mergeCells>
  <phoneticPr fontId="10"/>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4AD56-5263-4E42-A289-AEAA65040126}">
  <sheetPr>
    <pageSetUpPr fitToPage="1"/>
  </sheetPr>
  <dimension ref="B2:AI19"/>
  <sheetViews>
    <sheetView showGridLines="0" showZeros="0" view="pageBreakPreview" zoomScaleNormal="100" zoomScaleSheetLayoutView="100" workbookViewId="0">
      <selection activeCell="AG7" sqref="AG7"/>
    </sheetView>
  </sheetViews>
  <sheetFormatPr defaultColWidth="9" defaultRowHeight="12" x14ac:dyDescent="0.15"/>
  <cols>
    <col min="1" max="1" width="1.625" style="513" customWidth="1"/>
    <col min="2" max="2" width="3.25" style="513" customWidth="1"/>
    <col min="3" max="35" width="4.125" style="513" customWidth="1"/>
    <col min="36" max="36" width="1.375" style="513" customWidth="1"/>
    <col min="37" max="16384" width="9" style="513"/>
  </cols>
  <sheetData>
    <row r="2" spans="2:35" ht="8.25" customHeight="1" x14ac:dyDescent="0.15"/>
    <row r="3" spans="2:35" ht="24.95" customHeight="1" x14ac:dyDescent="0.15">
      <c r="B3" s="288" t="s">
        <v>529</v>
      </c>
      <c r="C3" s="288"/>
      <c r="D3" s="288"/>
      <c r="E3" s="514"/>
      <c r="F3" s="514"/>
      <c r="G3" s="514"/>
      <c r="H3" s="514"/>
      <c r="I3" s="514"/>
      <c r="J3" s="288"/>
      <c r="K3" s="288"/>
      <c r="L3" s="288"/>
      <c r="M3" s="288"/>
      <c r="N3" s="288"/>
      <c r="O3" s="288"/>
      <c r="P3" s="288"/>
      <c r="Q3" s="288"/>
      <c r="R3" s="288"/>
      <c r="S3" s="288"/>
      <c r="T3" s="288"/>
      <c r="U3" s="288"/>
      <c r="V3" s="288"/>
      <c r="W3" s="288"/>
      <c r="X3" s="288"/>
      <c r="Y3" s="288"/>
      <c r="Z3" s="288"/>
      <c r="AA3" s="288"/>
      <c r="AB3" s="288"/>
      <c r="AC3" s="288"/>
      <c r="AD3" s="288"/>
      <c r="AE3" s="288"/>
      <c r="AF3" s="288"/>
      <c r="AG3" s="288"/>
      <c r="AH3" s="288"/>
      <c r="AI3" s="288"/>
    </row>
    <row r="4" spans="2:35" ht="20.100000000000001" customHeight="1" x14ac:dyDescent="0.15">
      <c r="B4" s="289" t="s">
        <v>8</v>
      </c>
      <c r="C4" s="289"/>
      <c r="D4" s="646"/>
      <c r="E4" s="647" t="s">
        <v>327</v>
      </c>
      <c r="F4" s="648"/>
      <c r="G4" s="648"/>
      <c r="H4" s="648"/>
      <c r="I4" s="649"/>
      <c r="J4" s="650" t="s">
        <v>9</v>
      </c>
      <c r="K4" s="293"/>
      <c r="L4" s="293"/>
      <c r="M4" s="517" t="s">
        <v>339</v>
      </c>
      <c r="N4" s="651"/>
      <c r="O4" s="651"/>
      <c r="P4" s="651"/>
      <c r="Q4" s="651"/>
      <c r="R4" s="651"/>
      <c r="S4" s="301" t="s">
        <v>382</v>
      </c>
      <c r="T4" s="301"/>
      <c r="U4" s="301"/>
      <c r="V4" s="301"/>
      <c r="W4" s="680" t="s">
        <v>349</v>
      </c>
      <c r="X4" s="680"/>
      <c r="Y4" s="680"/>
      <c r="Z4" s="680"/>
      <c r="AA4" s="680"/>
      <c r="AB4" s="680"/>
      <c r="AC4" s="275" t="s">
        <v>383</v>
      </c>
      <c r="AD4" s="276"/>
      <c r="AE4" s="277"/>
      <c r="AF4" s="653">
        <v>45113</v>
      </c>
      <c r="AG4" s="654"/>
      <c r="AH4" s="654"/>
      <c r="AI4" s="655"/>
    </row>
    <row r="5" spans="2:35" ht="20.100000000000001" customHeight="1" x14ac:dyDescent="0.15">
      <c r="B5" s="297" t="s">
        <v>0</v>
      </c>
      <c r="C5" s="297"/>
      <c r="D5" s="656"/>
      <c r="E5" s="298" t="s">
        <v>328</v>
      </c>
      <c r="F5" s="299"/>
      <c r="G5" s="299"/>
      <c r="H5" s="299"/>
      <c r="I5" s="300"/>
      <c r="J5" s="657" t="s">
        <v>1</v>
      </c>
      <c r="K5" s="254"/>
      <c r="L5" s="254"/>
      <c r="M5" s="517" t="s">
        <v>315</v>
      </c>
      <c r="N5" s="651"/>
      <c r="O5" s="651"/>
      <c r="P5" s="651"/>
      <c r="Q5" s="651"/>
      <c r="R5" s="651"/>
      <c r="S5" s="301" t="s">
        <v>384</v>
      </c>
      <c r="T5" s="301"/>
      <c r="U5" s="301"/>
      <c r="V5" s="301"/>
      <c r="W5" s="680" t="s">
        <v>354</v>
      </c>
      <c r="X5" s="680"/>
      <c r="Y5" s="680"/>
      <c r="Z5" s="680"/>
      <c r="AA5" s="680"/>
      <c r="AB5" s="680"/>
      <c r="AC5" s="409"/>
      <c r="AD5" s="658"/>
      <c r="AE5" s="618"/>
      <c r="AF5" s="659"/>
      <c r="AG5" s="660"/>
      <c r="AH5" s="660"/>
      <c r="AI5" s="661"/>
    </row>
    <row r="6" spans="2:35" ht="26.25" customHeight="1" x14ac:dyDescent="0.2">
      <c r="B6" s="662" t="s">
        <v>526</v>
      </c>
      <c r="C6" s="663" t="s">
        <v>527</v>
      </c>
      <c r="D6" s="664"/>
      <c r="E6" s="664"/>
      <c r="F6" s="664"/>
      <c r="G6" s="664"/>
      <c r="H6" s="664"/>
      <c r="I6" s="664"/>
      <c r="J6" s="664"/>
      <c r="K6" s="664"/>
      <c r="L6" s="664"/>
      <c r="M6" s="664"/>
      <c r="N6" s="664"/>
      <c r="O6" s="664"/>
      <c r="P6" s="664"/>
      <c r="Q6" s="664"/>
      <c r="R6" s="664"/>
      <c r="S6" s="664"/>
      <c r="T6" s="664"/>
      <c r="U6" s="664"/>
      <c r="V6" s="664"/>
      <c r="W6" s="664"/>
      <c r="X6" s="664"/>
      <c r="Y6" s="664"/>
      <c r="Z6" s="664"/>
      <c r="AA6" s="664"/>
      <c r="AB6" s="664"/>
      <c r="AC6" s="664"/>
      <c r="AD6" s="664"/>
      <c r="AE6" s="664"/>
      <c r="AF6" s="664"/>
      <c r="AG6" s="664"/>
      <c r="AH6" s="664"/>
      <c r="AI6" s="665"/>
    </row>
    <row r="7" spans="2:35" ht="35.450000000000003" customHeight="1" x14ac:dyDescent="0.15">
      <c r="B7" s="662"/>
      <c r="C7" s="4"/>
      <c r="D7" s="4"/>
      <c r="E7" s="4"/>
      <c r="F7" s="4"/>
      <c r="G7" s="4"/>
      <c r="H7" s="4"/>
      <c r="I7" s="666"/>
      <c r="J7" s="4"/>
      <c r="K7" s="4"/>
      <c r="L7" s="4"/>
      <c r="M7" s="4"/>
      <c r="N7" s="4"/>
      <c r="O7" s="4"/>
      <c r="P7" s="4"/>
      <c r="Q7" s="667"/>
      <c r="R7" s="666"/>
      <c r="S7" s="4"/>
      <c r="T7" s="4"/>
      <c r="U7" s="4"/>
      <c r="V7" s="4"/>
      <c r="W7" s="666"/>
      <c r="X7" s="666"/>
      <c r="Y7" s="666"/>
      <c r="Z7" s="666"/>
      <c r="AA7" s="666"/>
      <c r="AB7" s="4"/>
      <c r="AC7" s="4"/>
      <c r="AD7" s="4"/>
      <c r="AE7" s="4"/>
      <c r="AF7" s="4"/>
      <c r="AG7" s="4"/>
      <c r="AH7" s="4"/>
      <c r="AI7" s="668"/>
    </row>
    <row r="8" spans="2:35" ht="35.450000000000003" customHeight="1" x14ac:dyDescent="0.15">
      <c r="B8" s="662"/>
      <c r="C8" s="4"/>
      <c r="D8" s="4"/>
      <c r="E8" s="4"/>
      <c r="F8" s="4"/>
      <c r="G8" s="4"/>
      <c r="H8" s="4"/>
      <c r="I8" s="666"/>
      <c r="J8" s="4"/>
      <c r="K8" s="4"/>
      <c r="L8" s="4"/>
      <c r="M8" s="4"/>
      <c r="N8" s="4"/>
      <c r="O8" s="4"/>
      <c r="P8" s="4"/>
      <c r="Q8" s="667"/>
      <c r="R8" s="666"/>
      <c r="S8" s="4"/>
      <c r="T8" s="4"/>
      <c r="U8" s="4"/>
      <c r="V8" s="4"/>
      <c r="W8" s="666"/>
      <c r="X8" s="666"/>
      <c r="Y8" s="666"/>
      <c r="Z8" s="666"/>
      <c r="AA8" s="666"/>
      <c r="AB8" s="4"/>
      <c r="AC8" s="4"/>
      <c r="AD8" s="4"/>
      <c r="AE8" s="4"/>
      <c r="AF8" s="4"/>
      <c r="AG8" s="4"/>
      <c r="AH8" s="4"/>
      <c r="AI8" s="668"/>
    </row>
    <row r="9" spans="2:35" ht="35.450000000000003" customHeight="1" x14ac:dyDescent="0.15">
      <c r="B9" s="662"/>
      <c r="C9" s="4"/>
      <c r="D9" s="4"/>
      <c r="E9" s="4"/>
      <c r="F9" s="4"/>
      <c r="G9" s="4"/>
      <c r="H9" s="4"/>
      <c r="I9" s="666"/>
      <c r="J9" s="4"/>
      <c r="K9" s="4"/>
      <c r="L9" s="4"/>
      <c r="M9" s="4"/>
      <c r="N9" s="4"/>
      <c r="O9" s="4"/>
      <c r="P9" s="4"/>
      <c r="Q9" s="667"/>
      <c r="R9" s="666"/>
      <c r="S9" s="4"/>
      <c r="T9" s="4"/>
      <c r="U9" s="4"/>
      <c r="V9" s="4"/>
      <c r="W9" s="666"/>
      <c r="X9" s="666"/>
      <c r="Y9" s="666"/>
      <c r="Z9" s="666"/>
      <c r="AA9" s="666"/>
      <c r="AB9" s="4"/>
      <c r="AC9" s="4"/>
      <c r="AD9" s="4"/>
      <c r="AE9" s="4"/>
      <c r="AF9" s="4"/>
      <c r="AG9" s="4"/>
      <c r="AH9" s="4"/>
      <c r="AI9" s="668"/>
    </row>
    <row r="10" spans="2:35" ht="35.450000000000003" customHeight="1" x14ac:dyDescent="0.15">
      <c r="B10" s="662"/>
      <c r="C10" s="4"/>
      <c r="D10" s="4"/>
      <c r="E10" s="4"/>
      <c r="F10" s="4"/>
      <c r="G10" s="4"/>
      <c r="H10" s="4"/>
      <c r="I10" s="666"/>
      <c r="J10" s="4"/>
      <c r="K10" s="4"/>
      <c r="L10" s="4"/>
      <c r="M10" s="4"/>
      <c r="N10" s="4"/>
      <c r="O10" s="4"/>
      <c r="P10" s="4"/>
      <c r="Q10" s="667"/>
      <c r="R10" s="666"/>
      <c r="S10" s="4"/>
      <c r="T10" s="4"/>
      <c r="U10" s="4"/>
      <c r="V10" s="4"/>
      <c r="W10" s="666"/>
      <c r="X10" s="666"/>
      <c r="Y10" s="666"/>
      <c r="Z10" s="666"/>
      <c r="AA10" s="666"/>
      <c r="AB10" s="4"/>
      <c r="AC10" s="4"/>
      <c r="AD10" s="4"/>
      <c r="AE10" s="4"/>
      <c r="AF10" s="4"/>
      <c r="AG10" s="4"/>
      <c r="AH10" s="4"/>
      <c r="AI10" s="668"/>
    </row>
    <row r="11" spans="2:35" ht="35.450000000000003" customHeight="1" x14ac:dyDescent="0.15">
      <c r="B11" s="662"/>
      <c r="C11" s="4"/>
      <c r="D11" s="4"/>
      <c r="E11" s="4"/>
      <c r="F11" s="4"/>
      <c r="G11" s="4"/>
      <c r="H11" s="4"/>
      <c r="I11" s="666"/>
      <c r="J11" s="4"/>
      <c r="K11" s="4"/>
      <c r="L11" s="4"/>
      <c r="M11" s="4"/>
      <c r="N11" s="4"/>
      <c r="O11" s="4"/>
      <c r="P11" s="4"/>
      <c r="Q11" s="666"/>
      <c r="R11" s="666"/>
      <c r="S11" s="4"/>
      <c r="T11" s="4"/>
      <c r="U11" s="4"/>
      <c r="V11" s="4"/>
      <c r="W11" s="666"/>
      <c r="X11" s="666"/>
      <c r="Y11" s="666"/>
      <c r="Z11" s="666"/>
      <c r="AA11" s="666"/>
      <c r="AB11" s="4"/>
      <c r="AC11" s="4"/>
      <c r="AD11" s="4"/>
      <c r="AE11" s="4"/>
      <c r="AF11" s="4"/>
      <c r="AG11" s="4"/>
      <c r="AH11" s="4"/>
      <c r="AI11" s="668"/>
    </row>
    <row r="12" spans="2:35" ht="35.450000000000003" customHeight="1" x14ac:dyDescent="0.15">
      <c r="B12" s="662"/>
      <c r="C12" s="4"/>
      <c r="D12" s="4"/>
      <c r="E12" s="4"/>
      <c r="F12" s="666"/>
      <c r="G12" s="666"/>
      <c r="H12" s="4"/>
      <c r="I12" s="4"/>
      <c r="J12" s="4"/>
      <c r="K12" s="4"/>
      <c r="L12" s="4"/>
      <c r="M12" s="4"/>
      <c r="N12" s="4"/>
      <c r="O12" s="4"/>
      <c r="P12" s="4"/>
      <c r="Q12" s="666"/>
      <c r="R12" s="4"/>
      <c r="S12" s="4"/>
      <c r="T12" s="4"/>
      <c r="U12" s="4"/>
      <c r="V12" s="4"/>
      <c r="W12" s="666"/>
      <c r="X12" s="666"/>
      <c r="Y12" s="666"/>
      <c r="Z12" s="666"/>
      <c r="AA12" s="666"/>
      <c r="AB12" s="4"/>
      <c r="AC12" s="4"/>
      <c r="AD12" s="4"/>
      <c r="AE12" s="4"/>
      <c r="AF12" s="4"/>
      <c r="AG12" s="4"/>
      <c r="AH12" s="4"/>
      <c r="AI12" s="668"/>
    </row>
    <row r="13" spans="2:35" ht="35.450000000000003" customHeight="1" x14ac:dyDescent="0.15">
      <c r="B13" s="662"/>
      <c r="C13" s="4"/>
      <c r="D13" s="4"/>
      <c r="E13" s="4"/>
      <c r="F13" s="666"/>
      <c r="G13" s="666"/>
      <c r="H13" s="666"/>
      <c r="I13" s="4"/>
      <c r="J13" s="4"/>
      <c r="K13" s="4"/>
      <c r="L13" s="4"/>
      <c r="M13" s="4"/>
      <c r="N13" s="4"/>
      <c r="O13" s="4"/>
      <c r="P13" s="4"/>
      <c r="Q13" s="666"/>
      <c r="R13" s="4"/>
      <c r="S13" s="4"/>
      <c r="T13" s="4"/>
      <c r="U13" s="4"/>
      <c r="V13" s="4"/>
      <c r="W13" s="666"/>
      <c r="X13" s="666"/>
      <c r="Y13" s="666"/>
      <c r="Z13" s="666"/>
      <c r="AA13" s="666"/>
      <c r="AB13" s="4"/>
      <c r="AC13" s="4"/>
      <c r="AD13" s="4"/>
      <c r="AE13" s="4"/>
      <c r="AF13" s="4"/>
      <c r="AG13" s="4"/>
      <c r="AH13" s="4"/>
      <c r="AI13" s="668"/>
    </row>
    <row r="14" spans="2:35" ht="35.450000000000003" customHeight="1" x14ac:dyDescent="0.15">
      <c r="B14" s="662"/>
      <c r="C14" s="666"/>
      <c r="D14" s="4"/>
      <c r="E14" s="4"/>
      <c r="F14" s="666"/>
      <c r="G14" s="666"/>
      <c r="H14" s="666"/>
      <c r="I14" s="4"/>
      <c r="J14" s="4"/>
      <c r="K14" s="4"/>
      <c r="L14" s="4"/>
      <c r="M14" s="4"/>
      <c r="N14" s="4"/>
      <c r="O14" s="4"/>
      <c r="P14" s="4"/>
      <c r="Q14" s="666"/>
      <c r="R14" s="666"/>
      <c r="S14" s="4"/>
      <c r="T14" s="4"/>
      <c r="U14" s="4"/>
      <c r="V14" s="4"/>
      <c r="W14" s="666"/>
      <c r="X14" s="666"/>
      <c r="Y14" s="666"/>
      <c r="Z14" s="666"/>
      <c r="AA14" s="666"/>
      <c r="AB14" s="4"/>
      <c r="AC14" s="4"/>
      <c r="AD14" s="4"/>
      <c r="AE14" s="4"/>
      <c r="AF14" s="4"/>
      <c r="AG14" s="4"/>
      <c r="AH14" s="4"/>
      <c r="AI14" s="668"/>
    </row>
    <row r="15" spans="2:35" ht="35.450000000000003" customHeight="1" x14ac:dyDescent="0.15">
      <c r="B15" s="662"/>
      <c r="C15" s="666"/>
      <c r="D15" s="4"/>
      <c r="E15" s="4"/>
      <c r="F15" s="666"/>
      <c r="G15" s="666"/>
      <c r="H15" s="666"/>
      <c r="I15" s="4"/>
      <c r="J15" s="4"/>
      <c r="K15" s="4"/>
      <c r="L15" s="4"/>
      <c r="M15" s="4"/>
      <c r="N15" s="4"/>
      <c r="O15" s="4"/>
      <c r="P15" s="4"/>
      <c r="Q15" s="666"/>
      <c r="R15" s="666"/>
      <c r="S15" s="4"/>
      <c r="T15" s="4"/>
      <c r="U15" s="4"/>
      <c r="V15" s="4"/>
      <c r="W15" s="666"/>
      <c r="X15" s="666"/>
      <c r="Y15" s="666"/>
      <c r="Z15" s="666"/>
      <c r="AA15" s="666"/>
      <c r="AB15" s="4"/>
      <c r="AC15" s="4"/>
      <c r="AD15" s="4"/>
      <c r="AE15" s="4"/>
      <c r="AF15" s="4"/>
      <c r="AG15" s="4"/>
      <c r="AH15" s="4"/>
      <c r="AI15" s="668"/>
    </row>
    <row r="16" spans="2:35" ht="35.450000000000003" customHeight="1" x14ac:dyDescent="0.15">
      <c r="B16" s="662"/>
      <c r="C16" s="666"/>
      <c r="D16" s="4"/>
      <c r="E16" s="4"/>
      <c r="F16" s="666"/>
      <c r="G16" s="666"/>
      <c r="H16" s="666"/>
      <c r="I16" s="4"/>
      <c r="J16" s="4"/>
      <c r="K16" s="4"/>
      <c r="L16" s="4"/>
      <c r="M16" s="4"/>
      <c r="N16" s="4"/>
      <c r="O16" s="4"/>
      <c r="P16" s="4"/>
      <c r="Q16" s="666"/>
      <c r="R16" s="666"/>
      <c r="S16" s="4"/>
      <c r="T16" s="4"/>
      <c r="U16" s="4"/>
      <c r="V16" s="4"/>
      <c r="W16" s="666"/>
      <c r="X16" s="666"/>
      <c r="Y16" s="666"/>
      <c r="Z16" s="666"/>
      <c r="AA16" s="666"/>
      <c r="AB16" s="4"/>
      <c r="AC16" s="4"/>
      <c r="AD16" s="4"/>
      <c r="AE16" s="4"/>
      <c r="AF16" s="4"/>
      <c r="AG16" s="4"/>
      <c r="AH16" s="4"/>
      <c r="AI16" s="668"/>
    </row>
    <row r="17" spans="2:35" ht="22.5" customHeight="1" x14ac:dyDescent="0.15">
      <c r="B17" s="662"/>
      <c r="C17" s="666"/>
      <c r="D17" s="4"/>
      <c r="E17" s="669"/>
      <c r="H17" s="670"/>
      <c r="I17" s="670"/>
      <c r="J17" s="670"/>
      <c r="K17" s="670"/>
      <c r="L17" s="670"/>
      <c r="M17" s="4"/>
      <c r="N17" s="4"/>
      <c r="O17" s="4"/>
      <c r="P17" s="4"/>
      <c r="Q17" s="666"/>
      <c r="R17" s="666"/>
      <c r="S17" s="4"/>
      <c r="T17" s="4"/>
      <c r="U17" s="4"/>
      <c r="V17" s="4"/>
      <c r="W17" s="666"/>
      <c r="X17" s="666"/>
      <c r="Y17" s="666"/>
      <c r="Z17" s="666"/>
      <c r="AA17" s="666"/>
      <c r="AI17" s="671"/>
    </row>
    <row r="18" spans="2:35" ht="78.75" customHeight="1" x14ac:dyDescent="0.15">
      <c r="B18" s="672"/>
      <c r="C18" s="673"/>
      <c r="D18" s="674"/>
      <c r="E18" s="675"/>
      <c r="F18" s="676"/>
      <c r="G18" s="676"/>
      <c r="H18" s="674"/>
      <c r="I18" s="674"/>
      <c r="J18" s="674"/>
      <c r="K18" s="674"/>
      <c r="L18" s="674"/>
      <c r="M18" s="674"/>
      <c r="N18" s="674"/>
      <c r="O18" s="674"/>
      <c r="P18" s="674"/>
      <c r="Q18" s="674"/>
      <c r="R18" s="674"/>
      <c r="S18" s="681" t="s">
        <v>530</v>
      </c>
      <c r="T18" s="681"/>
      <c r="U18" s="681"/>
      <c r="V18" s="681"/>
      <c r="W18" s="681"/>
      <c r="X18" s="681"/>
      <c r="Y18" s="681"/>
      <c r="Z18" s="681"/>
      <c r="AA18" s="681"/>
      <c r="AB18" s="681"/>
      <c r="AC18" s="681"/>
      <c r="AD18" s="681"/>
      <c r="AE18" s="681"/>
      <c r="AF18" s="681"/>
      <c r="AG18" s="681"/>
      <c r="AH18" s="681"/>
      <c r="AI18" s="682"/>
    </row>
    <row r="19" spans="2:35" ht="15" customHeight="1" x14ac:dyDescent="0.15"/>
  </sheetData>
  <mergeCells count="18">
    <mergeCell ref="E5:I5"/>
    <mergeCell ref="J5:L5"/>
    <mergeCell ref="M5:R5"/>
    <mergeCell ref="S5:V5"/>
    <mergeCell ref="W5:AB5"/>
    <mergeCell ref="B6:B18"/>
    <mergeCell ref="C6:AI6"/>
    <mergeCell ref="S18:AI18"/>
    <mergeCell ref="B3:AI3"/>
    <mergeCell ref="B4:D4"/>
    <mergeCell ref="E4:I4"/>
    <mergeCell ref="J4:L4"/>
    <mergeCell ref="M4:R4"/>
    <mergeCell ref="S4:V4"/>
    <mergeCell ref="W4:AB4"/>
    <mergeCell ref="AC4:AE5"/>
    <mergeCell ref="AF4:AI5"/>
    <mergeCell ref="B5:D5"/>
  </mergeCells>
  <phoneticPr fontId="10"/>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56F12-04E6-4A67-8E44-A156036D7E0F}">
  <dimension ref="B1:CH52"/>
  <sheetViews>
    <sheetView showGridLines="0" showZeros="0" view="pageBreakPreview" zoomScaleNormal="100" zoomScaleSheetLayoutView="10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PS</v>
      </c>
      <c r="AW5" s="722" t="str">
        <f>R7</f>
        <v>0.0m</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320</v>
      </c>
      <c r="O7" s="741"/>
      <c r="P7" s="737" t="s">
        <v>554</v>
      </c>
      <c r="Q7" s="739"/>
      <c r="R7" s="742" t="s">
        <v>555</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128" priority="3">
      <formula>$AQ11=2</formula>
    </cfRule>
  </conditionalFormatting>
  <conditionalFormatting sqref="Y11:AF30">
    <cfRule type="expression" dxfId="127" priority="2">
      <formula>$AQ11=3</formula>
    </cfRule>
  </conditionalFormatting>
  <conditionalFormatting sqref="AC11:AJ30">
    <cfRule type="expression" dxfId="126" priority="1">
      <formula>$AQ11=1</formula>
    </cfRule>
  </conditionalFormatting>
  <dataValidations count="2">
    <dataValidation type="list" allowBlank="1" showInputMessage="1" showErrorMessage="1" sqref="Y11:AB30" xr:uid="{C7702B58-DEF4-4163-80F2-16AE1B3EE1D2}">
      <formula1>"　,○"</formula1>
    </dataValidation>
    <dataValidation type="list" allowBlank="1" showInputMessage="1" showErrorMessage="1" sqref="N11:O30 R11:T30" xr:uid="{5AFBD024-DB95-47AB-B485-1A822031432D}">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6CCAD-6B5A-4483-ADBA-5801C5893CDB}">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S1</v>
      </c>
      <c r="AW5" s="722">
        <f>R7</f>
        <v>5.5</v>
      </c>
      <c r="AX5" s="723">
        <f>+Y32</f>
        <v>0</v>
      </c>
      <c r="AY5" s="723">
        <f>+Z32</f>
        <v>0</v>
      </c>
      <c r="AZ5" s="723">
        <f>+AA32</f>
        <v>0</v>
      </c>
      <c r="BA5" s="723">
        <f t="shared" ref="BA5" si="0">+AB32</f>
        <v>0</v>
      </c>
      <c r="BB5" s="723">
        <f>+AC32</f>
        <v>0</v>
      </c>
      <c r="BC5" s="723">
        <f t="shared" ref="BC5:BI5" si="1">+AD32</f>
        <v>0</v>
      </c>
      <c r="BD5" s="723">
        <f t="shared" si="1"/>
        <v>0</v>
      </c>
      <c r="BE5" s="723">
        <f t="shared" si="1"/>
        <v>1</v>
      </c>
      <c r="BF5" s="723">
        <f t="shared" si="1"/>
        <v>0</v>
      </c>
      <c r="BG5" s="723">
        <f t="shared" si="1"/>
        <v>0</v>
      </c>
      <c r="BH5" s="723">
        <f t="shared" si="1"/>
        <v>0</v>
      </c>
      <c r="BI5" s="723">
        <f t="shared" si="1"/>
        <v>1</v>
      </c>
      <c r="BJ5" s="723" t="str">
        <f>+Y35</f>
        <v/>
      </c>
      <c r="BK5" s="723" t="str">
        <f t="shared" ref="BK5" si="2">+Z35</f>
        <v/>
      </c>
      <c r="BL5" s="723" t="str">
        <f>+AA35</f>
        <v/>
      </c>
      <c r="BM5" s="723">
        <f>+AC35</f>
        <v>0</v>
      </c>
      <c r="BN5" s="723">
        <f t="shared" ref="BN5:BO5" si="3">+AD35</f>
        <v>0</v>
      </c>
      <c r="BO5" s="723">
        <f t="shared" si="3"/>
        <v>1</v>
      </c>
      <c r="BP5" s="723">
        <f>+AG35</f>
        <v>0</v>
      </c>
      <c r="BQ5" s="723">
        <f>+AH35</f>
        <v>0</v>
      </c>
      <c r="BR5" s="723">
        <f>+AI35</f>
        <v>1</v>
      </c>
      <c r="BS5" s="724" t="str">
        <f>+Y36</f>
        <v>Ⅰ</v>
      </c>
      <c r="BT5" s="724" t="str">
        <f>+AC36</f>
        <v>Ⅱ</v>
      </c>
      <c r="BU5" s="724" t="str">
        <f>+AG36</f>
        <v>Ⅱ</v>
      </c>
      <c r="BV5" s="724" t="str">
        <f>+Y37</f>
        <v>Ⅱ</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1.0000000000000002E-2</v>
      </c>
      <c r="CE5" s="727">
        <f t="shared" si="4"/>
        <v>0</v>
      </c>
      <c r="CF5" s="727">
        <f t="shared" si="4"/>
        <v>0</v>
      </c>
      <c r="CG5" s="727">
        <f t="shared" si="4"/>
        <v>0</v>
      </c>
      <c r="CH5" s="727">
        <f t="shared" si="4"/>
        <v>0.8</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592</v>
      </c>
      <c r="O7" s="741"/>
      <c r="P7" s="737" t="s">
        <v>554</v>
      </c>
      <c r="Q7" s="739"/>
      <c r="R7" s="742">
        <v>5.5</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v>1</v>
      </c>
      <c r="L11" s="765" t="s">
        <v>305</v>
      </c>
      <c r="M11" s="766"/>
      <c r="N11" s="765" t="s">
        <v>269</v>
      </c>
      <c r="O11" s="766"/>
      <c r="P11" s="740" t="s">
        <v>143</v>
      </c>
      <c r="Q11" s="767"/>
      <c r="R11" s="130" t="s">
        <v>149</v>
      </c>
      <c r="S11" s="130"/>
      <c r="T11" s="130"/>
      <c r="U11" s="740" t="s">
        <v>412</v>
      </c>
      <c r="V11" s="767"/>
      <c r="W11" s="740" t="s">
        <v>412</v>
      </c>
      <c r="X11" s="741"/>
      <c r="Y11" s="768"/>
      <c r="Z11" s="768"/>
      <c r="AA11" s="768"/>
      <c r="AB11" s="768"/>
      <c r="AC11" s="769"/>
      <c r="AD11" s="769"/>
      <c r="AE11" s="769"/>
      <c r="AF11" s="769">
        <f>0.2*0.05</f>
        <v>1.0000000000000002E-2</v>
      </c>
      <c r="AG11" s="769"/>
      <c r="AH11" s="769"/>
      <c r="AI11" s="769"/>
      <c r="AJ11" s="769"/>
      <c r="AK11" s="765" t="s">
        <v>593</v>
      </c>
      <c r="AL11" s="770"/>
      <c r="AM11" s="770"/>
      <c r="AN11" s="499"/>
      <c r="AO11" s="500"/>
      <c r="AP11" s="2"/>
      <c r="AQ11" s="771">
        <f>IF(P11="材質劣化",2,IF(P11="漏水",3,1))</f>
        <v>2</v>
      </c>
    </row>
    <row r="12" spans="2:86" ht="12" customHeight="1" x14ac:dyDescent="0.15">
      <c r="B12" s="410"/>
      <c r="C12" s="736"/>
      <c r="D12" s="731"/>
      <c r="E12" s="731"/>
      <c r="F12" s="731"/>
      <c r="G12" s="731"/>
      <c r="H12" s="731"/>
      <c r="I12" s="731"/>
      <c r="J12" s="732"/>
      <c r="K12" s="764">
        <v>2</v>
      </c>
      <c r="L12" s="765" t="s">
        <v>305</v>
      </c>
      <c r="M12" s="766"/>
      <c r="N12" s="765" t="s">
        <v>265</v>
      </c>
      <c r="O12" s="766"/>
      <c r="P12" s="740" t="s">
        <v>144</v>
      </c>
      <c r="Q12" s="767"/>
      <c r="R12" s="130" t="s">
        <v>149</v>
      </c>
      <c r="S12" s="130"/>
      <c r="T12" s="130"/>
      <c r="U12" s="740" t="s">
        <v>412</v>
      </c>
      <c r="V12" s="767"/>
      <c r="W12" s="740" t="s">
        <v>412</v>
      </c>
      <c r="X12" s="741"/>
      <c r="Y12" s="768"/>
      <c r="Z12" s="768"/>
      <c r="AA12" s="768"/>
      <c r="AB12" s="768"/>
      <c r="AC12" s="769"/>
      <c r="AD12" s="769"/>
      <c r="AE12" s="769"/>
      <c r="AF12" s="769"/>
      <c r="AG12" s="769"/>
      <c r="AH12" s="769"/>
      <c r="AI12" s="769"/>
      <c r="AJ12" s="769">
        <f>2*0.4</f>
        <v>0.8</v>
      </c>
      <c r="AK12" s="740" t="s">
        <v>594</v>
      </c>
      <c r="AL12" s="741"/>
      <c r="AM12" s="741"/>
      <c r="AN12" s="494"/>
      <c r="AO12" s="495"/>
      <c r="AP12" s="2"/>
      <c r="AQ12" s="771">
        <f t="shared" ref="AQ12:AQ30" si="5">IF(P12="材質劣化",2,IF(P12="漏水",3,1))</f>
        <v>3</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1.0000000000000002E-2</v>
      </c>
      <c r="AG31" s="776">
        <f t="shared" si="6"/>
        <v>0</v>
      </c>
      <c r="AH31" s="776">
        <f t="shared" si="6"/>
        <v>0</v>
      </c>
      <c r="AI31" s="776">
        <f t="shared" si="6"/>
        <v>0</v>
      </c>
      <c r="AJ31" s="776">
        <f t="shared" si="6"/>
        <v>0.8</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1</v>
      </c>
      <c r="AG32" s="768">
        <f t="shared" si="7"/>
        <v>0</v>
      </c>
      <c r="AH32" s="768">
        <f t="shared" si="7"/>
        <v>0</v>
      </c>
      <c r="AI32" s="768">
        <f t="shared" si="7"/>
        <v>0</v>
      </c>
      <c r="AJ32" s="768">
        <f t="shared" si="7"/>
        <v>1</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Ⅱb</v>
      </c>
      <c r="AD33" s="741"/>
      <c r="AE33" s="741"/>
      <c r="AF33" s="767"/>
      <c r="AG33" s="740" t="str">
        <f>IF(AG32&gt;0,"Ⅳ",IF(AH32&gt;0,"Ⅲ",IF(AI32&gt;0,"Ⅱa",IF(AJ32&gt;0,"Ⅱb","Ⅰ"))))</f>
        <v>Ⅱb</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1</v>
      </c>
      <c r="AF35" s="787"/>
      <c r="AG35" s="768">
        <f>AG32</f>
        <v>0</v>
      </c>
      <c r="AH35" s="768">
        <f>AH32</f>
        <v>0</v>
      </c>
      <c r="AI35" s="786">
        <f>AI32+AJ32</f>
        <v>1</v>
      </c>
      <c r="AJ35" s="787"/>
      <c r="AK35" s="780"/>
      <c r="AL35" s="781"/>
      <c r="AM35" s="781"/>
      <c r="AN35" s="781"/>
      <c r="AO35" s="782"/>
      <c r="AP35" s="2"/>
      <c r="AQ35" s="723">
        <f>+Y32+AC35+AG35</f>
        <v>0</v>
      </c>
      <c r="AR35" s="723">
        <f>+Z32+AD35+AH35</f>
        <v>0</v>
      </c>
      <c r="AS35" s="788">
        <f>+AS34+AE35+AI35</f>
        <v>2</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159</v>
      </c>
      <c r="AD36" s="741"/>
      <c r="AE36" s="741"/>
      <c r="AF36" s="767"/>
      <c r="AG36" s="740" t="s">
        <v>159</v>
      </c>
      <c r="AH36" s="741"/>
      <c r="AI36" s="741"/>
      <c r="AJ36" s="767"/>
      <c r="AK36" s="780"/>
      <c r="AL36" s="781"/>
      <c r="AM36" s="781"/>
      <c r="AN36" s="781"/>
      <c r="AO36" s="782"/>
      <c r="AP36" s="2"/>
      <c r="AQ36" s="223" t="str">
        <f>IF(AQ35&gt;0,"Ⅳ",IF(AR35&gt;0,"Ⅲ",IF(AS35&gt;0,"Ⅱ","Ⅰ")))</f>
        <v>Ⅱ</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159</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125" priority="3">
      <formula>$AQ11=2</formula>
    </cfRule>
  </conditionalFormatting>
  <conditionalFormatting sqref="Y11:AF30">
    <cfRule type="expression" dxfId="124" priority="2">
      <formula>$AQ11=3</formula>
    </cfRule>
  </conditionalFormatting>
  <conditionalFormatting sqref="AC11:AJ30">
    <cfRule type="expression" dxfId="123" priority="1">
      <formula>$AQ11=1</formula>
    </cfRule>
  </conditionalFormatting>
  <dataValidations count="2">
    <dataValidation type="list" allowBlank="1" showInputMessage="1" showErrorMessage="1" sqref="N11:O30 R11:T30" xr:uid="{16834CA0-D812-4666-BF3C-15A29DEF5C0A}">
      <formula1>INDIRECT(L11)</formula1>
    </dataValidation>
    <dataValidation type="list" allowBlank="1" showInputMessage="1" showErrorMessage="1" sqref="Y11:AB30" xr:uid="{253289C4-C449-48A9-B5BD-2B7BED41BC62}">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53A7B-D1EB-42B7-B0E8-EC4D798358C7}">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S2</v>
      </c>
      <c r="AW5" s="722">
        <f>R7</f>
        <v>8.9</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595</v>
      </c>
      <c r="O7" s="741"/>
      <c r="P7" s="737" t="s">
        <v>554</v>
      </c>
      <c r="Q7" s="739"/>
      <c r="R7" s="742">
        <v>8.9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122" priority="3">
      <formula>$AQ11=2</formula>
    </cfRule>
  </conditionalFormatting>
  <conditionalFormatting sqref="Y11:AF30">
    <cfRule type="expression" dxfId="121" priority="2">
      <formula>$AQ11=3</formula>
    </cfRule>
  </conditionalFormatting>
  <conditionalFormatting sqref="AC11:AJ30">
    <cfRule type="expression" dxfId="120" priority="1">
      <formula>$AQ11=1</formula>
    </cfRule>
  </conditionalFormatting>
  <dataValidations count="2">
    <dataValidation type="list" allowBlank="1" showInputMessage="1" showErrorMessage="1" sqref="Y11:AB30" xr:uid="{DB7CD02E-9D8C-4510-8049-164C806BC443}">
      <formula1>"　,○"</formula1>
    </dataValidation>
    <dataValidation type="list" allowBlank="1" showInputMessage="1" showErrorMessage="1" sqref="N11:O30 R11:T30" xr:uid="{E920EE7E-11B4-4CED-B01C-7809D3B89956}">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79466-947F-4BDD-94CC-57699C87FBEB}">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S3</v>
      </c>
      <c r="AW5" s="722">
        <f>R7</f>
        <v>8.9</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596</v>
      </c>
      <c r="O7" s="741"/>
      <c r="P7" s="737" t="s">
        <v>554</v>
      </c>
      <c r="Q7" s="739"/>
      <c r="R7" s="742">
        <v>8.9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119" priority="3">
      <formula>$AQ11=2</formula>
    </cfRule>
  </conditionalFormatting>
  <conditionalFormatting sqref="Y11:AF30">
    <cfRule type="expression" dxfId="118" priority="2">
      <formula>$AQ11=3</formula>
    </cfRule>
  </conditionalFormatting>
  <conditionalFormatting sqref="AC11:AJ30">
    <cfRule type="expression" dxfId="117" priority="1">
      <formula>$AQ11=1</formula>
    </cfRule>
  </conditionalFormatting>
  <dataValidations count="2">
    <dataValidation type="list" allowBlank="1" showInputMessage="1" showErrorMessage="1" sqref="N11:O30 R11:T30" xr:uid="{78DD4A88-C927-4120-AC95-3739826DFF40}">
      <formula1>INDIRECT(L11)</formula1>
    </dataValidation>
    <dataValidation type="list" allowBlank="1" showInputMessage="1" showErrorMessage="1" sqref="Y11:AB30" xr:uid="{15EB9C21-056D-4DB9-93CE-9E85568E92E5}">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646C9-6D39-441D-B97E-0600FEA0439D}">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S4</v>
      </c>
      <c r="AW5" s="722">
        <f>R7</f>
        <v>8.9</v>
      </c>
      <c r="AX5" s="723">
        <f>+Y32</f>
        <v>0</v>
      </c>
      <c r="AY5" s="723">
        <f>+Z32</f>
        <v>0</v>
      </c>
      <c r="AZ5" s="723">
        <f>+AA32</f>
        <v>0</v>
      </c>
      <c r="BA5" s="723">
        <f t="shared" ref="BA5" si="0">+AB32</f>
        <v>0</v>
      </c>
      <c r="BB5" s="723">
        <f>+AC32</f>
        <v>0</v>
      </c>
      <c r="BC5" s="723">
        <f t="shared" ref="BC5:BI5" si="1">+AD32</f>
        <v>1</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1</v>
      </c>
      <c r="BO5" s="723">
        <f t="shared" si="3"/>
        <v>0</v>
      </c>
      <c r="BP5" s="723">
        <f>+AG35</f>
        <v>0</v>
      </c>
      <c r="BQ5" s="723">
        <f>+AH35</f>
        <v>0</v>
      </c>
      <c r="BR5" s="723">
        <f>+AI35</f>
        <v>0</v>
      </c>
      <c r="BS5" s="724" t="str">
        <f>+Y36</f>
        <v>Ⅰ</v>
      </c>
      <c r="BT5" s="724" t="str">
        <f>+AC36</f>
        <v>Ⅲ</v>
      </c>
      <c r="BU5" s="724" t="str">
        <f>+AG36</f>
        <v>Ⅰ</v>
      </c>
      <c r="BV5" s="724" t="str">
        <f>+Y37</f>
        <v>Ⅲ</v>
      </c>
      <c r="BW5" s="725" t="str">
        <f>IF(Y32&gt;0,$R$7,"")</f>
        <v/>
      </c>
      <c r="BX5" s="726" t="str">
        <f>IF(Z32&gt;0,"",IF(AA32&gt;0,$R$7,""))</f>
        <v/>
      </c>
      <c r="BY5" s="726" t="str">
        <f>IF(Y32+Z32&gt;0,"",IF(AA32&gt;0,$R$7,""))</f>
        <v/>
      </c>
      <c r="BZ5" s="726" t="str">
        <f>IF(Y32+Z32+AA32&gt;0,"",IF(AB32&gt;0,$R$7,""))</f>
        <v/>
      </c>
      <c r="CA5" s="727">
        <f t="shared" ref="CA5:CH5" si="4">+AC31</f>
        <v>0</v>
      </c>
      <c r="CB5" s="727">
        <f t="shared" si="4"/>
        <v>0.05</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597</v>
      </c>
      <c r="O7" s="741"/>
      <c r="P7" s="737" t="s">
        <v>554</v>
      </c>
      <c r="Q7" s="739"/>
      <c r="R7" s="742">
        <v>8.9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v>1</v>
      </c>
      <c r="L11" s="765" t="s">
        <v>305</v>
      </c>
      <c r="M11" s="766"/>
      <c r="N11" s="765" t="s">
        <v>270</v>
      </c>
      <c r="O11" s="766"/>
      <c r="P11" s="740" t="s">
        <v>143</v>
      </c>
      <c r="Q11" s="767"/>
      <c r="R11" s="130" t="s">
        <v>303</v>
      </c>
      <c r="S11" s="130"/>
      <c r="T11" s="130"/>
      <c r="U11" s="740" t="s">
        <v>412</v>
      </c>
      <c r="V11" s="767"/>
      <c r="W11" s="740" t="s">
        <v>412</v>
      </c>
      <c r="X11" s="741"/>
      <c r="Y11" s="768"/>
      <c r="Z11" s="768"/>
      <c r="AA11" s="768"/>
      <c r="AB11" s="768"/>
      <c r="AC11" s="769"/>
      <c r="AD11" s="769">
        <f>0.5*0.1</f>
        <v>0.05</v>
      </c>
      <c r="AE11" s="769"/>
      <c r="AF11" s="769"/>
      <c r="AG11" s="769"/>
      <c r="AH11" s="769"/>
      <c r="AI11" s="769"/>
      <c r="AJ11" s="769"/>
      <c r="AK11" s="765"/>
      <c r="AL11" s="770"/>
      <c r="AM11" s="770"/>
      <c r="AN11" s="499"/>
      <c r="AO11" s="500"/>
      <c r="AP11" s="2"/>
      <c r="AQ11" s="771">
        <f>IF(P11="材質劣化",2,IF(P11="漏水",3,1))</f>
        <v>2</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0.05</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1</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Ⅲ</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1</v>
      </c>
      <c r="AE35" s="786">
        <f>AE32+AF32</f>
        <v>0</v>
      </c>
      <c r="AF35" s="787"/>
      <c r="AG35" s="768">
        <f>AG32</f>
        <v>0</v>
      </c>
      <c r="AH35" s="768">
        <f>AH32</f>
        <v>0</v>
      </c>
      <c r="AI35" s="786">
        <f>AI32+AJ32</f>
        <v>0</v>
      </c>
      <c r="AJ35" s="787"/>
      <c r="AK35" s="780"/>
      <c r="AL35" s="781"/>
      <c r="AM35" s="781"/>
      <c r="AN35" s="781"/>
      <c r="AO35" s="782"/>
      <c r="AP35" s="2"/>
      <c r="AQ35" s="723">
        <f>+Y32+AC35+AG35</f>
        <v>0</v>
      </c>
      <c r="AR35" s="723">
        <f>+Z32+AD35+AH35</f>
        <v>1</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157</v>
      </c>
      <c r="AD36" s="741"/>
      <c r="AE36" s="741"/>
      <c r="AF36" s="767"/>
      <c r="AG36" s="740" t="s">
        <v>154</v>
      </c>
      <c r="AH36" s="741"/>
      <c r="AI36" s="741"/>
      <c r="AJ36" s="767"/>
      <c r="AK36" s="780"/>
      <c r="AL36" s="781"/>
      <c r="AM36" s="781"/>
      <c r="AN36" s="781"/>
      <c r="AO36" s="782"/>
      <c r="AP36" s="2"/>
      <c r="AQ36" s="223" t="str">
        <f>IF(AQ35&gt;0,"Ⅳ",IF(AR35&gt;0,"Ⅲ",IF(AS35&gt;0,"Ⅱ","Ⅰ")))</f>
        <v>Ⅲ</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157</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116" priority="3">
      <formula>$AQ11=2</formula>
    </cfRule>
  </conditionalFormatting>
  <conditionalFormatting sqref="Y11:AF30">
    <cfRule type="expression" dxfId="115" priority="2">
      <formula>$AQ11=3</formula>
    </cfRule>
  </conditionalFormatting>
  <conditionalFormatting sqref="AC11:AJ30">
    <cfRule type="expression" dxfId="114" priority="1">
      <formula>$AQ11=1</formula>
    </cfRule>
  </conditionalFormatting>
  <dataValidations count="2">
    <dataValidation type="list" allowBlank="1" showInputMessage="1" showErrorMessage="1" sqref="Y11:AB30" xr:uid="{B02CCB13-026E-43E8-8FA2-105F280D21AE}">
      <formula1>"　,○"</formula1>
    </dataValidation>
    <dataValidation type="list" allowBlank="1" showInputMessage="1" showErrorMessage="1" sqref="N11:O30 R11:T30" xr:uid="{8CA1861D-60F0-4478-9656-7B089EC951FE}">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DE2A0-3479-45D6-865F-23873A20F34F}">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S5</v>
      </c>
      <c r="AW5" s="722">
        <f>R7</f>
        <v>8.9</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598</v>
      </c>
      <c r="O7" s="741"/>
      <c r="P7" s="737" t="s">
        <v>554</v>
      </c>
      <c r="Q7" s="739"/>
      <c r="R7" s="742">
        <v>8.9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113" priority="3">
      <formula>$AQ11=2</formula>
    </cfRule>
  </conditionalFormatting>
  <conditionalFormatting sqref="Y11:AF30">
    <cfRule type="expression" dxfId="112" priority="2">
      <formula>$AQ11=3</formula>
    </cfRule>
  </conditionalFormatting>
  <conditionalFormatting sqref="AC11:AJ30">
    <cfRule type="expression" dxfId="111" priority="1">
      <formula>$AQ11=1</formula>
    </cfRule>
  </conditionalFormatting>
  <dataValidations count="2">
    <dataValidation type="list" allowBlank="1" showInputMessage="1" showErrorMessage="1" sqref="N11:O30 R11:T30" xr:uid="{0738BF15-77C1-4F89-939E-77608BE852A6}">
      <formula1>INDIRECT(L11)</formula1>
    </dataValidation>
    <dataValidation type="list" allowBlank="1" showInputMessage="1" showErrorMessage="1" sqref="Y11:AB30" xr:uid="{1260BA9F-FE6B-4789-801D-8DC07B0A2AAC}">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6CBDC-44BE-4F71-9694-213CC5881E35}">
  <dimension ref="B1:CH52"/>
  <sheetViews>
    <sheetView showGridLines="0" showZeros="0" view="pageBreakPreview" topLeftCell="N1"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S6</v>
      </c>
      <c r="AW5" s="722">
        <f>R7</f>
        <v>8.9</v>
      </c>
      <c r="AX5" s="723">
        <f>+Y32</f>
        <v>0</v>
      </c>
      <c r="AY5" s="723">
        <f>+Z32</f>
        <v>0</v>
      </c>
      <c r="AZ5" s="723">
        <f>+AA32</f>
        <v>0</v>
      </c>
      <c r="BA5" s="723">
        <f t="shared" ref="BA5" si="0">+AB32</f>
        <v>0</v>
      </c>
      <c r="BB5" s="723">
        <f>+AC32</f>
        <v>0</v>
      </c>
      <c r="BC5" s="723">
        <f t="shared" ref="BC5:BI5" si="1">+AD32</f>
        <v>0</v>
      </c>
      <c r="BD5" s="723">
        <f t="shared" si="1"/>
        <v>1</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1</v>
      </c>
      <c r="BP5" s="723">
        <f>+AG35</f>
        <v>0</v>
      </c>
      <c r="BQ5" s="723">
        <f>+AH35</f>
        <v>0</v>
      </c>
      <c r="BR5" s="723">
        <f>+AI35</f>
        <v>0</v>
      </c>
      <c r="BS5" s="724" t="str">
        <f>+Y36</f>
        <v>Ⅰ</v>
      </c>
      <c r="BT5" s="724" t="str">
        <f>+AC36</f>
        <v>Ⅱ</v>
      </c>
      <c r="BU5" s="724" t="str">
        <f>+AG36</f>
        <v>Ⅰ</v>
      </c>
      <c r="BV5" s="724" t="str">
        <f>+Y37</f>
        <v>Ⅱ</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2.5000000000000001E-2</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599</v>
      </c>
      <c r="O7" s="741"/>
      <c r="P7" s="737" t="s">
        <v>554</v>
      </c>
      <c r="Q7" s="739"/>
      <c r="R7" s="742">
        <v>8.9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v>1</v>
      </c>
      <c r="L11" s="765" t="s">
        <v>305</v>
      </c>
      <c r="M11" s="766"/>
      <c r="N11" s="765" t="s">
        <v>270</v>
      </c>
      <c r="O11" s="766"/>
      <c r="P11" s="740" t="s">
        <v>143</v>
      </c>
      <c r="Q11" s="767"/>
      <c r="R11" s="130" t="s">
        <v>303</v>
      </c>
      <c r="S11" s="130"/>
      <c r="T11" s="130"/>
      <c r="U11" s="740" t="s">
        <v>412</v>
      </c>
      <c r="V11" s="767"/>
      <c r="W11" s="740" t="s">
        <v>351</v>
      </c>
      <c r="X11" s="741"/>
      <c r="Y11" s="768"/>
      <c r="Z11" s="768"/>
      <c r="AA11" s="768"/>
      <c r="AB11" s="768"/>
      <c r="AC11" s="769"/>
      <c r="AD11" s="769"/>
      <c r="AE11" s="769"/>
      <c r="AF11" s="769"/>
      <c r="AG11" s="769"/>
      <c r="AH11" s="769"/>
      <c r="AI11" s="769"/>
      <c r="AJ11" s="769"/>
      <c r="AK11" s="765" t="s">
        <v>600</v>
      </c>
      <c r="AL11" s="770"/>
      <c r="AM11" s="770"/>
      <c r="AN11" s="499"/>
      <c r="AO11" s="500"/>
      <c r="AP11" s="2"/>
      <c r="AQ11" s="771">
        <f>IF(P11="材質劣化",2,IF(P11="漏水",3,1))</f>
        <v>2</v>
      </c>
    </row>
    <row r="12" spans="2:86" ht="12" customHeight="1" x14ac:dyDescent="0.15">
      <c r="B12" s="410"/>
      <c r="C12" s="736"/>
      <c r="D12" s="731"/>
      <c r="E12" s="731"/>
      <c r="F12" s="731"/>
      <c r="G12" s="731"/>
      <c r="H12" s="731"/>
      <c r="I12" s="731"/>
      <c r="J12" s="732"/>
      <c r="K12" s="764">
        <v>2</v>
      </c>
      <c r="L12" s="765" t="s">
        <v>305</v>
      </c>
      <c r="M12" s="766"/>
      <c r="N12" s="765" t="s">
        <v>270</v>
      </c>
      <c r="O12" s="766"/>
      <c r="P12" s="740" t="s">
        <v>143</v>
      </c>
      <c r="Q12" s="767"/>
      <c r="R12" s="130" t="s">
        <v>303</v>
      </c>
      <c r="S12" s="130"/>
      <c r="T12" s="130"/>
      <c r="U12" s="740" t="s">
        <v>412</v>
      </c>
      <c r="V12" s="767"/>
      <c r="W12" s="740" t="s">
        <v>412</v>
      </c>
      <c r="X12" s="741"/>
      <c r="Y12" s="768"/>
      <c r="Z12" s="768"/>
      <c r="AA12" s="768"/>
      <c r="AB12" s="768"/>
      <c r="AC12" s="769"/>
      <c r="AD12" s="769"/>
      <c r="AE12" s="769">
        <f>0.25*0.1</f>
        <v>2.5000000000000001E-2</v>
      </c>
      <c r="AF12" s="769"/>
      <c r="AG12" s="769"/>
      <c r="AH12" s="769"/>
      <c r="AI12" s="769"/>
      <c r="AJ12" s="769"/>
      <c r="AK12" s="772"/>
      <c r="AL12" s="773"/>
      <c r="AM12" s="773"/>
      <c r="AN12" s="774"/>
      <c r="AO12" s="775"/>
      <c r="AP12" s="2"/>
      <c r="AQ12" s="771">
        <f t="shared" ref="AQ12:AQ30" si="5">IF(P12="材質劣化",2,IF(P12="漏水",3,1))</f>
        <v>2</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2.5000000000000001E-2</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1</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Ⅱa</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1</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1</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159</v>
      </c>
      <c r="AD36" s="741"/>
      <c r="AE36" s="741"/>
      <c r="AF36" s="767"/>
      <c r="AG36" s="740" t="s">
        <v>154</v>
      </c>
      <c r="AH36" s="741"/>
      <c r="AI36" s="741"/>
      <c r="AJ36" s="767"/>
      <c r="AK36" s="780"/>
      <c r="AL36" s="781"/>
      <c r="AM36" s="781"/>
      <c r="AN36" s="781"/>
      <c r="AO36" s="782"/>
      <c r="AP36" s="2"/>
      <c r="AQ36" s="223" t="str">
        <f>IF(AQ35&gt;0,"Ⅳ",IF(AR35&gt;0,"Ⅲ",IF(AS35&gt;0,"Ⅱ","Ⅰ")))</f>
        <v>Ⅱ</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159</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110" priority="3">
      <formula>$AQ11=2</formula>
    </cfRule>
  </conditionalFormatting>
  <conditionalFormatting sqref="Y11:AF30">
    <cfRule type="expression" dxfId="109" priority="2">
      <formula>$AQ11=3</formula>
    </cfRule>
  </conditionalFormatting>
  <conditionalFormatting sqref="AC11:AJ30">
    <cfRule type="expression" dxfId="108" priority="1">
      <formula>$AQ11=1</formula>
    </cfRule>
  </conditionalFormatting>
  <dataValidations count="2">
    <dataValidation type="list" allowBlank="1" showInputMessage="1" showErrorMessage="1" sqref="Y11:AB30" xr:uid="{8D7FAAC4-B318-4C77-9E9C-DACA9FA31BDD}">
      <formula1>"　,○"</formula1>
    </dataValidation>
    <dataValidation type="list" allowBlank="1" showInputMessage="1" showErrorMessage="1" sqref="N11:O30 R11:T30" xr:uid="{6CA8B9A9-181D-413B-A662-24F27037AF12}">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3EBC7-21A6-474E-AE48-6762D3CAEDCD}">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S7</v>
      </c>
      <c r="AW5" s="722">
        <f>R7</f>
        <v>9</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601</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107" priority="3">
      <formula>$AQ11=2</formula>
    </cfRule>
  </conditionalFormatting>
  <conditionalFormatting sqref="Y11:AF30">
    <cfRule type="expression" dxfId="106" priority="2">
      <formula>$AQ11=3</formula>
    </cfRule>
  </conditionalFormatting>
  <conditionalFormatting sqref="AC11:AJ30">
    <cfRule type="expression" dxfId="105" priority="1">
      <formula>$AQ11=1</formula>
    </cfRule>
  </conditionalFormatting>
  <dataValidations count="2">
    <dataValidation type="list" allowBlank="1" showInputMessage="1" showErrorMessage="1" sqref="N11:O30 R11:T30" xr:uid="{ADDD0EFF-69EE-402D-AF58-FD10850FC22D}">
      <formula1>INDIRECT(L11)</formula1>
    </dataValidation>
    <dataValidation type="list" allowBlank="1" showInputMessage="1" showErrorMessage="1" sqref="Y11:AB30" xr:uid="{7484B477-BBA0-4C57-A329-FC2B9B4383AE}">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A70F8-E928-4D62-B01A-261B5CBFF5C4}">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S8</v>
      </c>
      <c r="AW5" s="722">
        <f>R7</f>
        <v>9</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602</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104" priority="3">
      <formula>$AQ11=2</formula>
    </cfRule>
  </conditionalFormatting>
  <conditionalFormatting sqref="Y11:AF30">
    <cfRule type="expression" dxfId="103" priority="2">
      <formula>$AQ11=3</formula>
    </cfRule>
  </conditionalFormatting>
  <conditionalFormatting sqref="AC11:AJ30">
    <cfRule type="expression" dxfId="102" priority="1">
      <formula>$AQ11=1</formula>
    </cfRule>
  </conditionalFormatting>
  <dataValidations count="2">
    <dataValidation type="list" allowBlank="1" showInputMessage="1" showErrorMessage="1" sqref="Y11:AB30" xr:uid="{A68DA256-34BA-42FC-B6F6-53B0FDCBB335}">
      <formula1>"　,○"</formula1>
    </dataValidation>
    <dataValidation type="list" allowBlank="1" showInputMessage="1" showErrorMessage="1" sqref="N11:O30 R11:T30" xr:uid="{EB1C561B-FF78-4F33-940F-34859155A039}">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5FA77-BD42-43E2-8CD6-BF7391B43F68}">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S9</v>
      </c>
      <c r="AW5" s="722">
        <f>R7</f>
        <v>9</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603</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101" priority="3">
      <formula>$AQ11=2</formula>
    </cfRule>
  </conditionalFormatting>
  <conditionalFormatting sqref="Y11:AF30">
    <cfRule type="expression" dxfId="100" priority="2">
      <formula>$AQ11=3</formula>
    </cfRule>
  </conditionalFormatting>
  <conditionalFormatting sqref="AC11:AJ30">
    <cfRule type="expression" dxfId="99" priority="1">
      <formula>$AQ11=1</formula>
    </cfRule>
  </conditionalFormatting>
  <dataValidations count="2">
    <dataValidation type="list" allowBlank="1" showInputMessage="1" showErrorMessage="1" sqref="N11:O30 R11:T30" xr:uid="{B31FE0EE-29D3-420F-A4BD-81A3752B1805}">
      <formula1>INDIRECT(L11)</formula1>
    </dataValidation>
    <dataValidation type="list" allowBlank="1" showInputMessage="1" showErrorMessage="1" sqref="Y11:AB30" xr:uid="{54CBE4F9-EE5E-4643-ACD5-48733B421D82}">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18F5F-947F-497C-926B-5371CE1C97F4}">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S10</v>
      </c>
      <c r="AW5" s="722">
        <f>R7</f>
        <v>9</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604</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98" priority="3">
      <formula>$AQ11=2</formula>
    </cfRule>
  </conditionalFormatting>
  <conditionalFormatting sqref="Y11:AF30">
    <cfRule type="expression" dxfId="97" priority="2">
      <formula>$AQ11=3</formula>
    </cfRule>
  </conditionalFormatting>
  <conditionalFormatting sqref="AC11:AJ30">
    <cfRule type="expression" dxfId="96" priority="1">
      <formula>$AQ11=1</formula>
    </cfRule>
  </conditionalFormatting>
  <dataValidations count="2">
    <dataValidation type="list" allowBlank="1" showInputMessage="1" showErrorMessage="1" sqref="Y11:AB30" xr:uid="{9DA55715-142D-4C26-ACC2-E3F26851AFC3}">
      <formula1>"　,○"</formula1>
    </dataValidation>
    <dataValidation type="list" allowBlank="1" showInputMessage="1" showErrorMessage="1" sqref="N11:O30 R11:T30" xr:uid="{917C6472-BAE5-4D83-803D-F219BC56E15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5CF9A-4157-486F-9591-7AA67023F9FA}">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S11</v>
      </c>
      <c r="AW5" s="722">
        <f>R7</f>
        <v>9</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605</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95" priority="3">
      <formula>$AQ11=2</formula>
    </cfRule>
  </conditionalFormatting>
  <conditionalFormatting sqref="Y11:AF30">
    <cfRule type="expression" dxfId="94" priority="2">
      <formula>$AQ11=3</formula>
    </cfRule>
  </conditionalFormatting>
  <conditionalFormatting sqref="AC11:AJ30">
    <cfRule type="expression" dxfId="93" priority="1">
      <formula>$AQ11=1</formula>
    </cfRule>
  </conditionalFormatting>
  <dataValidations count="2">
    <dataValidation type="list" allowBlank="1" showInputMessage="1" showErrorMessage="1" sqref="N11:O30 R11:T30" xr:uid="{1493955B-92FC-4030-8E7F-6B6FE8D0EEDE}">
      <formula1>INDIRECT(L11)</formula1>
    </dataValidation>
    <dataValidation type="list" allowBlank="1" showInputMessage="1" showErrorMessage="1" sqref="Y11:AB30" xr:uid="{9D62972F-CC5D-46E8-97C4-6F458A927E5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DB157-4F25-478C-BD1A-598B1F32F1FE}">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S12</v>
      </c>
      <c r="AW5" s="722">
        <f>R7</f>
        <v>9</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606</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92" priority="3">
      <formula>$AQ11=2</formula>
    </cfRule>
  </conditionalFormatting>
  <conditionalFormatting sqref="Y11:AF30">
    <cfRule type="expression" dxfId="91" priority="2">
      <formula>$AQ11=3</formula>
    </cfRule>
  </conditionalFormatting>
  <conditionalFormatting sqref="AC11:AJ30">
    <cfRule type="expression" dxfId="90" priority="1">
      <formula>$AQ11=1</formula>
    </cfRule>
  </conditionalFormatting>
  <dataValidations count="2">
    <dataValidation type="list" allowBlank="1" showInputMessage="1" showErrorMessage="1" sqref="Y11:AB30" xr:uid="{AA71B767-843A-4345-8520-BF89468A76A0}">
      <formula1>"　,○"</formula1>
    </dataValidation>
    <dataValidation type="list" allowBlank="1" showInputMessage="1" showErrorMessage="1" sqref="N11:O30 R11:T30" xr:uid="{1AB4E1F4-B8EC-4B45-AAE9-50255F886686}">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9D28A-635B-4367-8B02-BE6AEC08E6FA}">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S13</v>
      </c>
      <c r="AW5" s="722">
        <f>R7</f>
        <v>9</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607</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40"/>
      <c r="AL12" s="741"/>
      <c r="AM12" s="741"/>
      <c r="AN12" s="494"/>
      <c r="AO12" s="49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89" priority="3">
      <formula>$AQ11=2</formula>
    </cfRule>
  </conditionalFormatting>
  <conditionalFormatting sqref="Y11:AF30">
    <cfRule type="expression" dxfId="88" priority="2">
      <formula>$AQ11=3</formula>
    </cfRule>
  </conditionalFormatting>
  <conditionalFormatting sqref="AC11:AJ30">
    <cfRule type="expression" dxfId="87" priority="1">
      <formula>$AQ11=1</formula>
    </cfRule>
  </conditionalFormatting>
  <dataValidations count="2">
    <dataValidation type="list" allowBlank="1" showInputMessage="1" showErrorMessage="1" sqref="N11:O30 R11:T30" xr:uid="{64EBE3F8-91C2-4065-BDCD-0B66CF07C807}">
      <formula1>INDIRECT(L11)</formula1>
    </dataValidation>
    <dataValidation type="list" allowBlank="1" showInputMessage="1" showErrorMessage="1" sqref="Y11:AB30" xr:uid="{323637E5-954C-4E07-ABB1-BDFC95258E1B}">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EFF8E-9AAD-4EA6-A3B5-0E604C93D6DD}">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S14</v>
      </c>
      <c r="AW5" s="722">
        <f>R7</f>
        <v>9</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608</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86" priority="3">
      <formula>$AQ11=2</formula>
    </cfRule>
  </conditionalFormatting>
  <conditionalFormatting sqref="Y11:AF30">
    <cfRule type="expression" dxfId="85" priority="2">
      <formula>$AQ11=3</formula>
    </cfRule>
  </conditionalFormatting>
  <conditionalFormatting sqref="AC11:AJ30">
    <cfRule type="expression" dxfId="84" priority="1">
      <formula>$AQ11=1</formula>
    </cfRule>
  </conditionalFormatting>
  <dataValidations count="2">
    <dataValidation type="list" allowBlank="1" showInputMessage="1" showErrorMessage="1" sqref="Y11:AB30" xr:uid="{36980B19-A9F1-4378-A170-77907D79769E}">
      <formula1>"　,○"</formula1>
    </dataValidation>
    <dataValidation type="list" allowBlank="1" showInputMessage="1" showErrorMessage="1" sqref="N11:O30 R11:T30" xr:uid="{5F2177E8-FD18-4867-B9D0-DBF77B5F958D}">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2AE5A-4BD1-48F6-B9C1-0AFBC9C2FBE6}">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S15</v>
      </c>
      <c r="AW5" s="722">
        <f>R7</f>
        <v>9</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609</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83" priority="3">
      <formula>$AQ11=2</formula>
    </cfRule>
  </conditionalFormatting>
  <conditionalFormatting sqref="Y11:AF30">
    <cfRule type="expression" dxfId="82" priority="2">
      <formula>$AQ11=3</formula>
    </cfRule>
  </conditionalFormatting>
  <conditionalFormatting sqref="AC11:AJ30">
    <cfRule type="expression" dxfId="81" priority="1">
      <formula>$AQ11=1</formula>
    </cfRule>
  </conditionalFormatting>
  <dataValidations count="2">
    <dataValidation type="list" allowBlank="1" showInputMessage="1" showErrorMessage="1" sqref="N11:O30 R11:T30" xr:uid="{A483C023-5661-4832-AC61-FFDFE9510257}">
      <formula1>INDIRECT(L11)</formula1>
    </dataValidation>
    <dataValidation type="list" allowBlank="1" showInputMessage="1" showErrorMessage="1" sqref="Y11:AB30" xr:uid="{267B101C-AD2A-4A58-8928-DD3990F07ACC}">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1285A-A6E3-4501-B8AE-38483C78AA08}">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S16</v>
      </c>
      <c r="AW5" s="722">
        <f>R7</f>
        <v>9</v>
      </c>
      <c r="AX5" s="723">
        <f>+Y32</f>
        <v>0</v>
      </c>
      <c r="AY5" s="723">
        <f>+Z32</f>
        <v>0</v>
      </c>
      <c r="AZ5" s="723">
        <f>+AA32</f>
        <v>0</v>
      </c>
      <c r="BA5" s="723">
        <f t="shared" ref="BA5" si="0">+AB32</f>
        <v>0</v>
      </c>
      <c r="BB5" s="723">
        <f>+AC32</f>
        <v>0</v>
      </c>
      <c r="BC5" s="723">
        <f t="shared" ref="BC5:BI5" si="1">+AD32</f>
        <v>0</v>
      </c>
      <c r="BD5" s="723">
        <f t="shared" si="1"/>
        <v>0</v>
      </c>
      <c r="BE5" s="723">
        <f t="shared" si="1"/>
        <v>1</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1</v>
      </c>
      <c r="BP5" s="723">
        <f>+AG35</f>
        <v>0</v>
      </c>
      <c r="BQ5" s="723">
        <f>+AH35</f>
        <v>0</v>
      </c>
      <c r="BR5" s="723">
        <f>+AI35</f>
        <v>0</v>
      </c>
      <c r="BS5" s="724" t="str">
        <f>+Y36</f>
        <v>Ⅰ</v>
      </c>
      <c r="BT5" s="724" t="str">
        <f>+AC36</f>
        <v>Ⅱ</v>
      </c>
      <c r="BU5" s="724" t="str">
        <f>+AG36</f>
        <v>Ⅰ</v>
      </c>
      <c r="BV5" s="724" t="str">
        <f>+Y37</f>
        <v>Ⅱ</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0.75</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610</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v>1</v>
      </c>
      <c r="L11" s="765" t="s">
        <v>305</v>
      </c>
      <c r="M11" s="766"/>
      <c r="N11" s="765" t="s">
        <v>270</v>
      </c>
      <c r="O11" s="766"/>
      <c r="P11" s="740" t="s">
        <v>143</v>
      </c>
      <c r="Q11" s="767"/>
      <c r="R11" s="130" t="s">
        <v>303</v>
      </c>
      <c r="S11" s="130"/>
      <c r="T11" s="130"/>
      <c r="U11" s="740" t="s">
        <v>412</v>
      </c>
      <c r="V11" s="767"/>
      <c r="W11" s="740" t="s">
        <v>412</v>
      </c>
      <c r="X11" s="741"/>
      <c r="Y11" s="768"/>
      <c r="Z11" s="768"/>
      <c r="AA11" s="768"/>
      <c r="AB11" s="768"/>
      <c r="AC11" s="769"/>
      <c r="AD11" s="769"/>
      <c r="AE11" s="769"/>
      <c r="AF11" s="769">
        <f>1.5*0.5</f>
        <v>0.75</v>
      </c>
      <c r="AG11" s="769"/>
      <c r="AH11" s="769"/>
      <c r="AI11" s="769"/>
      <c r="AJ11" s="769"/>
      <c r="AK11" s="765"/>
      <c r="AL11" s="770"/>
      <c r="AM11" s="770"/>
      <c r="AN11" s="499"/>
      <c r="AO11" s="500"/>
      <c r="AP11" s="2"/>
      <c r="AQ11" s="771">
        <f>IF(P11="材質劣化",2,IF(P11="漏水",3,1))</f>
        <v>2</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0.75</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1</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Ⅱb</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1</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1</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159</v>
      </c>
      <c r="AD36" s="741"/>
      <c r="AE36" s="741"/>
      <c r="AF36" s="767"/>
      <c r="AG36" s="740" t="s">
        <v>154</v>
      </c>
      <c r="AH36" s="741"/>
      <c r="AI36" s="741"/>
      <c r="AJ36" s="767"/>
      <c r="AK36" s="780"/>
      <c r="AL36" s="781"/>
      <c r="AM36" s="781"/>
      <c r="AN36" s="781"/>
      <c r="AO36" s="782"/>
      <c r="AP36" s="2"/>
      <c r="AQ36" s="223" t="str">
        <f>IF(AQ35&gt;0,"Ⅳ",IF(AR35&gt;0,"Ⅲ",IF(AS35&gt;0,"Ⅱ","Ⅰ")))</f>
        <v>Ⅱ</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159</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80" priority="3">
      <formula>$AQ11=2</formula>
    </cfRule>
  </conditionalFormatting>
  <conditionalFormatting sqref="Y11:AF30">
    <cfRule type="expression" dxfId="79" priority="2">
      <formula>$AQ11=3</formula>
    </cfRule>
  </conditionalFormatting>
  <conditionalFormatting sqref="AC11:AJ30">
    <cfRule type="expression" dxfId="78" priority="1">
      <formula>$AQ11=1</formula>
    </cfRule>
  </conditionalFormatting>
  <dataValidations count="2">
    <dataValidation type="list" allowBlank="1" showInputMessage="1" showErrorMessage="1" sqref="Y11:AB30" xr:uid="{D62F8D05-CB88-4082-9FEE-21C37A3449DA}">
      <formula1>"　,○"</formula1>
    </dataValidation>
    <dataValidation type="list" allowBlank="1" showInputMessage="1" showErrorMessage="1" sqref="N11:O30 R11:T30" xr:uid="{DDAF039F-434E-4379-8F46-90BDA97BA778}">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44216-FD0E-46B8-99A3-EFDDEA0AE80D}">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S17</v>
      </c>
      <c r="AW5" s="722">
        <f>R7</f>
        <v>9</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611</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77" priority="3">
      <formula>$AQ11=2</formula>
    </cfRule>
  </conditionalFormatting>
  <conditionalFormatting sqref="Y11:AF30">
    <cfRule type="expression" dxfId="76" priority="2">
      <formula>$AQ11=3</formula>
    </cfRule>
  </conditionalFormatting>
  <conditionalFormatting sqref="AC11:AJ30">
    <cfRule type="expression" dxfId="75" priority="1">
      <formula>$AQ11=1</formula>
    </cfRule>
  </conditionalFormatting>
  <dataValidations count="2">
    <dataValidation type="list" allowBlank="1" showInputMessage="1" showErrorMessage="1" sqref="N11:O30 R11:T30" xr:uid="{B2E50051-596A-43CD-876E-0764B4AC4133}">
      <formula1>INDIRECT(L11)</formula1>
    </dataValidation>
    <dataValidation type="list" allowBlank="1" showInputMessage="1" showErrorMessage="1" sqref="Y11:AB30" xr:uid="{56309055-E315-4B5E-B332-EA42332F0EA3}">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E7BC-F74F-4D41-B21F-3DAECF341CF3}">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S18</v>
      </c>
      <c r="AW5" s="722">
        <f>R7</f>
        <v>9</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612</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74" priority="3">
      <formula>$AQ11=2</formula>
    </cfRule>
  </conditionalFormatting>
  <conditionalFormatting sqref="Y11:AF30">
    <cfRule type="expression" dxfId="73" priority="2">
      <formula>$AQ11=3</formula>
    </cfRule>
  </conditionalFormatting>
  <conditionalFormatting sqref="AC11:AJ30">
    <cfRule type="expression" dxfId="72" priority="1">
      <formula>$AQ11=1</formula>
    </cfRule>
  </conditionalFormatting>
  <dataValidations count="2">
    <dataValidation type="list" allowBlank="1" showInputMessage="1" showErrorMessage="1" sqref="Y11:AB30" xr:uid="{F6D10B1A-2008-4560-81DE-4127DE41BF77}">
      <formula1>"　,○"</formula1>
    </dataValidation>
    <dataValidation type="list" allowBlank="1" showInputMessage="1" showErrorMessage="1" sqref="N11:O30 R11:T30" xr:uid="{8DA8C87F-5379-42BC-B034-E3514FC396D6}">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8B823-D0FB-4E89-9493-5D474E0457BF}">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S19</v>
      </c>
      <c r="AW5" s="722">
        <f>R7</f>
        <v>9</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613</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71" priority="3">
      <formula>$AQ11=2</formula>
    </cfRule>
  </conditionalFormatting>
  <conditionalFormatting sqref="Y11:AF30">
    <cfRule type="expression" dxfId="70" priority="2">
      <formula>$AQ11=3</formula>
    </cfRule>
  </conditionalFormatting>
  <conditionalFormatting sqref="AC11:AJ30">
    <cfRule type="expression" dxfId="69" priority="1">
      <formula>$AQ11=1</formula>
    </cfRule>
  </conditionalFormatting>
  <dataValidations count="2">
    <dataValidation type="list" allowBlank="1" showInputMessage="1" showErrorMessage="1" sqref="N11:O30 R11:T30" xr:uid="{0BED2E9E-3C6E-439B-A20A-9D59BAA866BA}">
      <formula1>INDIRECT(L11)</formula1>
    </dataValidation>
    <dataValidation type="list" allowBlank="1" showInputMessage="1" showErrorMessage="1" sqref="Y11:AB30" xr:uid="{89BF849C-8A48-4DB3-B02E-1112EBBB7A6C}">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D83B3-7D71-48D0-B944-94241A9C7CF3}">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S20</v>
      </c>
      <c r="AW5" s="722">
        <f>R7</f>
        <v>9</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614</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68" priority="3">
      <formula>$AQ11=2</formula>
    </cfRule>
  </conditionalFormatting>
  <conditionalFormatting sqref="Y11:AF30">
    <cfRule type="expression" dxfId="67" priority="2">
      <formula>$AQ11=3</formula>
    </cfRule>
  </conditionalFormatting>
  <conditionalFormatting sqref="AC11:AJ30">
    <cfRule type="expression" dxfId="66" priority="1">
      <formula>$AQ11=1</formula>
    </cfRule>
  </conditionalFormatting>
  <dataValidations count="2">
    <dataValidation type="list" allowBlank="1" showInputMessage="1" showErrorMessage="1" sqref="Y11:AB30" xr:uid="{B0B87C93-34EA-4B7F-93F2-67EB3CABB5F3}">
      <formula1>"　,○"</formula1>
    </dataValidation>
    <dataValidation type="list" allowBlank="1" showInputMessage="1" showErrorMessage="1" sqref="N11:O30 R11:T30" xr:uid="{D9FA9211-F60D-4702-ACA8-38CD69A2A911}">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6C46D-B2C2-4017-B1B2-BF0B6CD12606}">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S21</v>
      </c>
      <c r="AW5" s="722">
        <f>R7</f>
        <v>9</v>
      </c>
      <c r="AX5" s="723">
        <f>+Y32</f>
        <v>0</v>
      </c>
      <c r="AY5" s="723">
        <f>+Z32</f>
        <v>0</v>
      </c>
      <c r="AZ5" s="723">
        <f>+AA32</f>
        <v>0</v>
      </c>
      <c r="BA5" s="723">
        <f t="shared" ref="BA5" si="0">+AB32</f>
        <v>0</v>
      </c>
      <c r="BB5" s="723">
        <f>+AC32</f>
        <v>0</v>
      </c>
      <c r="BC5" s="723">
        <f t="shared" ref="BC5:BI5" si="1">+AD32</f>
        <v>0</v>
      </c>
      <c r="BD5" s="723">
        <f t="shared" si="1"/>
        <v>0</v>
      </c>
      <c r="BE5" s="723">
        <f t="shared" si="1"/>
        <v>1</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1</v>
      </c>
      <c r="BP5" s="723">
        <f>+AG35</f>
        <v>0</v>
      </c>
      <c r="BQ5" s="723">
        <f>+AH35</f>
        <v>0</v>
      </c>
      <c r="BR5" s="723">
        <f>+AI35</f>
        <v>0</v>
      </c>
      <c r="BS5" s="724" t="str">
        <f>+Y36</f>
        <v>Ⅰ</v>
      </c>
      <c r="BT5" s="724" t="str">
        <f>+AC36</f>
        <v>Ⅱ</v>
      </c>
      <c r="BU5" s="724" t="str">
        <f>+AG36</f>
        <v>Ⅰ</v>
      </c>
      <c r="BV5" s="724" t="str">
        <f>+Y37</f>
        <v>Ⅱ</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2.0000000000000004E-2</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615</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v>1</v>
      </c>
      <c r="L11" s="765" t="s">
        <v>305</v>
      </c>
      <c r="M11" s="766"/>
      <c r="N11" s="765" t="s">
        <v>270</v>
      </c>
      <c r="O11" s="766"/>
      <c r="P11" s="740" t="s">
        <v>143</v>
      </c>
      <c r="Q11" s="767"/>
      <c r="R11" s="130" t="s">
        <v>303</v>
      </c>
      <c r="S11" s="130"/>
      <c r="T11" s="130"/>
      <c r="U11" s="740" t="s">
        <v>412</v>
      </c>
      <c r="V11" s="767"/>
      <c r="W11" s="740" t="s">
        <v>346</v>
      </c>
      <c r="X11" s="741"/>
      <c r="Y11" s="768"/>
      <c r="Z11" s="768"/>
      <c r="AA11" s="768"/>
      <c r="AB11" s="768"/>
      <c r="AC11" s="769"/>
      <c r="AD11" s="769"/>
      <c r="AE11" s="769"/>
      <c r="AF11" s="769">
        <f>0.4*0.05</f>
        <v>2.0000000000000004E-2</v>
      </c>
      <c r="AG11" s="769"/>
      <c r="AH11" s="769"/>
      <c r="AI11" s="769"/>
      <c r="AJ11" s="769"/>
      <c r="AK11" s="765"/>
      <c r="AL11" s="770"/>
      <c r="AM11" s="770"/>
      <c r="AN11" s="499"/>
      <c r="AO11" s="500"/>
      <c r="AP11" s="2"/>
      <c r="AQ11" s="771">
        <f>IF(P11="材質劣化",2,IF(P11="漏水",3,1))</f>
        <v>2</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2.0000000000000004E-2</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1</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Ⅱb</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1</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1</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159</v>
      </c>
      <c r="AD36" s="741"/>
      <c r="AE36" s="741"/>
      <c r="AF36" s="767"/>
      <c r="AG36" s="740" t="s">
        <v>154</v>
      </c>
      <c r="AH36" s="741"/>
      <c r="AI36" s="741"/>
      <c r="AJ36" s="767"/>
      <c r="AK36" s="780"/>
      <c r="AL36" s="781"/>
      <c r="AM36" s="781"/>
      <c r="AN36" s="781"/>
      <c r="AO36" s="782"/>
      <c r="AP36" s="2"/>
      <c r="AQ36" s="223" t="str">
        <f>IF(AQ35&gt;0,"Ⅳ",IF(AR35&gt;0,"Ⅲ",IF(AS35&gt;0,"Ⅱ","Ⅰ")))</f>
        <v>Ⅱ</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159</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65" priority="3">
      <formula>$AQ11=2</formula>
    </cfRule>
  </conditionalFormatting>
  <conditionalFormatting sqref="Y11:AF30">
    <cfRule type="expression" dxfId="64" priority="2">
      <formula>$AQ11=3</formula>
    </cfRule>
  </conditionalFormatting>
  <conditionalFormatting sqref="AC11:AJ30">
    <cfRule type="expression" dxfId="63" priority="1">
      <formula>$AQ11=1</formula>
    </cfRule>
  </conditionalFormatting>
  <dataValidations count="2">
    <dataValidation type="list" allowBlank="1" showInputMessage="1" showErrorMessage="1" sqref="N11:O30 R11:T30" xr:uid="{B71C2494-D998-4E82-8098-340BC7DED30E}">
      <formula1>INDIRECT(L11)</formula1>
    </dataValidation>
    <dataValidation type="list" allowBlank="1" showInputMessage="1" showErrorMessage="1" sqref="Y11:AB30" xr:uid="{29EC4032-4D5A-4B77-9671-759C97E095A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476A8-7567-456E-9628-8F2820A563A3}">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S22</v>
      </c>
      <c r="AW5" s="722">
        <f>R7</f>
        <v>9</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616</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40"/>
      <c r="AL12" s="741"/>
      <c r="AM12" s="741"/>
      <c r="AN12" s="494"/>
      <c r="AO12" s="49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62" priority="3">
      <formula>$AQ11=2</formula>
    </cfRule>
  </conditionalFormatting>
  <conditionalFormatting sqref="Y11:AF30">
    <cfRule type="expression" dxfId="61" priority="2">
      <formula>$AQ11=3</formula>
    </cfRule>
  </conditionalFormatting>
  <conditionalFormatting sqref="AC11:AJ30">
    <cfRule type="expression" dxfId="60" priority="1">
      <formula>$AQ11=1</formula>
    </cfRule>
  </conditionalFormatting>
  <dataValidations count="2">
    <dataValidation type="list" allowBlank="1" showInputMessage="1" showErrorMessage="1" sqref="Y11:AB30" xr:uid="{2C1BC6CF-ACFA-4E56-9B1C-CFCA12925B05}">
      <formula1>"　,○"</formula1>
    </dataValidation>
    <dataValidation type="list" allowBlank="1" showInputMessage="1" showErrorMessage="1" sqref="N11:O30 R11:T30" xr:uid="{56DB99A4-35DF-4937-A09D-32171CB1A846}">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A39FE-8E13-405E-AA64-E837A9F0A9A7}">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S23</v>
      </c>
      <c r="AW5" s="722">
        <f>R7</f>
        <v>9</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617</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59" priority="3">
      <formula>$AQ11=2</formula>
    </cfRule>
  </conditionalFormatting>
  <conditionalFormatting sqref="Y11:AF30">
    <cfRule type="expression" dxfId="58" priority="2">
      <formula>$AQ11=3</formula>
    </cfRule>
  </conditionalFormatting>
  <conditionalFormatting sqref="AC11:AJ30">
    <cfRule type="expression" dxfId="57" priority="1">
      <formula>$AQ11=1</formula>
    </cfRule>
  </conditionalFormatting>
  <dataValidations count="2">
    <dataValidation type="list" allowBlank="1" showInputMessage="1" showErrorMessage="1" sqref="N11:O30 R11:T30" xr:uid="{DDB08B7E-41A9-4853-B99E-4A1FB066E329}">
      <formula1>INDIRECT(L11)</formula1>
    </dataValidation>
    <dataValidation type="list" allowBlank="1" showInputMessage="1" showErrorMessage="1" sqref="Y11:AB30" xr:uid="{96975727-574F-4250-985C-F0BFE5B34A47}">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506AD-F76A-4FC5-BEEA-07A72E68B254}">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S24</v>
      </c>
      <c r="AW5" s="722">
        <f>R7</f>
        <v>9</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618</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56" priority="3">
      <formula>$AQ11=2</formula>
    </cfRule>
  </conditionalFormatting>
  <conditionalFormatting sqref="Y11:AF30">
    <cfRule type="expression" dxfId="55" priority="2">
      <formula>$AQ11=3</formula>
    </cfRule>
  </conditionalFormatting>
  <conditionalFormatting sqref="AC11:AJ30">
    <cfRule type="expression" dxfId="54" priority="1">
      <formula>$AQ11=1</formula>
    </cfRule>
  </conditionalFormatting>
  <dataValidations count="2">
    <dataValidation type="list" allowBlank="1" showInputMessage="1" showErrorMessage="1" sqref="Y11:AB30" xr:uid="{4B34CA25-795B-41D1-A759-FB018A4F13D5}">
      <formula1>"　,○"</formula1>
    </dataValidation>
    <dataValidation type="list" allowBlank="1" showInputMessage="1" showErrorMessage="1" sqref="N11:O30 R11:T30" xr:uid="{BA5E9D62-8D2C-4D96-BBBC-F074BF68DCF3}">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6C050-42DB-4DE6-9AEF-F0767FE5C74B}">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S25</v>
      </c>
      <c r="AW5" s="722">
        <f>R7</f>
        <v>9</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619</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53" priority="3">
      <formula>$AQ11=2</formula>
    </cfRule>
  </conditionalFormatting>
  <conditionalFormatting sqref="Y11:AF30">
    <cfRule type="expression" dxfId="52" priority="2">
      <formula>$AQ11=3</formula>
    </cfRule>
  </conditionalFormatting>
  <conditionalFormatting sqref="AC11:AJ30">
    <cfRule type="expression" dxfId="51" priority="1">
      <formula>$AQ11=1</formula>
    </cfRule>
  </conditionalFormatting>
  <dataValidations count="2">
    <dataValidation type="list" allowBlank="1" showInputMessage="1" showErrorMessage="1" sqref="N11:O30 R11:T30" xr:uid="{4C6262A6-70DD-441C-B914-4EFC315168BF}">
      <formula1>INDIRECT(L11)</formula1>
    </dataValidation>
    <dataValidation type="list" allowBlank="1" showInputMessage="1" showErrorMessage="1" sqref="Y11:AB30" xr:uid="{E1134915-9921-4903-9DF6-68D4B89F1E0D}">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13E00-745B-4191-B062-68520821CC19}">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S26</v>
      </c>
      <c r="AW5" s="722">
        <f>R7</f>
        <v>9</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620</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50" priority="3">
      <formula>$AQ11=2</formula>
    </cfRule>
  </conditionalFormatting>
  <conditionalFormatting sqref="Y11:AF30">
    <cfRule type="expression" dxfId="49" priority="2">
      <formula>$AQ11=3</formula>
    </cfRule>
  </conditionalFormatting>
  <conditionalFormatting sqref="AC11:AJ30">
    <cfRule type="expression" dxfId="48" priority="1">
      <formula>$AQ11=1</formula>
    </cfRule>
  </conditionalFormatting>
  <dataValidations count="2">
    <dataValidation type="list" allowBlank="1" showInputMessage="1" showErrorMessage="1" sqref="Y11:AB30" xr:uid="{01AD80F9-6A38-48FA-B9CC-E9C26B08D56A}">
      <formula1>"　,○"</formula1>
    </dataValidation>
    <dataValidation type="list" allowBlank="1" showInputMessage="1" showErrorMessage="1" sqref="N11:O30 R11:T30" xr:uid="{A67CD5EC-83E4-45F2-95C8-ACAB76B7D029}">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814BD-2D91-4826-8B47-B7EAE978DC99}">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S27</v>
      </c>
      <c r="AW5" s="722">
        <f>R7</f>
        <v>9</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621</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47" priority="3">
      <formula>$AQ11=2</formula>
    </cfRule>
  </conditionalFormatting>
  <conditionalFormatting sqref="Y11:AF30">
    <cfRule type="expression" dxfId="46" priority="2">
      <formula>$AQ11=3</formula>
    </cfRule>
  </conditionalFormatting>
  <conditionalFormatting sqref="AC11:AJ30">
    <cfRule type="expression" dxfId="45" priority="1">
      <formula>$AQ11=1</formula>
    </cfRule>
  </conditionalFormatting>
  <dataValidations count="2">
    <dataValidation type="list" allowBlank="1" showInputMessage="1" showErrorMessage="1" sqref="N11:O30 R11:T30" xr:uid="{388F6E53-2C96-45BB-BC93-5E9CF3DD8AF1}">
      <formula1>INDIRECT(L11)</formula1>
    </dataValidation>
    <dataValidation type="list" allowBlank="1" showInputMessage="1" showErrorMessage="1" sqref="Y11:AB30" xr:uid="{34C64AF0-74B5-4530-A93D-96C68D618169}">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98EB3-23A7-45B5-82C1-0C41A4615B8C}">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S28</v>
      </c>
      <c r="AW5" s="722">
        <f>R7</f>
        <v>9</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622</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44" priority="3">
      <formula>$AQ11=2</formula>
    </cfRule>
  </conditionalFormatting>
  <conditionalFormatting sqref="Y11:AF30">
    <cfRule type="expression" dxfId="43" priority="2">
      <formula>$AQ11=3</formula>
    </cfRule>
  </conditionalFormatting>
  <conditionalFormatting sqref="AC11:AJ30">
    <cfRule type="expression" dxfId="42" priority="1">
      <formula>$AQ11=1</formula>
    </cfRule>
  </conditionalFormatting>
  <dataValidations count="2">
    <dataValidation type="list" allowBlank="1" showInputMessage="1" showErrorMessage="1" sqref="Y11:AB30" xr:uid="{B8801969-1285-43ED-A576-5C3457776F30}">
      <formula1>"　,○"</formula1>
    </dataValidation>
    <dataValidation type="list" allowBlank="1" showInputMessage="1" showErrorMessage="1" sqref="N11:O30 R11:T30" xr:uid="{502BD4A5-1BA7-40F1-B463-29D8ED71FD7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64FE0-16B7-458D-81A5-580C8F831F1B}">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S29</v>
      </c>
      <c r="AW5" s="722">
        <f>R7</f>
        <v>9</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623</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41" priority="3">
      <formula>$AQ11=2</formula>
    </cfRule>
  </conditionalFormatting>
  <conditionalFormatting sqref="Y11:AF30">
    <cfRule type="expression" dxfId="40" priority="2">
      <formula>$AQ11=3</formula>
    </cfRule>
  </conditionalFormatting>
  <conditionalFormatting sqref="AC11:AJ30">
    <cfRule type="expression" dxfId="39" priority="1">
      <formula>$AQ11=1</formula>
    </cfRule>
  </conditionalFormatting>
  <dataValidations count="2">
    <dataValidation type="list" allowBlank="1" showInputMessage="1" showErrorMessage="1" sqref="N11:O30 R11:T30" xr:uid="{2E9EFE7B-6BDB-4976-97B8-0D9C94400F8C}">
      <formula1>INDIRECT(L11)</formula1>
    </dataValidation>
    <dataValidation type="list" allowBlank="1" showInputMessage="1" showErrorMessage="1" sqref="Y11:AB30" xr:uid="{C3DC5E96-97AB-480C-BC36-B60B4089BFB9}">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71035-A4DB-421F-9D63-1A64637DD514}">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S30</v>
      </c>
      <c r="AW5" s="722">
        <f>R7</f>
        <v>9</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624</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38" priority="3">
      <formula>$AQ11=2</formula>
    </cfRule>
  </conditionalFormatting>
  <conditionalFormatting sqref="Y11:AF30">
    <cfRule type="expression" dxfId="37" priority="2">
      <formula>$AQ11=3</formula>
    </cfRule>
  </conditionalFormatting>
  <conditionalFormatting sqref="AC11:AJ30">
    <cfRule type="expression" dxfId="36" priority="1">
      <formula>$AQ11=1</formula>
    </cfRule>
  </conditionalFormatting>
  <dataValidations count="2">
    <dataValidation type="list" allowBlank="1" showInputMessage="1" showErrorMessage="1" sqref="Y11:AB30" xr:uid="{58EB2792-945B-46E1-BF8D-79FA9C6EE453}">
      <formula1>"　,○"</formula1>
    </dataValidation>
    <dataValidation type="list" allowBlank="1" showInputMessage="1" showErrorMessage="1" sqref="N11:O30 R11:T30" xr:uid="{CC7A161C-CAC8-4F25-ADE0-DC8B049976BB}">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91F85-ABB8-40B1-9528-3B9493DCAA5F}">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S31</v>
      </c>
      <c r="AW5" s="722">
        <f>R7</f>
        <v>9</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625</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35" priority="3">
      <formula>$AQ11=2</formula>
    </cfRule>
  </conditionalFormatting>
  <conditionalFormatting sqref="Y11:AF30">
    <cfRule type="expression" dxfId="34" priority="2">
      <formula>$AQ11=3</formula>
    </cfRule>
  </conditionalFormatting>
  <conditionalFormatting sqref="AC11:AJ30">
    <cfRule type="expression" dxfId="33" priority="1">
      <formula>$AQ11=1</formula>
    </cfRule>
  </conditionalFormatting>
  <dataValidations count="2">
    <dataValidation type="list" allowBlank="1" showInputMessage="1" showErrorMessage="1" sqref="N11:O30 R11:T30" xr:uid="{9FA2FD4E-5C63-4D21-A788-9ACCC8094CE3}">
      <formula1>INDIRECT(L11)</formula1>
    </dataValidation>
    <dataValidation type="list" allowBlank="1" showInputMessage="1" showErrorMessage="1" sqref="Y11:AB30" xr:uid="{CAE39B8C-69A8-4357-98F7-A4A0D7CAD5E4}">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A5034-38F0-42C9-BDC6-B97120F4775D}">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S32</v>
      </c>
      <c r="AW5" s="722">
        <f>R7</f>
        <v>9</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626</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32" priority="3">
      <formula>$AQ11=2</formula>
    </cfRule>
  </conditionalFormatting>
  <conditionalFormatting sqref="Y11:AF30">
    <cfRule type="expression" dxfId="31" priority="2">
      <formula>$AQ11=3</formula>
    </cfRule>
  </conditionalFormatting>
  <conditionalFormatting sqref="AC11:AJ30">
    <cfRule type="expression" dxfId="30" priority="1">
      <formula>$AQ11=1</formula>
    </cfRule>
  </conditionalFormatting>
  <dataValidations count="2">
    <dataValidation type="list" allowBlank="1" showInputMessage="1" showErrorMessage="1" sqref="Y11:AB30" xr:uid="{2A505971-124C-4031-9363-26FDF0B30D74}">
      <formula1>"　,○"</formula1>
    </dataValidation>
    <dataValidation type="list" allowBlank="1" showInputMessage="1" showErrorMessage="1" sqref="N11:O30 R11:T30" xr:uid="{94EA36CC-2B75-4AA0-A60E-599281E177AA}">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8D07F-91A3-46C5-8905-065817636F3E}">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S33</v>
      </c>
      <c r="AW5" s="722">
        <f>R7</f>
        <v>9</v>
      </c>
      <c r="AX5" s="723">
        <f>+Y32</f>
        <v>0</v>
      </c>
      <c r="AY5" s="723">
        <f>+Z32</f>
        <v>0</v>
      </c>
      <c r="AZ5" s="723">
        <f>+AA32</f>
        <v>0</v>
      </c>
      <c r="BA5" s="723">
        <f t="shared" ref="BA5" si="0">+AB32</f>
        <v>0</v>
      </c>
      <c r="BB5" s="723">
        <f>+AC32</f>
        <v>0</v>
      </c>
      <c r="BC5" s="723">
        <f t="shared" ref="BC5:BI5" si="1">+AD32</f>
        <v>0</v>
      </c>
      <c r="BD5" s="723">
        <f t="shared" si="1"/>
        <v>1</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1</v>
      </c>
      <c r="BP5" s="723">
        <f>+AG35</f>
        <v>0</v>
      </c>
      <c r="BQ5" s="723">
        <f>+AH35</f>
        <v>0</v>
      </c>
      <c r="BR5" s="723">
        <f>+AI35</f>
        <v>0</v>
      </c>
      <c r="BS5" s="724" t="str">
        <f>+Y36</f>
        <v>Ⅰ</v>
      </c>
      <c r="BT5" s="724" t="str">
        <f>+AC36</f>
        <v>Ⅱ</v>
      </c>
      <c r="BU5" s="724" t="str">
        <f>+AG36</f>
        <v>Ⅰ</v>
      </c>
      <c r="BV5" s="724" t="str">
        <f>+Y37</f>
        <v>Ⅱ</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4.0000000000000008E-2</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627</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v>1</v>
      </c>
      <c r="L11" s="765" t="s">
        <v>305</v>
      </c>
      <c r="M11" s="766"/>
      <c r="N11" s="765" t="s">
        <v>270</v>
      </c>
      <c r="O11" s="766"/>
      <c r="P11" s="740" t="s">
        <v>143</v>
      </c>
      <c r="Q11" s="767"/>
      <c r="R11" s="130" t="s">
        <v>303</v>
      </c>
      <c r="S11" s="130"/>
      <c r="T11" s="130"/>
      <c r="U11" s="740" t="s">
        <v>412</v>
      </c>
      <c r="V11" s="767"/>
      <c r="W11" s="740" t="s">
        <v>351</v>
      </c>
      <c r="X11" s="741"/>
      <c r="Y11" s="768"/>
      <c r="Z11" s="768"/>
      <c r="AA11" s="768"/>
      <c r="AB11" s="768"/>
      <c r="AC11" s="769"/>
      <c r="AD11" s="769"/>
      <c r="AE11" s="769">
        <f>0.4*0.1</f>
        <v>4.0000000000000008E-2</v>
      </c>
      <c r="AF11" s="769"/>
      <c r="AG11" s="769"/>
      <c r="AH11" s="769"/>
      <c r="AI11" s="769"/>
      <c r="AJ11" s="769"/>
      <c r="AK11" s="765"/>
      <c r="AL11" s="770"/>
      <c r="AM11" s="770"/>
      <c r="AN11" s="499"/>
      <c r="AO11" s="500"/>
      <c r="AP11" s="2"/>
      <c r="AQ11" s="771">
        <f>IF(P11="材質劣化",2,IF(P11="漏水",3,1))</f>
        <v>2</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4.0000000000000008E-2</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1</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Ⅱa</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1</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1</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159</v>
      </c>
      <c r="AD36" s="741"/>
      <c r="AE36" s="741"/>
      <c r="AF36" s="767"/>
      <c r="AG36" s="740" t="s">
        <v>154</v>
      </c>
      <c r="AH36" s="741"/>
      <c r="AI36" s="741"/>
      <c r="AJ36" s="767"/>
      <c r="AK36" s="780"/>
      <c r="AL36" s="781"/>
      <c r="AM36" s="781"/>
      <c r="AN36" s="781"/>
      <c r="AO36" s="782"/>
      <c r="AP36" s="2"/>
      <c r="AQ36" s="223" t="str">
        <f>IF(AQ35&gt;0,"Ⅳ",IF(AR35&gt;0,"Ⅲ",IF(AS35&gt;0,"Ⅱ","Ⅰ")))</f>
        <v>Ⅱ</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159</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29" priority="3">
      <formula>$AQ11=2</formula>
    </cfRule>
  </conditionalFormatting>
  <conditionalFormatting sqref="Y11:AF30">
    <cfRule type="expression" dxfId="28" priority="2">
      <formula>$AQ11=3</formula>
    </cfRule>
  </conditionalFormatting>
  <conditionalFormatting sqref="AC11:AJ30">
    <cfRule type="expression" dxfId="27" priority="1">
      <formula>$AQ11=1</formula>
    </cfRule>
  </conditionalFormatting>
  <dataValidations count="2">
    <dataValidation type="list" allowBlank="1" showInputMessage="1" showErrorMessage="1" sqref="N11:O30 R11:T30" xr:uid="{7618F4A7-AC3F-4FC0-A88C-996802474D6D}">
      <formula1>INDIRECT(L11)</formula1>
    </dataValidation>
    <dataValidation type="list" allowBlank="1" showInputMessage="1" showErrorMessage="1" sqref="Y11:AB30" xr:uid="{D32D8A3A-0E0C-4206-BFF8-DBA572DEFE87}">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C3D1E-089D-4A06-B054-798FA88D08AF}">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S34</v>
      </c>
      <c r="AW5" s="722">
        <f>R7</f>
        <v>9</v>
      </c>
      <c r="AX5" s="723">
        <f>+Y32</f>
        <v>0</v>
      </c>
      <c r="AY5" s="723">
        <f>+Z32</f>
        <v>0</v>
      </c>
      <c r="AZ5" s="723">
        <f>+AA32</f>
        <v>0</v>
      </c>
      <c r="BA5" s="723">
        <f t="shared" ref="BA5" si="0">+AB32</f>
        <v>0</v>
      </c>
      <c r="BB5" s="723">
        <f>+AC32</f>
        <v>0</v>
      </c>
      <c r="BC5" s="723">
        <f t="shared" ref="BC5:BI5" si="1">+AD32</f>
        <v>1</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1</v>
      </c>
      <c r="BO5" s="723">
        <f t="shared" si="3"/>
        <v>0</v>
      </c>
      <c r="BP5" s="723">
        <f>+AG35</f>
        <v>0</v>
      </c>
      <c r="BQ5" s="723">
        <f>+AH35</f>
        <v>0</v>
      </c>
      <c r="BR5" s="723">
        <f>+AI35</f>
        <v>0</v>
      </c>
      <c r="BS5" s="724" t="str">
        <f>+Y36</f>
        <v>Ⅰ</v>
      </c>
      <c r="BT5" s="724" t="str">
        <f>+AC36</f>
        <v>Ⅲ</v>
      </c>
      <c r="BU5" s="724" t="str">
        <f>+AG36</f>
        <v>Ⅰ</v>
      </c>
      <c r="BV5" s="724" t="str">
        <f>+Y37</f>
        <v>Ⅲ</v>
      </c>
      <c r="BW5" s="725" t="str">
        <f>IF(Y32&gt;0,$R$7,"")</f>
        <v/>
      </c>
      <c r="BX5" s="726" t="str">
        <f>IF(Z32&gt;0,"",IF(AA32&gt;0,$R$7,""))</f>
        <v/>
      </c>
      <c r="BY5" s="726" t="str">
        <f>IF(Y32+Z32&gt;0,"",IF(AA32&gt;0,$R$7,""))</f>
        <v/>
      </c>
      <c r="BZ5" s="726" t="str">
        <f>IF(Y32+Z32+AA32&gt;0,"",IF(AB32&gt;0,$R$7,""))</f>
        <v/>
      </c>
      <c r="CA5" s="727">
        <f t="shared" ref="CA5:CH5" si="4">+AC31</f>
        <v>0</v>
      </c>
      <c r="CB5" s="727">
        <f t="shared" si="4"/>
        <v>0.05</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628</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v>1</v>
      </c>
      <c r="L11" s="765" t="s">
        <v>305</v>
      </c>
      <c r="M11" s="766"/>
      <c r="N11" s="765" t="s">
        <v>270</v>
      </c>
      <c r="O11" s="766"/>
      <c r="P11" s="740" t="s">
        <v>143</v>
      </c>
      <c r="Q11" s="767"/>
      <c r="R11" s="130" t="s">
        <v>303</v>
      </c>
      <c r="S11" s="130"/>
      <c r="T11" s="130"/>
      <c r="U11" s="740" t="s">
        <v>412</v>
      </c>
      <c r="V11" s="767"/>
      <c r="W11" s="740" t="s">
        <v>412</v>
      </c>
      <c r="X11" s="741"/>
      <c r="Y11" s="768"/>
      <c r="Z11" s="768"/>
      <c r="AA11" s="768"/>
      <c r="AB11" s="768"/>
      <c r="AC11" s="769"/>
      <c r="AD11" s="769">
        <f>0.5*0.1</f>
        <v>0.05</v>
      </c>
      <c r="AE11" s="769"/>
      <c r="AF11" s="769"/>
      <c r="AG11" s="769"/>
      <c r="AH11" s="769"/>
      <c r="AI11" s="769"/>
      <c r="AJ11" s="769"/>
      <c r="AK11" s="765"/>
      <c r="AL11" s="770"/>
      <c r="AM11" s="770"/>
      <c r="AN11" s="499"/>
      <c r="AO11" s="500"/>
      <c r="AP11" s="2"/>
      <c r="AQ11" s="771">
        <f>IF(P11="材質劣化",2,IF(P11="漏水",3,1))</f>
        <v>2</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0.05</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1</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Ⅲ</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1</v>
      </c>
      <c r="AE35" s="786">
        <f>AE32+AF32</f>
        <v>0</v>
      </c>
      <c r="AF35" s="787"/>
      <c r="AG35" s="768">
        <f>AG32</f>
        <v>0</v>
      </c>
      <c r="AH35" s="768">
        <f>AH32</f>
        <v>0</v>
      </c>
      <c r="AI35" s="786">
        <f>AI32+AJ32</f>
        <v>0</v>
      </c>
      <c r="AJ35" s="787"/>
      <c r="AK35" s="780"/>
      <c r="AL35" s="781"/>
      <c r="AM35" s="781"/>
      <c r="AN35" s="781"/>
      <c r="AO35" s="782"/>
      <c r="AP35" s="2"/>
      <c r="AQ35" s="723">
        <f>+Y32+AC35+AG35</f>
        <v>0</v>
      </c>
      <c r="AR35" s="723">
        <f>+Z32+AD35+AH35</f>
        <v>1</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157</v>
      </c>
      <c r="AD36" s="741"/>
      <c r="AE36" s="741"/>
      <c r="AF36" s="767"/>
      <c r="AG36" s="740" t="s">
        <v>154</v>
      </c>
      <c r="AH36" s="741"/>
      <c r="AI36" s="741"/>
      <c r="AJ36" s="767"/>
      <c r="AK36" s="780"/>
      <c r="AL36" s="781"/>
      <c r="AM36" s="781"/>
      <c r="AN36" s="781"/>
      <c r="AO36" s="782"/>
      <c r="AP36" s="2"/>
      <c r="AQ36" s="223" t="str">
        <f>IF(AQ35&gt;0,"Ⅳ",IF(AR35&gt;0,"Ⅲ",IF(AS35&gt;0,"Ⅱ","Ⅰ")))</f>
        <v>Ⅲ</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157</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26" priority="3">
      <formula>$AQ11=2</formula>
    </cfRule>
  </conditionalFormatting>
  <conditionalFormatting sqref="Y11:AF30">
    <cfRule type="expression" dxfId="25" priority="2">
      <formula>$AQ11=3</formula>
    </cfRule>
  </conditionalFormatting>
  <conditionalFormatting sqref="AC11:AJ30">
    <cfRule type="expression" dxfId="24" priority="1">
      <formula>$AQ11=1</formula>
    </cfRule>
  </conditionalFormatting>
  <dataValidations count="2">
    <dataValidation type="list" allowBlank="1" showInputMessage="1" showErrorMessage="1" sqref="Y11:AB30" xr:uid="{5153BFD2-C13E-4164-BCCB-C63B24628105}">
      <formula1>"　,○"</formula1>
    </dataValidation>
    <dataValidation type="list" allowBlank="1" showInputMessage="1" showErrorMessage="1" sqref="N11:O30 R11:T30" xr:uid="{03BA2EF0-6415-4B61-B4DB-0A5C09862DC2}">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766AC-0718-46C9-A6E9-72E0B595AD28}">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S35</v>
      </c>
      <c r="AW5" s="722">
        <f>R7</f>
        <v>9</v>
      </c>
      <c r="AX5" s="723">
        <f>+Y32</f>
        <v>0</v>
      </c>
      <c r="AY5" s="723">
        <f>+Z32</f>
        <v>0</v>
      </c>
      <c r="AZ5" s="723">
        <f>+AA32</f>
        <v>0</v>
      </c>
      <c r="BA5" s="723">
        <f t="shared" ref="BA5" si="0">+AB32</f>
        <v>0</v>
      </c>
      <c r="BB5" s="723">
        <f>+AC32</f>
        <v>0</v>
      </c>
      <c r="BC5" s="723">
        <f t="shared" ref="BC5:BI5" si="1">+AD32</f>
        <v>1</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1</v>
      </c>
      <c r="BO5" s="723">
        <f t="shared" si="3"/>
        <v>0</v>
      </c>
      <c r="BP5" s="723">
        <f>+AG35</f>
        <v>0</v>
      </c>
      <c r="BQ5" s="723">
        <f>+AH35</f>
        <v>0</v>
      </c>
      <c r="BR5" s="723">
        <f>+AI35</f>
        <v>0</v>
      </c>
      <c r="BS5" s="724" t="str">
        <f>+Y36</f>
        <v>Ⅰ</v>
      </c>
      <c r="BT5" s="724" t="str">
        <f>+AC36</f>
        <v>Ⅲ</v>
      </c>
      <c r="BU5" s="724" t="str">
        <f>+AG36</f>
        <v>Ⅰ</v>
      </c>
      <c r="BV5" s="724" t="str">
        <f>+Y37</f>
        <v>Ⅲ</v>
      </c>
      <c r="BW5" s="725" t="str">
        <f>IF(Y32&gt;0,$R$7,"")</f>
        <v/>
      </c>
      <c r="BX5" s="726" t="str">
        <f>IF(Z32&gt;0,"",IF(AA32&gt;0,$R$7,""))</f>
        <v/>
      </c>
      <c r="BY5" s="726" t="str">
        <f>IF(Y32+Z32&gt;0,"",IF(AA32&gt;0,$R$7,""))</f>
        <v/>
      </c>
      <c r="BZ5" s="726" t="str">
        <f>IF(Y32+Z32+AA32&gt;0,"",IF(AB32&gt;0,$R$7,""))</f>
        <v/>
      </c>
      <c r="CA5" s="727">
        <f t="shared" ref="CA5:CH5" si="4">+AC31</f>
        <v>0</v>
      </c>
      <c r="CB5" s="727">
        <f t="shared" si="4"/>
        <v>6.5000000000000002E-2</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629</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v>1</v>
      </c>
      <c r="L11" s="765" t="s">
        <v>305</v>
      </c>
      <c r="M11" s="766"/>
      <c r="N11" s="765" t="s">
        <v>270</v>
      </c>
      <c r="O11" s="766"/>
      <c r="P11" s="740" t="s">
        <v>143</v>
      </c>
      <c r="Q11" s="767"/>
      <c r="R11" s="130" t="s">
        <v>303</v>
      </c>
      <c r="S11" s="130"/>
      <c r="T11" s="130"/>
      <c r="U11" s="740" t="s">
        <v>412</v>
      </c>
      <c r="V11" s="767"/>
      <c r="W11" s="740" t="s">
        <v>412</v>
      </c>
      <c r="X11" s="741"/>
      <c r="Y11" s="768"/>
      <c r="Z11" s="768"/>
      <c r="AA11" s="768"/>
      <c r="AB11" s="768"/>
      <c r="AC11" s="769"/>
      <c r="AD11" s="769">
        <f>0.65*0.1</f>
        <v>6.5000000000000002E-2</v>
      </c>
      <c r="AE11" s="769"/>
      <c r="AF11" s="769"/>
      <c r="AG11" s="769"/>
      <c r="AH11" s="769"/>
      <c r="AI11" s="769"/>
      <c r="AJ11" s="769"/>
      <c r="AK11" s="765"/>
      <c r="AL11" s="770"/>
      <c r="AM11" s="770"/>
      <c r="AN11" s="499"/>
      <c r="AO11" s="500"/>
      <c r="AP11" s="2"/>
      <c r="AQ11" s="771">
        <f>IF(P11="材質劣化",2,IF(P11="漏水",3,1))</f>
        <v>2</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6.5000000000000002E-2</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1</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Ⅲ</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1</v>
      </c>
      <c r="AE35" s="786">
        <f>AE32+AF32</f>
        <v>0</v>
      </c>
      <c r="AF35" s="787"/>
      <c r="AG35" s="768">
        <f>AG32</f>
        <v>0</v>
      </c>
      <c r="AH35" s="768">
        <f>AH32</f>
        <v>0</v>
      </c>
      <c r="AI35" s="786">
        <f>AI32+AJ32</f>
        <v>0</v>
      </c>
      <c r="AJ35" s="787"/>
      <c r="AK35" s="780"/>
      <c r="AL35" s="781"/>
      <c r="AM35" s="781"/>
      <c r="AN35" s="781"/>
      <c r="AO35" s="782"/>
      <c r="AP35" s="2"/>
      <c r="AQ35" s="723">
        <f>+Y32+AC35+AG35</f>
        <v>0</v>
      </c>
      <c r="AR35" s="723">
        <f>+Z32+AD35+AH35</f>
        <v>1</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157</v>
      </c>
      <c r="AD36" s="741"/>
      <c r="AE36" s="741"/>
      <c r="AF36" s="767"/>
      <c r="AG36" s="740" t="s">
        <v>154</v>
      </c>
      <c r="AH36" s="741"/>
      <c r="AI36" s="741"/>
      <c r="AJ36" s="767"/>
      <c r="AK36" s="780"/>
      <c r="AL36" s="781"/>
      <c r="AM36" s="781"/>
      <c r="AN36" s="781"/>
      <c r="AO36" s="782"/>
      <c r="AP36" s="2"/>
      <c r="AQ36" s="223" t="str">
        <f>IF(AQ35&gt;0,"Ⅳ",IF(AR35&gt;0,"Ⅲ",IF(AS35&gt;0,"Ⅱ","Ⅰ")))</f>
        <v>Ⅲ</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157</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23" priority="3">
      <formula>$AQ11=2</formula>
    </cfRule>
  </conditionalFormatting>
  <conditionalFormatting sqref="Y11:AF30">
    <cfRule type="expression" dxfId="22" priority="2">
      <formula>$AQ11=3</formula>
    </cfRule>
  </conditionalFormatting>
  <conditionalFormatting sqref="AC11:AJ30">
    <cfRule type="expression" dxfId="21" priority="1">
      <formula>$AQ11=1</formula>
    </cfRule>
  </conditionalFormatting>
  <dataValidations count="2">
    <dataValidation type="list" allowBlank="1" showInputMessage="1" showErrorMessage="1" sqref="N11:O30 R11:T30" xr:uid="{EA4E4C14-75E7-4D8D-8774-B29AC0A09332}">
      <formula1>INDIRECT(L11)</formula1>
    </dataValidation>
    <dataValidation type="list" allowBlank="1" showInputMessage="1" showErrorMessage="1" sqref="Y11:AB30" xr:uid="{D082168F-DB0F-4DB9-B37D-61CE21F8201F}">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374AD-8B06-4E00-921A-59EA7C7A7574}">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S36</v>
      </c>
      <c r="AW5" s="722">
        <f>R7</f>
        <v>9</v>
      </c>
      <c r="AX5" s="723">
        <f>+Y32</f>
        <v>0</v>
      </c>
      <c r="AY5" s="723">
        <f>+Z32</f>
        <v>0</v>
      </c>
      <c r="AZ5" s="723">
        <f>+AA32</f>
        <v>0</v>
      </c>
      <c r="BA5" s="723">
        <f t="shared" ref="BA5" si="0">+AB32</f>
        <v>0</v>
      </c>
      <c r="BB5" s="723">
        <f>+AC32</f>
        <v>0</v>
      </c>
      <c r="BC5" s="723">
        <f t="shared" ref="BC5:BI5" si="1">+AD32</f>
        <v>0</v>
      </c>
      <c r="BD5" s="723">
        <f t="shared" si="1"/>
        <v>0</v>
      </c>
      <c r="BE5" s="723">
        <f t="shared" si="1"/>
        <v>1</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1</v>
      </c>
      <c r="BP5" s="723">
        <f>+AG35</f>
        <v>0</v>
      </c>
      <c r="BQ5" s="723">
        <f>+AH35</f>
        <v>0</v>
      </c>
      <c r="BR5" s="723">
        <f>+AI35</f>
        <v>0</v>
      </c>
      <c r="BS5" s="724" t="str">
        <f>+Y36</f>
        <v>Ⅰ</v>
      </c>
      <c r="BT5" s="724" t="str">
        <f>+AC36</f>
        <v>Ⅱ</v>
      </c>
      <c r="BU5" s="724" t="str">
        <f>+AG36</f>
        <v>Ⅰ</v>
      </c>
      <c r="BV5" s="724" t="str">
        <f>+Y37</f>
        <v>Ⅱ</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1.4999999999999999E-2</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630</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v>1</v>
      </c>
      <c r="L11" s="765" t="s">
        <v>305</v>
      </c>
      <c r="M11" s="766"/>
      <c r="N11" s="765" t="s">
        <v>271</v>
      </c>
      <c r="O11" s="766"/>
      <c r="P11" s="740" t="s">
        <v>143</v>
      </c>
      <c r="Q11" s="767"/>
      <c r="R11" s="130" t="s">
        <v>303</v>
      </c>
      <c r="S11" s="130"/>
      <c r="T11" s="130"/>
      <c r="U11" s="740" t="s">
        <v>412</v>
      </c>
      <c r="V11" s="767"/>
      <c r="W11" s="740" t="s">
        <v>346</v>
      </c>
      <c r="X11" s="741"/>
      <c r="Y11" s="768"/>
      <c r="Z11" s="768"/>
      <c r="AA11" s="768"/>
      <c r="AB11" s="768"/>
      <c r="AC11" s="769"/>
      <c r="AD11" s="769"/>
      <c r="AE11" s="769"/>
      <c r="AF11" s="769">
        <f>0.3*0.05</f>
        <v>1.4999999999999999E-2</v>
      </c>
      <c r="AG11" s="769"/>
      <c r="AH11" s="769"/>
      <c r="AI11" s="769"/>
      <c r="AJ11" s="769"/>
      <c r="AK11" s="765"/>
      <c r="AL11" s="770"/>
      <c r="AM11" s="770"/>
      <c r="AN11" s="499"/>
      <c r="AO11" s="500"/>
      <c r="AP11" s="2"/>
      <c r="AQ11" s="771">
        <f>IF(P11="材質劣化",2,IF(P11="漏水",3,1))</f>
        <v>2</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1.4999999999999999E-2</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1</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Ⅱb</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1</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1</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159</v>
      </c>
      <c r="AD36" s="741"/>
      <c r="AE36" s="741"/>
      <c r="AF36" s="767"/>
      <c r="AG36" s="740" t="s">
        <v>154</v>
      </c>
      <c r="AH36" s="741"/>
      <c r="AI36" s="741"/>
      <c r="AJ36" s="767"/>
      <c r="AK36" s="780"/>
      <c r="AL36" s="781"/>
      <c r="AM36" s="781"/>
      <c r="AN36" s="781"/>
      <c r="AO36" s="782"/>
      <c r="AP36" s="2"/>
      <c r="AQ36" s="223" t="str">
        <f>IF(AQ35&gt;0,"Ⅳ",IF(AR35&gt;0,"Ⅲ",IF(AS35&gt;0,"Ⅱ","Ⅰ")))</f>
        <v>Ⅱ</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159</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20" priority="3">
      <formula>$AQ11=2</formula>
    </cfRule>
  </conditionalFormatting>
  <conditionalFormatting sqref="Y11:AF30">
    <cfRule type="expression" dxfId="19" priority="2">
      <formula>$AQ11=3</formula>
    </cfRule>
  </conditionalFormatting>
  <conditionalFormatting sqref="AC11:AJ30">
    <cfRule type="expression" dxfId="18" priority="1">
      <formula>$AQ11=1</formula>
    </cfRule>
  </conditionalFormatting>
  <dataValidations count="2">
    <dataValidation type="list" allowBlank="1" showInputMessage="1" showErrorMessage="1" sqref="Y11:AB30" xr:uid="{BDE8F6FA-4B18-4EFA-83CA-DF2A058937DA}">
      <formula1>"　,○"</formula1>
    </dataValidation>
    <dataValidation type="list" allowBlank="1" showInputMessage="1" showErrorMessage="1" sqref="N11:O30 R11:T30" xr:uid="{36DD6128-E7E4-4BF9-9A39-0DBA1EEFD498}">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31B06-9896-4E02-AD99-454E89A067E8}">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S37</v>
      </c>
      <c r="AW5" s="722">
        <f>R7</f>
        <v>9</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631</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17" priority="3">
      <formula>$AQ11=2</formula>
    </cfRule>
  </conditionalFormatting>
  <conditionalFormatting sqref="Y11:AF30">
    <cfRule type="expression" dxfId="16" priority="2">
      <formula>$AQ11=3</formula>
    </cfRule>
  </conditionalFormatting>
  <conditionalFormatting sqref="AC11:AJ30">
    <cfRule type="expression" dxfId="15" priority="1">
      <formula>$AQ11=1</formula>
    </cfRule>
  </conditionalFormatting>
  <dataValidations count="2">
    <dataValidation type="list" allowBlank="1" showInputMessage="1" showErrorMessage="1" sqref="N11:O30 R11:T30" xr:uid="{43ED7D0D-E11B-4549-9F6B-10E4522F8BF8}">
      <formula1>INDIRECT(L11)</formula1>
    </dataValidation>
    <dataValidation type="list" allowBlank="1" showInputMessage="1" showErrorMessage="1" sqref="Y11:AB30" xr:uid="{92DE6633-8A9F-414C-95FD-08326C6BAC93}">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34170-4202-4A8C-8ED2-185C8ED3650C}">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S38</v>
      </c>
      <c r="AW5" s="722">
        <f>R7</f>
        <v>9</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632</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14" priority="3">
      <formula>$AQ11=2</formula>
    </cfRule>
  </conditionalFormatting>
  <conditionalFormatting sqref="Y11:AF30">
    <cfRule type="expression" dxfId="13" priority="2">
      <formula>$AQ11=3</formula>
    </cfRule>
  </conditionalFormatting>
  <conditionalFormatting sqref="AC11:AJ30">
    <cfRule type="expression" dxfId="12" priority="1">
      <formula>$AQ11=1</formula>
    </cfRule>
  </conditionalFormatting>
  <dataValidations count="2">
    <dataValidation type="list" allowBlank="1" showInputMessage="1" showErrorMessage="1" sqref="Y11:AB30" xr:uid="{2D11AEEA-D9BD-4E3F-A877-D5849CAFF188}">
      <formula1>"　,○"</formula1>
    </dataValidation>
    <dataValidation type="list" allowBlank="1" showInputMessage="1" showErrorMessage="1" sqref="N11:O30 R11:T30" xr:uid="{F60471F2-8F6E-440D-920C-E5760D83101F}">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0A149-371E-451D-9EDB-152B7B5961DB}">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S39</v>
      </c>
      <c r="AW5" s="722">
        <f>R7</f>
        <v>9</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633</v>
      </c>
      <c r="O7" s="741"/>
      <c r="P7" s="737" t="s">
        <v>554</v>
      </c>
      <c r="Q7" s="739"/>
      <c r="R7" s="742">
        <v>9</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v>1</v>
      </c>
      <c r="L11" s="765" t="s">
        <v>305</v>
      </c>
      <c r="M11" s="766"/>
      <c r="N11" s="765" t="s">
        <v>269</v>
      </c>
      <c r="O11" s="766"/>
      <c r="P11" s="740" t="s">
        <v>143</v>
      </c>
      <c r="Q11" s="767"/>
      <c r="R11" s="130" t="s">
        <v>303</v>
      </c>
      <c r="S11" s="130"/>
      <c r="T11" s="130"/>
      <c r="U11" s="740" t="s">
        <v>412</v>
      </c>
      <c r="V11" s="767"/>
      <c r="W11" s="740" t="s">
        <v>351</v>
      </c>
      <c r="X11" s="741"/>
      <c r="Y11" s="768"/>
      <c r="Z11" s="768"/>
      <c r="AA11" s="768"/>
      <c r="AB11" s="768"/>
      <c r="AC11" s="769"/>
      <c r="AD11" s="769"/>
      <c r="AE11" s="769"/>
      <c r="AF11" s="769"/>
      <c r="AG11" s="769"/>
      <c r="AH11" s="769"/>
      <c r="AI11" s="769"/>
      <c r="AJ11" s="769"/>
      <c r="AK11" s="765" t="s">
        <v>634</v>
      </c>
      <c r="AL11" s="770"/>
      <c r="AM11" s="770"/>
      <c r="AN11" s="499"/>
      <c r="AO11" s="500"/>
      <c r="AP11" s="2"/>
      <c r="AQ11" s="771">
        <f>IF(P11="材質劣化",2,IF(P11="漏水",3,1))</f>
        <v>2</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11" priority="3">
      <formula>$AQ11=2</formula>
    </cfRule>
  </conditionalFormatting>
  <conditionalFormatting sqref="Y11:AF30">
    <cfRule type="expression" dxfId="10" priority="2">
      <formula>$AQ11=3</formula>
    </cfRule>
  </conditionalFormatting>
  <conditionalFormatting sqref="AC11:AJ30">
    <cfRule type="expression" dxfId="9" priority="1">
      <formula>$AQ11=1</formula>
    </cfRule>
  </conditionalFormatting>
  <dataValidations count="2">
    <dataValidation type="list" allowBlank="1" showInputMessage="1" showErrorMessage="1" sqref="N11:O30 R11:T30" xr:uid="{66ED613A-B5AF-4101-A442-C39E7F45B431}">
      <formula1>INDIRECT(L11)</formula1>
    </dataValidation>
    <dataValidation type="list" allowBlank="1" showInputMessage="1" showErrorMessage="1" sqref="Y11:AB30" xr:uid="{3C989A8C-21C6-45D4-9C35-E4AA3BE633C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1EE59-4485-4078-8487-6BD925CD3FB9}">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S40</v>
      </c>
      <c r="AW5" s="722">
        <f>R7</f>
        <v>6.5</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635</v>
      </c>
      <c r="O7" s="741"/>
      <c r="P7" s="737" t="s">
        <v>554</v>
      </c>
      <c r="Q7" s="739"/>
      <c r="R7" s="742">
        <v>6.5</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8" priority="3">
      <formula>$AQ11=2</formula>
    </cfRule>
  </conditionalFormatting>
  <conditionalFormatting sqref="Y11:AF30">
    <cfRule type="expression" dxfId="7" priority="2">
      <formula>$AQ11=3</formula>
    </cfRule>
  </conditionalFormatting>
  <conditionalFormatting sqref="AC11:AJ30">
    <cfRule type="expression" dxfId="6" priority="1">
      <formula>$AQ11=1</formula>
    </cfRule>
  </conditionalFormatting>
  <dataValidations count="2">
    <dataValidation type="list" allowBlank="1" showInputMessage="1" showErrorMessage="1" sqref="Y11:AB30" xr:uid="{C2A2473B-1B58-4084-9D7F-7BEDCA28FBB9}">
      <formula1>"　,○"</formula1>
    </dataValidation>
    <dataValidation type="list" allowBlank="1" showInputMessage="1" showErrorMessage="1" sqref="N11:O30 R11:T30" xr:uid="{6801BD2E-73FC-49BF-8ECB-DE69AE243958}">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0B312-0624-4467-9001-979ACEF5086E}">
  <dimension ref="B1:CH52"/>
  <sheetViews>
    <sheetView showGridLines="0" showZeros="0" view="pageBreakPreview" zoomScale="90" zoomScaleNormal="100" zoomScaleSheetLayoutView="90" workbookViewId="0">
      <selection activeCell="AK11" sqref="AK11:AO1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683" customWidth="1"/>
    <col min="43" max="86" width="4.125" style="684" customWidth="1"/>
    <col min="87" max="99" width="8" style="2" customWidth="1"/>
    <col min="100" max="110" width="9" style="2"/>
    <col min="111" max="111" width="14" style="2" bestFit="1" customWidth="1"/>
    <col min="112" max="16384" width="9" style="2"/>
  </cols>
  <sheetData>
    <row r="1" spans="2:86" x14ac:dyDescent="0.15">
      <c r="AU1" s="685" t="s">
        <v>531</v>
      </c>
      <c r="AV1" s="686" t="s">
        <v>532</v>
      </c>
      <c r="AW1" s="687" t="s">
        <v>533</v>
      </c>
      <c r="AX1" s="688" t="s">
        <v>534</v>
      </c>
      <c r="AY1" s="689"/>
      <c r="AZ1" s="689"/>
      <c r="BA1" s="689"/>
      <c r="BB1" s="689"/>
      <c r="BC1" s="689"/>
      <c r="BD1" s="689"/>
      <c r="BE1" s="689"/>
      <c r="BF1" s="689"/>
      <c r="BG1" s="689"/>
      <c r="BH1" s="689"/>
      <c r="BI1" s="689"/>
      <c r="BJ1" s="689"/>
      <c r="BK1" s="689"/>
      <c r="BL1" s="689"/>
      <c r="BM1" s="689"/>
      <c r="BN1" s="689"/>
      <c r="BO1" s="689"/>
      <c r="BP1" s="689"/>
      <c r="BQ1" s="689"/>
      <c r="BR1" s="690"/>
      <c r="BS1" s="329" t="s">
        <v>535</v>
      </c>
      <c r="BT1" s="691"/>
      <c r="BU1" s="691"/>
      <c r="BV1" s="691"/>
      <c r="BW1" s="692" t="s">
        <v>536</v>
      </c>
      <c r="BX1" s="693"/>
      <c r="BY1" s="693"/>
      <c r="BZ1" s="693"/>
      <c r="CA1" s="693"/>
      <c r="CB1" s="693"/>
      <c r="CC1" s="693"/>
      <c r="CD1" s="693"/>
      <c r="CE1" s="693"/>
      <c r="CF1" s="693"/>
      <c r="CG1" s="693"/>
      <c r="CH1" s="694"/>
    </row>
    <row r="2" spans="2:86" ht="8.25" customHeight="1" x14ac:dyDescent="0.15">
      <c r="AU2" s="685"/>
      <c r="AV2" s="695"/>
      <c r="AW2" s="696"/>
      <c r="AX2" s="697" t="s">
        <v>537</v>
      </c>
      <c r="AY2" s="140"/>
      <c r="AZ2" s="140"/>
      <c r="BA2" s="140"/>
      <c r="BB2" s="140"/>
      <c r="BC2" s="140"/>
      <c r="BD2" s="140"/>
      <c r="BE2" s="140"/>
      <c r="BF2" s="140"/>
      <c r="BG2" s="140"/>
      <c r="BH2" s="140"/>
      <c r="BI2" s="140"/>
      <c r="BJ2" s="140" t="s">
        <v>538</v>
      </c>
      <c r="BK2" s="140"/>
      <c r="BL2" s="140"/>
      <c r="BM2" s="140"/>
      <c r="BN2" s="140"/>
      <c r="BO2" s="140"/>
      <c r="BP2" s="140"/>
      <c r="BQ2" s="140"/>
      <c r="BR2" s="698"/>
      <c r="BS2" s="691"/>
      <c r="BT2" s="691"/>
      <c r="BU2" s="691"/>
      <c r="BV2" s="691"/>
      <c r="BW2" s="699" t="s">
        <v>539</v>
      </c>
      <c r="BX2" s="318"/>
      <c r="BY2" s="318"/>
      <c r="BZ2" s="318"/>
      <c r="CA2" s="140" t="s">
        <v>540</v>
      </c>
      <c r="CB2" s="140"/>
      <c r="CC2" s="140"/>
      <c r="CD2" s="140"/>
      <c r="CE2" s="140"/>
      <c r="CF2" s="140"/>
      <c r="CG2" s="140"/>
      <c r="CH2" s="698"/>
    </row>
    <row r="3" spans="2:86" ht="24.95" customHeight="1" x14ac:dyDescent="0.15">
      <c r="B3" s="426" t="s">
        <v>541</v>
      </c>
      <c r="C3" s="700"/>
      <c r="D3" s="700"/>
      <c r="E3" s="701"/>
      <c r="F3" s="701"/>
      <c r="G3" s="701"/>
      <c r="H3" s="701"/>
      <c r="I3" s="701"/>
      <c r="J3" s="701"/>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c r="AK3" s="700"/>
      <c r="AL3" s="700"/>
      <c r="AM3" s="700"/>
      <c r="AN3" s="700"/>
      <c r="AO3" s="700"/>
      <c r="AU3" s="685"/>
      <c r="AV3" s="695"/>
      <c r="AW3" s="696"/>
      <c r="AX3" s="697" t="s">
        <v>374</v>
      </c>
      <c r="AY3" s="140"/>
      <c r="AZ3" s="140"/>
      <c r="BA3" s="140"/>
      <c r="BB3" s="140" t="s">
        <v>361</v>
      </c>
      <c r="BC3" s="140"/>
      <c r="BD3" s="140"/>
      <c r="BE3" s="140"/>
      <c r="BF3" s="140" t="s">
        <v>371</v>
      </c>
      <c r="BG3" s="140"/>
      <c r="BH3" s="140"/>
      <c r="BI3" s="140"/>
      <c r="BJ3" s="318" t="s">
        <v>374</v>
      </c>
      <c r="BK3" s="318"/>
      <c r="BL3" s="318"/>
      <c r="BM3" s="318" t="s">
        <v>361</v>
      </c>
      <c r="BN3" s="318"/>
      <c r="BO3" s="318"/>
      <c r="BP3" s="318" t="s">
        <v>371</v>
      </c>
      <c r="BQ3" s="318"/>
      <c r="BR3" s="702"/>
      <c r="BS3" s="329" t="s">
        <v>374</v>
      </c>
      <c r="BT3" s="329" t="s">
        <v>361</v>
      </c>
      <c r="BU3" s="329" t="s">
        <v>371</v>
      </c>
      <c r="BV3" s="329" t="s">
        <v>542</v>
      </c>
      <c r="BW3" s="697" t="s">
        <v>543</v>
      </c>
      <c r="BX3" s="140"/>
      <c r="BY3" s="140"/>
      <c r="BZ3" s="140"/>
      <c r="CA3" s="140" t="s">
        <v>361</v>
      </c>
      <c r="CB3" s="140"/>
      <c r="CC3" s="140"/>
      <c r="CD3" s="140"/>
      <c r="CE3" s="140" t="s">
        <v>371</v>
      </c>
      <c r="CF3" s="140"/>
      <c r="CG3" s="140"/>
      <c r="CH3" s="698"/>
    </row>
    <row r="4" spans="2:86" ht="18" customHeight="1" x14ac:dyDescent="0.15">
      <c r="B4" s="289" t="s">
        <v>8</v>
      </c>
      <c r="C4" s="289"/>
      <c r="D4" s="646"/>
      <c r="E4" s="703" t="s">
        <v>544</v>
      </c>
      <c r="F4" s="704"/>
      <c r="G4" s="704"/>
      <c r="H4" s="704"/>
      <c r="I4" s="704"/>
      <c r="J4" s="705"/>
      <c r="K4" s="166" t="s">
        <v>9</v>
      </c>
      <c r="L4" s="318"/>
      <c r="M4" s="318"/>
      <c r="N4" s="706" t="s">
        <v>339</v>
      </c>
      <c r="O4" s="706"/>
      <c r="P4" s="706"/>
      <c r="Q4" s="706"/>
      <c r="R4" s="706"/>
      <c r="S4" s="706"/>
      <c r="T4" s="140" t="s">
        <v>382</v>
      </c>
      <c r="U4" s="140"/>
      <c r="V4" s="140"/>
      <c r="W4" s="140"/>
      <c r="X4" s="140"/>
      <c r="Y4" s="706" t="s">
        <v>349</v>
      </c>
      <c r="Z4" s="706"/>
      <c r="AA4" s="706"/>
      <c r="AB4" s="706"/>
      <c r="AC4" s="706"/>
      <c r="AD4" s="706"/>
      <c r="AE4" s="706"/>
      <c r="AF4" s="706"/>
      <c r="AG4" s="116" t="s">
        <v>383</v>
      </c>
      <c r="AH4" s="117"/>
      <c r="AI4" s="117"/>
      <c r="AJ4" s="118"/>
      <c r="AK4" s="707">
        <v>45113</v>
      </c>
      <c r="AL4" s="708"/>
      <c r="AM4" s="708"/>
      <c r="AN4" s="708"/>
      <c r="AO4" s="709"/>
      <c r="AU4" s="685"/>
      <c r="AV4" s="695"/>
      <c r="AW4" s="696"/>
      <c r="AX4" s="710" t="s">
        <v>545</v>
      </c>
      <c r="AY4" s="711" t="s">
        <v>546</v>
      </c>
      <c r="AZ4" s="711" t="s">
        <v>547</v>
      </c>
      <c r="BA4" s="712" t="s">
        <v>548</v>
      </c>
      <c r="BB4" s="713" t="s">
        <v>545</v>
      </c>
      <c r="BC4" s="711" t="s">
        <v>546</v>
      </c>
      <c r="BD4" s="711" t="s">
        <v>547</v>
      </c>
      <c r="BE4" s="712" t="s">
        <v>548</v>
      </c>
      <c r="BF4" s="713" t="s">
        <v>545</v>
      </c>
      <c r="BG4" s="711" t="s">
        <v>546</v>
      </c>
      <c r="BH4" s="711" t="s">
        <v>547</v>
      </c>
      <c r="BI4" s="712" t="s">
        <v>548</v>
      </c>
      <c r="BJ4" s="713" t="s">
        <v>545</v>
      </c>
      <c r="BK4" s="711" t="s">
        <v>546</v>
      </c>
      <c r="BL4" s="712" t="s">
        <v>549</v>
      </c>
      <c r="BM4" s="713" t="s">
        <v>545</v>
      </c>
      <c r="BN4" s="711" t="s">
        <v>546</v>
      </c>
      <c r="BO4" s="712" t="s">
        <v>549</v>
      </c>
      <c r="BP4" s="713" t="s">
        <v>545</v>
      </c>
      <c r="BQ4" s="711" t="s">
        <v>546</v>
      </c>
      <c r="BR4" s="714" t="s">
        <v>549</v>
      </c>
      <c r="BS4" s="691"/>
      <c r="BT4" s="691"/>
      <c r="BU4" s="691"/>
      <c r="BV4" s="691"/>
      <c r="BW4" s="710" t="s">
        <v>545</v>
      </c>
      <c r="BX4" s="711" t="s">
        <v>546</v>
      </c>
      <c r="BY4" s="711" t="s">
        <v>547</v>
      </c>
      <c r="BZ4" s="712" t="s">
        <v>548</v>
      </c>
      <c r="CA4" s="713" t="s">
        <v>545</v>
      </c>
      <c r="CB4" s="711" t="s">
        <v>546</v>
      </c>
      <c r="CC4" s="711" t="s">
        <v>547</v>
      </c>
      <c r="CD4" s="712" t="s">
        <v>548</v>
      </c>
      <c r="CE4" s="713" t="s">
        <v>545</v>
      </c>
      <c r="CF4" s="711" t="s">
        <v>546</v>
      </c>
      <c r="CG4" s="711" t="s">
        <v>547</v>
      </c>
      <c r="CH4" s="714" t="s">
        <v>548</v>
      </c>
    </row>
    <row r="5" spans="2:86" ht="18" customHeight="1" x14ac:dyDescent="0.15">
      <c r="B5" s="297" t="s">
        <v>0</v>
      </c>
      <c r="C5" s="297"/>
      <c r="D5" s="656"/>
      <c r="E5" s="715" t="s">
        <v>550</v>
      </c>
      <c r="F5" s="716"/>
      <c r="G5" s="716"/>
      <c r="H5" s="716"/>
      <c r="I5" s="716"/>
      <c r="J5" s="717"/>
      <c r="K5" s="434" t="s">
        <v>1</v>
      </c>
      <c r="L5" s="329"/>
      <c r="M5" s="329"/>
      <c r="N5" s="706" t="s">
        <v>315</v>
      </c>
      <c r="O5" s="706"/>
      <c r="P5" s="706"/>
      <c r="Q5" s="706"/>
      <c r="R5" s="706"/>
      <c r="S5" s="706"/>
      <c r="T5" s="140" t="s">
        <v>384</v>
      </c>
      <c r="U5" s="140"/>
      <c r="V5" s="140"/>
      <c r="W5" s="140"/>
      <c r="X5" s="140"/>
      <c r="Y5" s="706" t="s">
        <v>354</v>
      </c>
      <c r="Z5" s="706"/>
      <c r="AA5" s="706"/>
      <c r="AB5" s="706"/>
      <c r="AC5" s="706"/>
      <c r="AD5" s="706"/>
      <c r="AE5" s="706"/>
      <c r="AF5" s="706"/>
      <c r="AG5" s="409"/>
      <c r="AH5" s="658"/>
      <c r="AI5" s="658"/>
      <c r="AJ5" s="618"/>
      <c r="AK5" s="718"/>
      <c r="AL5" s="719"/>
      <c r="AM5" s="719"/>
      <c r="AN5" s="719"/>
      <c r="AO5" s="720"/>
      <c r="AU5" s="685"/>
      <c r="AV5" s="721" t="str">
        <f>N7</f>
        <v>PE</v>
      </c>
      <c r="AW5" s="722" t="str">
        <f>R7</f>
        <v>0.0m</v>
      </c>
      <c r="AX5" s="723">
        <f>+Y32</f>
        <v>0</v>
      </c>
      <c r="AY5" s="723">
        <f>+Z32</f>
        <v>0</v>
      </c>
      <c r="AZ5" s="723">
        <f>+AA32</f>
        <v>0</v>
      </c>
      <c r="BA5" s="723">
        <f t="shared" ref="BA5" si="0">+AB32</f>
        <v>0</v>
      </c>
      <c r="BB5" s="723">
        <f>+AC32</f>
        <v>0</v>
      </c>
      <c r="BC5" s="723">
        <f t="shared" ref="BC5:BI5" si="1">+AD32</f>
        <v>0</v>
      </c>
      <c r="BD5" s="723">
        <f t="shared" si="1"/>
        <v>0</v>
      </c>
      <c r="BE5" s="723">
        <f t="shared" si="1"/>
        <v>0</v>
      </c>
      <c r="BF5" s="723">
        <f t="shared" si="1"/>
        <v>0</v>
      </c>
      <c r="BG5" s="723">
        <f t="shared" si="1"/>
        <v>0</v>
      </c>
      <c r="BH5" s="723">
        <f t="shared" si="1"/>
        <v>0</v>
      </c>
      <c r="BI5" s="723">
        <f t="shared" si="1"/>
        <v>0</v>
      </c>
      <c r="BJ5" s="723" t="str">
        <f>+Y35</f>
        <v/>
      </c>
      <c r="BK5" s="723" t="str">
        <f t="shared" ref="BK5" si="2">+Z35</f>
        <v/>
      </c>
      <c r="BL5" s="723" t="str">
        <f>+AA35</f>
        <v/>
      </c>
      <c r="BM5" s="723">
        <f>+AC35</f>
        <v>0</v>
      </c>
      <c r="BN5" s="723">
        <f t="shared" ref="BN5:BO5" si="3">+AD35</f>
        <v>0</v>
      </c>
      <c r="BO5" s="723">
        <f t="shared" si="3"/>
        <v>0</v>
      </c>
      <c r="BP5" s="723">
        <f>+AG35</f>
        <v>0</v>
      </c>
      <c r="BQ5" s="723">
        <f>+AH35</f>
        <v>0</v>
      </c>
      <c r="BR5" s="723">
        <f>+AI35</f>
        <v>0</v>
      </c>
      <c r="BS5" s="724" t="str">
        <f>+Y36</f>
        <v>Ⅰ</v>
      </c>
      <c r="BT5" s="724" t="str">
        <f>+AC36</f>
        <v>Ⅰ</v>
      </c>
      <c r="BU5" s="724" t="str">
        <f>+AG36</f>
        <v>Ⅰ</v>
      </c>
      <c r="BV5" s="724" t="str">
        <f>+Y37</f>
        <v>Ⅰ</v>
      </c>
      <c r="BW5" s="725" t="str">
        <f>IF(Y32&gt;0,$R$7,"")</f>
        <v/>
      </c>
      <c r="BX5" s="726" t="str">
        <f>IF(Z32&gt;0,"",IF(AA32&gt;0,$R$7,""))</f>
        <v/>
      </c>
      <c r="BY5" s="726" t="str">
        <f>IF(Y32+Z32&gt;0,"",IF(AA32&gt;0,$R$7,""))</f>
        <v/>
      </c>
      <c r="BZ5" s="726" t="str">
        <f>IF(Y32+Z32+AA32&gt;0,"",IF(AB32&gt;0,$R$7,""))</f>
        <v/>
      </c>
      <c r="CA5" s="727">
        <f t="shared" ref="CA5:CH5" si="4">+AC31</f>
        <v>0</v>
      </c>
      <c r="CB5" s="727">
        <f t="shared" si="4"/>
        <v>0</v>
      </c>
      <c r="CC5" s="727">
        <f t="shared" si="4"/>
        <v>0</v>
      </c>
      <c r="CD5" s="727">
        <f t="shared" si="4"/>
        <v>0</v>
      </c>
      <c r="CE5" s="727">
        <f t="shared" si="4"/>
        <v>0</v>
      </c>
      <c r="CF5" s="727">
        <f t="shared" si="4"/>
        <v>0</v>
      </c>
      <c r="CG5" s="727">
        <f t="shared" si="4"/>
        <v>0</v>
      </c>
      <c r="CH5" s="727">
        <f t="shared" si="4"/>
        <v>0</v>
      </c>
    </row>
    <row r="6" spans="2:86" ht="12" customHeight="1" x14ac:dyDescent="0.15">
      <c r="B6" s="728" t="s">
        <v>551</v>
      </c>
      <c r="C6" s="729"/>
      <c r="D6" s="730"/>
      <c r="E6" s="731"/>
      <c r="F6" s="731"/>
      <c r="G6" s="731"/>
      <c r="H6" s="731"/>
      <c r="I6" s="731"/>
      <c r="J6" s="732"/>
      <c r="K6" s="733" t="s">
        <v>552</v>
      </c>
      <c r="L6" s="734"/>
      <c r="M6" s="734"/>
      <c r="N6" s="734"/>
      <c r="O6" s="734"/>
      <c r="P6" s="734"/>
      <c r="Q6" s="734"/>
      <c r="R6" s="734"/>
      <c r="S6" s="734"/>
      <c r="T6" s="734"/>
      <c r="U6" s="734"/>
      <c r="V6" s="734"/>
      <c r="W6" s="734"/>
      <c r="X6" s="734"/>
      <c r="Y6" s="734"/>
      <c r="Z6" s="734"/>
      <c r="AA6" s="734"/>
      <c r="AB6" s="734"/>
      <c r="AC6" s="734"/>
      <c r="AD6" s="734"/>
      <c r="AE6" s="734"/>
      <c r="AF6" s="734"/>
      <c r="AG6" s="734"/>
      <c r="AH6" s="734"/>
      <c r="AI6" s="734"/>
      <c r="AJ6" s="734"/>
      <c r="AK6" s="734"/>
      <c r="AL6" s="734"/>
      <c r="AM6" s="734"/>
      <c r="AN6" s="734"/>
      <c r="AO6" s="735"/>
      <c r="AP6" s="2"/>
    </row>
    <row r="7" spans="2:86" ht="12" customHeight="1" x14ac:dyDescent="0.15">
      <c r="B7" s="410"/>
      <c r="C7" s="736"/>
      <c r="D7" s="731"/>
      <c r="E7" s="731"/>
      <c r="F7" s="731"/>
      <c r="G7" s="731"/>
      <c r="H7" s="731"/>
      <c r="I7" s="731"/>
      <c r="J7" s="732"/>
      <c r="K7" s="737" t="s">
        <v>553</v>
      </c>
      <c r="L7" s="738"/>
      <c r="M7" s="739"/>
      <c r="N7" s="740" t="s">
        <v>321</v>
      </c>
      <c r="O7" s="741"/>
      <c r="P7" s="737" t="s">
        <v>554</v>
      </c>
      <c r="Q7" s="739"/>
      <c r="R7" s="742" t="s">
        <v>555</v>
      </c>
      <c r="S7" s="743"/>
      <c r="T7" s="744"/>
      <c r="U7" s="745" t="s">
        <v>556</v>
      </c>
      <c r="V7" s="746"/>
      <c r="W7" s="745" t="s">
        <v>557</v>
      </c>
      <c r="X7" s="746"/>
      <c r="Y7" s="739" t="s">
        <v>558</v>
      </c>
      <c r="Z7" s="747"/>
      <c r="AA7" s="747"/>
      <c r="AB7" s="747"/>
      <c r="AC7" s="745" t="s">
        <v>559</v>
      </c>
      <c r="AD7" s="748"/>
      <c r="AE7" s="748"/>
      <c r="AF7" s="748"/>
      <c r="AG7" s="748"/>
      <c r="AH7" s="748"/>
      <c r="AI7" s="748"/>
      <c r="AJ7" s="746"/>
      <c r="AK7" s="745" t="s">
        <v>560</v>
      </c>
      <c r="AL7" s="748"/>
      <c r="AM7" s="748"/>
      <c r="AN7" s="749"/>
      <c r="AO7" s="750"/>
      <c r="AP7" s="2"/>
      <c r="AW7" s="751"/>
    </row>
    <row r="8" spans="2:86" ht="12" customHeight="1" x14ac:dyDescent="0.15">
      <c r="B8" s="410"/>
      <c r="C8" s="736"/>
      <c r="D8" s="731"/>
      <c r="E8" s="731"/>
      <c r="F8" s="731"/>
      <c r="G8" s="731"/>
      <c r="H8" s="731"/>
      <c r="I8" s="731"/>
      <c r="J8" s="732"/>
      <c r="K8" s="747" t="s">
        <v>561</v>
      </c>
      <c r="L8" s="747" t="s">
        <v>395</v>
      </c>
      <c r="M8" s="747"/>
      <c r="N8" s="747" t="s">
        <v>396</v>
      </c>
      <c r="O8" s="747"/>
      <c r="P8" s="747" t="s">
        <v>562</v>
      </c>
      <c r="Q8" s="747"/>
      <c r="R8" s="747" t="s">
        <v>472</v>
      </c>
      <c r="S8" s="747"/>
      <c r="T8" s="747"/>
      <c r="U8" s="752"/>
      <c r="V8" s="753"/>
      <c r="W8" s="752"/>
      <c r="X8" s="753"/>
      <c r="Y8" s="739"/>
      <c r="Z8" s="747"/>
      <c r="AA8" s="747"/>
      <c r="AB8" s="747"/>
      <c r="AC8" s="754"/>
      <c r="AD8" s="755"/>
      <c r="AE8" s="755"/>
      <c r="AF8" s="755"/>
      <c r="AG8" s="755"/>
      <c r="AH8" s="755"/>
      <c r="AI8" s="755"/>
      <c r="AJ8" s="756"/>
      <c r="AK8" s="752"/>
      <c r="AL8" s="757"/>
      <c r="AM8" s="757"/>
      <c r="AN8" s="758"/>
      <c r="AO8" s="759"/>
      <c r="AP8" s="2"/>
    </row>
    <row r="9" spans="2:86" ht="12" customHeight="1" x14ac:dyDescent="0.15">
      <c r="B9" s="410"/>
      <c r="C9" s="736"/>
      <c r="D9" s="731"/>
      <c r="E9" s="731"/>
      <c r="F9" s="731"/>
      <c r="G9" s="731"/>
      <c r="H9" s="731"/>
      <c r="I9" s="731"/>
      <c r="J9" s="732"/>
      <c r="K9" s="747"/>
      <c r="L9" s="747"/>
      <c r="M9" s="747"/>
      <c r="N9" s="747"/>
      <c r="O9" s="747"/>
      <c r="P9" s="747"/>
      <c r="Q9" s="747"/>
      <c r="R9" s="747"/>
      <c r="S9" s="747"/>
      <c r="T9" s="747"/>
      <c r="U9" s="752"/>
      <c r="V9" s="753"/>
      <c r="W9" s="752"/>
      <c r="X9" s="753"/>
      <c r="Y9" s="739" t="s">
        <v>563</v>
      </c>
      <c r="Z9" s="747"/>
      <c r="AA9" s="747"/>
      <c r="AB9" s="747"/>
      <c r="AC9" s="747" t="s">
        <v>564</v>
      </c>
      <c r="AD9" s="747"/>
      <c r="AE9" s="747"/>
      <c r="AF9" s="747"/>
      <c r="AG9" s="747" t="s">
        <v>565</v>
      </c>
      <c r="AH9" s="747"/>
      <c r="AI9" s="747"/>
      <c r="AJ9" s="747"/>
      <c r="AK9" s="752"/>
      <c r="AL9" s="757"/>
      <c r="AM9" s="757"/>
      <c r="AN9" s="758"/>
      <c r="AO9" s="759"/>
      <c r="AP9" s="2"/>
    </row>
    <row r="10" spans="2:86" ht="12" customHeight="1" x14ac:dyDescent="0.15">
      <c r="B10" s="410"/>
      <c r="C10" s="736"/>
      <c r="D10" s="731"/>
      <c r="E10" s="731"/>
      <c r="F10" s="731"/>
      <c r="G10" s="731"/>
      <c r="H10" s="731"/>
      <c r="I10" s="731"/>
      <c r="J10" s="732"/>
      <c r="K10" s="747"/>
      <c r="L10" s="747"/>
      <c r="M10" s="747"/>
      <c r="N10" s="747"/>
      <c r="O10" s="747"/>
      <c r="P10" s="747"/>
      <c r="Q10" s="747"/>
      <c r="R10" s="747"/>
      <c r="S10" s="747"/>
      <c r="T10" s="747"/>
      <c r="U10" s="754"/>
      <c r="V10" s="756"/>
      <c r="W10" s="754"/>
      <c r="X10" s="756"/>
      <c r="Y10" s="760" t="s">
        <v>364</v>
      </c>
      <c r="Z10" s="761" t="s">
        <v>363</v>
      </c>
      <c r="AA10" s="761" t="s">
        <v>566</v>
      </c>
      <c r="AB10" s="761" t="s">
        <v>567</v>
      </c>
      <c r="AC10" s="761" t="s">
        <v>364</v>
      </c>
      <c r="AD10" s="761" t="s">
        <v>363</v>
      </c>
      <c r="AE10" s="761" t="s">
        <v>566</v>
      </c>
      <c r="AF10" s="761" t="s">
        <v>567</v>
      </c>
      <c r="AG10" s="761" t="s">
        <v>364</v>
      </c>
      <c r="AH10" s="761" t="s">
        <v>363</v>
      </c>
      <c r="AI10" s="761" t="s">
        <v>566</v>
      </c>
      <c r="AJ10" s="761" t="s">
        <v>567</v>
      </c>
      <c r="AK10" s="754"/>
      <c r="AL10" s="755"/>
      <c r="AM10" s="755"/>
      <c r="AN10" s="762"/>
      <c r="AO10" s="763"/>
      <c r="AP10" s="2"/>
    </row>
    <row r="11" spans="2:86" ht="12" customHeight="1" x14ac:dyDescent="0.15">
      <c r="B11" s="410"/>
      <c r="C11" s="736"/>
      <c r="D11" s="731"/>
      <c r="E11" s="731"/>
      <c r="F11" s="731"/>
      <c r="G11" s="731"/>
      <c r="H11" s="731"/>
      <c r="I11" s="731"/>
      <c r="J11" s="732"/>
      <c r="K11" s="764"/>
      <c r="L11" s="765"/>
      <c r="M11" s="766"/>
      <c r="N11" s="765"/>
      <c r="O11" s="766"/>
      <c r="P11" s="740"/>
      <c r="Q11" s="767"/>
      <c r="R11" s="130"/>
      <c r="S11" s="130"/>
      <c r="T11" s="130"/>
      <c r="U11" s="740"/>
      <c r="V11" s="767"/>
      <c r="W11" s="740"/>
      <c r="X11" s="741"/>
      <c r="Y11" s="768"/>
      <c r="Z11" s="768"/>
      <c r="AA11" s="768"/>
      <c r="AB11" s="768"/>
      <c r="AC11" s="769"/>
      <c r="AD11" s="769"/>
      <c r="AE11" s="769"/>
      <c r="AF11" s="769"/>
      <c r="AG11" s="769"/>
      <c r="AH11" s="769"/>
      <c r="AI11" s="769"/>
      <c r="AJ11" s="769"/>
      <c r="AK11" s="765"/>
      <c r="AL11" s="770"/>
      <c r="AM11" s="770"/>
      <c r="AN11" s="499"/>
      <c r="AO11" s="500"/>
      <c r="AP11" s="2"/>
      <c r="AQ11" s="771">
        <f>IF(P11="材質劣化",2,IF(P11="漏水",3,1))</f>
        <v>1</v>
      </c>
    </row>
    <row r="12" spans="2:86" ht="12" customHeight="1" x14ac:dyDescent="0.15">
      <c r="B12" s="410"/>
      <c r="C12" s="736"/>
      <c r="D12" s="731"/>
      <c r="E12" s="731"/>
      <c r="F12" s="731"/>
      <c r="G12" s="731"/>
      <c r="H12" s="731"/>
      <c r="I12" s="731"/>
      <c r="J12" s="732"/>
      <c r="K12" s="764"/>
      <c r="L12" s="765"/>
      <c r="M12" s="766"/>
      <c r="N12" s="765"/>
      <c r="O12" s="766"/>
      <c r="P12" s="740"/>
      <c r="Q12" s="767"/>
      <c r="R12" s="130"/>
      <c r="S12" s="130"/>
      <c r="T12" s="130"/>
      <c r="U12" s="740"/>
      <c r="V12" s="767"/>
      <c r="W12" s="740"/>
      <c r="X12" s="741"/>
      <c r="Y12" s="768"/>
      <c r="Z12" s="768"/>
      <c r="AA12" s="768"/>
      <c r="AB12" s="768"/>
      <c r="AC12" s="769"/>
      <c r="AD12" s="769"/>
      <c r="AE12" s="769"/>
      <c r="AF12" s="769"/>
      <c r="AG12" s="769"/>
      <c r="AH12" s="769"/>
      <c r="AI12" s="769"/>
      <c r="AJ12" s="769"/>
      <c r="AK12" s="772"/>
      <c r="AL12" s="773"/>
      <c r="AM12" s="773"/>
      <c r="AN12" s="774"/>
      <c r="AO12" s="775"/>
      <c r="AP12" s="2"/>
      <c r="AQ12" s="771">
        <f t="shared" ref="AQ12:AQ30" si="5">IF(P12="材質劣化",2,IF(P12="漏水",3,1))</f>
        <v>1</v>
      </c>
    </row>
    <row r="13" spans="2:86" ht="12" customHeight="1" x14ac:dyDescent="0.15">
      <c r="B13" s="410"/>
      <c r="C13" s="736"/>
      <c r="D13" s="731"/>
      <c r="E13" s="731"/>
      <c r="F13" s="731"/>
      <c r="G13" s="731"/>
      <c r="H13" s="731"/>
      <c r="I13" s="731"/>
      <c r="J13" s="732"/>
      <c r="K13" s="764"/>
      <c r="L13" s="765"/>
      <c r="M13" s="766"/>
      <c r="N13" s="765"/>
      <c r="O13" s="766"/>
      <c r="P13" s="740"/>
      <c r="Q13" s="767"/>
      <c r="R13" s="130"/>
      <c r="S13" s="130"/>
      <c r="T13" s="130"/>
      <c r="U13" s="740"/>
      <c r="V13" s="767"/>
      <c r="W13" s="740"/>
      <c r="X13" s="741"/>
      <c r="Y13" s="768"/>
      <c r="Z13" s="768"/>
      <c r="AA13" s="768"/>
      <c r="AB13" s="768"/>
      <c r="AC13" s="769"/>
      <c r="AD13" s="769"/>
      <c r="AE13" s="769"/>
      <c r="AF13" s="769"/>
      <c r="AG13" s="769"/>
      <c r="AH13" s="769"/>
      <c r="AI13" s="769"/>
      <c r="AJ13" s="769"/>
      <c r="AK13" s="772"/>
      <c r="AL13" s="773"/>
      <c r="AM13" s="773"/>
      <c r="AN13" s="774"/>
      <c r="AO13" s="775"/>
      <c r="AP13" s="2"/>
      <c r="AQ13" s="771">
        <f t="shared" si="5"/>
        <v>1</v>
      </c>
    </row>
    <row r="14" spans="2:86" ht="12" customHeight="1" x14ac:dyDescent="0.15">
      <c r="B14" s="410"/>
      <c r="C14" s="736"/>
      <c r="D14" s="731"/>
      <c r="E14" s="731"/>
      <c r="F14" s="731"/>
      <c r="G14" s="731"/>
      <c r="H14" s="731"/>
      <c r="I14" s="731"/>
      <c r="J14" s="732"/>
      <c r="K14" s="764"/>
      <c r="L14" s="765"/>
      <c r="M14" s="766"/>
      <c r="N14" s="765"/>
      <c r="O14" s="766"/>
      <c r="P14" s="740"/>
      <c r="Q14" s="767"/>
      <c r="R14" s="130"/>
      <c r="S14" s="130"/>
      <c r="T14" s="130"/>
      <c r="U14" s="740"/>
      <c r="V14" s="767"/>
      <c r="W14" s="740"/>
      <c r="X14" s="741"/>
      <c r="Y14" s="768"/>
      <c r="Z14" s="768"/>
      <c r="AA14" s="768"/>
      <c r="AB14" s="768"/>
      <c r="AC14" s="769"/>
      <c r="AD14" s="769"/>
      <c r="AE14" s="769"/>
      <c r="AF14" s="769"/>
      <c r="AG14" s="769"/>
      <c r="AH14" s="769"/>
      <c r="AI14" s="769"/>
      <c r="AJ14" s="769"/>
      <c r="AK14" s="772"/>
      <c r="AL14" s="773"/>
      <c r="AM14" s="773"/>
      <c r="AN14" s="774"/>
      <c r="AO14" s="775"/>
      <c r="AP14" s="2"/>
      <c r="AQ14" s="771">
        <f t="shared" si="5"/>
        <v>1</v>
      </c>
    </row>
    <row r="15" spans="2:86" ht="12" customHeight="1" x14ac:dyDescent="0.15">
      <c r="B15" s="410"/>
      <c r="C15" s="736"/>
      <c r="D15" s="731"/>
      <c r="E15" s="731"/>
      <c r="F15" s="731"/>
      <c r="G15" s="731"/>
      <c r="H15" s="731"/>
      <c r="I15" s="731"/>
      <c r="J15" s="732"/>
      <c r="K15" s="764"/>
      <c r="L15" s="765"/>
      <c r="M15" s="766"/>
      <c r="N15" s="765"/>
      <c r="O15" s="766"/>
      <c r="P15" s="740"/>
      <c r="Q15" s="767"/>
      <c r="R15" s="130"/>
      <c r="S15" s="130"/>
      <c r="T15" s="130"/>
      <c r="U15" s="740"/>
      <c r="V15" s="767"/>
      <c r="W15" s="740"/>
      <c r="X15" s="741"/>
      <c r="Y15" s="768"/>
      <c r="Z15" s="768"/>
      <c r="AA15" s="768"/>
      <c r="AB15" s="768"/>
      <c r="AC15" s="769"/>
      <c r="AD15" s="769"/>
      <c r="AE15" s="769"/>
      <c r="AF15" s="769"/>
      <c r="AG15" s="769"/>
      <c r="AH15" s="769"/>
      <c r="AI15" s="769"/>
      <c r="AJ15" s="769"/>
      <c r="AK15" s="772"/>
      <c r="AL15" s="773"/>
      <c r="AM15" s="773"/>
      <c r="AN15" s="774"/>
      <c r="AO15" s="775"/>
      <c r="AP15" s="2"/>
      <c r="AQ15" s="771">
        <f t="shared" si="5"/>
        <v>1</v>
      </c>
    </row>
    <row r="16" spans="2:86" ht="12" customHeight="1" x14ac:dyDescent="0.15">
      <c r="B16" s="410"/>
      <c r="C16" s="736"/>
      <c r="D16" s="731"/>
      <c r="E16" s="731"/>
      <c r="F16" s="731"/>
      <c r="G16" s="731"/>
      <c r="H16" s="731"/>
      <c r="I16" s="731"/>
      <c r="J16" s="732"/>
      <c r="K16" s="764"/>
      <c r="L16" s="765"/>
      <c r="M16" s="766"/>
      <c r="N16" s="765"/>
      <c r="O16" s="766"/>
      <c r="P16" s="740"/>
      <c r="Q16" s="767"/>
      <c r="R16" s="130"/>
      <c r="S16" s="130"/>
      <c r="T16" s="130"/>
      <c r="U16" s="740"/>
      <c r="V16" s="767"/>
      <c r="W16" s="740"/>
      <c r="X16" s="741"/>
      <c r="Y16" s="768"/>
      <c r="Z16" s="768"/>
      <c r="AA16" s="768"/>
      <c r="AB16" s="768"/>
      <c r="AC16" s="769"/>
      <c r="AD16" s="769"/>
      <c r="AE16" s="769"/>
      <c r="AF16" s="769"/>
      <c r="AG16" s="769"/>
      <c r="AH16" s="769"/>
      <c r="AI16" s="769"/>
      <c r="AJ16" s="769"/>
      <c r="AK16" s="772"/>
      <c r="AL16" s="773"/>
      <c r="AM16" s="773"/>
      <c r="AN16" s="774"/>
      <c r="AO16" s="775"/>
      <c r="AP16" s="2"/>
      <c r="AQ16" s="771">
        <f t="shared" si="5"/>
        <v>1</v>
      </c>
    </row>
    <row r="17" spans="2:43" ht="12" customHeight="1" x14ac:dyDescent="0.15">
      <c r="B17" s="410"/>
      <c r="C17" s="736"/>
      <c r="D17" s="731"/>
      <c r="E17" s="731"/>
      <c r="F17" s="731"/>
      <c r="G17" s="731"/>
      <c r="H17" s="731"/>
      <c r="I17" s="731"/>
      <c r="J17" s="732"/>
      <c r="K17" s="764"/>
      <c r="L17" s="765"/>
      <c r="M17" s="766"/>
      <c r="N17" s="765"/>
      <c r="O17" s="766"/>
      <c r="P17" s="740"/>
      <c r="Q17" s="767"/>
      <c r="R17" s="130"/>
      <c r="S17" s="130"/>
      <c r="T17" s="130"/>
      <c r="U17" s="740"/>
      <c r="V17" s="767"/>
      <c r="W17" s="740"/>
      <c r="X17" s="741"/>
      <c r="Y17" s="768"/>
      <c r="Z17" s="768"/>
      <c r="AA17" s="768"/>
      <c r="AB17" s="768"/>
      <c r="AC17" s="769"/>
      <c r="AD17" s="769"/>
      <c r="AE17" s="769"/>
      <c r="AF17" s="769"/>
      <c r="AG17" s="769"/>
      <c r="AH17" s="769"/>
      <c r="AI17" s="769"/>
      <c r="AJ17" s="769"/>
      <c r="AK17" s="740"/>
      <c r="AL17" s="741"/>
      <c r="AM17" s="741"/>
      <c r="AN17" s="494"/>
      <c r="AO17" s="495"/>
      <c r="AP17" s="2"/>
      <c r="AQ17" s="771">
        <f t="shared" si="5"/>
        <v>1</v>
      </c>
    </row>
    <row r="18" spans="2:43" ht="12" customHeight="1" x14ac:dyDescent="0.15">
      <c r="B18" s="410"/>
      <c r="C18" s="736"/>
      <c r="D18" s="731"/>
      <c r="E18" s="731"/>
      <c r="F18" s="731"/>
      <c r="G18" s="731"/>
      <c r="H18" s="731"/>
      <c r="I18" s="731"/>
      <c r="J18" s="732"/>
      <c r="K18" s="764"/>
      <c r="L18" s="765"/>
      <c r="M18" s="766"/>
      <c r="N18" s="765"/>
      <c r="O18" s="766"/>
      <c r="P18" s="740"/>
      <c r="Q18" s="767"/>
      <c r="R18" s="130"/>
      <c r="S18" s="130"/>
      <c r="T18" s="130"/>
      <c r="U18" s="740"/>
      <c r="V18" s="767"/>
      <c r="W18" s="740"/>
      <c r="X18" s="741"/>
      <c r="Y18" s="768"/>
      <c r="Z18" s="768"/>
      <c r="AA18" s="768"/>
      <c r="AB18" s="768"/>
      <c r="AC18" s="769"/>
      <c r="AD18" s="769"/>
      <c r="AE18" s="769"/>
      <c r="AF18" s="769"/>
      <c r="AG18" s="769"/>
      <c r="AH18" s="769"/>
      <c r="AI18" s="769"/>
      <c r="AJ18" s="769"/>
      <c r="AK18" s="740"/>
      <c r="AL18" s="741"/>
      <c r="AM18" s="741"/>
      <c r="AN18" s="494"/>
      <c r="AO18" s="495"/>
      <c r="AP18" s="2"/>
      <c r="AQ18" s="771">
        <f t="shared" si="5"/>
        <v>1</v>
      </c>
    </row>
    <row r="19" spans="2:43" ht="12" customHeight="1" x14ac:dyDescent="0.15">
      <c r="B19" s="410"/>
      <c r="C19" s="736"/>
      <c r="D19" s="731"/>
      <c r="E19" s="731"/>
      <c r="F19" s="731"/>
      <c r="G19" s="731"/>
      <c r="H19" s="731"/>
      <c r="I19" s="731"/>
      <c r="J19" s="732"/>
      <c r="K19" s="764"/>
      <c r="L19" s="765"/>
      <c r="M19" s="766"/>
      <c r="N19" s="765"/>
      <c r="O19" s="766"/>
      <c r="P19" s="740"/>
      <c r="Q19" s="767"/>
      <c r="R19" s="130"/>
      <c r="S19" s="130"/>
      <c r="T19" s="130"/>
      <c r="U19" s="740"/>
      <c r="V19" s="767"/>
      <c r="W19" s="740"/>
      <c r="X19" s="741"/>
      <c r="Y19" s="768"/>
      <c r="Z19" s="768"/>
      <c r="AA19" s="768"/>
      <c r="AB19" s="768"/>
      <c r="AC19" s="769"/>
      <c r="AD19" s="769"/>
      <c r="AE19" s="769"/>
      <c r="AF19" s="769"/>
      <c r="AG19" s="769"/>
      <c r="AH19" s="769"/>
      <c r="AI19" s="769"/>
      <c r="AJ19" s="769"/>
      <c r="AK19" s="740"/>
      <c r="AL19" s="741"/>
      <c r="AM19" s="741"/>
      <c r="AN19" s="494"/>
      <c r="AO19" s="495"/>
      <c r="AP19" s="2"/>
      <c r="AQ19" s="771">
        <f t="shared" si="5"/>
        <v>1</v>
      </c>
    </row>
    <row r="20" spans="2:43" ht="12" customHeight="1" x14ac:dyDescent="0.15">
      <c r="B20" s="410"/>
      <c r="C20" s="736"/>
      <c r="D20" s="731"/>
      <c r="E20" s="731"/>
      <c r="F20" s="731"/>
      <c r="G20" s="731"/>
      <c r="H20" s="731"/>
      <c r="I20" s="731"/>
      <c r="J20" s="732"/>
      <c r="K20" s="764"/>
      <c r="L20" s="765"/>
      <c r="M20" s="766"/>
      <c r="N20" s="765"/>
      <c r="O20" s="766"/>
      <c r="P20" s="740"/>
      <c r="Q20" s="767"/>
      <c r="R20" s="130"/>
      <c r="S20" s="130"/>
      <c r="T20" s="130"/>
      <c r="U20" s="740"/>
      <c r="V20" s="767"/>
      <c r="W20" s="740"/>
      <c r="X20" s="741"/>
      <c r="Y20" s="768"/>
      <c r="Z20" s="768"/>
      <c r="AA20" s="768"/>
      <c r="AB20" s="768"/>
      <c r="AC20" s="769"/>
      <c r="AD20" s="769"/>
      <c r="AE20" s="769"/>
      <c r="AF20" s="769"/>
      <c r="AG20" s="769"/>
      <c r="AH20" s="769"/>
      <c r="AI20" s="769"/>
      <c r="AJ20" s="769"/>
      <c r="AK20" s="740"/>
      <c r="AL20" s="741"/>
      <c r="AM20" s="741"/>
      <c r="AN20" s="494"/>
      <c r="AO20" s="495"/>
      <c r="AP20" s="2"/>
      <c r="AQ20" s="771">
        <f t="shared" si="5"/>
        <v>1</v>
      </c>
    </row>
    <row r="21" spans="2:43" ht="12" customHeight="1" x14ac:dyDescent="0.15">
      <c r="B21" s="410"/>
      <c r="C21" s="736"/>
      <c r="D21" s="731"/>
      <c r="E21" s="731"/>
      <c r="F21" s="731"/>
      <c r="G21" s="731"/>
      <c r="H21" s="731"/>
      <c r="I21" s="731"/>
      <c r="J21" s="732"/>
      <c r="K21" s="764"/>
      <c r="L21" s="765"/>
      <c r="M21" s="766"/>
      <c r="N21" s="765"/>
      <c r="O21" s="766"/>
      <c r="P21" s="740"/>
      <c r="Q21" s="767"/>
      <c r="R21" s="130"/>
      <c r="S21" s="130"/>
      <c r="T21" s="130"/>
      <c r="U21" s="740"/>
      <c r="V21" s="767"/>
      <c r="W21" s="740"/>
      <c r="X21" s="741"/>
      <c r="Y21" s="768"/>
      <c r="Z21" s="768"/>
      <c r="AA21" s="768"/>
      <c r="AB21" s="768"/>
      <c r="AC21" s="769"/>
      <c r="AD21" s="769"/>
      <c r="AE21" s="769"/>
      <c r="AF21" s="769"/>
      <c r="AG21" s="769"/>
      <c r="AH21" s="769"/>
      <c r="AI21" s="769"/>
      <c r="AJ21" s="769"/>
      <c r="AK21" s="740"/>
      <c r="AL21" s="741"/>
      <c r="AM21" s="741"/>
      <c r="AN21" s="494"/>
      <c r="AO21" s="495"/>
      <c r="AP21" s="2"/>
      <c r="AQ21" s="771">
        <f t="shared" si="5"/>
        <v>1</v>
      </c>
    </row>
    <row r="22" spans="2:43" ht="12" customHeight="1" x14ac:dyDescent="0.15">
      <c r="B22" s="410"/>
      <c r="C22" s="736"/>
      <c r="D22" s="731"/>
      <c r="E22" s="731"/>
      <c r="F22" s="731"/>
      <c r="G22" s="731"/>
      <c r="H22" s="731"/>
      <c r="I22" s="731"/>
      <c r="J22" s="732"/>
      <c r="K22" s="764"/>
      <c r="L22" s="765"/>
      <c r="M22" s="766"/>
      <c r="N22" s="765"/>
      <c r="O22" s="766"/>
      <c r="P22" s="740"/>
      <c r="Q22" s="767"/>
      <c r="R22" s="130"/>
      <c r="S22" s="130"/>
      <c r="T22" s="130"/>
      <c r="U22" s="740"/>
      <c r="V22" s="767"/>
      <c r="W22" s="740"/>
      <c r="X22" s="741"/>
      <c r="Y22" s="768"/>
      <c r="Z22" s="768"/>
      <c r="AA22" s="768"/>
      <c r="AB22" s="768"/>
      <c r="AC22" s="769"/>
      <c r="AD22" s="769"/>
      <c r="AE22" s="769"/>
      <c r="AF22" s="769"/>
      <c r="AG22" s="769"/>
      <c r="AH22" s="769"/>
      <c r="AI22" s="769"/>
      <c r="AJ22" s="769"/>
      <c r="AK22" s="740"/>
      <c r="AL22" s="741"/>
      <c r="AM22" s="741"/>
      <c r="AN22" s="494"/>
      <c r="AO22" s="495"/>
      <c r="AP22" s="2"/>
      <c r="AQ22" s="771">
        <f t="shared" si="5"/>
        <v>1</v>
      </c>
    </row>
    <row r="23" spans="2:43" ht="12" customHeight="1" x14ac:dyDescent="0.15">
      <c r="B23" s="410"/>
      <c r="C23" s="736"/>
      <c r="D23" s="731"/>
      <c r="E23" s="731"/>
      <c r="F23" s="731"/>
      <c r="G23" s="731"/>
      <c r="H23" s="731"/>
      <c r="I23" s="731"/>
      <c r="J23" s="732"/>
      <c r="K23" s="764"/>
      <c r="L23" s="765"/>
      <c r="M23" s="766"/>
      <c r="N23" s="765"/>
      <c r="O23" s="766"/>
      <c r="P23" s="740"/>
      <c r="Q23" s="767"/>
      <c r="R23" s="130"/>
      <c r="S23" s="130"/>
      <c r="T23" s="130"/>
      <c r="U23" s="740"/>
      <c r="V23" s="767"/>
      <c r="W23" s="740"/>
      <c r="X23" s="741"/>
      <c r="Y23" s="768"/>
      <c r="Z23" s="768"/>
      <c r="AA23" s="768"/>
      <c r="AB23" s="768"/>
      <c r="AC23" s="769"/>
      <c r="AD23" s="769"/>
      <c r="AE23" s="769"/>
      <c r="AF23" s="769"/>
      <c r="AG23" s="769"/>
      <c r="AH23" s="769"/>
      <c r="AI23" s="769"/>
      <c r="AJ23" s="769"/>
      <c r="AK23" s="740"/>
      <c r="AL23" s="741"/>
      <c r="AM23" s="741"/>
      <c r="AN23" s="494"/>
      <c r="AO23" s="495"/>
      <c r="AP23" s="2"/>
      <c r="AQ23" s="771">
        <f t="shared" si="5"/>
        <v>1</v>
      </c>
    </row>
    <row r="24" spans="2:43" ht="12" customHeight="1" x14ac:dyDescent="0.15">
      <c r="B24" s="410"/>
      <c r="C24" s="736"/>
      <c r="D24" s="731"/>
      <c r="E24" s="731"/>
      <c r="F24" s="731"/>
      <c r="G24" s="731"/>
      <c r="H24" s="731"/>
      <c r="I24" s="731"/>
      <c r="J24" s="732"/>
      <c r="K24" s="764"/>
      <c r="L24" s="765"/>
      <c r="M24" s="766"/>
      <c r="N24" s="765"/>
      <c r="O24" s="766"/>
      <c r="P24" s="740"/>
      <c r="Q24" s="767"/>
      <c r="R24" s="130"/>
      <c r="S24" s="130"/>
      <c r="T24" s="130"/>
      <c r="U24" s="740"/>
      <c r="V24" s="767"/>
      <c r="W24" s="740"/>
      <c r="X24" s="741"/>
      <c r="Y24" s="768"/>
      <c r="Z24" s="768"/>
      <c r="AA24" s="768"/>
      <c r="AB24" s="768"/>
      <c r="AC24" s="769"/>
      <c r="AD24" s="769"/>
      <c r="AE24" s="769"/>
      <c r="AF24" s="769"/>
      <c r="AG24" s="769"/>
      <c r="AH24" s="769"/>
      <c r="AI24" s="769"/>
      <c r="AJ24" s="769"/>
      <c r="AK24" s="740"/>
      <c r="AL24" s="741"/>
      <c r="AM24" s="741"/>
      <c r="AN24" s="494"/>
      <c r="AO24" s="495"/>
      <c r="AP24" s="2"/>
      <c r="AQ24" s="771">
        <f t="shared" si="5"/>
        <v>1</v>
      </c>
    </row>
    <row r="25" spans="2:43" ht="12" customHeight="1" x14ac:dyDescent="0.15">
      <c r="B25" s="410"/>
      <c r="C25" s="736"/>
      <c r="D25" s="731"/>
      <c r="E25" s="731"/>
      <c r="F25" s="731"/>
      <c r="G25" s="731"/>
      <c r="H25" s="731"/>
      <c r="I25" s="731"/>
      <c r="J25" s="732"/>
      <c r="K25" s="764"/>
      <c r="L25" s="765"/>
      <c r="M25" s="766"/>
      <c r="N25" s="765"/>
      <c r="O25" s="766"/>
      <c r="P25" s="740"/>
      <c r="Q25" s="767"/>
      <c r="R25" s="130"/>
      <c r="S25" s="130"/>
      <c r="T25" s="130"/>
      <c r="U25" s="740"/>
      <c r="V25" s="767"/>
      <c r="W25" s="740"/>
      <c r="X25" s="741"/>
      <c r="Y25" s="768"/>
      <c r="Z25" s="768"/>
      <c r="AA25" s="768"/>
      <c r="AB25" s="768"/>
      <c r="AC25" s="769"/>
      <c r="AD25" s="769"/>
      <c r="AE25" s="769"/>
      <c r="AF25" s="769"/>
      <c r="AG25" s="769"/>
      <c r="AH25" s="769"/>
      <c r="AI25" s="769"/>
      <c r="AJ25" s="769"/>
      <c r="AK25" s="740"/>
      <c r="AL25" s="741"/>
      <c r="AM25" s="741"/>
      <c r="AN25" s="494"/>
      <c r="AO25" s="495"/>
      <c r="AP25" s="2"/>
      <c r="AQ25" s="771">
        <f t="shared" si="5"/>
        <v>1</v>
      </c>
    </row>
    <row r="26" spans="2:43" ht="12" customHeight="1" x14ac:dyDescent="0.15">
      <c r="B26" s="410"/>
      <c r="C26" s="736"/>
      <c r="D26" s="731"/>
      <c r="E26" s="731"/>
      <c r="F26" s="731"/>
      <c r="G26" s="731"/>
      <c r="H26" s="731"/>
      <c r="I26" s="731"/>
      <c r="J26" s="732"/>
      <c r="K26" s="764"/>
      <c r="L26" s="765"/>
      <c r="M26" s="766"/>
      <c r="N26" s="765"/>
      <c r="O26" s="766"/>
      <c r="P26" s="740"/>
      <c r="Q26" s="767"/>
      <c r="R26" s="130"/>
      <c r="S26" s="130"/>
      <c r="T26" s="130"/>
      <c r="U26" s="740"/>
      <c r="V26" s="767"/>
      <c r="W26" s="740"/>
      <c r="X26" s="741"/>
      <c r="Y26" s="768"/>
      <c r="Z26" s="768"/>
      <c r="AA26" s="768"/>
      <c r="AB26" s="768"/>
      <c r="AC26" s="769"/>
      <c r="AD26" s="769"/>
      <c r="AE26" s="769"/>
      <c r="AF26" s="769"/>
      <c r="AG26" s="769"/>
      <c r="AH26" s="769"/>
      <c r="AI26" s="769"/>
      <c r="AJ26" s="769"/>
      <c r="AK26" s="740"/>
      <c r="AL26" s="741"/>
      <c r="AM26" s="741"/>
      <c r="AN26" s="494"/>
      <c r="AO26" s="495"/>
      <c r="AP26" s="2"/>
      <c r="AQ26" s="771">
        <f t="shared" si="5"/>
        <v>1</v>
      </c>
    </row>
    <row r="27" spans="2:43" ht="12" customHeight="1" x14ac:dyDescent="0.15">
      <c r="B27" s="410"/>
      <c r="C27" s="736"/>
      <c r="D27" s="731"/>
      <c r="E27" s="731"/>
      <c r="F27" s="731"/>
      <c r="G27" s="731"/>
      <c r="H27" s="731"/>
      <c r="I27" s="731"/>
      <c r="J27" s="732"/>
      <c r="K27" s="764"/>
      <c r="L27" s="765"/>
      <c r="M27" s="766"/>
      <c r="N27" s="765"/>
      <c r="O27" s="766"/>
      <c r="P27" s="740"/>
      <c r="Q27" s="767"/>
      <c r="R27" s="130"/>
      <c r="S27" s="130"/>
      <c r="T27" s="130"/>
      <c r="U27" s="740"/>
      <c r="V27" s="767"/>
      <c r="W27" s="740"/>
      <c r="X27" s="741"/>
      <c r="Y27" s="768"/>
      <c r="Z27" s="768"/>
      <c r="AA27" s="768"/>
      <c r="AB27" s="768"/>
      <c r="AC27" s="769"/>
      <c r="AD27" s="769"/>
      <c r="AE27" s="769"/>
      <c r="AF27" s="769"/>
      <c r="AG27" s="769"/>
      <c r="AH27" s="769"/>
      <c r="AI27" s="769"/>
      <c r="AJ27" s="769"/>
      <c r="AK27" s="740"/>
      <c r="AL27" s="741"/>
      <c r="AM27" s="741"/>
      <c r="AN27" s="494"/>
      <c r="AO27" s="495"/>
      <c r="AP27" s="2"/>
      <c r="AQ27" s="771">
        <f t="shared" si="5"/>
        <v>1</v>
      </c>
    </row>
    <row r="28" spans="2:43" ht="12" customHeight="1" x14ac:dyDescent="0.15">
      <c r="B28" s="410"/>
      <c r="C28" s="736"/>
      <c r="D28" s="731"/>
      <c r="E28" s="731"/>
      <c r="F28" s="731"/>
      <c r="G28" s="731"/>
      <c r="H28" s="731"/>
      <c r="I28" s="731"/>
      <c r="J28" s="732"/>
      <c r="K28" s="764"/>
      <c r="L28" s="765"/>
      <c r="M28" s="766"/>
      <c r="N28" s="765"/>
      <c r="O28" s="766"/>
      <c r="P28" s="740"/>
      <c r="Q28" s="767"/>
      <c r="R28" s="130"/>
      <c r="S28" s="130"/>
      <c r="T28" s="130"/>
      <c r="U28" s="740"/>
      <c r="V28" s="767"/>
      <c r="W28" s="740"/>
      <c r="X28" s="741"/>
      <c r="Y28" s="768"/>
      <c r="Z28" s="768"/>
      <c r="AA28" s="768"/>
      <c r="AB28" s="768"/>
      <c r="AC28" s="769"/>
      <c r="AD28" s="769"/>
      <c r="AE28" s="769"/>
      <c r="AF28" s="769"/>
      <c r="AG28" s="769"/>
      <c r="AH28" s="769"/>
      <c r="AI28" s="769"/>
      <c r="AJ28" s="769"/>
      <c r="AK28" s="740"/>
      <c r="AL28" s="741"/>
      <c r="AM28" s="741"/>
      <c r="AN28" s="494"/>
      <c r="AO28" s="495"/>
      <c r="AP28" s="2"/>
      <c r="AQ28" s="771">
        <f t="shared" si="5"/>
        <v>1</v>
      </c>
    </row>
    <row r="29" spans="2:43" ht="12" customHeight="1" x14ac:dyDescent="0.15">
      <c r="B29" s="410"/>
      <c r="C29" s="736"/>
      <c r="D29" s="731"/>
      <c r="E29" s="731"/>
      <c r="F29" s="731"/>
      <c r="G29" s="731"/>
      <c r="H29" s="731"/>
      <c r="I29" s="731"/>
      <c r="J29" s="732"/>
      <c r="K29" s="764"/>
      <c r="L29" s="765"/>
      <c r="M29" s="766"/>
      <c r="N29" s="765"/>
      <c r="O29" s="766"/>
      <c r="P29" s="740"/>
      <c r="Q29" s="767"/>
      <c r="R29" s="130"/>
      <c r="S29" s="130"/>
      <c r="T29" s="130"/>
      <c r="U29" s="740"/>
      <c r="V29" s="767"/>
      <c r="W29" s="740"/>
      <c r="X29" s="741"/>
      <c r="Y29" s="768"/>
      <c r="Z29" s="768"/>
      <c r="AA29" s="768"/>
      <c r="AB29" s="768"/>
      <c r="AC29" s="769"/>
      <c r="AD29" s="769"/>
      <c r="AE29" s="769"/>
      <c r="AF29" s="769"/>
      <c r="AG29" s="769"/>
      <c r="AH29" s="769"/>
      <c r="AI29" s="769"/>
      <c r="AJ29" s="769"/>
      <c r="AK29" s="740"/>
      <c r="AL29" s="741"/>
      <c r="AM29" s="741"/>
      <c r="AN29" s="494"/>
      <c r="AO29" s="495"/>
      <c r="AP29" s="2"/>
      <c r="AQ29" s="771">
        <f t="shared" si="5"/>
        <v>1</v>
      </c>
    </row>
    <row r="30" spans="2:43" ht="12" customHeight="1" x14ac:dyDescent="0.15">
      <c r="B30" s="410"/>
      <c r="C30" s="736"/>
      <c r="D30" s="731"/>
      <c r="E30" s="731"/>
      <c r="F30" s="731"/>
      <c r="G30" s="731"/>
      <c r="H30" s="731"/>
      <c r="I30" s="731"/>
      <c r="J30" s="732"/>
      <c r="K30" s="764"/>
      <c r="L30" s="765"/>
      <c r="M30" s="766"/>
      <c r="N30" s="765"/>
      <c r="O30" s="766"/>
      <c r="P30" s="740"/>
      <c r="Q30" s="767"/>
      <c r="R30" s="130"/>
      <c r="S30" s="130"/>
      <c r="T30" s="130"/>
      <c r="U30" s="740"/>
      <c r="V30" s="767"/>
      <c r="W30" s="740"/>
      <c r="X30" s="741"/>
      <c r="Y30" s="768"/>
      <c r="Z30" s="768"/>
      <c r="AA30" s="768"/>
      <c r="AB30" s="768"/>
      <c r="AC30" s="769"/>
      <c r="AD30" s="769"/>
      <c r="AE30" s="769"/>
      <c r="AF30" s="769"/>
      <c r="AG30" s="769"/>
      <c r="AH30" s="769"/>
      <c r="AI30" s="769"/>
      <c r="AJ30" s="769"/>
      <c r="AK30" s="740"/>
      <c r="AL30" s="741"/>
      <c r="AM30" s="741"/>
      <c r="AN30" s="494"/>
      <c r="AO30" s="495"/>
      <c r="AP30" s="2"/>
      <c r="AQ30" s="771">
        <f t="shared" si="5"/>
        <v>1</v>
      </c>
    </row>
    <row r="31" spans="2:43" ht="12" customHeight="1" x14ac:dyDescent="0.15">
      <c r="B31" s="410"/>
      <c r="C31" s="736"/>
      <c r="D31" s="731"/>
      <c r="E31" s="731"/>
      <c r="F31" s="731"/>
      <c r="G31" s="731"/>
      <c r="H31" s="731"/>
      <c r="I31" s="731"/>
      <c r="J31" s="732"/>
      <c r="K31" s="747" t="s">
        <v>568</v>
      </c>
      <c r="L31" s="747" t="s">
        <v>569</v>
      </c>
      <c r="M31" s="747"/>
      <c r="N31" s="747"/>
      <c r="O31" s="747"/>
      <c r="P31" s="747"/>
      <c r="Q31" s="747"/>
      <c r="R31" s="747"/>
      <c r="S31" s="747"/>
      <c r="T31" s="747"/>
      <c r="U31" s="747"/>
      <c r="V31" s="747"/>
      <c r="W31" s="747"/>
      <c r="X31" s="747"/>
      <c r="Y31" s="737" t="s">
        <v>570</v>
      </c>
      <c r="Z31" s="738"/>
      <c r="AA31" s="738"/>
      <c r="AB31" s="739"/>
      <c r="AC31" s="776">
        <f t="shared" ref="AC31:AJ31" si="6">SUM(AC11:AC30)</f>
        <v>0</v>
      </c>
      <c r="AD31" s="776">
        <f t="shared" si="6"/>
        <v>0</v>
      </c>
      <c r="AE31" s="776">
        <f t="shared" si="6"/>
        <v>0</v>
      </c>
      <c r="AF31" s="776">
        <f t="shared" si="6"/>
        <v>0</v>
      </c>
      <c r="AG31" s="776">
        <f t="shared" si="6"/>
        <v>0</v>
      </c>
      <c r="AH31" s="776">
        <f t="shared" si="6"/>
        <v>0</v>
      </c>
      <c r="AI31" s="776">
        <f t="shared" si="6"/>
        <v>0</v>
      </c>
      <c r="AJ31" s="776">
        <f t="shared" si="6"/>
        <v>0</v>
      </c>
      <c r="AK31" s="737" t="s">
        <v>571</v>
      </c>
      <c r="AL31" s="738"/>
      <c r="AM31" s="738"/>
      <c r="AN31" s="494"/>
      <c r="AO31" s="495"/>
      <c r="AP31" s="2"/>
    </row>
    <row r="32" spans="2:43" ht="12" customHeight="1" x14ac:dyDescent="0.15">
      <c r="B32" s="410"/>
      <c r="C32" s="736"/>
      <c r="D32" s="731"/>
      <c r="E32" s="731"/>
      <c r="F32" s="731"/>
      <c r="G32" s="731"/>
      <c r="H32" s="731"/>
      <c r="I32" s="731"/>
      <c r="J32" s="732"/>
      <c r="K32" s="747"/>
      <c r="L32" s="747" t="s">
        <v>572</v>
      </c>
      <c r="M32" s="747"/>
      <c r="N32" s="747"/>
      <c r="O32" s="747" t="s">
        <v>573</v>
      </c>
      <c r="P32" s="747"/>
      <c r="Q32" s="747"/>
      <c r="R32" s="747"/>
      <c r="S32" s="747"/>
      <c r="T32" s="747"/>
      <c r="U32" s="747"/>
      <c r="V32" s="747"/>
      <c r="W32" s="747"/>
      <c r="X32" s="747"/>
      <c r="Y32" s="768">
        <f>COUNTIF(Y11:Y30,"○")</f>
        <v>0</v>
      </c>
      <c r="Z32" s="768">
        <f>COUNTIF(Z11:Z30,"○")</f>
        <v>0</v>
      </c>
      <c r="AA32" s="768">
        <f>COUNTIF(AA11:AA30,"○")</f>
        <v>0</v>
      </c>
      <c r="AB32" s="768">
        <f>COUNTIF(AB11:AB30,"○")</f>
        <v>0</v>
      </c>
      <c r="AC32" s="768">
        <f t="shared" ref="AC32:AJ32" si="7">COUNT(AC11:AC30)</f>
        <v>0</v>
      </c>
      <c r="AD32" s="768">
        <f t="shared" si="7"/>
        <v>0</v>
      </c>
      <c r="AE32" s="768">
        <f t="shared" si="7"/>
        <v>0</v>
      </c>
      <c r="AF32" s="768">
        <f t="shared" si="7"/>
        <v>0</v>
      </c>
      <c r="AG32" s="768">
        <f t="shared" si="7"/>
        <v>0</v>
      </c>
      <c r="AH32" s="768">
        <f t="shared" si="7"/>
        <v>0</v>
      </c>
      <c r="AI32" s="768">
        <f t="shared" si="7"/>
        <v>0</v>
      </c>
      <c r="AJ32" s="768">
        <f t="shared" si="7"/>
        <v>0</v>
      </c>
      <c r="AK32" s="777"/>
      <c r="AL32" s="778"/>
      <c r="AM32" s="778"/>
      <c r="AN32" s="778"/>
      <c r="AO32" s="779"/>
      <c r="AP32" s="2"/>
    </row>
    <row r="33" spans="2:86" ht="12" customHeight="1" x14ac:dyDescent="0.15">
      <c r="B33" s="410"/>
      <c r="C33" s="736"/>
      <c r="D33" s="731"/>
      <c r="E33" s="731"/>
      <c r="F33" s="731"/>
      <c r="G33" s="731"/>
      <c r="H33" s="731"/>
      <c r="I33" s="731"/>
      <c r="J33" s="732"/>
      <c r="K33" s="747"/>
      <c r="L33" s="747"/>
      <c r="M33" s="747"/>
      <c r="N33" s="747"/>
      <c r="O33" s="747" t="s">
        <v>574</v>
      </c>
      <c r="P33" s="747"/>
      <c r="Q33" s="747"/>
      <c r="R33" s="747"/>
      <c r="S33" s="747"/>
      <c r="T33" s="747"/>
      <c r="U33" s="747"/>
      <c r="V33" s="747"/>
      <c r="W33" s="747"/>
      <c r="X33" s="747"/>
      <c r="Y33" s="740" t="str">
        <f>IF(Y32&gt;0,"Ⅳ",IF(Z32&gt;0,"Ⅲ",IF(AA32&gt;0,"Ⅱa",IF(AB32&gt;0,"Ⅱb","Ⅰ"))))</f>
        <v>Ⅰ</v>
      </c>
      <c r="Z33" s="741"/>
      <c r="AA33" s="741"/>
      <c r="AB33" s="767"/>
      <c r="AC33" s="740" t="str">
        <f>IF(AC32&gt;0,"Ⅳ",IF(AD32&gt;0,"Ⅲ",IF(AE32&gt;0,"Ⅱa",IF(AF32&gt;0,"Ⅱb","Ⅰ"))))</f>
        <v>Ⅰ</v>
      </c>
      <c r="AD33" s="741"/>
      <c r="AE33" s="741"/>
      <c r="AF33" s="767"/>
      <c r="AG33" s="740" t="str">
        <f>IF(AG32&gt;0,"Ⅳ",IF(AH32&gt;0,"Ⅲ",IF(AI32&gt;0,"Ⅱa",IF(AJ32&gt;0,"Ⅱb","Ⅰ"))))</f>
        <v>Ⅰ</v>
      </c>
      <c r="AH33" s="741"/>
      <c r="AI33" s="741"/>
      <c r="AJ33" s="767"/>
      <c r="AK33" s="780"/>
      <c r="AL33" s="781"/>
      <c r="AM33" s="781"/>
      <c r="AN33" s="781"/>
      <c r="AO33" s="782"/>
      <c r="AP33" s="2"/>
      <c r="AQ33" s="38" t="s">
        <v>545</v>
      </c>
      <c r="AR33" s="38" t="s">
        <v>546</v>
      </c>
      <c r="AS33" s="318" t="s">
        <v>549</v>
      </c>
      <c r="AT33" s="509"/>
    </row>
    <row r="34" spans="2:86" ht="12" customHeight="1" x14ac:dyDescent="0.15">
      <c r="B34" s="410"/>
      <c r="C34" s="736"/>
      <c r="D34" s="731"/>
      <c r="E34" s="731"/>
      <c r="F34" s="731"/>
      <c r="G34" s="731"/>
      <c r="H34" s="731"/>
      <c r="I34" s="731"/>
      <c r="J34" s="732"/>
      <c r="K34" s="747"/>
      <c r="L34" s="747" t="s">
        <v>575</v>
      </c>
      <c r="M34" s="747"/>
      <c r="N34" s="747"/>
      <c r="O34" s="747" t="s">
        <v>576</v>
      </c>
      <c r="P34" s="747"/>
      <c r="Q34" s="747"/>
      <c r="R34" s="747"/>
      <c r="S34" s="747"/>
      <c r="T34" s="747"/>
      <c r="U34" s="747"/>
      <c r="V34" s="747"/>
      <c r="W34" s="747"/>
      <c r="X34" s="747"/>
      <c r="Y34" s="761" t="s">
        <v>364</v>
      </c>
      <c r="Z34" s="761" t="s">
        <v>363</v>
      </c>
      <c r="AA34" s="783" t="s">
        <v>362</v>
      </c>
      <c r="AB34" s="783"/>
      <c r="AC34" s="761" t="s">
        <v>364</v>
      </c>
      <c r="AD34" s="761" t="s">
        <v>363</v>
      </c>
      <c r="AE34" s="783" t="s">
        <v>362</v>
      </c>
      <c r="AF34" s="783"/>
      <c r="AG34" s="761" t="s">
        <v>364</v>
      </c>
      <c r="AH34" s="761" t="s">
        <v>363</v>
      </c>
      <c r="AI34" s="783" t="s">
        <v>362</v>
      </c>
      <c r="AJ34" s="783"/>
      <c r="AK34" s="780"/>
      <c r="AL34" s="781"/>
      <c r="AM34" s="781"/>
      <c r="AN34" s="781"/>
      <c r="AO34" s="782"/>
      <c r="AP34" s="2"/>
      <c r="AQ34" s="784">
        <f>+Y32+Z32</f>
        <v>0</v>
      </c>
      <c r="AR34" s="785"/>
      <c r="AS34" s="784">
        <f>+AA32+AB32</f>
        <v>0</v>
      </c>
      <c r="AT34" s="785"/>
    </row>
    <row r="35" spans="2:86" ht="12" customHeight="1" x14ac:dyDescent="0.15">
      <c r="B35" s="410"/>
      <c r="C35" s="736"/>
      <c r="D35" s="731"/>
      <c r="E35" s="731"/>
      <c r="F35" s="731"/>
      <c r="G35" s="731"/>
      <c r="H35" s="731"/>
      <c r="I35" s="731"/>
      <c r="J35" s="732"/>
      <c r="K35" s="747"/>
      <c r="L35" s="747"/>
      <c r="M35" s="747"/>
      <c r="N35" s="747"/>
      <c r="O35" s="747" t="s">
        <v>577</v>
      </c>
      <c r="P35" s="747"/>
      <c r="Q35" s="747"/>
      <c r="R35" s="747"/>
      <c r="S35" s="747"/>
      <c r="T35" s="747"/>
      <c r="U35" s="747"/>
      <c r="V35" s="747"/>
      <c r="W35" s="747"/>
      <c r="X35" s="747"/>
      <c r="Y35" s="768" t="str">
        <f>IF(Y32=0,"",1)</f>
        <v/>
      </c>
      <c r="Z35" s="768" t="str">
        <f>IF(Z32=0,"",1)</f>
        <v/>
      </c>
      <c r="AA35" s="786" t="str">
        <f>IF(AQ34=1,"",IF(AS34&gt;0,1,""))</f>
        <v/>
      </c>
      <c r="AB35" s="787"/>
      <c r="AC35" s="768">
        <f>+AC32</f>
        <v>0</v>
      </c>
      <c r="AD35" s="768">
        <f>AD32</f>
        <v>0</v>
      </c>
      <c r="AE35" s="786">
        <f>AE32+AF32</f>
        <v>0</v>
      </c>
      <c r="AF35" s="787"/>
      <c r="AG35" s="768">
        <f>AG32</f>
        <v>0</v>
      </c>
      <c r="AH35" s="768">
        <f>AH32</f>
        <v>0</v>
      </c>
      <c r="AI35" s="786">
        <f>AI32+AJ32</f>
        <v>0</v>
      </c>
      <c r="AJ35" s="787"/>
      <c r="AK35" s="780"/>
      <c r="AL35" s="781"/>
      <c r="AM35" s="781"/>
      <c r="AN35" s="781"/>
      <c r="AO35" s="782"/>
      <c r="AP35" s="2"/>
      <c r="AQ35" s="723">
        <f>+Y32+AC35+AG35</f>
        <v>0</v>
      </c>
      <c r="AR35" s="723">
        <f>+Z32+AD35+AH35</f>
        <v>0</v>
      </c>
      <c r="AS35" s="788">
        <f>+AS34+AE35+AI35</f>
        <v>0</v>
      </c>
      <c r="AT35" s="789"/>
    </row>
    <row r="36" spans="2:86" ht="12" customHeight="1" x14ac:dyDescent="0.15">
      <c r="B36" s="410"/>
      <c r="C36" s="736"/>
      <c r="D36" s="731"/>
      <c r="E36" s="731"/>
      <c r="F36" s="731"/>
      <c r="G36" s="731"/>
      <c r="H36" s="731"/>
      <c r="I36" s="731"/>
      <c r="J36" s="732"/>
      <c r="K36" s="747"/>
      <c r="L36" s="747"/>
      <c r="M36" s="747"/>
      <c r="N36" s="747"/>
      <c r="O36" s="747" t="s">
        <v>578</v>
      </c>
      <c r="P36" s="747"/>
      <c r="Q36" s="747"/>
      <c r="R36" s="747"/>
      <c r="S36" s="747"/>
      <c r="T36" s="747"/>
      <c r="U36" s="747"/>
      <c r="V36" s="747"/>
      <c r="W36" s="747"/>
      <c r="X36" s="747"/>
      <c r="Y36" s="740" t="s">
        <v>154</v>
      </c>
      <c r="Z36" s="741"/>
      <c r="AA36" s="741"/>
      <c r="AB36" s="767"/>
      <c r="AC36" s="740" t="s">
        <v>154</v>
      </c>
      <c r="AD36" s="741"/>
      <c r="AE36" s="741"/>
      <c r="AF36" s="767"/>
      <c r="AG36" s="740" t="s">
        <v>154</v>
      </c>
      <c r="AH36" s="741"/>
      <c r="AI36" s="741"/>
      <c r="AJ36" s="767"/>
      <c r="AK36" s="780"/>
      <c r="AL36" s="781"/>
      <c r="AM36" s="781"/>
      <c r="AN36" s="781"/>
      <c r="AO36" s="782"/>
      <c r="AP36" s="2"/>
      <c r="AQ36" s="223" t="str">
        <f>IF(AQ35&gt;0,"Ⅳ",IF(AR35&gt;0,"Ⅲ",IF(AS35&gt;0,"Ⅱ","Ⅰ")))</f>
        <v>Ⅰ</v>
      </c>
      <c r="AR36" s="223"/>
      <c r="AS36" s="223"/>
      <c r="AT36" s="223"/>
    </row>
    <row r="37" spans="2:86" ht="12" customHeight="1" x14ac:dyDescent="0.15">
      <c r="B37" s="410"/>
      <c r="C37" s="736"/>
      <c r="D37" s="731"/>
      <c r="E37" s="731"/>
      <c r="F37" s="731"/>
      <c r="G37" s="731"/>
      <c r="H37" s="731"/>
      <c r="I37" s="731"/>
      <c r="J37" s="732"/>
      <c r="K37" s="747"/>
      <c r="L37" s="747"/>
      <c r="M37" s="747"/>
      <c r="N37" s="747"/>
      <c r="O37" s="747" t="s">
        <v>579</v>
      </c>
      <c r="P37" s="747"/>
      <c r="Q37" s="747"/>
      <c r="R37" s="747"/>
      <c r="S37" s="747"/>
      <c r="T37" s="747"/>
      <c r="U37" s="747"/>
      <c r="V37" s="747"/>
      <c r="W37" s="747"/>
      <c r="X37" s="747"/>
      <c r="Y37" s="740" t="s">
        <v>154</v>
      </c>
      <c r="Z37" s="741"/>
      <c r="AA37" s="741"/>
      <c r="AB37" s="741"/>
      <c r="AC37" s="741"/>
      <c r="AD37" s="741"/>
      <c r="AE37" s="741"/>
      <c r="AF37" s="741"/>
      <c r="AG37" s="741"/>
      <c r="AH37" s="741"/>
      <c r="AI37" s="741"/>
      <c r="AJ37" s="767"/>
      <c r="AK37" s="790"/>
      <c r="AL37" s="791"/>
      <c r="AM37" s="791"/>
      <c r="AN37" s="791"/>
      <c r="AO37" s="792"/>
      <c r="AP37" s="2"/>
    </row>
    <row r="38" spans="2:86" ht="14.25" customHeight="1" x14ac:dyDescent="0.15">
      <c r="B38" s="410"/>
      <c r="C38" s="736"/>
      <c r="D38" s="731"/>
      <c r="E38" s="731"/>
      <c r="F38" s="731"/>
      <c r="G38" s="731"/>
      <c r="H38" s="731"/>
      <c r="I38" s="731"/>
      <c r="J38" s="732"/>
      <c r="K38" s="747" t="s">
        <v>105</v>
      </c>
      <c r="L38" s="793"/>
      <c r="M38" s="793"/>
      <c r="N38" s="793"/>
      <c r="O38" s="793"/>
      <c r="P38" s="793"/>
      <c r="Q38" s="793"/>
      <c r="R38" s="793"/>
      <c r="S38" s="793"/>
      <c r="T38" s="793"/>
      <c r="U38" s="793"/>
      <c r="V38" s="793"/>
      <c r="W38" s="793"/>
      <c r="X38" s="793"/>
      <c r="Y38" s="793"/>
      <c r="Z38" s="793"/>
      <c r="AA38" s="793"/>
      <c r="AB38" s="793"/>
      <c r="AC38" s="793"/>
      <c r="AD38" s="793"/>
      <c r="AE38" s="793"/>
      <c r="AF38" s="793"/>
      <c r="AG38" s="793"/>
      <c r="AH38" s="793"/>
      <c r="AI38" s="793"/>
      <c r="AJ38" s="793"/>
      <c r="AK38" s="793"/>
      <c r="AL38" s="793"/>
      <c r="AM38" s="793"/>
      <c r="AN38" s="793"/>
      <c r="AO38" s="793"/>
      <c r="AP38" s="2"/>
    </row>
    <row r="39" spans="2:86" ht="14.25" customHeight="1" x14ac:dyDescent="0.15">
      <c r="B39" s="410"/>
      <c r="C39" s="736"/>
      <c r="D39" s="731"/>
      <c r="E39" s="731"/>
      <c r="F39" s="731"/>
      <c r="G39" s="731"/>
      <c r="H39" s="731"/>
      <c r="I39" s="731"/>
      <c r="J39" s="732"/>
      <c r="K39" s="747"/>
      <c r="L39" s="793"/>
      <c r="M39" s="793"/>
      <c r="N39" s="793"/>
      <c r="O39" s="793"/>
      <c r="P39" s="793"/>
      <c r="Q39" s="793"/>
      <c r="R39" s="793"/>
      <c r="S39" s="793"/>
      <c r="T39" s="793"/>
      <c r="U39" s="793"/>
      <c r="V39" s="793"/>
      <c r="W39" s="793"/>
      <c r="X39" s="793"/>
      <c r="Y39" s="793"/>
      <c r="Z39" s="793"/>
      <c r="AA39" s="793"/>
      <c r="AB39" s="793"/>
      <c r="AC39" s="793"/>
      <c r="AD39" s="793"/>
      <c r="AE39" s="793"/>
      <c r="AF39" s="793"/>
      <c r="AG39" s="793"/>
      <c r="AH39" s="793"/>
      <c r="AI39" s="793"/>
      <c r="AJ39" s="793"/>
      <c r="AK39" s="793"/>
      <c r="AL39" s="793"/>
      <c r="AM39" s="793"/>
      <c r="AN39" s="793"/>
      <c r="AO39" s="793"/>
      <c r="AP39" s="2"/>
    </row>
    <row r="40" spans="2:86" ht="12" customHeight="1" x14ac:dyDescent="0.15">
      <c r="B40" s="410"/>
      <c r="C40" s="736"/>
      <c r="D40" s="731"/>
      <c r="E40" s="731"/>
      <c r="F40" s="731"/>
      <c r="G40" s="731"/>
      <c r="H40" s="731"/>
      <c r="I40" s="731"/>
      <c r="J40" s="732"/>
      <c r="K40" s="794" t="s">
        <v>580</v>
      </c>
      <c r="L40" s="794"/>
      <c r="M40" s="794"/>
      <c r="N40" s="794"/>
      <c r="O40" s="794"/>
      <c r="P40" s="794"/>
      <c r="Q40" s="794"/>
      <c r="R40" s="794"/>
      <c r="S40" s="794"/>
      <c r="T40" s="794"/>
      <c r="U40" s="794"/>
      <c r="V40" s="794"/>
      <c r="W40" s="794"/>
      <c r="X40" s="794"/>
      <c r="Y40" s="794"/>
      <c r="Z40" s="794"/>
      <c r="AA40" s="794"/>
      <c r="AB40" s="794"/>
      <c r="AC40" s="794"/>
      <c r="AD40" s="794"/>
      <c r="AE40" s="794"/>
      <c r="AF40" s="794"/>
      <c r="AG40" s="794"/>
      <c r="AH40" s="794"/>
      <c r="AI40" s="794"/>
      <c r="AJ40" s="794"/>
      <c r="AK40" s="794"/>
      <c r="AL40" s="794"/>
      <c r="AM40" s="794"/>
      <c r="AN40" s="794"/>
      <c r="AO40" s="794"/>
      <c r="AP40" s="2"/>
    </row>
    <row r="41" spans="2:86" ht="12" customHeight="1" x14ac:dyDescent="0.15">
      <c r="B41" s="410"/>
      <c r="C41" s="736"/>
      <c r="D41" s="731"/>
      <c r="E41" s="731"/>
      <c r="F41" s="731"/>
      <c r="G41" s="731"/>
      <c r="H41" s="731"/>
      <c r="I41" s="731"/>
      <c r="J41" s="732"/>
      <c r="K41" s="795" t="s">
        <v>581</v>
      </c>
      <c r="L41" s="795"/>
      <c r="M41" s="795"/>
      <c r="N41" s="795"/>
      <c r="O41" s="795"/>
      <c r="P41" s="795"/>
      <c r="Q41" s="795"/>
      <c r="R41" s="795"/>
      <c r="S41" s="795"/>
      <c r="T41" s="795"/>
      <c r="U41" s="795"/>
      <c r="V41" s="795"/>
      <c r="W41" s="795"/>
      <c r="X41" s="795"/>
      <c r="Y41" s="795"/>
      <c r="Z41" s="795"/>
      <c r="AA41" s="795"/>
      <c r="AB41" s="795"/>
      <c r="AC41" s="795"/>
      <c r="AD41" s="795"/>
      <c r="AE41" s="795"/>
      <c r="AF41" s="795"/>
      <c r="AG41" s="795"/>
      <c r="AH41" s="795"/>
      <c r="AI41" s="795"/>
      <c r="AJ41" s="795"/>
      <c r="AK41" s="795"/>
      <c r="AL41" s="795"/>
      <c r="AM41" s="795"/>
      <c r="AN41" s="795"/>
      <c r="AO41" s="795"/>
      <c r="AP41" s="2"/>
    </row>
    <row r="42" spans="2:86" ht="12" customHeight="1" x14ac:dyDescent="0.15">
      <c r="B42" s="410"/>
      <c r="C42" s="736"/>
      <c r="D42" s="731"/>
      <c r="E42" s="731"/>
      <c r="F42" s="731"/>
      <c r="G42" s="731"/>
      <c r="H42" s="731"/>
      <c r="I42" s="731"/>
      <c r="J42" s="732"/>
      <c r="K42" s="796" t="s">
        <v>582</v>
      </c>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c r="AK42" s="797"/>
      <c r="AL42" s="797"/>
      <c r="AM42" s="797"/>
      <c r="AN42" s="797"/>
      <c r="AO42" s="798"/>
      <c r="AP42" s="2"/>
    </row>
    <row r="43" spans="2:86" ht="12" customHeight="1" x14ac:dyDescent="0.15">
      <c r="B43" s="410"/>
      <c r="C43" s="736"/>
      <c r="D43" s="731"/>
      <c r="E43" s="731"/>
      <c r="F43" s="731"/>
      <c r="G43" s="731"/>
      <c r="H43" s="731"/>
      <c r="I43" s="731"/>
      <c r="J43" s="732"/>
      <c r="K43" s="796" t="s">
        <v>583</v>
      </c>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c r="AK43" s="797"/>
      <c r="AL43" s="797"/>
      <c r="AM43" s="797"/>
      <c r="AN43" s="797"/>
      <c r="AO43" s="798"/>
      <c r="AP43" s="2"/>
    </row>
    <row r="44" spans="2:86" ht="12" customHeight="1" x14ac:dyDescent="0.15">
      <c r="B44" s="410"/>
      <c r="C44" s="736"/>
      <c r="D44" s="731"/>
      <c r="E44" s="731"/>
      <c r="F44" s="731"/>
      <c r="G44" s="731"/>
      <c r="H44" s="731"/>
      <c r="I44" s="731"/>
      <c r="J44" s="732"/>
      <c r="K44" s="799" t="s">
        <v>584</v>
      </c>
      <c r="L44" s="800"/>
      <c r="M44" s="800"/>
      <c r="N44" s="800"/>
      <c r="O44" s="800"/>
      <c r="P44" s="800"/>
      <c r="Q44" s="800"/>
      <c r="R44" s="800"/>
      <c r="S44" s="800"/>
      <c r="T44" s="800"/>
      <c r="U44" s="800"/>
      <c r="V44" s="800"/>
      <c r="W44" s="800"/>
      <c r="X44" s="800"/>
      <c r="Y44" s="800"/>
      <c r="Z44" s="800"/>
      <c r="AA44" s="800"/>
      <c r="AB44" s="800"/>
      <c r="AC44" s="800"/>
      <c r="AD44" s="800"/>
      <c r="AE44" s="800"/>
      <c r="AF44" s="800"/>
      <c r="AG44" s="800"/>
      <c r="AH44" s="800"/>
      <c r="AI44" s="800"/>
      <c r="AJ44" s="800"/>
      <c r="AK44" s="800"/>
      <c r="AL44" s="800"/>
      <c r="AM44" s="800"/>
      <c r="AN44" s="800"/>
      <c r="AO44" s="801"/>
      <c r="AP44" s="2"/>
    </row>
    <row r="45" spans="2:86" ht="12" customHeight="1" x14ac:dyDescent="0.15">
      <c r="B45" s="302"/>
      <c r="C45" s="802"/>
      <c r="D45" s="803"/>
      <c r="E45" s="803"/>
      <c r="F45" s="803"/>
      <c r="G45" s="803"/>
      <c r="H45" s="803"/>
      <c r="I45" s="803"/>
      <c r="J45" s="804"/>
      <c r="K45" s="805"/>
      <c r="L45" s="806"/>
      <c r="M45" s="806"/>
      <c r="N45" s="806"/>
      <c r="O45" s="806"/>
      <c r="P45" s="806"/>
      <c r="Q45" s="806"/>
      <c r="R45" s="806"/>
      <c r="S45" s="806"/>
      <c r="T45" s="806"/>
      <c r="U45" s="806"/>
      <c r="V45" s="806"/>
      <c r="W45" s="806"/>
      <c r="X45" s="806"/>
      <c r="Y45" s="806"/>
      <c r="Z45" s="806"/>
      <c r="AA45" s="806"/>
      <c r="AB45" s="806"/>
      <c r="AC45" s="806"/>
      <c r="AD45" s="806"/>
      <c r="AE45" s="806"/>
      <c r="AF45" s="806"/>
      <c r="AG45" s="806"/>
      <c r="AH45" s="806"/>
      <c r="AI45" s="806"/>
      <c r="AJ45" s="806"/>
      <c r="AK45" s="806"/>
      <c r="AL45" s="806"/>
      <c r="AM45" s="806"/>
      <c r="AN45" s="806"/>
      <c r="AO45" s="807"/>
      <c r="AP45" s="2"/>
    </row>
    <row r="46" spans="2:86" s="513" customFormat="1" ht="12" customHeight="1" x14ac:dyDescent="0.15">
      <c r="B46" s="2" t="s">
        <v>585</v>
      </c>
      <c r="AQ46" s="684"/>
      <c r="AR46" s="684"/>
      <c r="AS46" s="684"/>
      <c r="AT46" s="684"/>
      <c r="AU46" s="684"/>
      <c r="AV46" s="684"/>
      <c r="AW46" s="684"/>
      <c r="AX46" s="684"/>
      <c r="AY46" s="684"/>
      <c r="AZ46" s="684"/>
      <c r="BA46" s="684"/>
      <c r="BB46" s="684"/>
      <c r="BC46" s="684"/>
      <c r="BD46" s="684"/>
      <c r="BE46" s="684"/>
      <c r="BF46" s="684"/>
      <c r="BG46" s="684"/>
      <c r="BH46" s="684"/>
      <c r="BI46" s="684"/>
      <c r="BJ46" s="684"/>
      <c r="BK46" s="684"/>
      <c r="BL46" s="684"/>
      <c r="BM46" s="684"/>
      <c r="BN46" s="684"/>
      <c r="BO46" s="684"/>
      <c r="BP46" s="684"/>
      <c r="BQ46" s="684"/>
      <c r="BR46" s="684"/>
      <c r="BS46" s="684"/>
      <c r="BT46" s="684"/>
      <c r="BU46" s="684"/>
      <c r="BV46" s="684"/>
      <c r="BW46" s="684"/>
      <c r="BX46" s="684"/>
      <c r="BY46" s="684"/>
      <c r="BZ46" s="684"/>
      <c r="CA46" s="684"/>
      <c r="CB46" s="684"/>
      <c r="CC46" s="684"/>
      <c r="CD46" s="684"/>
      <c r="CE46" s="684"/>
      <c r="CF46" s="684"/>
      <c r="CG46" s="684"/>
      <c r="CH46" s="684"/>
    </row>
    <row r="47" spans="2:86" ht="12" customHeight="1" x14ac:dyDescent="0.15">
      <c r="B47" s="2" t="s">
        <v>586</v>
      </c>
    </row>
    <row r="48" spans="2:86" ht="12" customHeight="1" x14ac:dyDescent="0.15">
      <c r="B48" s="2" t="s">
        <v>587</v>
      </c>
    </row>
    <row r="49" spans="2:2" ht="12" customHeight="1" x14ac:dyDescent="0.15">
      <c r="B49" s="2" t="s">
        <v>588</v>
      </c>
    </row>
    <row r="50" spans="2:2" ht="12" customHeight="1" x14ac:dyDescent="0.15">
      <c r="B50" s="2" t="s">
        <v>589</v>
      </c>
    </row>
    <row r="51" spans="2:2" ht="12" customHeight="1" x14ac:dyDescent="0.15">
      <c r="B51" s="2" t="s">
        <v>590</v>
      </c>
    </row>
    <row r="52" spans="2:2" x14ac:dyDescent="0.15">
      <c r="B52" s="2" t="s">
        <v>591</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10"/>
  <conditionalFormatting sqref="Y11:AB30 AG11:AJ30">
    <cfRule type="expression" dxfId="5" priority="3">
      <formula>$AQ11=2</formula>
    </cfRule>
  </conditionalFormatting>
  <conditionalFormatting sqref="Y11:AF30">
    <cfRule type="expression" dxfId="4" priority="2">
      <formula>$AQ11=3</formula>
    </cfRule>
  </conditionalFormatting>
  <conditionalFormatting sqref="AC11:AJ30">
    <cfRule type="expression" dxfId="3" priority="1">
      <formula>$AQ11=1</formula>
    </cfRule>
  </conditionalFormatting>
  <dataValidations count="2">
    <dataValidation type="list" allowBlank="1" showInputMessage="1" showErrorMessage="1" sqref="N11:O30 R11:T30" xr:uid="{2B66B408-011B-4FEA-AAE7-C6E5D0D80E14}">
      <formula1>INDIRECT(L11)</formula1>
    </dataValidation>
    <dataValidation type="list" allowBlank="1" showInputMessage="1" showErrorMessage="1" sqref="Y11:AB30" xr:uid="{6BC56629-82A1-49C3-8F50-352CD998B02F}">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0D544-F657-462D-8F1F-DEBCCB7FDF97}">
  <dimension ref="B2:BM21"/>
  <sheetViews>
    <sheetView showGridLines="0" view="pageBreakPreview" zoomScaleNormal="100" zoomScaleSheetLayoutView="100" workbookViewId="0">
      <selection activeCell="AK11" sqref="AK11:AO11"/>
    </sheetView>
  </sheetViews>
  <sheetFormatPr defaultRowHeight="13.5" x14ac:dyDescent="0.15"/>
  <cols>
    <col min="1" max="1" width="1.875" customWidth="1"/>
    <col min="2" max="60" width="2.125" style="850" customWidth="1"/>
    <col min="61" max="61" width="0.625" style="850" customWidth="1"/>
    <col min="62" max="62" width="2.125" style="850" customWidth="1"/>
    <col min="63" max="63" width="1" style="850" customWidth="1"/>
    <col min="64" max="65" width="2.125" style="850" customWidth="1"/>
  </cols>
  <sheetData>
    <row r="2" spans="2:63" s="24" customFormat="1" ht="14.25" customHeight="1" x14ac:dyDescent="0.15">
      <c r="B2" s="808" t="s">
        <v>636</v>
      </c>
      <c r="C2" s="809"/>
      <c r="D2" s="809"/>
      <c r="E2" s="809"/>
      <c r="F2" s="809"/>
      <c r="G2" s="809"/>
      <c r="H2" s="809"/>
      <c r="I2" s="809"/>
      <c r="J2" s="809"/>
      <c r="K2" s="809"/>
      <c r="L2" s="809"/>
      <c r="M2" s="809"/>
      <c r="N2" s="809"/>
      <c r="O2" s="809"/>
      <c r="P2" s="809"/>
      <c r="Q2" s="809"/>
      <c r="R2" s="809"/>
      <c r="S2" s="809"/>
      <c r="T2" s="809"/>
      <c r="U2" s="809"/>
      <c r="V2" s="809"/>
      <c r="W2" s="809"/>
      <c r="X2" s="809"/>
      <c r="Y2" s="809"/>
      <c r="Z2" s="809"/>
      <c r="AA2" s="809"/>
      <c r="AB2" s="809"/>
      <c r="AC2" s="809"/>
      <c r="AD2" s="809"/>
      <c r="AE2" s="809"/>
      <c r="AF2" s="809"/>
      <c r="AG2" s="809"/>
      <c r="AH2" s="809"/>
      <c r="AI2" s="809"/>
      <c r="AJ2" s="809"/>
      <c r="AK2" s="809"/>
      <c r="AL2" s="809"/>
      <c r="AM2" s="809"/>
      <c r="AN2" s="809"/>
      <c r="AO2" s="809"/>
      <c r="AP2" s="809"/>
      <c r="AQ2" s="809"/>
      <c r="AR2" s="809"/>
      <c r="AS2" s="809"/>
      <c r="AT2" s="809"/>
      <c r="AU2" s="809"/>
      <c r="AV2" s="809"/>
      <c r="AW2" s="809"/>
      <c r="AX2" s="809"/>
      <c r="AY2" s="809"/>
      <c r="AZ2" s="809"/>
      <c r="BA2" s="809"/>
      <c r="BB2" s="809"/>
      <c r="BC2" s="809"/>
      <c r="BD2" s="809"/>
      <c r="BE2" s="809"/>
      <c r="BF2" s="809"/>
      <c r="BG2" s="809"/>
      <c r="BH2" s="809"/>
      <c r="BI2" s="809"/>
      <c r="BJ2" s="809"/>
      <c r="BK2" s="809"/>
    </row>
    <row r="3" spans="2:63" s="828" customFormat="1" ht="17.25" customHeight="1" x14ac:dyDescent="0.15">
      <c r="B3" s="810" t="s">
        <v>8</v>
      </c>
      <c r="C3" s="811"/>
      <c r="D3" s="811"/>
      <c r="E3" s="812"/>
      <c r="F3" s="813" t="s">
        <v>544</v>
      </c>
      <c r="G3" s="814"/>
      <c r="H3" s="814"/>
      <c r="I3" s="814"/>
      <c r="J3" s="814"/>
      <c r="K3" s="814"/>
      <c r="L3" s="814"/>
      <c r="M3" s="814"/>
      <c r="N3" s="814"/>
      <c r="O3" s="814"/>
      <c r="P3" s="814"/>
      <c r="Q3" s="814"/>
      <c r="R3" s="814"/>
      <c r="S3" s="814"/>
      <c r="T3" s="815"/>
      <c r="U3" s="816" t="s">
        <v>637</v>
      </c>
      <c r="V3" s="817"/>
      <c r="W3" s="817"/>
      <c r="X3" s="334"/>
      <c r="Y3" s="334"/>
      <c r="Z3" s="818" t="s">
        <v>339</v>
      </c>
      <c r="AA3" s="819"/>
      <c r="AB3" s="819"/>
      <c r="AC3" s="819"/>
      <c r="AD3" s="819"/>
      <c r="AE3" s="819"/>
      <c r="AF3" s="819"/>
      <c r="AG3" s="819"/>
      <c r="AH3" s="820"/>
      <c r="AI3" s="816" t="s">
        <v>638</v>
      </c>
      <c r="AJ3" s="334"/>
      <c r="AK3" s="334"/>
      <c r="AL3" s="334"/>
      <c r="AM3" s="334"/>
      <c r="AN3" s="335"/>
      <c r="AO3" s="821" t="s">
        <v>349</v>
      </c>
      <c r="AP3" s="334"/>
      <c r="AQ3" s="334"/>
      <c r="AR3" s="334"/>
      <c r="AS3" s="334"/>
      <c r="AT3" s="334"/>
      <c r="AU3" s="334"/>
      <c r="AV3" s="335"/>
      <c r="AW3" s="822" t="s">
        <v>383</v>
      </c>
      <c r="AX3" s="823"/>
      <c r="AY3" s="823"/>
      <c r="AZ3" s="823"/>
      <c r="BA3" s="823"/>
      <c r="BB3" s="824"/>
      <c r="BC3" s="825">
        <v>45113</v>
      </c>
      <c r="BD3" s="826"/>
      <c r="BE3" s="826"/>
      <c r="BF3" s="826"/>
      <c r="BG3" s="826"/>
      <c r="BH3" s="826"/>
      <c r="BI3" s="826"/>
      <c r="BJ3" s="826"/>
      <c r="BK3" s="827"/>
    </row>
    <row r="4" spans="2:63" s="828" customFormat="1" ht="17.25" customHeight="1" x14ac:dyDescent="0.15">
      <c r="B4" s="829" t="s">
        <v>639</v>
      </c>
      <c r="C4" s="830"/>
      <c r="D4" s="830"/>
      <c r="E4" s="831"/>
      <c r="F4" s="832" t="s">
        <v>550</v>
      </c>
      <c r="G4" s="833"/>
      <c r="H4" s="833"/>
      <c r="I4" s="833"/>
      <c r="J4" s="833"/>
      <c r="K4" s="833"/>
      <c r="L4" s="833"/>
      <c r="M4" s="833"/>
      <c r="N4" s="833"/>
      <c r="O4" s="833"/>
      <c r="P4" s="833"/>
      <c r="Q4" s="833"/>
      <c r="R4" s="833"/>
      <c r="S4" s="833"/>
      <c r="T4" s="834"/>
      <c r="U4" s="816" t="s">
        <v>640</v>
      </c>
      <c r="V4" s="817"/>
      <c r="W4" s="817"/>
      <c r="X4" s="334"/>
      <c r="Y4" s="334"/>
      <c r="Z4" s="835" t="s">
        <v>315</v>
      </c>
      <c r="AA4" s="836"/>
      <c r="AB4" s="836"/>
      <c r="AC4" s="836"/>
      <c r="AD4" s="836"/>
      <c r="AE4" s="836"/>
      <c r="AF4" s="836"/>
      <c r="AG4" s="836"/>
      <c r="AH4" s="837"/>
      <c r="AI4" s="816" t="s">
        <v>463</v>
      </c>
      <c r="AJ4" s="334"/>
      <c r="AK4" s="334"/>
      <c r="AL4" s="334"/>
      <c r="AM4" s="334"/>
      <c r="AN4" s="335"/>
      <c r="AO4" s="838" t="s">
        <v>354</v>
      </c>
      <c r="AP4" s="564"/>
      <c r="AQ4" s="564"/>
      <c r="AR4" s="564"/>
      <c r="AS4" s="564"/>
      <c r="AT4" s="564"/>
      <c r="AU4" s="564"/>
      <c r="AV4" s="565"/>
      <c r="AW4" s="839"/>
      <c r="AX4" s="840"/>
      <c r="AY4" s="840"/>
      <c r="AZ4" s="840"/>
      <c r="BA4" s="840"/>
      <c r="BB4" s="841"/>
      <c r="BC4" s="842"/>
      <c r="BD4" s="843"/>
      <c r="BE4" s="843"/>
      <c r="BF4" s="843"/>
      <c r="BG4" s="843"/>
      <c r="BH4" s="843"/>
      <c r="BI4" s="843"/>
      <c r="BJ4" s="843"/>
      <c r="BK4" s="844"/>
    </row>
    <row r="5" spans="2:63" ht="42.75" customHeight="1" x14ac:dyDescent="0.15">
      <c r="B5" s="845" t="s">
        <v>641</v>
      </c>
      <c r="C5" s="846"/>
      <c r="D5" s="846"/>
      <c r="E5" s="846"/>
      <c r="F5" s="846"/>
      <c r="G5" s="847"/>
      <c r="H5" s="848" t="s">
        <v>642</v>
      </c>
      <c r="I5" s="846"/>
      <c r="J5" s="846"/>
      <c r="K5" s="846"/>
      <c r="L5" s="846"/>
      <c r="M5" s="846"/>
      <c r="N5" s="846"/>
      <c r="O5" s="847"/>
      <c r="P5" s="816" t="s">
        <v>643</v>
      </c>
      <c r="Q5" s="817"/>
      <c r="R5" s="817"/>
      <c r="S5" s="817"/>
      <c r="T5" s="817"/>
      <c r="U5" s="817"/>
      <c r="V5" s="817"/>
      <c r="W5" s="817"/>
      <c r="X5" s="817"/>
      <c r="Y5" s="817"/>
      <c r="Z5" s="817"/>
      <c r="AA5" s="817"/>
      <c r="AB5" s="817"/>
      <c r="AC5" s="817"/>
      <c r="AD5" s="817"/>
      <c r="AE5" s="817"/>
      <c r="AF5" s="817"/>
      <c r="AG5" s="817"/>
      <c r="AH5" s="817"/>
      <c r="AI5" s="817"/>
      <c r="AJ5" s="817"/>
      <c r="AK5" s="817"/>
      <c r="AL5" s="817"/>
      <c r="AM5" s="817"/>
      <c r="AN5" s="816" t="s">
        <v>644</v>
      </c>
      <c r="AO5" s="817"/>
      <c r="AP5" s="817"/>
      <c r="AQ5" s="817"/>
      <c r="AR5" s="817"/>
      <c r="AS5" s="817"/>
      <c r="AT5" s="817"/>
      <c r="AU5" s="817"/>
      <c r="AV5" s="817"/>
      <c r="AW5" s="817"/>
      <c r="AX5" s="817"/>
      <c r="AY5" s="817"/>
      <c r="AZ5" s="817"/>
      <c r="BA5" s="817"/>
      <c r="BB5" s="817"/>
      <c r="BC5" s="817"/>
      <c r="BD5" s="817"/>
      <c r="BE5" s="817"/>
      <c r="BF5" s="817"/>
      <c r="BG5" s="817"/>
      <c r="BH5" s="817"/>
      <c r="BI5" s="817"/>
      <c r="BJ5" s="817"/>
      <c r="BK5" s="849"/>
    </row>
    <row r="6" spans="2:63" ht="29.25" customHeight="1" x14ac:dyDescent="0.15">
      <c r="B6" s="851"/>
      <c r="C6" s="852"/>
      <c r="D6" s="852"/>
      <c r="E6" s="852"/>
      <c r="F6" s="852"/>
      <c r="G6" s="853"/>
      <c r="H6" s="854"/>
      <c r="I6" s="854"/>
      <c r="J6" s="854"/>
      <c r="K6" s="854"/>
      <c r="L6" s="854"/>
      <c r="M6" s="854"/>
      <c r="N6" s="854"/>
      <c r="O6" s="854"/>
      <c r="P6" s="855"/>
      <c r="Q6" s="856"/>
      <c r="R6" s="856"/>
      <c r="S6" s="856"/>
      <c r="T6" s="856"/>
      <c r="U6" s="856"/>
      <c r="V6" s="856"/>
      <c r="W6" s="856"/>
      <c r="X6" s="856"/>
      <c r="Y6" s="856"/>
      <c r="Z6" s="856"/>
      <c r="AA6" s="856"/>
      <c r="AB6" s="856"/>
      <c r="AC6" s="856"/>
      <c r="AD6" s="856"/>
      <c r="AE6" s="856"/>
      <c r="AF6" s="856"/>
      <c r="AG6" s="856"/>
      <c r="AH6" s="856"/>
      <c r="AI6" s="856"/>
      <c r="AJ6" s="856"/>
      <c r="AK6" s="856"/>
      <c r="AL6" s="856"/>
      <c r="AM6" s="856"/>
      <c r="AN6" s="857"/>
      <c r="AO6" s="858"/>
      <c r="AP6" s="858"/>
      <c r="AQ6" s="858"/>
      <c r="AR6" s="858"/>
      <c r="AS6" s="858"/>
      <c r="AT6" s="858"/>
      <c r="AU6" s="858"/>
      <c r="AV6" s="858"/>
      <c r="AW6" s="858"/>
      <c r="AX6" s="858"/>
      <c r="AY6" s="858"/>
      <c r="AZ6" s="858"/>
      <c r="BA6" s="858"/>
      <c r="BB6" s="858"/>
      <c r="BC6" s="858"/>
      <c r="BD6" s="858"/>
      <c r="BE6" s="858"/>
      <c r="BF6" s="858"/>
      <c r="BG6" s="858"/>
      <c r="BH6" s="858"/>
      <c r="BI6" s="858"/>
      <c r="BJ6" s="858"/>
      <c r="BK6" s="859"/>
    </row>
    <row r="7" spans="2:63" ht="29.25" customHeight="1" x14ac:dyDescent="0.15">
      <c r="B7" s="851"/>
      <c r="C7" s="852"/>
      <c r="D7" s="852"/>
      <c r="E7" s="852"/>
      <c r="F7" s="852"/>
      <c r="G7" s="853"/>
      <c r="H7" s="854"/>
      <c r="I7" s="854"/>
      <c r="J7" s="854"/>
      <c r="K7" s="854"/>
      <c r="L7" s="854"/>
      <c r="M7" s="854"/>
      <c r="N7" s="854"/>
      <c r="O7" s="854"/>
      <c r="P7" s="855"/>
      <c r="Q7" s="856"/>
      <c r="R7" s="856"/>
      <c r="S7" s="856"/>
      <c r="T7" s="856"/>
      <c r="U7" s="856"/>
      <c r="V7" s="856"/>
      <c r="W7" s="856"/>
      <c r="X7" s="856"/>
      <c r="Y7" s="856"/>
      <c r="Z7" s="856"/>
      <c r="AA7" s="856"/>
      <c r="AB7" s="856"/>
      <c r="AC7" s="856"/>
      <c r="AD7" s="856"/>
      <c r="AE7" s="856"/>
      <c r="AF7" s="856"/>
      <c r="AG7" s="856"/>
      <c r="AH7" s="856"/>
      <c r="AI7" s="856"/>
      <c r="AJ7" s="856"/>
      <c r="AK7" s="856"/>
      <c r="AL7" s="856"/>
      <c r="AM7" s="856"/>
      <c r="AN7" s="857"/>
      <c r="AO7" s="858"/>
      <c r="AP7" s="858"/>
      <c r="AQ7" s="858"/>
      <c r="AR7" s="858"/>
      <c r="AS7" s="858"/>
      <c r="AT7" s="858"/>
      <c r="AU7" s="858"/>
      <c r="AV7" s="858"/>
      <c r="AW7" s="858"/>
      <c r="AX7" s="858"/>
      <c r="AY7" s="858"/>
      <c r="AZ7" s="858"/>
      <c r="BA7" s="858"/>
      <c r="BB7" s="858"/>
      <c r="BC7" s="858"/>
      <c r="BD7" s="858"/>
      <c r="BE7" s="858"/>
      <c r="BF7" s="858"/>
      <c r="BG7" s="858"/>
      <c r="BH7" s="858"/>
      <c r="BI7" s="858"/>
      <c r="BJ7" s="858"/>
      <c r="BK7" s="859"/>
    </row>
    <row r="8" spans="2:63" ht="29.25" customHeight="1" x14ac:dyDescent="0.15">
      <c r="B8" s="860"/>
      <c r="C8" s="861"/>
      <c r="D8" s="861"/>
      <c r="E8" s="861"/>
      <c r="F8" s="861"/>
      <c r="G8" s="862"/>
      <c r="H8" s="854"/>
      <c r="I8" s="854"/>
      <c r="J8" s="854"/>
      <c r="K8" s="854"/>
      <c r="L8" s="854"/>
      <c r="M8" s="854"/>
      <c r="N8" s="854"/>
      <c r="O8" s="854"/>
      <c r="P8" s="863"/>
      <c r="Q8" s="864"/>
      <c r="R8" s="864"/>
      <c r="S8" s="864"/>
      <c r="T8" s="864"/>
      <c r="U8" s="864"/>
      <c r="V8" s="864"/>
      <c r="W8" s="864"/>
      <c r="X8" s="864"/>
      <c r="Y8" s="864"/>
      <c r="Z8" s="864"/>
      <c r="AA8" s="864"/>
      <c r="AB8" s="864"/>
      <c r="AC8" s="864"/>
      <c r="AD8" s="864"/>
      <c r="AE8" s="864"/>
      <c r="AF8" s="864"/>
      <c r="AG8" s="864"/>
      <c r="AH8" s="864"/>
      <c r="AI8" s="864"/>
      <c r="AJ8" s="864"/>
      <c r="AK8" s="864"/>
      <c r="AL8" s="864"/>
      <c r="AM8" s="864"/>
      <c r="AN8" s="863"/>
      <c r="AO8" s="864"/>
      <c r="AP8" s="864"/>
      <c r="AQ8" s="864"/>
      <c r="AR8" s="864"/>
      <c r="AS8" s="864"/>
      <c r="AT8" s="864"/>
      <c r="AU8" s="864"/>
      <c r="AV8" s="864"/>
      <c r="AW8" s="864"/>
      <c r="AX8" s="864"/>
      <c r="AY8" s="864"/>
      <c r="AZ8" s="864"/>
      <c r="BA8" s="864"/>
      <c r="BB8" s="864"/>
      <c r="BC8" s="864"/>
      <c r="BD8" s="864"/>
      <c r="BE8" s="864"/>
      <c r="BF8" s="864"/>
      <c r="BG8" s="864"/>
      <c r="BH8" s="864"/>
      <c r="BI8" s="864"/>
      <c r="BJ8" s="864"/>
      <c r="BK8" s="865"/>
    </row>
    <row r="9" spans="2:63" ht="29.25" customHeight="1" x14ac:dyDescent="0.15">
      <c r="B9" s="860"/>
      <c r="C9" s="861"/>
      <c r="D9" s="861"/>
      <c r="E9" s="861"/>
      <c r="F9" s="861"/>
      <c r="G9" s="862"/>
      <c r="H9" s="854"/>
      <c r="I9" s="854"/>
      <c r="J9" s="854"/>
      <c r="K9" s="854"/>
      <c r="L9" s="854"/>
      <c r="M9" s="854"/>
      <c r="N9" s="854"/>
      <c r="O9" s="854"/>
      <c r="P9" s="863"/>
      <c r="Q9" s="864"/>
      <c r="R9" s="864"/>
      <c r="S9" s="864"/>
      <c r="T9" s="864"/>
      <c r="U9" s="864"/>
      <c r="V9" s="864"/>
      <c r="W9" s="864"/>
      <c r="X9" s="864"/>
      <c r="Y9" s="864"/>
      <c r="Z9" s="864"/>
      <c r="AA9" s="864"/>
      <c r="AB9" s="864"/>
      <c r="AC9" s="864"/>
      <c r="AD9" s="864"/>
      <c r="AE9" s="864"/>
      <c r="AF9" s="864"/>
      <c r="AG9" s="864"/>
      <c r="AH9" s="864"/>
      <c r="AI9" s="864"/>
      <c r="AJ9" s="864"/>
      <c r="AK9" s="864"/>
      <c r="AL9" s="864"/>
      <c r="AM9" s="864"/>
      <c r="AN9" s="863"/>
      <c r="AO9" s="864"/>
      <c r="AP9" s="864"/>
      <c r="AQ9" s="864"/>
      <c r="AR9" s="864"/>
      <c r="AS9" s="864"/>
      <c r="AT9" s="864"/>
      <c r="AU9" s="864"/>
      <c r="AV9" s="864"/>
      <c r="AW9" s="864"/>
      <c r="AX9" s="864"/>
      <c r="AY9" s="864"/>
      <c r="AZ9" s="864"/>
      <c r="BA9" s="864"/>
      <c r="BB9" s="864"/>
      <c r="BC9" s="864"/>
      <c r="BD9" s="864"/>
      <c r="BE9" s="864"/>
      <c r="BF9" s="864"/>
      <c r="BG9" s="864"/>
      <c r="BH9" s="864"/>
      <c r="BI9" s="864"/>
      <c r="BJ9" s="864"/>
      <c r="BK9" s="865"/>
    </row>
    <row r="10" spans="2:63" ht="29.25" customHeight="1" x14ac:dyDescent="0.15">
      <c r="B10" s="860"/>
      <c r="C10" s="861"/>
      <c r="D10" s="861"/>
      <c r="E10" s="861"/>
      <c r="F10" s="861"/>
      <c r="G10" s="862"/>
      <c r="H10" s="854"/>
      <c r="I10" s="854"/>
      <c r="J10" s="854"/>
      <c r="K10" s="854"/>
      <c r="L10" s="854"/>
      <c r="M10" s="854"/>
      <c r="N10" s="854"/>
      <c r="O10" s="854"/>
      <c r="P10" s="863"/>
      <c r="Q10" s="864"/>
      <c r="R10" s="864"/>
      <c r="S10" s="864"/>
      <c r="T10" s="864"/>
      <c r="U10" s="864"/>
      <c r="V10" s="864"/>
      <c r="W10" s="864"/>
      <c r="X10" s="864"/>
      <c r="Y10" s="864"/>
      <c r="Z10" s="864"/>
      <c r="AA10" s="864"/>
      <c r="AB10" s="864"/>
      <c r="AC10" s="864"/>
      <c r="AD10" s="864"/>
      <c r="AE10" s="864"/>
      <c r="AF10" s="864"/>
      <c r="AG10" s="864"/>
      <c r="AH10" s="864"/>
      <c r="AI10" s="864"/>
      <c r="AJ10" s="864"/>
      <c r="AK10" s="864"/>
      <c r="AL10" s="864"/>
      <c r="AM10" s="864"/>
      <c r="AN10" s="863"/>
      <c r="AO10" s="864"/>
      <c r="AP10" s="864"/>
      <c r="AQ10" s="864"/>
      <c r="AR10" s="864"/>
      <c r="AS10" s="864"/>
      <c r="AT10" s="864"/>
      <c r="AU10" s="864"/>
      <c r="AV10" s="864"/>
      <c r="AW10" s="864"/>
      <c r="AX10" s="864"/>
      <c r="AY10" s="864"/>
      <c r="AZ10" s="864"/>
      <c r="BA10" s="864"/>
      <c r="BB10" s="864"/>
      <c r="BC10" s="864"/>
      <c r="BD10" s="864"/>
      <c r="BE10" s="864"/>
      <c r="BF10" s="864"/>
      <c r="BG10" s="864"/>
      <c r="BH10" s="864"/>
      <c r="BI10" s="864"/>
      <c r="BJ10" s="864"/>
      <c r="BK10" s="865"/>
    </row>
    <row r="11" spans="2:63" ht="29.25" customHeight="1" x14ac:dyDescent="0.15">
      <c r="B11" s="860"/>
      <c r="C11" s="861"/>
      <c r="D11" s="861"/>
      <c r="E11" s="861"/>
      <c r="F11" s="861"/>
      <c r="G11" s="862"/>
      <c r="H11" s="854"/>
      <c r="I11" s="854"/>
      <c r="J11" s="854"/>
      <c r="K11" s="854"/>
      <c r="L11" s="854"/>
      <c r="M11" s="854"/>
      <c r="N11" s="854"/>
      <c r="O11" s="854"/>
      <c r="P11" s="863"/>
      <c r="Q11" s="864"/>
      <c r="R11" s="864"/>
      <c r="S11" s="864"/>
      <c r="T11" s="864"/>
      <c r="U11" s="864"/>
      <c r="V11" s="864"/>
      <c r="W11" s="864"/>
      <c r="X11" s="864"/>
      <c r="Y11" s="864"/>
      <c r="Z11" s="864"/>
      <c r="AA11" s="864"/>
      <c r="AB11" s="864"/>
      <c r="AC11" s="864"/>
      <c r="AD11" s="864"/>
      <c r="AE11" s="864"/>
      <c r="AF11" s="864"/>
      <c r="AG11" s="864"/>
      <c r="AH11" s="864"/>
      <c r="AI11" s="864"/>
      <c r="AJ11" s="864"/>
      <c r="AK11" s="864"/>
      <c r="AL11" s="864"/>
      <c r="AM11" s="864"/>
      <c r="AN11" s="863"/>
      <c r="AO11" s="864"/>
      <c r="AP11" s="864"/>
      <c r="AQ11" s="864"/>
      <c r="AR11" s="864"/>
      <c r="AS11" s="864"/>
      <c r="AT11" s="864"/>
      <c r="AU11" s="864"/>
      <c r="AV11" s="864"/>
      <c r="AW11" s="864"/>
      <c r="AX11" s="864"/>
      <c r="AY11" s="864"/>
      <c r="AZ11" s="864"/>
      <c r="BA11" s="864"/>
      <c r="BB11" s="864"/>
      <c r="BC11" s="864"/>
      <c r="BD11" s="864"/>
      <c r="BE11" s="864"/>
      <c r="BF11" s="864"/>
      <c r="BG11" s="864"/>
      <c r="BH11" s="864"/>
      <c r="BI11" s="864"/>
      <c r="BJ11" s="864"/>
      <c r="BK11" s="865"/>
    </row>
    <row r="12" spans="2:63" ht="29.25" customHeight="1" x14ac:dyDescent="0.15">
      <c r="B12" s="860"/>
      <c r="C12" s="861"/>
      <c r="D12" s="861"/>
      <c r="E12" s="861"/>
      <c r="F12" s="861"/>
      <c r="G12" s="862"/>
      <c r="H12" s="854"/>
      <c r="I12" s="854"/>
      <c r="J12" s="854"/>
      <c r="K12" s="854"/>
      <c r="L12" s="854"/>
      <c r="M12" s="854"/>
      <c r="N12" s="854"/>
      <c r="O12" s="854"/>
      <c r="P12" s="863"/>
      <c r="Q12" s="864"/>
      <c r="R12" s="864"/>
      <c r="S12" s="864"/>
      <c r="T12" s="864"/>
      <c r="U12" s="864"/>
      <c r="V12" s="864"/>
      <c r="W12" s="864"/>
      <c r="X12" s="864"/>
      <c r="Y12" s="864"/>
      <c r="Z12" s="864"/>
      <c r="AA12" s="864"/>
      <c r="AB12" s="864"/>
      <c r="AC12" s="864"/>
      <c r="AD12" s="864"/>
      <c r="AE12" s="864"/>
      <c r="AF12" s="864"/>
      <c r="AG12" s="864"/>
      <c r="AH12" s="864"/>
      <c r="AI12" s="864"/>
      <c r="AJ12" s="864"/>
      <c r="AK12" s="864"/>
      <c r="AL12" s="864"/>
      <c r="AM12" s="864"/>
      <c r="AN12" s="863"/>
      <c r="AO12" s="864"/>
      <c r="AP12" s="864"/>
      <c r="AQ12" s="864"/>
      <c r="AR12" s="864"/>
      <c r="AS12" s="864"/>
      <c r="AT12" s="864"/>
      <c r="AU12" s="864"/>
      <c r="AV12" s="864"/>
      <c r="AW12" s="864"/>
      <c r="AX12" s="864"/>
      <c r="AY12" s="864"/>
      <c r="AZ12" s="864"/>
      <c r="BA12" s="864"/>
      <c r="BB12" s="864"/>
      <c r="BC12" s="864"/>
      <c r="BD12" s="864"/>
      <c r="BE12" s="864"/>
      <c r="BF12" s="864"/>
      <c r="BG12" s="864"/>
      <c r="BH12" s="864"/>
      <c r="BI12" s="864"/>
      <c r="BJ12" s="864"/>
      <c r="BK12" s="865"/>
    </row>
    <row r="13" spans="2:63" ht="29.25" customHeight="1" x14ac:dyDescent="0.15">
      <c r="B13" s="860"/>
      <c r="C13" s="861"/>
      <c r="D13" s="861"/>
      <c r="E13" s="861"/>
      <c r="F13" s="861"/>
      <c r="G13" s="862"/>
      <c r="H13" s="854"/>
      <c r="I13" s="854"/>
      <c r="J13" s="854"/>
      <c r="K13" s="854"/>
      <c r="L13" s="854"/>
      <c r="M13" s="854"/>
      <c r="N13" s="854"/>
      <c r="O13" s="854"/>
      <c r="P13" s="863"/>
      <c r="Q13" s="864"/>
      <c r="R13" s="864"/>
      <c r="S13" s="864"/>
      <c r="T13" s="864"/>
      <c r="U13" s="864"/>
      <c r="V13" s="864"/>
      <c r="W13" s="864"/>
      <c r="X13" s="864"/>
      <c r="Y13" s="864"/>
      <c r="Z13" s="864"/>
      <c r="AA13" s="864"/>
      <c r="AB13" s="864"/>
      <c r="AC13" s="864"/>
      <c r="AD13" s="864"/>
      <c r="AE13" s="864"/>
      <c r="AF13" s="864"/>
      <c r="AG13" s="864"/>
      <c r="AH13" s="864"/>
      <c r="AI13" s="864"/>
      <c r="AJ13" s="864"/>
      <c r="AK13" s="864"/>
      <c r="AL13" s="864"/>
      <c r="AM13" s="864"/>
      <c r="AN13" s="863"/>
      <c r="AO13" s="864"/>
      <c r="AP13" s="864"/>
      <c r="AQ13" s="864"/>
      <c r="AR13" s="864"/>
      <c r="AS13" s="864"/>
      <c r="AT13" s="864"/>
      <c r="AU13" s="864"/>
      <c r="AV13" s="864"/>
      <c r="AW13" s="864"/>
      <c r="AX13" s="864"/>
      <c r="AY13" s="864"/>
      <c r="AZ13" s="864"/>
      <c r="BA13" s="864"/>
      <c r="BB13" s="864"/>
      <c r="BC13" s="864"/>
      <c r="BD13" s="864"/>
      <c r="BE13" s="864"/>
      <c r="BF13" s="864"/>
      <c r="BG13" s="864"/>
      <c r="BH13" s="864"/>
      <c r="BI13" s="864"/>
      <c r="BJ13" s="864"/>
      <c r="BK13" s="865"/>
    </row>
    <row r="14" spans="2:63" ht="29.25" customHeight="1" x14ac:dyDescent="0.15">
      <c r="B14" s="860"/>
      <c r="C14" s="861"/>
      <c r="D14" s="861"/>
      <c r="E14" s="861"/>
      <c r="F14" s="861"/>
      <c r="G14" s="862"/>
      <c r="H14" s="854"/>
      <c r="I14" s="854"/>
      <c r="J14" s="854"/>
      <c r="K14" s="854"/>
      <c r="L14" s="854"/>
      <c r="M14" s="854"/>
      <c r="N14" s="854"/>
      <c r="O14" s="854"/>
      <c r="P14" s="863"/>
      <c r="Q14" s="864"/>
      <c r="R14" s="864"/>
      <c r="S14" s="864"/>
      <c r="T14" s="864"/>
      <c r="U14" s="864"/>
      <c r="V14" s="864"/>
      <c r="W14" s="864"/>
      <c r="X14" s="864"/>
      <c r="Y14" s="864"/>
      <c r="Z14" s="864"/>
      <c r="AA14" s="864"/>
      <c r="AB14" s="864"/>
      <c r="AC14" s="864"/>
      <c r="AD14" s="864"/>
      <c r="AE14" s="864"/>
      <c r="AF14" s="864"/>
      <c r="AG14" s="864"/>
      <c r="AH14" s="864"/>
      <c r="AI14" s="864"/>
      <c r="AJ14" s="864"/>
      <c r="AK14" s="864"/>
      <c r="AL14" s="864"/>
      <c r="AM14" s="864"/>
      <c r="AN14" s="863"/>
      <c r="AO14" s="864"/>
      <c r="AP14" s="864"/>
      <c r="AQ14" s="864"/>
      <c r="AR14" s="864"/>
      <c r="AS14" s="864"/>
      <c r="AT14" s="864"/>
      <c r="AU14" s="864"/>
      <c r="AV14" s="864"/>
      <c r="AW14" s="864"/>
      <c r="AX14" s="864"/>
      <c r="AY14" s="864"/>
      <c r="AZ14" s="864"/>
      <c r="BA14" s="864"/>
      <c r="BB14" s="864"/>
      <c r="BC14" s="864"/>
      <c r="BD14" s="864"/>
      <c r="BE14" s="864"/>
      <c r="BF14" s="864"/>
      <c r="BG14" s="864"/>
      <c r="BH14" s="864"/>
      <c r="BI14" s="864"/>
      <c r="BJ14" s="864"/>
      <c r="BK14" s="865"/>
    </row>
    <row r="15" spans="2:63" ht="29.25" customHeight="1" x14ac:dyDescent="0.15">
      <c r="B15" s="860"/>
      <c r="C15" s="861"/>
      <c r="D15" s="861"/>
      <c r="E15" s="861"/>
      <c r="F15" s="861"/>
      <c r="G15" s="862"/>
      <c r="H15" s="854"/>
      <c r="I15" s="854"/>
      <c r="J15" s="854"/>
      <c r="K15" s="854"/>
      <c r="L15" s="854"/>
      <c r="M15" s="854"/>
      <c r="N15" s="854"/>
      <c r="O15" s="854"/>
      <c r="P15" s="863"/>
      <c r="Q15" s="864"/>
      <c r="R15" s="864"/>
      <c r="S15" s="864"/>
      <c r="T15" s="864"/>
      <c r="U15" s="864"/>
      <c r="V15" s="864"/>
      <c r="W15" s="864"/>
      <c r="X15" s="864"/>
      <c r="Y15" s="864"/>
      <c r="Z15" s="864"/>
      <c r="AA15" s="864"/>
      <c r="AB15" s="864"/>
      <c r="AC15" s="864"/>
      <c r="AD15" s="864"/>
      <c r="AE15" s="864"/>
      <c r="AF15" s="864"/>
      <c r="AG15" s="864"/>
      <c r="AH15" s="864"/>
      <c r="AI15" s="864"/>
      <c r="AJ15" s="864"/>
      <c r="AK15" s="864"/>
      <c r="AL15" s="864"/>
      <c r="AM15" s="864"/>
      <c r="AN15" s="863"/>
      <c r="AO15" s="864"/>
      <c r="AP15" s="864"/>
      <c r="AQ15" s="864"/>
      <c r="AR15" s="864"/>
      <c r="AS15" s="864"/>
      <c r="AT15" s="864"/>
      <c r="AU15" s="864"/>
      <c r="AV15" s="864"/>
      <c r="AW15" s="864"/>
      <c r="AX15" s="864"/>
      <c r="AY15" s="864"/>
      <c r="AZ15" s="864"/>
      <c r="BA15" s="864"/>
      <c r="BB15" s="864"/>
      <c r="BC15" s="864"/>
      <c r="BD15" s="864"/>
      <c r="BE15" s="864"/>
      <c r="BF15" s="864"/>
      <c r="BG15" s="864"/>
      <c r="BH15" s="864"/>
      <c r="BI15" s="864"/>
      <c r="BJ15" s="864"/>
      <c r="BK15" s="865"/>
    </row>
    <row r="16" spans="2:63" ht="29.25" customHeight="1" x14ac:dyDescent="0.15">
      <c r="B16" s="860"/>
      <c r="C16" s="861"/>
      <c r="D16" s="861"/>
      <c r="E16" s="861"/>
      <c r="F16" s="861"/>
      <c r="G16" s="862"/>
      <c r="H16" s="854"/>
      <c r="I16" s="854"/>
      <c r="J16" s="854"/>
      <c r="K16" s="854"/>
      <c r="L16" s="854"/>
      <c r="M16" s="854"/>
      <c r="N16" s="854"/>
      <c r="O16" s="854"/>
      <c r="P16" s="863"/>
      <c r="Q16" s="864"/>
      <c r="R16" s="864"/>
      <c r="S16" s="864"/>
      <c r="T16" s="864"/>
      <c r="U16" s="864"/>
      <c r="V16" s="864"/>
      <c r="W16" s="864"/>
      <c r="X16" s="864"/>
      <c r="Y16" s="864"/>
      <c r="Z16" s="864"/>
      <c r="AA16" s="864"/>
      <c r="AB16" s="864"/>
      <c r="AC16" s="864"/>
      <c r="AD16" s="864"/>
      <c r="AE16" s="864"/>
      <c r="AF16" s="864"/>
      <c r="AG16" s="864"/>
      <c r="AH16" s="864"/>
      <c r="AI16" s="864"/>
      <c r="AJ16" s="864"/>
      <c r="AK16" s="864"/>
      <c r="AL16" s="864"/>
      <c r="AM16" s="864"/>
      <c r="AN16" s="863"/>
      <c r="AO16" s="864"/>
      <c r="AP16" s="864"/>
      <c r="AQ16" s="864"/>
      <c r="AR16" s="864"/>
      <c r="AS16" s="864"/>
      <c r="AT16" s="864"/>
      <c r="AU16" s="864"/>
      <c r="AV16" s="864"/>
      <c r="AW16" s="864"/>
      <c r="AX16" s="864"/>
      <c r="AY16" s="864"/>
      <c r="AZ16" s="864"/>
      <c r="BA16" s="864"/>
      <c r="BB16" s="864"/>
      <c r="BC16" s="864"/>
      <c r="BD16" s="864"/>
      <c r="BE16" s="864"/>
      <c r="BF16" s="864"/>
      <c r="BG16" s="864"/>
      <c r="BH16" s="864"/>
      <c r="BI16" s="864"/>
      <c r="BJ16" s="864"/>
      <c r="BK16" s="865"/>
    </row>
    <row r="17" spans="2:63" ht="29.25" customHeight="1" x14ac:dyDescent="0.15">
      <c r="B17" s="860"/>
      <c r="C17" s="861"/>
      <c r="D17" s="861"/>
      <c r="E17" s="861"/>
      <c r="F17" s="861"/>
      <c r="G17" s="862"/>
      <c r="H17" s="854"/>
      <c r="I17" s="854"/>
      <c r="J17" s="854"/>
      <c r="K17" s="854"/>
      <c r="L17" s="854"/>
      <c r="M17" s="854"/>
      <c r="N17" s="854"/>
      <c r="O17" s="854"/>
      <c r="P17" s="863"/>
      <c r="Q17" s="864"/>
      <c r="R17" s="864"/>
      <c r="S17" s="864"/>
      <c r="T17" s="864"/>
      <c r="U17" s="864"/>
      <c r="V17" s="864"/>
      <c r="W17" s="864"/>
      <c r="X17" s="864"/>
      <c r="Y17" s="864"/>
      <c r="Z17" s="864"/>
      <c r="AA17" s="864"/>
      <c r="AB17" s="864"/>
      <c r="AC17" s="864"/>
      <c r="AD17" s="864"/>
      <c r="AE17" s="864"/>
      <c r="AF17" s="864"/>
      <c r="AG17" s="864"/>
      <c r="AH17" s="864"/>
      <c r="AI17" s="864"/>
      <c r="AJ17" s="864"/>
      <c r="AK17" s="864"/>
      <c r="AL17" s="864"/>
      <c r="AM17" s="864"/>
      <c r="AN17" s="863"/>
      <c r="AO17" s="864"/>
      <c r="AP17" s="864"/>
      <c r="AQ17" s="864"/>
      <c r="AR17" s="864"/>
      <c r="AS17" s="864"/>
      <c r="AT17" s="864"/>
      <c r="AU17" s="864"/>
      <c r="AV17" s="864"/>
      <c r="AW17" s="864"/>
      <c r="AX17" s="864"/>
      <c r="AY17" s="864"/>
      <c r="AZ17" s="864"/>
      <c r="BA17" s="864"/>
      <c r="BB17" s="864"/>
      <c r="BC17" s="864"/>
      <c r="BD17" s="864"/>
      <c r="BE17" s="864"/>
      <c r="BF17" s="864"/>
      <c r="BG17" s="864"/>
      <c r="BH17" s="864"/>
      <c r="BI17" s="864"/>
      <c r="BJ17" s="864"/>
      <c r="BK17" s="865"/>
    </row>
    <row r="18" spans="2:63" ht="29.25" customHeight="1" x14ac:dyDescent="0.15">
      <c r="B18" s="860"/>
      <c r="C18" s="861"/>
      <c r="D18" s="861"/>
      <c r="E18" s="861"/>
      <c r="F18" s="861"/>
      <c r="G18" s="862"/>
      <c r="H18" s="854"/>
      <c r="I18" s="854"/>
      <c r="J18" s="854"/>
      <c r="K18" s="854"/>
      <c r="L18" s="854"/>
      <c r="M18" s="854"/>
      <c r="N18" s="854"/>
      <c r="O18" s="854"/>
      <c r="P18" s="863"/>
      <c r="Q18" s="864"/>
      <c r="R18" s="864"/>
      <c r="S18" s="864"/>
      <c r="T18" s="864"/>
      <c r="U18" s="864"/>
      <c r="V18" s="864"/>
      <c r="W18" s="864"/>
      <c r="X18" s="864"/>
      <c r="Y18" s="864"/>
      <c r="Z18" s="864"/>
      <c r="AA18" s="864"/>
      <c r="AB18" s="864"/>
      <c r="AC18" s="864"/>
      <c r="AD18" s="864"/>
      <c r="AE18" s="864"/>
      <c r="AF18" s="864"/>
      <c r="AG18" s="864"/>
      <c r="AH18" s="864"/>
      <c r="AI18" s="864"/>
      <c r="AJ18" s="864"/>
      <c r="AK18" s="864"/>
      <c r="AL18" s="864"/>
      <c r="AM18" s="864"/>
      <c r="AN18" s="863"/>
      <c r="AO18" s="864"/>
      <c r="AP18" s="864"/>
      <c r="AQ18" s="864"/>
      <c r="AR18" s="864"/>
      <c r="AS18" s="864"/>
      <c r="AT18" s="864"/>
      <c r="AU18" s="864"/>
      <c r="AV18" s="864"/>
      <c r="AW18" s="864"/>
      <c r="AX18" s="864"/>
      <c r="AY18" s="864"/>
      <c r="AZ18" s="864"/>
      <c r="BA18" s="864"/>
      <c r="BB18" s="864"/>
      <c r="BC18" s="864"/>
      <c r="BD18" s="864"/>
      <c r="BE18" s="864"/>
      <c r="BF18" s="864"/>
      <c r="BG18" s="864"/>
      <c r="BH18" s="864"/>
      <c r="BI18" s="864"/>
      <c r="BJ18" s="864"/>
      <c r="BK18" s="865"/>
    </row>
    <row r="19" spans="2:63" ht="29.25" customHeight="1" x14ac:dyDescent="0.15">
      <c r="B19" s="860"/>
      <c r="C19" s="861"/>
      <c r="D19" s="861"/>
      <c r="E19" s="861"/>
      <c r="F19" s="861"/>
      <c r="G19" s="862"/>
      <c r="H19" s="854"/>
      <c r="I19" s="854"/>
      <c r="J19" s="854"/>
      <c r="K19" s="854"/>
      <c r="L19" s="854"/>
      <c r="M19" s="854"/>
      <c r="N19" s="854"/>
      <c r="O19" s="854"/>
      <c r="P19" s="863"/>
      <c r="Q19" s="864"/>
      <c r="R19" s="864"/>
      <c r="S19" s="864"/>
      <c r="T19" s="864"/>
      <c r="U19" s="864"/>
      <c r="V19" s="864"/>
      <c r="W19" s="864"/>
      <c r="X19" s="864"/>
      <c r="Y19" s="864"/>
      <c r="Z19" s="864"/>
      <c r="AA19" s="864"/>
      <c r="AB19" s="864"/>
      <c r="AC19" s="864"/>
      <c r="AD19" s="864"/>
      <c r="AE19" s="864"/>
      <c r="AF19" s="864"/>
      <c r="AG19" s="864"/>
      <c r="AH19" s="864"/>
      <c r="AI19" s="864"/>
      <c r="AJ19" s="864"/>
      <c r="AK19" s="864"/>
      <c r="AL19" s="864"/>
      <c r="AM19" s="864"/>
      <c r="AN19" s="863"/>
      <c r="AO19" s="864"/>
      <c r="AP19" s="864"/>
      <c r="AQ19" s="864"/>
      <c r="AR19" s="864"/>
      <c r="AS19" s="864"/>
      <c r="AT19" s="864"/>
      <c r="AU19" s="864"/>
      <c r="AV19" s="864"/>
      <c r="AW19" s="864"/>
      <c r="AX19" s="864"/>
      <c r="AY19" s="864"/>
      <c r="AZ19" s="864"/>
      <c r="BA19" s="864"/>
      <c r="BB19" s="864"/>
      <c r="BC19" s="864"/>
      <c r="BD19" s="864"/>
      <c r="BE19" s="864"/>
      <c r="BF19" s="864"/>
      <c r="BG19" s="864"/>
      <c r="BH19" s="864"/>
      <c r="BI19" s="864"/>
      <c r="BJ19" s="864"/>
      <c r="BK19" s="865"/>
    </row>
    <row r="20" spans="2:63" x14ac:dyDescent="0.15">
      <c r="B20" s="866"/>
      <c r="C20" s="866"/>
      <c r="D20" s="867" t="s">
        <v>645</v>
      </c>
      <c r="E20" s="866"/>
      <c r="F20" s="866"/>
      <c r="G20" s="866"/>
      <c r="H20" s="866"/>
      <c r="I20" s="866"/>
      <c r="J20" s="866"/>
      <c r="K20" s="866"/>
      <c r="L20" s="866"/>
      <c r="M20" s="866"/>
      <c r="N20" s="866"/>
      <c r="O20" s="866"/>
      <c r="P20" s="866"/>
      <c r="Q20" s="866"/>
      <c r="R20" s="866"/>
      <c r="S20" s="866"/>
      <c r="T20" s="866"/>
      <c r="U20" s="866"/>
      <c r="V20" s="866"/>
      <c r="W20" s="866"/>
      <c r="X20" s="866"/>
      <c r="Y20" s="866"/>
      <c r="Z20" s="866"/>
      <c r="AA20" s="866"/>
      <c r="AB20" s="866"/>
      <c r="AC20" s="866"/>
      <c r="AD20" s="866"/>
      <c r="AE20" s="866"/>
      <c r="AF20" s="866"/>
      <c r="AG20" s="866"/>
      <c r="AH20" s="866"/>
      <c r="AI20" s="866"/>
      <c r="AJ20" s="866"/>
      <c r="AK20" s="866"/>
      <c r="AL20" s="866"/>
      <c r="AM20" s="866"/>
      <c r="AN20" s="866"/>
      <c r="AO20" s="866"/>
      <c r="AP20" s="866"/>
      <c r="AQ20" s="866"/>
      <c r="AR20" s="866"/>
      <c r="AS20" s="866"/>
      <c r="AT20" s="866"/>
      <c r="AU20" s="866"/>
      <c r="AV20" s="866"/>
      <c r="AW20" s="866"/>
      <c r="AX20" s="866"/>
      <c r="AY20" s="866"/>
      <c r="AZ20" s="866"/>
      <c r="BA20" s="866"/>
      <c r="BB20" s="866"/>
      <c r="BC20" s="866"/>
      <c r="BD20" s="866"/>
      <c r="BE20" s="866"/>
      <c r="BF20" s="866"/>
      <c r="BG20" s="866"/>
      <c r="BH20" s="866"/>
      <c r="BI20" s="866"/>
      <c r="BJ20" s="866"/>
      <c r="BK20" s="866"/>
    </row>
    <row r="21" spans="2:63" x14ac:dyDescent="0.15">
      <c r="D21" s="92" t="s">
        <v>646</v>
      </c>
    </row>
  </sheetData>
  <mergeCells count="74">
    <mergeCell ref="B19:G19"/>
    <mergeCell ref="H19:O19"/>
    <mergeCell ref="P19:AM19"/>
    <mergeCell ref="AN19:BK19"/>
    <mergeCell ref="B17:G17"/>
    <mergeCell ref="H17:O17"/>
    <mergeCell ref="P17:AM17"/>
    <mergeCell ref="AN17:BK17"/>
    <mergeCell ref="B18:G18"/>
    <mergeCell ref="H18:O18"/>
    <mergeCell ref="P18:AM18"/>
    <mergeCell ref="AN18:BK18"/>
    <mergeCell ref="B15:G15"/>
    <mergeCell ref="H15:O15"/>
    <mergeCell ref="P15:AM15"/>
    <mergeCell ref="AN15:BK15"/>
    <mergeCell ref="B16:G16"/>
    <mergeCell ref="H16:O16"/>
    <mergeCell ref="P16:AM16"/>
    <mergeCell ref="AN16:BK16"/>
    <mergeCell ref="B13:G13"/>
    <mergeCell ref="H13:O13"/>
    <mergeCell ref="P13:AM13"/>
    <mergeCell ref="AN13:BK13"/>
    <mergeCell ref="B14:G14"/>
    <mergeCell ref="H14:O14"/>
    <mergeCell ref="P14:AM14"/>
    <mergeCell ref="AN14:BK14"/>
    <mergeCell ref="B11:G11"/>
    <mergeCell ref="H11:O11"/>
    <mergeCell ref="P11:AM11"/>
    <mergeCell ref="AN11:BK11"/>
    <mergeCell ref="B12:G12"/>
    <mergeCell ref="H12:O12"/>
    <mergeCell ref="P12:AM12"/>
    <mergeCell ref="AN12:BK12"/>
    <mergeCell ref="B9:G9"/>
    <mergeCell ref="H9:O9"/>
    <mergeCell ref="P9:AM9"/>
    <mergeCell ref="AN9:BK9"/>
    <mergeCell ref="B10:G10"/>
    <mergeCell ref="H10:O10"/>
    <mergeCell ref="P10:AM10"/>
    <mergeCell ref="AN10:BK10"/>
    <mergeCell ref="B7:G7"/>
    <mergeCell ref="H7:O7"/>
    <mergeCell ref="P7:AM7"/>
    <mergeCell ref="AN7:BK7"/>
    <mergeCell ref="B8:G8"/>
    <mergeCell ref="H8:O8"/>
    <mergeCell ref="P8:AM8"/>
    <mergeCell ref="AN8:BK8"/>
    <mergeCell ref="B5:G5"/>
    <mergeCell ref="H5:O5"/>
    <mergeCell ref="P5:AM5"/>
    <mergeCell ref="AN5:BK5"/>
    <mergeCell ref="B6:G6"/>
    <mergeCell ref="H6:O6"/>
    <mergeCell ref="P6:AM6"/>
    <mergeCell ref="AN6:BK6"/>
    <mergeCell ref="AW3:BB4"/>
    <mergeCell ref="BC3:BK4"/>
    <mergeCell ref="B4:E4"/>
    <mergeCell ref="F4:T4"/>
    <mergeCell ref="U4:Y4"/>
    <mergeCell ref="Z4:AH4"/>
    <mergeCell ref="AI4:AN4"/>
    <mergeCell ref="AO4:AV4"/>
    <mergeCell ref="B3:E3"/>
    <mergeCell ref="F3:T3"/>
    <mergeCell ref="U3:Y3"/>
    <mergeCell ref="Z3:AH3"/>
    <mergeCell ref="AI3:AN3"/>
    <mergeCell ref="AO3:AV3"/>
  </mergeCells>
  <phoneticPr fontId="10"/>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51181102362204722" right="0.51181102362204722" top="0.55118110236220474" bottom="0.55118110236220474"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E6D0B-DBC1-49AC-BAC5-64A48DFED625}">
  <dimension ref="A1:AU58"/>
  <sheetViews>
    <sheetView showGridLines="0" showZeros="0" tabSelected="1" view="pageBreakPreview" zoomScaleNormal="100" zoomScaleSheetLayoutView="100" workbookViewId="0">
      <selection activeCell="Q33" sqref="Q33"/>
    </sheetView>
  </sheetViews>
  <sheetFormatPr defaultColWidth="9" defaultRowHeight="12" x14ac:dyDescent="0.15"/>
  <cols>
    <col min="1" max="1" width="2.75" style="868" customWidth="1"/>
    <col min="2" max="3" width="4" style="921" customWidth="1"/>
    <col min="4" max="40" width="4" style="868" customWidth="1"/>
    <col min="41" max="16384" width="9" style="868"/>
  </cols>
  <sheetData>
    <row r="1" spans="1:47" ht="20.25" customHeight="1" x14ac:dyDescent="0.15">
      <c r="B1" s="869" t="s">
        <v>647</v>
      </c>
      <c r="C1" s="870"/>
      <c r="D1" s="871"/>
      <c r="E1" s="871"/>
      <c r="F1" s="871"/>
      <c r="G1" s="871"/>
      <c r="H1" s="871"/>
      <c r="I1" s="871"/>
      <c r="J1" s="871"/>
      <c r="K1" s="871"/>
      <c r="L1" s="871"/>
      <c r="M1" s="871"/>
      <c r="N1" s="871"/>
      <c r="O1" s="871"/>
      <c r="P1" s="871"/>
      <c r="Q1" s="871"/>
      <c r="R1" s="871"/>
      <c r="S1" s="871"/>
      <c r="T1" s="871"/>
      <c r="U1" s="871"/>
      <c r="V1" s="871"/>
      <c r="W1" s="871"/>
      <c r="X1" s="871"/>
      <c r="Y1" s="871"/>
      <c r="Z1" s="871"/>
      <c r="AA1" s="871"/>
      <c r="AB1" s="871"/>
      <c r="AC1" s="871"/>
      <c r="AD1" s="871"/>
      <c r="AE1" s="871"/>
      <c r="AF1" s="871"/>
      <c r="AG1" s="871"/>
      <c r="AH1" s="871"/>
      <c r="AI1" s="871"/>
      <c r="AJ1" s="871"/>
      <c r="AK1" s="871"/>
      <c r="AL1" s="871"/>
      <c r="AM1" s="871"/>
      <c r="AN1" s="871"/>
    </row>
    <row r="2" spans="1:47" x14ac:dyDescent="0.15">
      <c r="B2" s="872" t="s">
        <v>648</v>
      </c>
      <c r="C2" s="872"/>
      <c r="D2" s="872"/>
      <c r="E2" s="873" t="s">
        <v>544</v>
      </c>
      <c r="F2" s="873"/>
      <c r="G2" s="873"/>
      <c r="H2" s="873"/>
      <c r="I2" s="873"/>
      <c r="J2" s="873"/>
      <c r="K2" s="872" t="s">
        <v>649</v>
      </c>
      <c r="L2" s="872"/>
      <c r="M2" s="872"/>
      <c r="N2" s="873" t="s">
        <v>339</v>
      </c>
      <c r="O2" s="873"/>
      <c r="P2" s="873"/>
      <c r="Q2" s="873"/>
      <c r="R2" s="873"/>
      <c r="S2" s="873"/>
      <c r="T2" s="873"/>
      <c r="U2" s="874" t="s">
        <v>650</v>
      </c>
      <c r="V2" s="874"/>
      <c r="W2" s="874"/>
      <c r="X2" s="874"/>
      <c r="Y2" s="873" t="s">
        <v>349</v>
      </c>
      <c r="Z2" s="873"/>
      <c r="AA2" s="873"/>
      <c r="AB2" s="873"/>
      <c r="AC2" s="873"/>
      <c r="AD2" s="873"/>
      <c r="AE2" s="873"/>
      <c r="AF2" s="873"/>
      <c r="AG2" s="875" t="s">
        <v>651</v>
      </c>
      <c r="AH2" s="875"/>
      <c r="AI2" s="875"/>
      <c r="AJ2" s="876">
        <v>45113</v>
      </c>
      <c r="AK2" s="876"/>
      <c r="AL2" s="876"/>
      <c r="AM2" s="876"/>
      <c r="AN2" s="876"/>
    </row>
    <row r="3" spans="1:47" x14ac:dyDescent="0.15">
      <c r="A3" s="868" t="s">
        <v>652</v>
      </c>
      <c r="B3" s="877" t="s">
        <v>653</v>
      </c>
      <c r="C3" s="877"/>
      <c r="D3" s="877"/>
      <c r="E3" s="878" t="s">
        <v>550</v>
      </c>
      <c r="F3" s="878"/>
      <c r="G3" s="878"/>
      <c r="H3" s="878"/>
      <c r="I3" s="878"/>
      <c r="J3" s="878"/>
      <c r="K3" s="877" t="s">
        <v>654</v>
      </c>
      <c r="L3" s="877"/>
      <c r="M3" s="877"/>
      <c r="N3" s="878" t="s">
        <v>315</v>
      </c>
      <c r="O3" s="878"/>
      <c r="P3" s="878"/>
      <c r="Q3" s="878"/>
      <c r="R3" s="878"/>
      <c r="S3" s="878"/>
      <c r="T3" s="878"/>
      <c r="U3" s="879" t="s">
        <v>655</v>
      </c>
      <c r="V3" s="879"/>
      <c r="W3" s="879"/>
      <c r="X3" s="879"/>
      <c r="Y3" s="878" t="s">
        <v>354</v>
      </c>
      <c r="Z3" s="878"/>
      <c r="AA3" s="878"/>
      <c r="AB3" s="878"/>
      <c r="AC3" s="878"/>
      <c r="AD3" s="878"/>
      <c r="AE3" s="878"/>
      <c r="AF3" s="878"/>
      <c r="AG3" s="880"/>
      <c r="AH3" s="880"/>
      <c r="AI3" s="880"/>
      <c r="AJ3" s="881"/>
      <c r="AK3" s="881"/>
      <c r="AL3" s="881"/>
      <c r="AM3" s="881"/>
      <c r="AN3" s="881"/>
    </row>
    <row r="4" spans="1:47" ht="12" customHeight="1" x14ac:dyDescent="0.15">
      <c r="B4" s="882"/>
      <c r="C4" s="883"/>
      <c r="D4" s="883"/>
      <c r="E4" s="883"/>
      <c r="F4" s="883"/>
      <c r="G4" s="883"/>
      <c r="H4" s="883"/>
      <c r="I4" s="883"/>
      <c r="J4" s="883"/>
      <c r="K4" s="883"/>
      <c r="L4" s="883"/>
      <c r="M4" s="883"/>
      <c r="N4" s="883"/>
      <c r="O4" s="883"/>
      <c r="P4" s="883"/>
      <c r="Q4" s="883"/>
      <c r="R4" s="883"/>
      <c r="S4" s="883"/>
      <c r="T4" s="883"/>
      <c r="U4" s="883"/>
      <c r="V4" s="883"/>
      <c r="W4" s="883"/>
      <c r="X4" s="883"/>
      <c r="Y4" s="883"/>
      <c r="Z4" s="883"/>
      <c r="AA4" s="883"/>
      <c r="AB4" s="883"/>
      <c r="AC4" s="883"/>
      <c r="AD4" s="883"/>
      <c r="AE4" s="883"/>
      <c r="AF4" s="883"/>
      <c r="AG4" s="884" t="s">
        <v>656</v>
      </c>
      <c r="AH4" s="885"/>
      <c r="AI4" s="886"/>
      <c r="AJ4" s="887" t="s">
        <v>157</v>
      </c>
      <c r="AK4" s="888"/>
      <c r="AL4" s="888"/>
      <c r="AM4" s="888"/>
      <c r="AN4" s="889"/>
      <c r="AO4" s="3"/>
      <c r="AP4" s="3"/>
      <c r="AQ4" s="3"/>
      <c r="AR4" s="3"/>
      <c r="AS4" s="3"/>
      <c r="AT4" s="3"/>
      <c r="AU4" s="3"/>
    </row>
    <row r="5" spans="1:47" ht="12.75" customHeight="1" thickBot="1" x14ac:dyDescent="0.2">
      <c r="B5" s="890" t="s">
        <v>657</v>
      </c>
      <c r="C5" s="891"/>
      <c r="D5" s="891"/>
      <c r="E5" s="891"/>
      <c r="F5" s="891"/>
      <c r="G5" s="891"/>
      <c r="H5" s="891"/>
      <c r="I5" s="891"/>
      <c r="J5" s="891"/>
      <c r="K5" s="891"/>
      <c r="L5" s="891"/>
      <c r="M5" s="891"/>
      <c r="N5" s="891"/>
      <c r="O5" s="891"/>
      <c r="P5" s="891"/>
      <c r="Q5" s="891"/>
      <c r="R5" s="891"/>
      <c r="S5" s="891"/>
      <c r="T5" s="891"/>
      <c r="U5" s="891"/>
      <c r="V5" s="891"/>
      <c r="W5" s="891"/>
      <c r="X5" s="891"/>
      <c r="Y5" s="891"/>
      <c r="Z5" s="891"/>
      <c r="AA5" s="891"/>
      <c r="AB5" s="891"/>
      <c r="AC5" s="891"/>
      <c r="AD5" s="891"/>
      <c r="AE5" s="891"/>
      <c r="AF5" s="891"/>
      <c r="AG5" s="892"/>
      <c r="AH5" s="893"/>
      <c r="AI5" s="894"/>
      <c r="AJ5" s="895"/>
      <c r="AK5" s="896"/>
      <c r="AL5" s="896"/>
      <c r="AM5" s="896"/>
      <c r="AN5" s="897"/>
      <c r="AO5" s="3"/>
      <c r="AP5" s="3"/>
      <c r="AQ5" s="3"/>
      <c r="AR5" s="3"/>
      <c r="AS5" s="3"/>
      <c r="AT5" s="3"/>
      <c r="AU5" s="3"/>
    </row>
    <row r="6" spans="1:47" x14ac:dyDescent="0.15">
      <c r="B6" s="898" t="s">
        <v>658</v>
      </c>
      <c r="C6" s="899" t="s">
        <v>659</v>
      </c>
      <c r="D6" s="900" t="s">
        <v>660</v>
      </c>
      <c r="E6" s="901"/>
      <c r="F6" s="901"/>
      <c r="G6" s="901"/>
      <c r="H6" s="901"/>
      <c r="I6" s="901"/>
      <c r="J6" s="901"/>
      <c r="K6" s="901"/>
      <c r="L6" s="901"/>
      <c r="M6" s="901"/>
      <c r="N6" s="901"/>
      <c r="O6" s="901"/>
      <c r="P6" s="901"/>
      <c r="Q6" s="901"/>
      <c r="R6" s="901"/>
      <c r="S6" s="901"/>
      <c r="T6" s="901"/>
      <c r="U6" s="901"/>
      <c r="V6" s="901"/>
      <c r="W6" s="901"/>
      <c r="X6" s="902"/>
      <c r="Y6" s="903" t="s">
        <v>661</v>
      </c>
      <c r="Z6" s="903"/>
      <c r="AA6" s="903"/>
      <c r="AB6" s="903"/>
      <c r="AC6" s="904" t="s">
        <v>662</v>
      </c>
      <c r="AD6" s="905"/>
      <c r="AE6" s="905"/>
      <c r="AF6" s="905"/>
      <c r="AG6" s="905"/>
      <c r="AH6" s="905"/>
      <c r="AI6" s="905"/>
      <c r="AJ6" s="905"/>
      <c r="AK6" s="905"/>
      <c r="AL6" s="905"/>
      <c r="AM6" s="905"/>
      <c r="AN6" s="906"/>
      <c r="AO6" s="3"/>
      <c r="AP6" s="3"/>
      <c r="AQ6" s="3"/>
      <c r="AR6" s="3"/>
      <c r="AS6" s="3"/>
      <c r="AT6" s="907" t="s">
        <v>663</v>
      </c>
      <c r="AU6" s="3"/>
    </row>
    <row r="7" spans="1:47" ht="13.5" x14ac:dyDescent="0.15">
      <c r="B7" s="908"/>
      <c r="C7" s="909"/>
      <c r="D7" s="910" t="s">
        <v>664</v>
      </c>
      <c r="E7" s="911"/>
      <c r="F7" s="911"/>
      <c r="G7" s="911"/>
      <c r="H7" s="911"/>
      <c r="I7" s="911"/>
      <c r="J7" s="911"/>
      <c r="K7" s="911"/>
      <c r="L7" s="911"/>
      <c r="M7" s="911"/>
      <c r="N7" s="911"/>
      <c r="O7" s="912"/>
      <c r="P7" s="911" t="s">
        <v>665</v>
      </c>
      <c r="Q7" s="911"/>
      <c r="R7" s="911"/>
      <c r="S7" s="911"/>
      <c r="T7" s="911"/>
      <c r="U7" s="911"/>
      <c r="V7" s="911"/>
      <c r="W7" s="911"/>
      <c r="X7" s="913"/>
      <c r="Y7" s="914"/>
      <c r="Z7" s="914"/>
      <c r="AA7" s="914"/>
      <c r="AB7" s="914"/>
      <c r="AC7" s="915" t="s">
        <v>666</v>
      </c>
      <c r="AD7" s="916"/>
      <c r="AE7" s="916"/>
      <c r="AF7" s="916"/>
      <c r="AG7" s="912" t="s">
        <v>667</v>
      </c>
      <c r="AH7" s="916"/>
      <c r="AI7" s="916"/>
      <c r="AJ7" s="916"/>
      <c r="AK7" s="916"/>
      <c r="AL7" s="916"/>
      <c r="AM7" s="916"/>
      <c r="AN7" s="917"/>
      <c r="AO7" s="3"/>
      <c r="AP7" s="3"/>
      <c r="AQ7" s="3"/>
      <c r="AR7" s="3"/>
      <c r="AS7" s="3"/>
      <c r="AT7" s="918"/>
      <c r="AU7" s="3"/>
    </row>
    <row r="8" spans="1:47" ht="13.5" x14ac:dyDescent="0.15">
      <c r="B8" s="908"/>
      <c r="C8" s="909"/>
      <c r="D8" s="910" t="s">
        <v>668</v>
      </c>
      <c r="E8" s="911"/>
      <c r="F8" s="911"/>
      <c r="G8" s="912"/>
      <c r="H8" s="911" t="s">
        <v>669</v>
      </c>
      <c r="I8" s="911"/>
      <c r="J8" s="911"/>
      <c r="K8" s="912"/>
      <c r="L8" s="911" t="s">
        <v>670</v>
      </c>
      <c r="M8" s="911"/>
      <c r="N8" s="911"/>
      <c r="O8" s="912"/>
      <c r="P8" s="911" t="s">
        <v>671</v>
      </c>
      <c r="Q8" s="911"/>
      <c r="R8" s="912"/>
      <c r="S8" s="911" t="s">
        <v>669</v>
      </c>
      <c r="T8" s="911"/>
      <c r="U8" s="912"/>
      <c r="V8" s="911" t="s">
        <v>670</v>
      </c>
      <c r="W8" s="911"/>
      <c r="X8" s="913"/>
      <c r="Y8" s="919" t="s">
        <v>671</v>
      </c>
      <c r="Z8" s="920" t="s">
        <v>669</v>
      </c>
      <c r="AA8" s="920" t="s">
        <v>670</v>
      </c>
      <c r="AB8" s="919" t="s">
        <v>672</v>
      </c>
      <c r="AC8" s="915" t="s">
        <v>673</v>
      </c>
      <c r="AD8" s="916"/>
      <c r="AE8" s="916"/>
      <c r="AF8" s="916"/>
      <c r="AG8" s="916" t="s">
        <v>669</v>
      </c>
      <c r="AH8" s="916"/>
      <c r="AI8" s="916"/>
      <c r="AJ8" s="916"/>
      <c r="AK8" s="912" t="s">
        <v>670</v>
      </c>
      <c r="AL8" s="916"/>
      <c r="AM8" s="916"/>
      <c r="AN8" s="917"/>
      <c r="AO8" s="3"/>
      <c r="AP8" s="3"/>
      <c r="AQ8" s="3"/>
      <c r="AR8" s="3"/>
      <c r="AS8" s="3"/>
      <c r="AT8" s="918"/>
      <c r="AU8" s="3"/>
    </row>
    <row r="9" spans="1:47" s="921" customFormat="1" x14ac:dyDescent="0.15">
      <c r="B9" s="922"/>
      <c r="C9" s="923"/>
      <c r="D9" s="924" t="s">
        <v>674</v>
      </c>
      <c r="E9" s="925" t="s">
        <v>675</v>
      </c>
      <c r="F9" s="925" t="s">
        <v>676</v>
      </c>
      <c r="G9" s="926" t="s">
        <v>677</v>
      </c>
      <c r="H9" s="927" t="s">
        <v>674</v>
      </c>
      <c r="I9" s="925" t="s">
        <v>675</v>
      </c>
      <c r="J9" s="925" t="s">
        <v>676</v>
      </c>
      <c r="K9" s="926" t="s">
        <v>677</v>
      </c>
      <c r="L9" s="927" t="s">
        <v>674</v>
      </c>
      <c r="M9" s="925" t="s">
        <v>675</v>
      </c>
      <c r="N9" s="925" t="s">
        <v>676</v>
      </c>
      <c r="O9" s="926" t="s">
        <v>677</v>
      </c>
      <c r="P9" s="927" t="s">
        <v>351</v>
      </c>
      <c r="Q9" s="925" t="s">
        <v>346</v>
      </c>
      <c r="R9" s="926" t="s">
        <v>678</v>
      </c>
      <c r="S9" s="927" t="s">
        <v>351</v>
      </c>
      <c r="T9" s="925" t="s">
        <v>346</v>
      </c>
      <c r="U9" s="926" t="s">
        <v>678</v>
      </c>
      <c r="V9" s="927" t="s">
        <v>351</v>
      </c>
      <c r="W9" s="925" t="s">
        <v>346</v>
      </c>
      <c r="X9" s="928" t="s">
        <v>678</v>
      </c>
      <c r="Y9" s="929"/>
      <c r="Z9" s="930"/>
      <c r="AA9" s="930"/>
      <c r="AB9" s="929"/>
      <c r="AC9" s="924" t="s">
        <v>674</v>
      </c>
      <c r="AD9" s="925" t="s">
        <v>675</v>
      </c>
      <c r="AE9" s="925" t="s">
        <v>676</v>
      </c>
      <c r="AF9" s="926" t="s">
        <v>677</v>
      </c>
      <c r="AG9" s="931" t="s">
        <v>674</v>
      </c>
      <c r="AH9" s="925" t="s">
        <v>675</v>
      </c>
      <c r="AI9" s="925" t="s">
        <v>676</v>
      </c>
      <c r="AJ9" s="925" t="s">
        <v>677</v>
      </c>
      <c r="AK9" s="925" t="s">
        <v>674</v>
      </c>
      <c r="AL9" s="925" t="s">
        <v>675</v>
      </c>
      <c r="AM9" s="925" t="s">
        <v>676</v>
      </c>
      <c r="AN9" s="928" t="s">
        <v>677</v>
      </c>
      <c r="AO9" s="3" t="s">
        <v>679</v>
      </c>
      <c r="AP9" s="3"/>
      <c r="AQ9" s="3"/>
      <c r="AR9" s="3"/>
      <c r="AS9" s="3"/>
      <c r="AT9" s="932"/>
      <c r="AU9" s="3"/>
    </row>
    <row r="10" spans="1:47" x14ac:dyDescent="0.15">
      <c r="B10" s="933" t="s">
        <v>320</v>
      </c>
      <c r="C10" s="934">
        <v>0</v>
      </c>
      <c r="D10" s="935">
        <f>'様式D-3_PS'!AX5</f>
        <v>0</v>
      </c>
      <c r="E10" s="936">
        <f>'様式D-3_PS'!AY5</f>
        <v>0</v>
      </c>
      <c r="F10" s="936">
        <f>'様式D-3_PS'!AZ5</f>
        <v>0</v>
      </c>
      <c r="G10" s="936">
        <f>'様式D-3_PS'!BA5</f>
        <v>0</v>
      </c>
      <c r="H10" s="936">
        <f>'様式D-3_PS'!BB5</f>
        <v>0</v>
      </c>
      <c r="I10" s="936">
        <f>'様式D-3_PS'!BC5</f>
        <v>0</v>
      </c>
      <c r="J10" s="936">
        <f>'様式D-3_PS'!BD5</f>
        <v>0</v>
      </c>
      <c r="K10" s="936">
        <f>'様式D-3_PS'!BE5</f>
        <v>0</v>
      </c>
      <c r="L10" s="936">
        <f>'様式D-3_PS'!BF5</f>
        <v>0</v>
      </c>
      <c r="M10" s="936">
        <f>'様式D-3_PS'!BG5</f>
        <v>0</v>
      </c>
      <c r="N10" s="936">
        <f>'様式D-3_PS'!BH5</f>
        <v>0</v>
      </c>
      <c r="O10" s="936">
        <f>'様式D-3_PS'!BI5</f>
        <v>0</v>
      </c>
      <c r="P10" s="936" t="str">
        <f>'様式D-3_PS'!BJ5</f>
        <v/>
      </c>
      <c r="Q10" s="936" t="str">
        <f>'様式D-3_PS'!BK5</f>
        <v/>
      </c>
      <c r="R10" s="936" t="str">
        <f>'様式D-3_PS'!BL5</f>
        <v/>
      </c>
      <c r="S10" s="936">
        <f>'様式D-3_PS'!BM5</f>
        <v>0</v>
      </c>
      <c r="T10" s="936">
        <f>'様式D-3_PS'!BN5</f>
        <v>0</v>
      </c>
      <c r="U10" s="936">
        <f>'様式D-3_PS'!BO5</f>
        <v>0</v>
      </c>
      <c r="V10" s="936">
        <f>'様式D-3_PS'!BP5</f>
        <v>0</v>
      </c>
      <c r="W10" s="936">
        <f>'様式D-3_PS'!BQ5</f>
        <v>0</v>
      </c>
      <c r="X10" s="937">
        <f>'様式D-3_PS'!BR5</f>
        <v>0</v>
      </c>
      <c r="Y10" s="938" t="s">
        <v>336</v>
      </c>
      <c r="Z10" s="939" t="s">
        <v>336</v>
      </c>
      <c r="AA10" s="939" t="s">
        <v>336</v>
      </c>
      <c r="AB10" s="938" t="s">
        <v>336</v>
      </c>
      <c r="AC10" s="935" t="str">
        <f>'様式D-3_PS'!BW5</f>
        <v/>
      </c>
      <c r="AD10" s="936" t="str">
        <f>'様式D-3_PS'!BX5</f>
        <v/>
      </c>
      <c r="AE10" s="936" t="str">
        <f>'様式D-3_PS'!BY5</f>
        <v/>
      </c>
      <c r="AF10" s="940" t="str">
        <f>'様式D-3_PS'!BZ5</f>
        <v/>
      </c>
      <c r="AG10" s="941">
        <f>'様式D-3_PS'!CA5</f>
        <v>0</v>
      </c>
      <c r="AH10" s="941">
        <f>'様式D-3_PS'!CB5</f>
        <v>0</v>
      </c>
      <c r="AI10" s="941">
        <f>'様式D-3_PS'!CC5</f>
        <v>0</v>
      </c>
      <c r="AJ10" s="941">
        <f>'様式D-3_PS'!CD5</f>
        <v>0</v>
      </c>
      <c r="AK10" s="941">
        <f>'様式D-3_PS'!CE5</f>
        <v>0</v>
      </c>
      <c r="AL10" s="941">
        <f>'様式D-3_PS'!CF5</f>
        <v>0</v>
      </c>
      <c r="AM10" s="941">
        <f>'様式D-3_PS'!CG5</f>
        <v>0</v>
      </c>
      <c r="AN10" s="942">
        <f>'様式D-3_PS'!CH5</f>
        <v>0</v>
      </c>
      <c r="AO10" s="3"/>
      <c r="AP10" s="3"/>
      <c r="AQ10" s="3"/>
      <c r="AR10" s="3"/>
      <c r="AS10" s="3"/>
      <c r="AT10" s="943">
        <f>IF(AB10="Ⅳ",4,IF(AB10="Ⅲ",3,IF(AB10="Ⅱ",2,1)))</f>
        <v>1</v>
      </c>
      <c r="AU10" s="3"/>
    </row>
    <row r="11" spans="1:47" x14ac:dyDescent="0.15">
      <c r="B11" s="933" t="s">
        <v>592</v>
      </c>
      <c r="C11" s="944">
        <v>5.5</v>
      </c>
      <c r="D11" s="935">
        <f>'様式D-3_S001'!AX5</f>
        <v>0</v>
      </c>
      <c r="E11" s="936">
        <f>'様式D-3_S001'!AY5</f>
        <v>0</v>
      </c>
      <c r="F11" s="936">
        <f>'様式D-3_S001'!AZ5</f>
        <v>0</v>
      </c>
      <c r="G11" s="936">
        <f>'様式D-3_S001'!BA5</f>
        <v>0</v>
      </c>
      <c r="H11" s="936">
        <f>'様式D-3_S001'!BB5</f>
        <v>0</v>
      </c>
      <c r="I11" s="936">
        <f>'様式D-3_S001'!BC5</f>
        <v>0</v>
      </c>
      <c r="J11" s="936">
        <f>'様式D-3_S001'!BD5</f>
        <v>0</v>
      </c>
      <c r="K11" s="936">
        <f>'様式D-3_S001'!BE5</f>
        <v>1</v>
      </c>
      <c r="L11" s="936">
        <f>'様式D-3_S001'!BF5</f>
        <v>0</v>
      </c>
      <c r="M11" s="936">
        <f>'様式D-3_S001'!BG5</f>
        <v>0</v>
      </c>
      <c r="N11" s="936">
        <f>'様式D-3_S001'!BH5</f>
        <v>0</v>
      </c>
      <c r="O11" s="936">
        <f>'様式D-3_S001'!BI5</f>
        <v>1</v>
      </c>
      <c r="P11" s="936" t="str">
        <f>'様式D-3_S001'!BJ5</f>
        <v/>
      </c>
      <c r="Q11" s="936" t="str">
        <f>'様式D-3_S001'!BK5</f>
        <v/>
      </c>
      <c r="R11" s="936" t="str">
        <f>'様式D-3_S001'!BL5</f>
        <v/>
      </c>
      <c r="S11" s="936">
        <f>'様式D-3_S001'!BM5</f>
        <v>0</v>
      </c>
      <c r="T11" s="936">
        <f>'様式D-3_S001'!BN5</f>
        <v>0</v>
      </c>
      <c r="U11" s="936">
        <f>'様式D-3_S001'!BO5</f>
        <v>1</v>
      </c>
      <c r="V11" s="936">
        <f>'様式D-3_S001'!BP5</f>
        <v>0</v>
      </c>
      <c r="W11" s="936">
        <f>'様式D-3_S001'!BQ5</f>
        <v>0</v>
      </c>
      <c r="X11" s="937">
        <f>'様式D-3_S001'!BR5</f>
        <v>1</v>
      </c>
      <c r="Y11" s="938" t="s">
        <v>336</v>
      </c>
      <c r="Z11" s="939" t="s">
        <v>342</v>
      </c>
      <c r="AA11" s="939" t="s">
        <v>342</v>
      </c>
      <c r="AB11" s="938" t="s">
        <v>342</v>
      </c>
      <c r="AC11" s="935" t="str">
        <f>'様式D-3_S001'!BW5</f>
        <v/>
      </c>
      <c r="AD11" s="936" t="str">
        <f>'様式D-3_S001'!BX5</f>
        <v/>
      </c>
      <c r="AE11" s="936" t="str">
        <f>'様式D-3_S001'!BY5</f>
        <v/>
      </c>
      <c r="AF11" s="940" t="str">
        <f>'様式D-3_S001'!BZ5</f>
        <v/>
      </c>
      <c r="AG11" s="941">
        <f>'様式D-3_S001'!CA5</f>
        <v>0</v>
      </c>
      <c r="AH11" s="941">
        <f>'様式D-3_S001'!CB5</f>
        <v>0</v>
      </c>
      <c r="AI11" s="941">
        <f>'様式D-3_S001'!CC5</f>
        <v>0</v>
      </c>
      <c r="AJ11" s="941">
        <f>'様式D-3_S001'!CD5</f>
        <v>1.0000000000000002E-2</v>
      </c>
      <c r="AK11" s="941">
        <f>'様式D-3_S001'!CE5</f>
        <v>0</v>
      </c>
      <c r="AL11" s="941">
        <f>'様式D-3_S001'!CF5</f>
        <v>0</v>
      </c>
      <c r="AM11" s="941">
        <f>'様式D-3_S001'!CG5</f>
        <v>0</v>
      </c>
      <c r="AN11" s="942">
        <f>'様式D-3_S001'!CH5</f>
        <v>0.8</v>
      </c>
      <c r="AO11" s="3"/>
      <c r="AP11" s="3"/>
      <c r="AQ11" s="3"/>
      <c r="AR11" s="3"/>
      <c r="AS11" s="3"/>
      <c r="AT11" s="943">
        <f t="shared" ref="AT11:AT51" si="0">IF(AB11="Ⅳ",4,IF(AB11="Ⅲ",3,IF(AB11="Ⅱ",2,1)))</f>
        <v>2</v>
      </c>
      <c r="AU11" s="3"/>
    </row>
    <row r="12" spans="1:47" x14ac:dyDescent="0.15">
      <c r="B12" s="933" t="s">
        <v>595</v>
      </c>
      <c r="C12" s="944">
        <v>8.9</v>
      </c>
      <c r="D12" s="935">
        <f>'様式D-3_S002'!AX5</f>
        <v>0</v>
      </c>
      <c r="E12" s="936">
        <f>'様式D-3_S002'!AY5</f>
        <v>0</v>
      </c>
      <c r="F12" s="936">
        <f>'様式D-3_S002'!AZ5</f>
        <v>0</v>
      </c>
      <c r="G12" s="936">
        <f>'様式D-3_S002'!BA5</f>
        <v>0</v>
      </c>
      <c r="H12" s="936">
        <f>'様式D-3_S002'!BB5</f>
        <v>0</v>
      </c>
      <c r="I12" s="936">
        <f>'様式D-3_S002'!BC5</f>
        <v>0</v>
      </c>
      <c r="J12" s="936">
        <f>'様式D-3_S002'!BD5</f>
        <v>0</v>
      </c>
      <c r="K12" s="936">
        <f>'様式D-3_S002'!BE5</f>
        <v>0</v>
      </c>
      <c r="L12" s="936">
        <f>'様式D-3_S002'!BF5</f>
        <v>0</v>
      </c>
      <c r="M12" s="936">
        <f>'様式D-3_S002'!BG5</f>
        <v>0</v>
      </c>
      <c r="N12" s="936">
        <f>'様式D-3_S002'!BH5</f>
        <v>0</v>
      </c>
      <c r="O12" s="936">
        <f>'様式D-3_S002'!BI5</f>
        <v>0</v>
      </c>
      <c r="P12" s="936" t="str">
        <f>'様式D-3_S002'!BJ5</f>
        <v/>
      </c>
      <c r="Q12" s="936" t="str">
        <f>'様式D-3_S002'!BK5</f>
        <v/>
      </c>
      <c r="R12" s="936" t="str">
        <f>'様式D-3_S002'!BL5</f>
        <v/>
      </c>
      <c r="S12" s="936">
        <f>'様式D-3_S002'!BM5</f>
        <v>0</v>
      </c>
      <c r="T12" s="936">
        <f>'様式D-3_S002'!BN5</f>
        <v>0</v>
      </c>
      <c r="U12" s="936">
        <f>'様式D-3_S002'!BO5</f>
        <v>0</v>
      </c>
      <c r="V12" s="936">
        <f>'様式D-3_S002'!BP5</f>
        <v>0</v>
      </c>
      <c r="W12" s="936">
        <f>'様式D-3_S002'!BQ5</f>
        <v>0</v>
      </c>
      <c r="X12" s="937">
        <f>'様式D-3_S002'!BR5</f>
        <v>0</v>
      </c>
      <c r="Y12" s="938" t="s">
        <v>336</v>
      </c>
      <c r="Z12" s="939" t="s">
        <v>336</v>
      </c>
      <c r="AA12" s="939" t="s">
        <v>336</v>
      </c>
      <c r="AB12" s="938" t="s">
        <v>336</v>
      </c>
      <c r="AC12" s="935" t="str">
        <f>'様式D-3_S002'!BW5</f>
        <v/>
      </c>
      <c r="AD12" s="936" t="str">
        <f>'様式D-3_S002'!BX5</f>
        <v/>
      </c>
      <c r="AE12" s="936" t="str">
        <f>'様式D-3_S002'!BY5</f>
        <v/>
      </c>
      <c r="AF12" s="940" t="str">
        <f>'様式D-3_S002'!BZ5</f>
        <v/>
      </c>
      <c r="AG12" s="941">
        <f>'様式D-3_S002'!CA5</f>
        <v>0</v>
      </c>
      <c r="AH12" s="941">
        <f>'様式D-3_S002'!CB5</f>
        <v>0</v>
      </c>
      <c r="AI12" s="941">
        <f>'様式D-3_S002'!CC5</f>
        <v>0</v>
      </c>
      <c r="AJ12" s="941">
        <f>'様式D-3_S002'!CD5</f>
        <v>0</v>
      </c>
      <c r="AK12" s="941">
        <f>'様式D-3_S002'!CE5</f>
        <v>0</v>
      </c>
      <c r="AL12" s="941">
        <f>'様式D-3_S002'!CF5</f>
        <v>0</v>
      </c>
      <c r="AM12" s="941">
        <f>'様式D-3_S002'!CG5</f>
        <v>0</v>
      </c>
      <c r="AN12" s="942">
        <f>'様式D-3_S002'!CH5</f>
        <v>0</v>
      </c>
      <c r="AO12" s="3"/>
      <c r="AP12" s="3"/>
      <c r="AQ12" s="3"/>
      <c r="AR12" s="3"/>
      <c r="AS12" s="3"/>
      <c r="AT12" s="943">
        <f t="shared" si="0"/>
        <v>1</v>
      </c>
      <c r="AU12" s="3"/>
    </row>
    <row r="13" spans="1:47" x14ac:dyDescent="0.15">
      <c r="B13" s="933" t="s">
        <v>680</v>
      </c>
      <c r="C13" s="944">
        <v>8.9</v>
      </c>
      <c r="D13" s="935">
        <f>'様式D-3_S003'!AX5</f>
        <v>0</v>
      </c>
      <c r="E13" s="936">
        <f>'様式D-3_S003'!AY5</f>
        <v>0</v>
      </c>
      <c r="F13" s="936">
        <f>'様式D-3_S003'!AZ5</f>
        <v>0</v>
      </c>
      <c r="G13" s="936">
        <f>'様式D-3_S003'!BA5</f>
        <v>0</v>
      </c>
      <c r="H13" s="936">
        <f>'様式D-3_S003'!BB5</f>
        <v>0</v>
      </c>
      <c r="I13" s="936">
        <f>'様式D-3_S003'!BC5</f>
        <v>0</v>
      </c>
      <c r="J13" s="936">
        <f>'様式D-3_S003'!BD5</f>
        <v>0</v>
      </c>
      <c r="K13" s="936">
        <f>'様式D-3_S003'!BE5</f>
        <v>0</v>
      </c>
      <c r="L13" s="936">
        <f>'様式D-3_S003'!BF5</f>
        <v>0</v>
      </c>
      <c r="M13" s="936">
        <f>'様式D-3_S003'!BG5</f>
        <v>0</v>
      </c>
      <c r="N13" s="936">
        <f>'様式D-3_S003'!BH5</f>
        <v>0</v>
      </c>
      <c r="O13" s="936">
        <f>'様式D-3_S003'!BI5</f>
        <v>0</v>
      </c>
      <c r="P13" s="936" t="str">
        <f>'様式D-3_S003'!BJ5</f>
        <v/>
      </c>
      <c r="Q13" s="936" t="str">
        <f>'様式D-3_S003'!BK5</f>
        <v/>
      </c>
      <c r="R13" s="936" t="str">
        <f>'様式D-3_S003'!BL5</f>
        <v/>
      </c>
      <c r="S13" s="936">
        <f>'様式D-3_S003'!BM5</f>
        <v>0</v>
      </c>
      <c r="T13" s="936">
        <f>'様式D-3_S003'!BN5</f>
        <v>0</v>
      </c>
      <c r="U13" s="936">
        <f>'様式D-3_S003'!BO5</f>
        <v>0</v>
      </c>
      <c r="V13" s="936">
        <f>'様式D-3_S003'!BP5</f>
        <v>0</v>
      </c>
      <c r="W13" s="936">
        <f>'様式D-3_S003'!BQ5</f>
        <v>0</v>
      </c>
      <c r="X13" s="937">
        <f>'様式D-3_S003'!BR5</f>
        <v>0</v>
      </c>
      <c r="Y13" s="938" t="s">
        <v>336</v>
      </c>
      <c r="Z13" s="939" t="s">
        <v>336</v>
      </c>
      <c r="AA13" s="939" t="s">
        <v>336</v>
      </c>
      <c r="AB13" s="938" t="s">
        <v>336</v>
      </c>
      <c r="AC13" s="935" t="str">
        <f>'様式D-3_S003'!BW5</f>
        <v/>
      </c>
      <c r="AD13" s="936" t="str">
        <f>'様式D-3_S003'!BX5</f>
        <v/>
      </c>
      <c r="AE13" s="936" t="str">
        <f>'様式D-3_S003'!BY5</f>
        <v/>
      </c>
      <c r="AF13" s="940" t="str">
        <f>'様式D-3_S003'!BZ5</f>
        <v/>
      </c>
      <c r="AG13" s="941">
        <f>'様式D-3_S003'!CA5</f>
        <v>0</v>
      </c>
      <c r="AH13" s="941">
        <f>'様式D-3_S003'!CB5</f>
        <v>0</v>
      </c>
      <c r="AI13" s="941">
        <f>'様式D-3_S003'!CC5</f>
        <v>0</v>
      </c>
      <c r="AJ13" s="941">
        <f>'様式D-3_S003'!CD5</f>
        <v>0</v>
      </c>
      <c r="AK13" s="941">
        <f>'様式D-3_S003'!CE5</f>
        <v>0</v>
      </c>
      <c r="AL13" s="941">
        <f>'様式D-3_S003'!CF5</f>
        <v>0</v>
      </c>
      <c r="AM13" s="941">
        <f>'様式D-3_S003'!CG5</f>
        <v>0</v>
      </c>
      <c r="AN13" s="942">
        <f>'様式D-3_S003'!CH5</f>
        <v>0</v>
      </c>
      <c r="AO13" s="3"/>
      <c r="AP13" s="3"/>
      <c r="AQ13" s="3"/>
      <c r="AR13" s="3"/>
      <c r="AS13" s="3"/>
      <c r="AT13" s="943">
        <f t="shared" si="0"/>
        <v>1</v>
      </c>
      <c r="AU13" s="3"/>
    </row>
    <row r="14" spans="1:47" x14ac:dyDescent="0.15">
      <c r="B14" s="933" t="s">
        <v>681</v>
      </c>
      <c r="C14" s="944">
        <v>8.9</v>
      </c>
      <c r="D14" s="935">
        <f>'様式D-3_S004'!AX5</f>
        <v>0</v>
      </c>
      <c r="E14" s="936">
        <f>'様式D-3_S004'!AY5</f>
        <v>0</v>
      </c>
      <c r="F14" s="936">
        <f>'様式D-3_S004'!AZ5</f>
        <v>0</v>
      </c>
      <c r="G14" s="936">
        <f>'様式D-3_S004'!BA5</f>
        <v>0</v>
      </c>
      <c r="H14" s="936">
        <f>'様式D-3_S004'!BB5</f>
        <v>0</v>
      </c>
      <c r="I14" s="936">
        <f>'様式D-3_S004'!BC5</f>
        <v>1</v>
      </c>
      <c r="J14" s="936">
        <f>'様式D-3_S004'!BD5</f>
        <v>0</v>
      </c>
      <c r="K14" s="936">
        <f>'様式D-3_S004'!BE5</f>
        <v>0</v>
      </c>
      <c r="L14" s="936">
        <f>'様式D-3_S004'!BF5</f>
        <v>0</v>
      </c>
      <c r="M14" s="936">
        <f>'様式D-3_S004'!BG5</f>
        <v>0</v>
      </c>
      <c r="N14" s="936">
        <f>'様式D-3_S004'!BH5</f>
        <v>0</v>
      </c>
      <c r="O14" s="936">
        <f>'様式D-3_S004'!BI5</f>
        <v>0</v>
      </c>
      <c r="P14" s="936" t="str">
        <f>'様式D-3_S004'!BJ5</f>
        <v/>
      </c>
      <c r="Q14" s="936" t="str">
        <f>'様式D-3_S004'!BK5</f>
        <v/>
      </c>
      <c r="R14" s="936" t="str">
        <f>'様式D-3_S004'!BL5</f>
        <v/>
      </c>
      <c r="S14" s="936">
        <f>'様式D-3_S004'!BM5</f>
        <v>0</v>
      </c>
      <c r="T14" s="936">
        <f>'様式D-3_S004'!BN5</f>
        <v>1</v>
      </c>
      <c r="U14" s="936">
        <f>'様式D-3_S004'!BO5</f>
        <v>0</v>
      </c>
      <c r="V14" s="936">
        <f>'様式D-3_S004'!BP5</f>
        <v>0</v>
      </c>
      <c r="W14" s="936">
        <f>'様式D-3_S004'!BQ5</f>
        <v>0</v>
      </c>
      <c r="X14" s="937">
        <f>'様式D-3_S004'!BR5</f>
        <v>0</v>
      </c>
      <c r="Y14" s="938" t="s">
        <v>336</v>
      </c>
      <c r="Z14" s="939" t="s">
        <v>346</v>
      </c>
      <c r="AA14" s="939" t="s">
        <v>336</v>
      </c>
      <c r="AB14" s="938" t="s">
        <v>346</v>
      </c>
      <c r="AC14" s="935" t="str">
        <f>'様式D-3_S004'!BW5</f>
        <v/>
      </c>
      <c r="AD14" s="936" t="str">
        <f>'様式D-3_S004'!BX5</f>
        <v/>
      </c>
      <c r="AE14" s="936" t="str">
        <f>'様式D-3_S004'!BY5</f>
        <v/>
      </c>
      <c r="AF14" s="940" t="str">
        <f>'様式D-3_S004'!BZ5</f>
        <v/>
      </c>
      <c r="AG14" s="941">
        <f>'様式D-3_S004'!CA5</f>
        <v>0</v>
      </c>
      <c r="AH14" s="941">
        <f>'様式D-3_S004'!CB5</f>
        <v>0.05</v>
      </c>
      <c r="AI14" s="941">
        <f>'様式D-3_S004'!CC5</f>
        <v>0</v>
      </c>
      <c r="AJ14" s="941">
        <f>'様式D-3_S004'!CD5</f>
        <v>0</v>
      </c>
      <c r="AK14" s="941">
        <f>'様式D-3_S004'!CE5</f>
        <v>0</v>
      </c>
      <c r="AL14" s="941">
        <f>'様式D-3_S004'!CF5</f>
        <v>0</v>
      </c>
      <c r="AM14" s="941">
        <f>'様式D-3_S004'!CG5</f>
        <v>0</v>
      </c>
      <c r="AN14" s="942">
        <f>'様式D-3_S004'!CH5</f>
        <v>0</v>
      </c>
      <c r="AO14" s="3"/>
      <c r="AP14" s="3"/>
      <c r="AQ14" s="3"/>
      <c r="AR14" s="3"/>
      <c r="AS14" s="3"/>
      <c r="AT14" s="943">
        <f>IF(AB14="Ⅳ",4,IF(AB14="Ⅲ",3,IF(AB14="Ⅱ",2,1)))</f>
        <v>3</v>
      </c>
      <c r="AU14" s="3"/>
    </row>
    <row r="15" spans="1:47" x14ac:dyDescent="0.15">
      <c r="B15" s="933" t="s">
        <v>682</v>
      </c>
      <c r="C15" s="944">
        <v>8.9</v>
      </c>
      <c r="D15" s="935">
        <f>'様式D-3_S005'!AX5</f>
        <v>0</v>
      </c>
      <c r="E15" s="936">
        <f>'様式D-3_S005'!AY5</f>
        <v>0</v>
      </c>
      <c r="F15" s="936">
        <f>'様式D-3_S005'!AZ5</f>
        <v>0</v>
      </c>
      <c r="G15" s="936">
        <f>'様式D-3_S005'!BA5</f>
        <v>0</v>
      </c>
      <c r="H15" s="936">
        <f>'様式D-3_S005'!BB5</f>
        <v>0</v>
      </c>
      <c r="I15" s="936">
        <f>'様式D-3_S005'!BC5</f>
        <v>0</v>
      </c>
      <c r="J15" s="936">
        <f>'様式D-3_S005'!BD5</f>
        <v>0</v>
      </c>
      <c r="K15" s="936">
        <f>'様式D-3_S005'!BE5</f>
        <v>0</v>
      </c>
      <c r="L15" s="936">
        <f>'様式D-3_S005'!BF5</f>
        <v>0</v>
      </c>
      <c r="M15" s="936">
        <f>'様式D-3_S005'!BG5</f>
        <v>0</v>
      </c>
      <c r="N15" s="936">
        <f>'様式D-3_S005'!BH5</f>
        <v>0</v>
      </c>
      <c r="O15" s="936">
        <f>'様式D-3_S005'!BI5</f>
        <v>0</v>
      </c>
      <c r="P15" s="936" t="str">
        <f>'様式D-3_S005'!BJ5</f>
        <v/>
      </c>
      <c r="Q15" s="936" t="str">
        <f>'様式D-3_S005'!BK5</f>
        <v/>
      </c>
      <c r="R15" s="936" t="str">
        <f>'様式D-3_S005'!BL5</f>
        <v/>
      </c>
      <c r="S15" s="936">
        <f>'様式D-3_S005'!BM5</f>
        <v>0</v>
      </c>
      <c r="T15" s="936">
        <f>'様式D-3_S005'!BN5</f>
        <v>0</v>
      </c>
      <c r="U15" s="936">
        <f>'様式D-3_S005'!BO5</f>
        <v>0</v>
      </c>
      <c r="V15" s="936">
        <f>'様式D-3_S005'!BP5</f>
        <v>0</v>
      </c>
      <c r="W15" s="936">
        <f>'様式D-3_S005'!BQ5</f>
        <v>0</v>
      </c>
      <c r="X15" s="937">
        <f>'様式D-3_S005'!BR5</f>
        <v>0</v>
      </c>
      <c r="Y15" s="938" t="s">
        <v>336</v>
      </c>
      <c r="Z15" s="939" t="s">
        <v>336</v>
      </c>
      <c r="AA15" s="939" t="s">
        <v>336</v>
      </c>
      <c r="AB15" s="938" t="s">
        <v>336</v>
      </c>
      <c r="AC15" s="935" t="str">
        <f>'様式D-3_S005'!BW5</f>
        <v/>
      </c>
      <c r="AD15" s="936" t="str">
        <f>'様式D-3_S005'!BX5</f>
        <v/>
      </c>
      <c r="AE15" s="936" t="str">
        <f>'様式D-3_S005'!BY5</f>
        <v/>
      </c>
      <c r="AF15" s="940" t="str">
        <f>'様式D-3_S005'!BZ5</f>
        <v/>
      </c>
      <c r="AG15" s="941">
        <f>'様式D-3_S005'!CA5</f>
        <v>0</v>
      </c>
      <c r="AH15" s="941">
        <f>'様式D-3_S005'!CB5</f>
        <v>0</v>
      </c>
      <c r="AI15" s="941">
        <f>'様式D-3_S005'!CC5</f>
        <v>0</v>
      </c>
      <c r="AJ15" s="941">
        <f>'様式D-3_S005'!CD5</f>
        <v>0</v>
      </c>
      <c r="AK15" s="941">
        <f>'様式D-3_S005'!CE5</f>
        <v>0</v>
      </c>
      <c r="AL15" s="941">
        <f>'様式D-3_S005'!CF5</f>
        <v>0</v>
      </c>
      <c r="AM15" s="941">
        <f>'様式D-3_S005'!CG5</f>
        <v>0</v>
      </c>
      <c r="AN15" s="942">
        <f>'様式D-3_S005'!CH5</f>
        <v>0</v>
      </c>
      <c r="AO15" s="3"/>
      <c r="AP15" s="3"/>
      <c r="AQ15" s="3"/>
      <c r="AR15" s="3"/>
      <c r="AS15" s="3"/>
      <c r="AT15" s="943">
        <f t="shared" si="0"/>
        <v>1</v>
      </c>
      <c r="AU15" s="3"/>
    </row>
    <row r="16" spans="1:47" x14ac:dyDescent="0.15">
      <c r="B16" s="933" t="s">
        <v>683</v>
      </c>
      <c r="C16" s="944">
        <v>8.9</v>
      </c>
      <c r="D16" s="935">
        <f>'様式D-3_S006'!AX5</f>
        <v>0</v>
      </c>
      <c r="E16" s="936">
        <f>'様式D-3_S006'!AY5</f>
        <v>0</v>
      </c>
      <c r="F16" s="936">
        <f>'様式D-3_S006'!AZ5</f>
        <v>0</v>
      </c>
      <c r="G16" s="936">
        <f>'様式D-3_S006'!BA5</f>
        <v>0</v>
      </c>
      <c r="H16" s="936">
        <f>'様式D-3_S006'!BB5</f>
        <v>0</v>
      </c>
      <c r="I16" s="936">
        <f>'様式D-3_S006'!BC5</f>
        <v>0</v>
      </c>
      <c r="J16" s="936">
        <f>'様式D-3_S006'!BD5</f>
        <v>1</v>
      </c>
      <c r="K16" s="936">
        <f>'様式D-3_S006'!BE5</f>
        <v>0</v>
      </c>
      <c r="L16" s="936">
        <f>'様式D-3_S006'!BF5</f>
        <v>0</v>
      </c>
      <c r="M16" s="936">
        <f>'様式D-3_S006'!BG6</f>
        <v>0</v>
      </c>
      <c r="N16" s="936">
        <f>'様式D-3_S006'!BH5</f>
        <v>0</v>
      </c>
      <c r="O16" s="936">
        <f>'様式D-3_S006'!BI5</f>
        <v>0</v>
      </c>
      <c r="P16" s="936" t="str">
        <f>'様式D-3_S006'!BJ5</f>
        <v/>
      </c>
      <c r="Q16" s="936" t="str">
        <f>'様式D-3_S006'!BK5</f>
        <v/>
      </c>
      <c r="R16" s="936" t="str">
        <f>'様式D-3_S006'!BL5</f>
        <v/>
      </c>
      <c r="S16" s="936">
        <f>'様式D-3_S006'!BM5</f>
        <v>0</v>
      </c>
      <c r="T16" s="936">
        <f>'様式D-3_S006'!BN5</f>
        <v>0</v>
      </c>
      <c r="U16" s="936">
        <f>'様式D-3_S006'!BO5</f>
        <v>1</v>
      </c>
      <c r="V16" s="936">
        <f>'様式D-3_S006'!BP5</f>
        <v>0</v>
      </c>
      <c r="W16" s="936">
        <f>'様式D-3_S006'!BQ5</f>
        <v>0</v>
      </c>
      <c r="X16" s="937">
        <f>'様式D-3_S006'!BR5</f>
        <v>0</v>
      </c>
      <c r="Y16" s="938" t="s">
        <v>336</v>
      </c>
      <c r="Z16" s="939" t="s">
        <v>342</v>
      </c>
      <c r="AA16" s="939" t="s">
        <v>336</v>
      </c>
      <c r="AB16" s="938" t="s">
        <v>342</v>
      </c>
      <c r="AC16" s="935" t="str">
        <f>'様式D-3_S006'!BW5</f>
        <v/>
      </c>
      <c r="AD16" s="936" t="str">
        <f>'様式D-3_S006'!BX5</f>
        <v/>
      </c>
      <c r="AE16" s="936" t="str">
        <f>'様式D-3_S006'!BY5</f>
        <v/>
      </c>
      <c r="AF16" s="940" t="str">
        <f>'様式D-3_S006'!BZ5</f>
        <v/>
      </c>
      <c r="AG16" s="941">
        <f>'様式D-3_S005'!CA5</f>
        <v>0</v>
      </c>
      <c r="AH16" s="941">
        <f>'様式D-3_S006'!CB5</f>
        <v>0</v>
      </c>
      <c r="AI16" s="941">
        <f>'様式D-3_S006'!CC5</f>
        <v>2.5000000000000001E-2</v>
      </c>
      <c r="AJ16" s="941">
        <f>'様式D-3_S006'!CD5</f>
        <v>0</v>
      </c>
      <c r="AK16" s="941">
        <f>'様式D-3_S006'!CE5</f>
        <v>0</v>
      </c>
      <c r="AL16" s="941">
        <f>'様式D-3_S006'!CF5</f>
        <v>0</v>
      </c>
      <c r="AM16" s="941">
        <f>'様式D-3_S006'!CG5</f>
        <v>0</v>
      </c>
      <c r="AN16" s="942">
        <f>'様式D-3_S006'!CH5</f>
        <v>0</v>
      </c>
      <c r="AO16" s="3"/>
      <c r="AP16" s="3"/>
      <c r="AQ16" s="3"/>
      <c r="AR16" s="3"/>
      <c r="AS16" s="3"/>
      <c r="AT16" s="943">
        <f t="shared" si="0"/>
        <v>2</v>
      </c>
      <c r="AU16" s="3"/>
    </row>
    <row r="17" spans="2:47" x14ac:dyDescent="0.15">
      <c r="B17" s="933" t="s">
        <v>684</v>
      </c>
      <c r="C17" s="944">
        <v>9</v>
      </c>
      <c r="D17" s="935">
        <f>'様式D-3_S007'!AX5</f>
        <v>0</v>
      </c>
      <c r="E17" s="936">
        <f>'様式D-3_S007'!AY5</f>
        <v>0</v>
      </c>
      <c r="F17" s="936">
        <f>'様式D-3_S007'!AZ5</f>
        <v>0</v>
      </c>
      <c r="G17" s="936">
        <f>'様式D-3_S007'!BA5</f>
        <v>0</v>
      </c>
      <c r="H17" s="936">
        <f>'様式D-3_S007'!BB5</f>
        <v>0</v>
      </c>
      <c r="I17" s="936">
        <f>'様式D-3_S007'!BC5</f>
        <v>0</v>
      </c>
      <c r="J17" s="936">
        <f>'様式D-3_S007'!BD5</f>
        <v>0</v>
      </c>
      <c r="K17" s="936">
        <f>'様式D-3_S007'!BE5</f>
        <v>0</v>
      </c>
      <c r="L17" s="936">
        <f>'様式D-3_S007'!BF5</f>
        <v>0</v>
      </c>
      <c r="M17" s="936">
        <f>'様式D-3_S007'!BG5</f>
        <v>0</v>
      </c>
      <c r="N17" s="936">
        <f>'様式D-3_S007'!BH5</f>
        <v>0</v>
      </c>
      <c r="O17" s="936">
        <f>'様式D-3_S007'!BI5</f>
        <v>0</v>
      </c>
      <c r="P17" s="936" t="str">
        <f>'様式D-3_S007'!BJ5</f>
        <v/>
      </c>
      <c r="Q17" s="936" t="str">
        <f>'様式D-3_S007'!BK5</f>
        <v/>
      </c>
      <c r="R17" s="936" t="str">
        <f>'様式D-3_S007'!BL5</f>
        <v/>
      </c>
      <c r="S17" s="936">
        <f>'様式D-3_S007'!BM5</f>
        <v>0</v>
      </c>
      <c r="T17" s="936">
        <f>'様式D-3_S007'!BN5</f>
        <v>0</v>
      </c>
      <c r="U17" s="936">
        <f>'様式D-3_S007'!BO5</f>
        <v>0</v>
      </c>
      <c r="V17" s="936">
        <f>'様式D-3_S007'!BP5</f>
        <v>0</v>
      </c>
      <c r="W17" s="936">
        <f>'様式D-3_S007'!BQ5</f>
        <v>0</v>
      </c>
      <c r="X17" s="937">
        <f>'様式D-3_S007'!BR5</f>
        <v>0</v>
      </c>
      <c r="Y17" s="938" t="s">
        <v>336</v>
      </c>
      <c r="Z17" s="939" t="s">
        <v>336</v>
      </c>
      <c r="AA17" s="939" t="s">
        <v>336</v>
      </c>
      <c r="AB17" s="938" t="s">
        <v>336</v>
      </c>
      <c r="AC17" s="935" t="str">
        <f>'様式D-3_S007'!BW5</f>
        <v/>
      </c>
      <c r="AD17" s="936" t="str">
        <f>'様式D-3_S007'!BX5</f>
        <v/>
      </c>
      <c r="AE17" s="936" t="str">
        <f>'様式D-3_S007'!BY5</f>
        <v/>
      </c>
      <c r="AF17" s="940" t="str">
        <f>'様式D-3_S007'!BZ5</f>
        <v/>
      </c>
      <c r="AG17" s="941">
        <f>'様式D-3_S007'!CA5</f>
        <v>0</v>
      </c>
      <c r="AH17" s="941">
        <f>'様式D-3_S007'!CB5</f>
        <v>0</v>
      </c>
      <c r="AI17" s="941">
        <f>'様式D-3_S007'!CC5</f>
        <v>0</v>
      </c>
      <c r="AJ17" s="941">
        <f>'様式D-3_S007'!CD5</f>
        <v>0</v>
      </c>
      <c r="AK17" s="941">
        <f>'様式D-3_S007'!CE5</f>
        <v>0</v>
      </c>
      <c r="AL17" s="941">
        <f>'様式D-3_S007'!CF5</f>
        <v>0</v>
      </c>
      <c r="AM17" s="941">
        <f>'様式D-3_S007'!CG5</f>
        <v>0</v>
      </c>
      <c r="AN17" s="942">
        <f>'様式D-3_S007'!CH5</f>
        <v>0</v>
      </c>
      <c r="AO17" s="3"/>
      <c r="AP17" s="3"/>
      <c r="AQ17" s="3"/>
      <c r="AR17" s="3"/>
      <c r="AS17" s="3"/>
      <c r="AT17" s="943">
        <f t="shared" si="0"/>
        <v>1</v>
      </c>
      <c r="AU17" s="3"/>
    </row>
    <row r="18" spans="2:47" x14ac:dyDescent="0.15">
      <c r="B18" s="933" t="s">
        <v>685</v>
      </c>
      <c r="C18" s="944">
        <v>9</v>
      </c>
      <c r="D18" s="935">
        <f>'様式D-3_S008'!AX5</f>
        <v>0</v>
      </c>
      <c r="E18" s="936">
        <f>'様式D-3_S008'!AY5</f>
        <v>0</v>
      </c>
      <c r="F18" s="936">
        <f>'様式D-3_S008'!AZ5</f>
        <v>0</v>
      </c>
      <c r="G18" s="936">
        <f>'様式D-3_S008'!BA5</f>
        <v>0</v>
      </c>
      <c r="H18" s="936">
        <f>'様式D-3_S008'!BB5</f>
        <v>0</v>
      </c>
      <c r="I18" s="936">
        <f>'様式D-3_S008'!BC5</f>
        <v>0</v>
      </c>
      <c r="J18" s="936">
        <f>'様式D-3_S008'!BD5</f>
        <v>0</v>
      </c>
      <c r="K18" s="936">
        <f>'様式D-3_S008'!BE5</f>
        <v>0</v>
      </c>
      <c r="L18" s="936">
        <f>'様式D-3_S008'!BF5</f>
        <v>0</v>
      </c>
      <c r="M18" s="936">
        <f>'様式D-3_S008'!BG5</f>
        <v>0</v>
      </c>
      <c r="N18" s="936">
        <f>'様式D-3_S008'!BH5</f>
        <v>0</v>
      </c>
      <c r="O18" s="936">
        <f>'様式D-3_S008'!BI5</f>
        <v>0</v>
      </c>
      <c r="P18" s="936" t="str">
        <f>'様式D-3_S008'!BJ5</f>
        <v/>
      </c>
      <c r="Q18" s="936" t="str">
        <f>'様式D-3_S008'!BK5</f>
        <v/>
      </c>
      <c r="R18" s="936" t="str">
        <f>'様式D-3_S008'!BL5</f>
        <v/>
      </c>
      <c r="S18" s="936">
        <f>'様式D-3_S008'!BM5</f>
        <v>0</v>
      </c>
      <c r="T18" s="936">
        <f>'様式D-3_S008'!BN5</f>
        <v>0</v>
      </c>
      <c r="U18" s="936">
        <f>'様式D-3_S008'!BO5</f>
        <v>0</v>
      </c>
      <c r="V18" s="936">
        <f>'様式D-3_S008'!BP5</f>
        <v>0</v>
      </c>
      <c r="W18" s="936">
        <f>'様式D-3_S008'!BQ5</f>
        <v>0</v>
      </c>
      <c r="X18" s="937">
        <f>'様式D-3_S008'!BR5</f>
        <v>0</v>
      </c>
      <c r="Y18" s="938" t="s">
        <v>336</v>
      </c>
      <c r="Z18" s="939" t="s">
        <v>336</v>
      </c>
      <c r="AA18" s="939" t="s">
        <v>336</v>
      </c>
      <c r="AB18" s="938" t="s">
        <v>336</v>
      </c>
      <c r="AC18" s="935" t="str">
        <f>'様式D-3_S008'!BW5</f>
        <v/>
      </c>
      <c r="AD18" s="936" t="str">
        <f>'様式D-3_S008'!BX5</f>
        <v/>
      </c>
      <c r="AE18" s="936" t="str">
        <f>'様式D-3_S008'!BY5</f>
        <v/>
      </c>
      <c r="AF18" s="940" t="str">
        <f>'様式D-3_S008'!BZ5</f>
        <v/>
      </c>
      <c r="AG18" s="941">
        <f>'様式D-3_S008'!CA5</f>
        <v>0</v>
      </c>
      <c r="AH18" s="941">
        <f>'様式D-3_S008'!CB5</f>
        <v>0</v>
      </c>
      <c r="AI18" s="941">
        <f>'様式D-3_S008'!CC5</f>
        <v>0</v>
      </c>
      <c r="AJ18" s="941">
        <f>'様式D-3_S008'!CD5</f>
        <v>0</v>
      </c>
      <c r="AK18" s="941">
        <f>'様式D-3_S008'!CE5</f>
        <v>0</v>
      </c>
      <c r="AL18" s="941">
        <f>'様式D-3_S008'!CF5</f>
        <v>0</v>
      </c>
      <c r="AM18" s="941">
        <f>'様式D-3_S008'!CG5</f>
        <v>0</v>
      </c>
      <c r="AN18" s="942">
        <f>'様式D-3_S008'!CH5</f>
        <v>0</v>
      </c>
      <c r="AO18" s="3"/>
      <c r="AP18" s="3"/>
      <c r="AQ18" s="3"/>
      <c r="AR18" s="3"/>
      <c r="AS18" s="3"/>
      <c r="AT18" s="943">
        <f t="shared" si="0"/>
        <v>1</v>
      </c>
      <c r="AU18" s="3"/>
    </row>
    <row r="19" spans="2:47" x14ac:dyDescent="0.15">
      <c r="B19" s="933" t="s">
        <v>686</v>
      </c>
      <c r="C19" s="944">
        <v>9</v>
      </c>
      <c r="D19" s="935">
        <f>'様式D-3_S009'!AX5</f>
        <v>0</v>
      </c>
      <c r="E19" s="936">
        <f>'様式D-3_S009'!AY5</f>
        <v>0</v>
      </c>
      <c r="F19" s="936">
        <f>'様式D-3_S009'!AZ5</f>
        <v>0</v>
      </c>
      <c r="G19" s="936">
        <f>'様式D-3_S009'!BA5</f>
        <v>0</v>
      </c>
      <c r="H19" s="936">
        <f>'様式D-3_S009'!BB5</f>
        <v>0</v>
      </c>
      <c r="I19" s="936">
        <f>'様式D-3_S009'!BC5</f>
        <v>0</v>
      </c>
      <c r="J19" s="936">
        <f>'様式D-3_S009'!BD5</f>
        <v>0</v>
      </c>
      <c r="K19" s="936">
        <f>'様式D-3_S009'!BE5</f>
        <v>0</v>
      </c>
      <c r="L19" s="936">
        <f>'様式D-3_S009'!BF5</f>
        <v>0</v>
      </c>
      <c r="M19" s="936">
        <f>'様式D-3_S009'!BG5</f>
        <v>0</v>
      </c>
      <c r="N19" s="936">
        <f>'様式D-3_S009'!BH5</f>
        <v>0</v>
      </c>
      <c r="O19" s="936">
        <f>'様式D-3_S009'!BI5</f>
        <v>0</v>
      </c>
      <c r="P19" s="936" t="str">
        <f>'様式D-3_S009'!BJ5</f>
        <v/>
      </c>
      <c r="Q19" s="936" t="str">
        <f>'様式D-3_S009'!BK5</f>
        <v/>
      </c>
      <c r="R19" s="936" t="str">
        <f>'様式D-3_S009'!BL5</f>
        <v/>
      </c>
      <c r="S19" s="936">
        <f>'様式D-3_S009'!BM5</f>
        <v>0</v>
      </c>
      <c r="T19" s="936">
        <f>'様式D-3_S009'!BN5</f>
        <v>0</v>
      </c>
      <c r="U19" s="936">
        <f>'様式D-3_S009'!BO5</f>
        <v>0</v>
      </c>
      <c r="V19" s="936">
        <f>'様式D-3_S009'!BP5</f>
        <v>0</v>
      </c>
      <c r="W19" s="936">
        <f>'様式D-3_S009'!BQ5</f>
        <v>0</v>
      </c>
      <c r="X19" s="937">
        <f>'様式D-3_S009'!BR5</f>
        <v>0</v>
      </c>
      <c r="Y19" s="938" t="s">
        <v>336</v>
      </c>
      <c r="Z19" s="939" t="s">
        <v>336</v>
      </c>
      <c r="AA19" s="939" t="s">
        <v>336</v>
      </c>
      <c r="AB19" s="938" t="s">
        <v>336</v>
      </c>
      <c r="AC19" s="935" t="str">
        <f>'様式D-3_S009'!BW5</f>
        <v/>
      </c>
      <c r="AD19" s="936" t="str">
        <f>'様式D-3_S009'!BX5</f>
        <v/>
      </c>
      <c r="AE19" s="936" t="str">
        <f>'様式D-3_S009'!BY5</f>
        <v/>
      </c>
      <c r="AF19" s="940" t="str">
        <f>'様式D-3_S009'!BZ5</f>
        <v/>
      </c>
      <c r="AG19" s="941">
        <f>'様式D-3_S009'!CA5</f>
        <v>0</v>
      </c>
      <c r="AH19" s="941">
        <f>'様式D-3_S009'!CB5</f>
        <v>0</v>
      </c>
      <c r="AI19" s="941">
        <f>'様式D-3_S009'!CC5</f>
        <v>0</v>
      </c>
      <c r="AJ19" s="941">
        <f>'様式D-3_S009'!CD5</f>
        <v>0</v>
      </c>
      <c r="AK19" s="941">
        <f>'様式D-3_S009'!CE5</f>
        <v>0</v>
      </c>
      <c r="AL19" s="941">
        <f>'様式D-3_S009'!CF5</f>
        <v>0</v>
      </c>
      <c r="AM19" s="941">
        <f>'様式D-3_S009'!CG5</f>
        <v>0</v>
      </c>
      <c r="AN19" s="942">
        <f>'様式D-3_S009'!CH5</f>
        <v>0</v>
      </c>
      <c r="AO19" s="3"/>
      <c r="AP19" s="3"/>
      <c r="AQ19" s="3"/>
      <c r="AR19" s="3"/>
      <c r="AS19" s="3"/>
      <c r="AT19" s="943">
        <f t="shared" si="0"/>
        <v>1</v>
      </c>
      <c r="AU19" s="3"/>
    </row>
    <row r="20" spans="2:47" x14ac:dyDescent="0.15">
      <c r="B20" s="933" t="s">
        <v>687</v>
      </c>
      <c r="C20" s="944">
        <v>9</v>
      </c>
      <c r="D20" s="935">
        <f>'様式D-3_S010'!AX5</f>
        <v>0</v>
      </c>
      <c r="E20" s="936">
        <f>'様式D-3_S010'!AY5</f>
        <v>0</v>
      </c>
      <c r="F20" s="936">
        <f>'様式D-3_S010'!AZ5</f>
        <v>0</v>
      </c>
      <c r="G20" s="936">
        <f>'様式D-3_S010'!BA5</f>
        <v>0</v>
      </c>
      <c r="H20" s="936">
        <f>'様式D-3_S010'!BB5</f>
        <v>0</v>
      </c>
      <c r="I20" s="936">
        <f>'様式D-3_S010'!BC5</f>
        <v>0</v>
      </c>
      <c r="J20" s="936">
        <f>'様式D-3_S010'!BD5</f>
        <v>0</v>
      </c>
      <c r="K20" s="936">
        <f>'様式D-3_S010'!BE5</f>
        <v>0</v>
      </c>
      <c r="L20" s="936">
        <f>'様式D-3_S010'!BF5</f>
        <v>0</v>
      </c>
      <c r="M20" s="936">
        <f>'様式D-3_S010'!BG5</f>
        <v>0</v>
      </c>
      <c r="N20" s="936">
        <f>'様式D-3_S010'!BH5</f>
        <v>0</v>
      </c>
      <c r="O20" s="936">
        <f>'様式D-3_S010'!BI5</f>
        <v>0</v>
      </c>
      <c r="P20" s="936" t="str">
        <f>'様式D-3_S010'!BJ5</f>
        <v/>
      </c>
      <c r="Q20" s="936" t="str">
        <f>'様式D-3_S010'!BK5</f>
        <v/>
      </c>
      <c r="R20" s="936" t="str">
        <f>'様式D-3_S010'!BL5</f>
        <v/>
      </c>
      <c r="S20" s="936">
        <f>'様式D-3_S010'!BM5</f>
        <v>0</v>
      </c>
      <c r="T20" s="936">
        <f>'様式D-3_S010'!BN5</f>
        <v>0</v>
      </c>
      <c r="U20" s="936">
        <f>'様式D-3_S010'!BO5</f>
        <v>0</v>
      </c>
      <c r="V20" s="936">
        <f>'様式D-3_S010'!BP5</f>
        <v>0</v>
      </c>
      <c r="W20" s="936">
        <f>'様式D-3_S010'!BQ5</f>
        <v>0</v>
      </c>
      <c r="X20" s="937">
        <f>'様式D-3_S010'!BR5</f>
        <v>0</v>
      </c>
      <c r="Y20" s="938" t="s">
        <v>336</v>
      </c>
      <c r="Z20" s="939" t="s">
        <v>336</v>
      </c>
      <c r="AA20" s="939" t="s">
        <v>336</v>
      </c>
      <c r="AB20" s="938" t="s">
        <v>336</v>
      </c>
      <c r="AC20" s="935" t="str">
        <f>'様式D-3_S010'!BW5</f>
        <v/>
      </c>
      <c r="AD20" s="936" t="str">
        <f>'様式D-3_S010'!BX5</f>
        <v/>
      </c>
      <c r="AE20" s="936" t="str">
        <f>'様式D-3_S009'!BY5</f>
        <v/>
      </c>
      <c r="AF20" s="940" t="str">
        <f>'様式D-3_S010'!BZ5</f>
        <v/>
      </c>
      <c r="AG20" s="941">
        <f>'様式D-3_S010'!CA5</f>
        <v>0</v>
      </c>
      <c r="AH20" s="941">
        <f>'様式D-3_S010'!CB5</f>
        <v>0</v>
      </c>
      <c r="AI20" s="941">
        <f>'様式D-3_S010'!CC5</f>
        <v>0</v>
      </c>
      <c r="AJ20" s="941">
        <f>'様式D-3_S010'!CD5</f>
        <v>0</v>
      </c>
      <c r="AK20" s="941">
        <f>'様式D-3_S010'!CE5</f>
        <v>0</v>
      </c>
      <c r="AL20" s="941">
        <f>'様式D-3_S010'!CF5</f>
        <v>0</v>
      </c>
      <c r="AM20" s="941">
        <f>'様式D-3_S010'!CG5</f>
        <v>0</v>
      </c>
      <c r="AN20" s="942">
        <f>'様式D-3_S010'!CH5</f>
        <v>0</v>
      </c>
      <c r="AO20" s="3"/>
      <c r="AP20" s="3"/>
      <c r="AQ20" s="3"/>
      <c r="AR20" s="3"/>
      <c r="AS20" s="3"/>
      <c r="AT20" s="943">
        <f t="shared" si="0"/>
        <v>1</v>
      </c>
      <c r="AU20" s="3"/>
    </row>
    <row r="21" spans="2:47" x14ac:dyDescent="0.15">
      <c r="B21" s="933" t="s">
        <v>688</v>
      </c>
      <c r="C21" s="944">
        <v>9</v>
      </c>
      <c r="D21" s="935">
        <f>'様式D-3_S011'!AX5</f>
        <v>0</v>
      </c>
      <c r="E21" s="936">
        <f>'様式D-3_S011'!AY5</f>
        <v>0</v>
      </c>
      <c r="F21" s="936">
        <f>'様式D-3_S011'!AZ5</f>
        <v>0</v>
      </c>
      <c r="G21" s="936">
        <f>'様式D-3_S011'!BA5</f>
        <v>0</v>
      </c>
      <c r="H21" s="936">
        <f>'様式D-3_S011'!BB5</f>
        <v>0</v>
      </c>
      <c r="I21" s="936">
        <f>'様式D-3_S011'!BC5</f>
        <v>0</v>
      </c>
      <c r="J21" s="936">
        <f>'様式D-3_S011'!BD5</f>
        <v>0</v>
      </c>
      <c r="K21" s="936">
        <f>'様式D-3_S011'!BE5</f>
        <v>0</v>
      </c>
      <c r="L21" s="936">
        <f>'様式D-3_S011'!BF5</f>
        <v>0</v>
      </c>
      <c r="M21" s="936">
        <f>'様式D-3_S011'!BG5</f>
        <v>0</v>
      </c>
      <c r="N21" s="936">
        <f>'様式D-3_S011'!BH5</f>
        <v>0</v>
      </c>
      <c r="O21" s="936">
        <f>'様式D-3_S011'!BI5</f>
        <v>0</v>
      </c>
      <c r="P21" s="936" t="str">
        <f>'様式D-3_S011'!BJ5</f>
        <v/>
      </c>
      <c r="Q21" s="936" t="str">
        <f>'様式D-3_S011'!BK5</f>
        <v/>
      </c>
      <c r="R21" s="936" t="str">
        <f>'様式D-3_S011'!BL5</f>
        <v/>
      </c>
      <c r="S21" s="936">
        <f>'様式D-3_S011'!BM5</f>
        <v>0</v>
      </c>
      <c r="T21" s="936">
        <f>'様式D-3_S011'!BN5</f>
        <v>0</v>
      </c>
      <c r="U21" s="936">
        <f>'様式D-3_S011'!BO5</f>
        <v>0</v>
      </c>
      <c r="V21" s="936">
        <f>'様式D-3_S011'!BP5</f>
        <v>0</v>
      </c>
      <c r="W21" s="936">
        <f>'様式D-3_S011'!BQ5</f>
        <v>0</v>
      </c>
      <c r="X21" s="937">
        <f>'様式D-3_S011'!BR5</f>
        <v>0</v>
      </c>
      <c r="Y21" s="938" t="s">
        <v>336</v>
      </c>
      <c r="Z21" s="939" t="s">
        <v>336</v>
      </c>
      <c r="AA21" s="939" t="s">
        <v>336</v>
      </c>
      <c r="AB21" s="938" t="s">
        <v>336</v>
      </c>
      <c r="AC21" s="935" t="str">
        <f>'様式D-3_S011'!BW5</f>
        <v/>
      </c>
      <c r="AD21" s="936" t="str">
        <f>'様式D-3_S011'!BX5</f>
        <v/>
      </c>
      <c r="AE21" s="936" t="str">
        <f>'様式D-3_S010'!BY5</f>
        <v/>
      </c>
      <c r="AF21" s="940" t="str">
        <f>'様式D-3_S011'!BZ5</f>
        <v/>
      </c>
      <c r="AG21" s="941">
        <f>'様式D-3_S011'!CA5</f>
        <v>0</v>
      </c>
      <c r="AH21" s="941">
        <f>'様式D-3_S011'!CB5</f>
        <v>0</v>
      </c>
      <c r="AI21" s="941">
        <f>'様式D-3_S011'!CC5</f>
        <v>0</v>
      </c>
      <c r="AJ21" s="941">
        <f>'様式D-3_S011'!CD5</f>
        <v>0</v>
      </c>
      <c r="AK21" s="941">
        <f>'様式D-3_S011'!CE5</f>
        <v>0</v>
      </c>
      <c r="AL21" s="941">
        <f>'様式D-3_S011'!CF5</f>
        <v>0</v>
      </c>
      <c r="AM21" s="941">
        <f>'様式D-3_S011'!CG5</f>
        <v>0</v>
      </c>
      <c r="AN21" s="942">
        <f>'様式D-3_S011'!CH5</f>
        <v>0</v>
      </c>
      <c r="AO21" s="3"/>
      <c r="AP21" s="3"/>
      <c r="AQ21" s="3"/>
      <c r="AR21" s="3"/>
      <c r="AS21" s="3"/>
      <c r="AT21" s="943">
        <f t="shared" si="0"/>
        <v>1</v>
      </c>
      <c r="AU21" s="3"/>
    </row>
    <row r="22" spans="2:47" x14ac:dyDescent="0.15">
      <c r="B22" s="933" t="s">
        <v>689</v>
      </c>
      <c r="C22" s="944">
        <v>9</v>
      </c>
      <c r="D22" s="935">
        <f>'様式D-3_S012'!AX5</f>
        <v>0</v>
      </c>
      <c r="E22" s="936">
        <f>'様式D-3_S012'!AY5</f>
        <v>0</v>
      </c>
      <c r="F22" s="936">
        <f>'様式D-3_S012'!AZ5</f>
        <v>0</v>
      </c>
      <c r="G22" s="936">
        <f>'様式D-3_S012'!BA5</f>
        <v>0</v>
      </c>
      <c r="H22" s="936">
        <f>'様式D-3_S012'!BB5</f>
        <v>0</v>
      </c>
      <c r="I22" s="936">
        <f>'様式D-3_S012'!BC5</f>
        <v>0</v>
      </c>
      <c r="J22" s="936">
        <f>'様式D-3_S012'!BD5</f>
        <v>0</v>
      </c>
      <c r="K22" s="936">
        <f>'様式D-3_S012'!BE5</f>
        <v>0</v>
      </c>
      <c r="L22" s="936">
        <f>'様式D-3_S012'!BF5</f>
        <v>0</v>
      </c>
      <c r="M22" s="936">
        <f>'様式D-3_S012'!BG5</f>
        <v>0</v>
      </c>
      <c r="N22" s="936">
        <f>'様式D-3_S012'!BH5</f>
        <v>0</v>
      </c>
      <c r="O22" s="936">
        <f>'様式D-3_S012'!BI5</f>
        <v>0</v>
      </c>
      <c r="P22" s="936" t="str">
        <f>'様式D-3_S012'!BJ5</f>
        <v/>
      </c>
      <c r="Q22" s="936" t="str">
        <f>'様式D-3_S012'!BK5</f>
        <v/>
      </c>
      <c r="R22" s="936" t="str">
        <f>'様式D-3_S012'!BL5</f>
        <v/>
      </c>
      <c r="S22" s="936">
        <f>'様式D-3_S012'!BM5</f>
        <v>0</v>
      </c>
      <c r="T22" s="936">
        <f>'様式D-3_S012'!BN5</f>
        <v>0</v>
      </c>
      <c r="U22" s="936">
        <f>'様式D-3_S012'!BO5</f>
        <v>0</v>
      </c>
      <c r="V22" s="936">
        <f>'様式D-3_S012'!BP5</f>
        <v>0</v>
      </c>
      <c r="W22" s="936">
        <f>'様式D-3_S012'!BQ5</f>
        <v>0</v>
      </c>
      <c r="X22" s="937">
        <f>'様式D-3_S012'!BR5</f>
        <v>0</v>
      </c>
      <c r="Y22" s="938" t="s">
        <v>336</v>
      </c>
      <c r="Z22" s="939" t="s">
        <v>336</v>
      </c>
      <c r="AA22" s="939" t="s">
        <v>336</v>
      </c>
      <c r="AB22" s="938" t="s">
        <v>336</v>
      </c>
      <c r="AC22" s="935" t="str">
        <f>'様式D-3_S012'!BW5</f>
        <v/>
      </c>
      <c r="AD22" s="936" t="str">
        <f>'様式D-3_S012'!BX5</f>
        <v/>
      </c>
      <c r="AE22" s="936" t="str">
        <f>'様式D-3_S011'!BY5</f>
        <v/>
      </c>
      <c r="AF22" s="940" t="str">
        <f>'様式D-3_S012'!BZ5</f>
        <v/>
      </c>
      <c r="AG22" s="941">
        <f>'様式D-3_S012'!CA5</f>
        <v>0</v>
      </c>
      <c r="AH22" s="941">
        <f>'様式D-3_S012'!CB5</f>
        <v>0</v>
      </c>
      <c r="AI22" s="941">
        <f>'様式D-3_S012'!CC5</f>
        <v>0</v>
      </c>
      <c r="AJ22" s="941">
        <f>'様式D-3_S012'!CD5</f>
        <v>0</v>
      </c>
      <c r="AK22" s="941">
        <f>'様式D-3_S012'!CE5</f>
        <v>0</v>
      </c>
      <c r="AL22" s="941">
        <f>'様式D-3_S012'!CF5</f>
        <v>0</v>
      </c>
      <c r="AM22" s="941">
        <f>'様式D-3_S012'!CG5</f>
        <v>0</v>
      </c>
      <c r="AN22" s="942">
        <f>'様式D-3_S012'!CH5</f>
        <v>0</v>
      </c>
      <c r="AO22" s="3"/>
      <c r="AP22" s="3"/>
      <c r="AQ22" s="3"/>
      <c r="AR22" s="3"/>
      <c r="AS22" s="3"/>
      <c r="AT22" s="943">
        <f t="shared" si="0"/>
        <v>1</v>
      </c>
      <c r="AU22" s="3"/>
    </row>
    <row r="23" spans="2:47" x14ac:dyDescent="0.15">
      <c r="B23" s="933" t="s">
        <v>690</v>
      </c>
      <c r="C23" s="944">
        <v>9</v>
      </c>
      <c r="D23" s="935">
        <f>'様式D-3_S013'!AX5</f>
        <v>0</v>
      </c>
      <c r="E23" s="936">
        <f>'様式D-3_S013'!AY5</f>
        <v>0</v>
      </c>
      <c r="F23" s="936">
        <f>'様式D-3_S013'!AZ5</f>
        <v>0</v>
      </c>
      <c r="G23" s="936">
        <f>'様式D-3_S013'!BA5</f>
        <v>0</v>
      </c>
      <c r="H23" s="936">
        <f>'様式D-3_S013'!BB5</f>
        <v>0</v>
      </c>
      <c r="I23" s="936">
        <f>'様式D-3_S013'!BC5</f>
        <v>0</v>
      </c>
      <c r="J23" s="936">
        <f>'様式D-3_S013'!BD5</f>
        <v>0</v>
      </c>
      <c r="K23" s="936">
        <f>'様式D-3_S013'!BE5</f>
        <v>0</v>
      </c>
      <c r="L23" s="936">
        <f>'様式D-3_S013'!BF5</f>
        <v>0</v>
      </c>
      <c r="M23" s="936">
        <f>'様式D-3_S013'!BG5</f>
        <v>0</v>
      </c>
      <c r="N23" s="936">
        <f>'様式D-3_S013'!BH5</f>
        <v>0</v>
      </c>
      <c r="O23" s="936">
        <f>'様式D-3_S013'!BI5</f>
        <v>0</v>
      </c>
      <c r="P23" s="936" t="str">
        <f>'様式D-3_S013'!BJ5</f>
        <v/>
      </c>
      <c r="Q23" s="936" t="str">
        <f>'様式D-3_S013'!BK5</f>
        <v/>
      </c>
      <c r="R23" s="936" t="str">
        <f>'様式D-3_S013'!BL5</f>
        <v/>
      </c>
      <c r="S23" s="936">
        <f>'様式D-3_S013'!BM5</f>
        <v>0</v>
      </c>
      <c r="T23" s="936">
        <f>'様式D-3_S013'!BN5</f>
        <v>0</v>
      </c>
      <c r="U23" s="936">
        <f>'様式D-3_S013'!BO5</f>
        <v>0</v>
      </c>
      <c r="V23" s="936">
        <f>'様式D-3_S013'!BP5</f>
        <v>0</v>
      </c>
      <c r="W23" s="936">
        <f>'様式D-3_S013'!BQ5</f>
        <v>0</v>
      </c>
      <c r="X23" s="937">
        <f>'様式D-3_S013'!BR5</f>
        <v>0</v>
      </c>
      <c r="Y23" s="938" t="s">
        <v>336</v>
      </c>
      <c r="Z23" s="939" t="s">
        <v>336</v>
      </c>
      <c r="AA23" s="939" t="s">
        <v>336</v>
      </c>
      <c r="AB23" s="938" t="s">
        <v>336</v>
      </c>
      <c r="AC23" s="935" t="str">
        <f>'様式D-3_S013'!BW5</f>
        <v/>
      </c>
      <c r="AD23" s="936" t="str">
        <f>'様式D-3_S013'!BX5</f>
        <v/>
      </c>
      <c r="AE23" s="936" t="str">
        <f>'様式D-3_S012'!BY5</f>
        <v/>
      </c>
      <c r="AF23" s="940" t="str">
        <f>'様式D-3_S013'!BZ5</f>
        <v/>
      </c>
      <c r="AG23" s="941">
        <f>'様式D-3_S013'!CA5</f>
        <v>0</v>
      </c>
      <c r="AH23" s="941">
        <f>'様式D-3_S013'!CB5</f>
        <v>0</v>
      </c>
      <c r="AI23" s="941">
        <f>'様式D-3_S013'!CC5</f>
        <v>0</v>
      </c>
      <c r="AJ23" s="941">
        <f>'様式D-3_S013'!CD5</f>
        <v>0</v>
      </c>
      <c r="AK23" s="941">
        <f>'様式D-3_S013'!CE5</f>
        <v>0</v>
      </c>
      <c r="AL23" s="941">
        <f>'様式D-3_S013'!CF5</f>
        <v>0</v>
      </c>
      <c r="AM23" s="941">
        <f>'様式D-3_S013'!CG5</f>
        <v>0</v>
      </c>
      <c r="AN23" s="942">
        <f>'様式D-3_S013'!CH5</f>
        <v>0</v>
      </c>
      <c r="AO23" s="3"/>
      <c r="AP23" s="3"/>
      <c r="AQ23" s="3"/>
      <c r="AR23" s="3"/>
      <c r="AS23" s="3"/>
      <c r="AT23" s="943">
        <f t="shared" si="0"/>
        <v>1</v>
      </c>
      <c r="AU23" s="3"/>
    </row>
    <row r="24" spans="2:47" x14ac:dyDescent="0.15">
      <c r="B24" s="933" t="s">
        <v>691</v>
      </c>
      <c r="C24" s="944">
        <v>9</v>
      </c>
      <c r="D24" s="935">
        <f>'様式D-3_S014'!AX5</f>
        <v>0</v>
      </c>
      <c r="E24" s="936">
        <f>'様式D-3_S014'!AY5</f>
        <v>0</v>
      </c>
      <c r="F24" s="936">
        <f>'様式D-3_S014'!AZ5</f>
        <v>0</v>
      </c>
      <c r="G24" s="936">
        <f>'様式D-3_S014'!BA5</f>
        <v>0</v>
      </c>
      <c r="H24" s="936">
        <f>'様式D-3_S014'!BB5</f>
        <v>0</v>
      </c>
      <c r="I24" s="936">
        <f>'様式D-3_S014'!BC5</f>
        <v>0</v>
      </c>
      <c r="J24" s="936">
        <f>'様式D-3_S014'!BD5</f>
        <v>0</v>
      </c>
      <c r="K24" s="936">
        <f>'様式D-3_S014'!BE5</f>
        <v>0</v>
      </c>
      <c r="L24" s="936">
        <f>'様式D-3_S014'!BF5</f>
        <v>0</v>
      </c>
      <c r="M24" s="936">
        <f>'様式D-3_S014'!BG5</f>
        <v>0</v>
      </c>
      <c r="N24" s="936">
        <f>'様式D-3_S014'!BH5</f>
        <v>0</v>
      </c>
      <c r="O24" s="936">
        <f>'様式D-3_S014'!BI5</f>
        <v>0</v>
      </c>
      <c r="P24" s="936" t="str">
        <f>'様式D-3_S014'!BJ5</f>
        <v/>
      </c>
      <c r="Q24" s="936" t="str">
        <f>'様式D-3_S014'!BK5</f>
        <v/>
      </c>
      <c r="R24" s="936" t="str">
        <f>'様式D-3_S014'!BL5</f>
        <v/>
      </c>
      <c r="S24" s="936">
        <f>'様式D-3_S014'!BM5</f>
        <v>0</v>
      </c>
      <c r="T24" s="936">
        <f>'様式D-3_S014'!BN5</f>
        <v>0</v>
      </c>
      <c r="U24" s="936">
        <f>'様式D-3_S014'!BO5</f>
        <v>0</v>
      </c>
      <c r="V24" s="936">
        <f>'様式D-3_S014'!BP5</f>
        <v>0</v>
      </c>
      <c r="W24" s="936">
        <f>'様式D-3_S014'!BQ5</f>
        <v>0</v>
      </c>
      <c r="X24" s="937">
        <f>'様式D-3_S014'!BR5</f>
        <v>0</v>
      </c>
      <c r="Y24" s="938" t="s">
        <v>336</v>
      </c>
      <c r="Z24" s="939" t="s">
        <v>336</v>
      </c>
      <c r="AA24" s="939" t="s">
        <v>336</v>
      </c>
      <c r="AB24" s="938" t="s">
        <v>336</v>
      </c>
      <c r="AC24" s="935" t="str">
        <f>'様式D-3_S014'!BW5</f>
        <v/>
      </c>
      <c r="AD24" s="936" t="str">
        <f>'様式D-3_S014'!BX5</f>
        <v/>
      </c>
      <c r="AE24" s="936" t="str">
        <f>'様式D-3_S014'!BY5</f>
        <v/>
      </c>
      <c r="AF24" s="940" t="str">
        <f>'様式D-3_S014'!BZ5</f>
        <v/>
      </c>
      <c r="AG24" s="941">
        <f>'様式D-3_S014'!CA5</f>
        <v>0</v>
      </c>
      <c r="AH24" s="941">
        <f>'様式D-3_S014'!CB5</f>
        <v>0</v>
      </c>
      <c r="AI24" s="941">
        <f>'様式D-3_S014'!CC5</f>
        <v>0</v>
      </c>
      <c r="AJ24" s="941">
        <f>'様式D-3_S014'!CD5</f>
        <v>0</v>
      </c>
      <c r="AK24" s="941">
        <f>'様式D-3_S014'!CE5</f>
        <v>0</v>
      </c>
      <c r="AL24" s="941">
        <f>'様式D-3_S014'!CF5</f>
        <v>0</v>
      </c>
      <c r="AM24" s="941">
        <f>'様式D-3_S014'!CG5</f>
        <v>0</v>
      </c>
      <c r="AN24" s="942">
        <f>'様式D-3_S014'!CH5</f>
        <v>0</v>
      </c>
      <c r="AO24" s="3"/>
      <c r="AP24" s="3"/>
      <c r="AQ24" s="3"/>
      <c r="AR24" s="3"/>
      <c r="AS24" s="3"/>
      <c r="AT24" s="943">
        <f t="shared" si="0"/>
        <v>1</v>
      </c>
      <c r="AU24" s="3"/>
    </row>
    <row r="25" spans="2:47" x14ac:dyDescent="0.15">
      <c r="B25" s="933" t="s">
        <v>692</v>
      </c>
      <c r="C25" s="944">
        <v>9</v>
      </c>
      <c r="D25" s="935">
        <f>'様式D-3_S015'!AX5</f>
        <v>0</v>
      </c>
      <c r="E25" s="936">
        <f>'様式D-3_S015'!AY5</f>
        <v>0</v>
      </c>
      <c r="F25" s="936">
        <f>'様式D-3_S015'!AZ5</f>
        <v>0</v>
      </c>
      <c r="G25" s="936">
        <f>'様式D-3_S015'!BA5</f>
        <v>0</v>
      </c>
      <c r="H25" s="936">
        <f>'様式D-3_S015'!BB5</f>
        <v>0</v>
      </c>
      <c r="I25" s="936">
        <f>'様式D-3_S015'!BC5</f>
        <v>0</v>
      </c>
      <c r="J25" s="936">
        <f>'様式D-3_S015'!BD5</f>
        <v>0</v>
      </c>
      <c r="K25" s="936">
        <f>'様式D-3_S015'!BE5</f>
        <v>0</v>
      </c>
      <c r="L25" s="936">
        <f>'様式D-3_S015'!BF5</f>
        <v>0</v>
      </c>
      <c r="M25" s="936">
        <f>'様式D-3_S015'!BG5</f>
        <v>0</v>
      </c>
      <c r="N25" s="936">
        <f>'様式D-3_S015'!BH5</f>
        <v>0</v>
      </c>
      <c r="O25" s="936">
        <f>'様式D-3_S015'!BI5</f>
        <v>0</v>
      </c>
      <c r="P25" s="936" t="str">
        <f>'様式D-3_S015'!BJ5</f>
        <v/>
      </c>
      <c r="Q25" s="936" t="str">
        <f>'様式D-3_S015'!BK5</f>
        <v/>
      </c>
      <c r="R25" s="936" t="str">
        <f>'様式D-3_S015'!BL5</f>
        <v/>
      </c>
      <c r="S25" s="936">
        <f>'様式D-3_S015'!BM5</f>
        <v>0</v>
      </c>
      <c r="T25" s="936">
        <f>'様式D-3_S015'!BN5</f>
        <v>0</v>
      </c>
      <c r="U25" s="936">
        <f>'様式D-3_S015'!BO5</f>
        <v>0</v>
      </c>
      <c r="V25" s="936">
        <f>'様式D-3_S015'!BP5</f>
        <v>0</v>
      </c>
      <c r="W25" s="936">
        <f>'様式D-3_S015'!BQ5</f>
        <v>0</v>
      </c>
      <c r="X25" s="937">
        <f>'様式D-3_S015'!BR5</f>
        <v>0</v>
      </c>
      <c r="Y25" s="938" t="s">
        <v>336</v>
      </c>
      <c r="Z25" s="939" t="s">
        <v>336</v>
      </c>
      <c r="AA25" s="939" t="s">
        <v>336</v>
      </c>
      <c r="AB25" s="938" t="s">
        <v>336</v>
      </c>
      <c r="AC25" s="935" t="str">
        <f>'様式D-3_S015'!BW5</f>
        <v/>
      </c>
      <c r="AD25" s="936" t="str">
        <f>'様式D-3_S015'!BX5</f>
        <v/>
      </c>
      <c r="AE25" s="936" t="str">
        <f>'様式D-3_S015'!BY5</f>
        <v/>
      </c>
      <c r="AF25" s="940" t="str">
        <f>'様式D-3_S015'!BZ5</f>
        <v/>
      </c>
      <c r="AG25" s="941">
        <f>'様式D-3_S015'!CA5</f>
        <v>0</v>
      </c>
      <c r="AH25" s="941">
        <f>'様式D-3_S015'!CB5</f>
        <v>0</v>
      </c>
      <c r="AI25" s="941">
        <f>'様式D-3_S015'!CC5</f>
        <v>0</v>
      </c>
      <c r="AJ25" s="941">
        <f>'様式D-3_S015'!CD5</f>
        <v>0</v>
      </c>
      <c r="AK25" s="941">
        <f>'様式D-3_S015'!CE5</f>
        <v>0</v>
      </c>
      <c r="AL25" s="941">
        <f>'様式D-3_S015'!CF5</f>
        <v>0</v>
      </c>
      <c r="AM25" s="941">
        <f>'様式D-3_S015'!CG5</f>
        <v>0</v>
      </c>
      <c r="AN25" s="942">
        <f>'様式D-3_S015'!CH5</f>
        <v>0</v>
      </c>
      <c r="AO25" s="3"/>
      <c r="AP25" s="3"/>
      <c r="AQ25" s="3"/>
      <c r="AR25" s="3"/>
      <c r="AS25" s="3"/>
      <c r="AT25" s="943">
        <f t="shared" si="0"/>
        <v>1</v>
      </c>
      <c r="AU25" s="3"/>
    </row>
    <row r="26" spans="2:47" x14ac:dyDescent="0.15">
      <c r="B26" s="933" t="s">
        <v>693</v>
      </c>
      <c r="C26" s="944">
        <v>9</v>
      </c>
      <c r="D26" s="935">
        <f>'様式D-3_S016'!AX5</f>
        <v>0</v>
      </c>
      <c r="E26" s="936">
        <f>'様式D-3_S016'!AY5</f>
        <v>0</v>
      </c>
      <c r="F26" s="936">
        <f>'様式D-3_S016'!AZ5</f>
        <v>0</v>
      </c>
      <c r="G26" s="936">
        <f>'様式D-3_S016'!BA5</f>
        <v>0</v>
      </c>
      <c r="H26" s="936">
        <f>'様式D-3_S016'!BB5</f>
        <v>0</v>
      </c>
      <c r="I26" s="936">
        <f>'様式D-3_S016'!BC5</f>
        <v>0</v>
      </c>
      <c r="J26" s="936">
        <f>'様式D-3_S016'!BD5</f>
        <v>0</v>
      </c>
      <c r="K26" s="936">
        <f>'様式D-3_S016'!BE5</f>
        <v>1</v>
      </c>
      <c r="L26" s="936">
        <f>'様式D-3_S016'!BF5</f>
        <v>0</v>
      </c>
      <c r="M26" s="936">
        <f>'様式D-3_S016'!BG5</f>
        <v>0</v>
      </c>
      <c r="N26" s="936">
        <f>'様式D-3_S016'!BH5</f>
        <v>0</v>
      </c>
      <c r="O26" s="936">
        <f>'様式D-3_S016'!BI5</f>
        <v>0</v>
      </c>
      <c r="P26" s="936" t="str">
        <f>'様式D-3_S016'!BJ5</f>
        <v/>
      </c>
      <c r="Q26" s="936" t="str">
        <f>'様式D-3_S016'!BK5</f>
        <v/>
      </c>
      <c r="R26" s="936" t="str">
        <f>'様式D-3_S016'!BL5</f>
        <v/>
      </c>
      <c r="S26" s="936">
        <f>'様式D-3_S016'!BM5</f>
        <v>0</v>
      </c>
      <c r="T26" s="936">
        <f>'様式D-3_S016'!BN5</f>
        <v>0</v>
      </c>
      <c r="U26" s="936">
        <f>'様式D-3_S016'!BO5</f>
        <v>1</v>
      </c>
      <c r="V26" s="936">
        <f>'様式D-3_S016'!BP5</f>
        <v>0</v>
      </c>
      <c r="W26" s="936">
        <f>'様式D-3_S016'!BQ5</f>
        <v>0</v>
      </c>
      <c r="X26" s="937">
        <f>'様式D-3_S016'!BR5</f>
        <v>0</v>
      </c>
      <c r="Y26" s="938" t="s">
        <v>336</v>
      </c>
      <c r="Z26" s="939" t="s">
        <v>342</v>
      </c>
      <c r="AA26" s="939" t="s">
        <v>336</v>
      </c>
      <c r="AB26" s="938" t="s">
        <v>342</v>
      </c>
      <c r="AC26" s="935" t="str">
        <f>'様式D-3_S016'!BW5</f>
        <v/>
      </c>
      <c r="AD26" s="936" t="str">
        <f>'様式D-3_S016'!BX5</f>
        <v/>
      </c>
      <c r="AE26" s="936" t="str">
        <f>'様式D-3_S016'!BY5</f>
        <v/>
      </c>
      <c r="AF26" s="940" t="str">
        <f>'様式D-3_S016'!BZ5</f>
        <v/>
      </c>
      <c r="AG26" s="941">
        <f>'様式D-3_S016'!CA5</f>
        <v>0</v>
      </c>
      <c r="AH26" s="941">
        <f>'様式D-3_S016'!CB5</f>
        <v>0</v>
      </c>
      <c r="AI26" s="941">
        <f>'様式D-3_S016'!CC5</f>
        <v>0</v>
      </c>
      <c r="AJ26" s="941">
        <f>'様式D-3_S016'!CD5</f>
        <v>0.75</v>
      </c>
      <c r="AK26" s="941">
        <f>'様式D-3_S016'!CE5</f>
        <v>0</v>
      </c>
      <c r="AL26" s="941">
        <f>'様式D-3_S016'!CF5</f>
        <v>0</v>
      </c>
      <c r="AM26" s="941">
        <f>'様式D-3_S016'!CG5</f>
        <v>0</v>
      </c>
      <c r="AN26" s="942">
        <f>'様式D-3_S016'!CH5</f>
        <v>0</v>
      </c>
      <c r="AO26" s="3"/>
      <c r="AP26" s="3"/>
      <c r="AQ26" s="3"/>
      <c r="AR26" s="3"/>
      <c r="AS26" s="3"/>
      <c r="AT26" s="943">
        <f t="shared" si="0"/>
        <v>2</v>
      </c>
      <c r="AU26" s="3"/>
    </row>
    <row r="27" spans="2:47" x14ac:dyDescent="0.15">
      <c r="B27" s="933" t="s">
        <v>694</v>
      </c>
      <c r="C27" s="944">
        <v>9</v>
      </c>
      <c r="D27" s="935">
        <f>'様式D-3_S017'!AX5</f>
        <v>0</v>
      </c>
      <c r="E27" s="936">
        <f>'様式D-3_S017'!AY5</f>
        <v>0</v>
      </c>
      <c r="F27" s="936">
        <f>'様式D-3_S017'!AZ5</f>
        <v>0</v>
      </c>
      <c r="G27" s="936">
        <f>'様式D-3_S017'!BA5</f>
        <v>0</v>
      </c>
      <c r="H27" s="936">
        <f>'様式D-3_S017'!BB5</f>
        <v>0</v>
      </c>
      <c r="I27" s="936">
        <f>'様式D-3_S017'!BC5</f>
        <v>0</v>
      </c>
      <c r="J27" s="936">
        <f>'様式D-3_S017'!BD5</f>
        <v>0</v>
      </c>
      <c r="K27" s="936">
        <f>'様式D-3_S017'!BE5</f>
        <v>0</v>
      </c>
      <c r="L27" s="936">
        <f>'様式D-3_S017'!BF5</f>
        <v>0</v>
      </c>
      <c r="M27" s="936">
        <f>'様式D-3_S017'!BG5</f>
        <v>0</v>
      </c>
      <c r="N27" s="936">
        <f>'様式D-3_S017'!BH5</f>
        <v>0</v>
      </c>
      <c r="O27" s="936">
        <f>'様式D-3_S017'!BI5</f>
        <v>0</v>
      </c>
      <c r="P27" s="936" t="str">
        <f>'様式D-3_S017'!BJ5</f>
        <v/>
      </c>
      <c r="Q27" s="936" t="str">
        <f>'様式D-3_S017'!BK5</f>
        <v/>
      </c>
      <c r="R27" s="936" t="str">
        <f>'様式D-3_S017'!BL5</f>
        <v/>
      </c>
      <c r="S27" s="936">
        <f>'様式D-3_S017'!BM5</f>
        <v>0</v>
      </c>
      <c r="T27" s="936">
        <f>'様式D-3_S017'!BN5</f>
        <v>0</v>
      </c>
      <c r="U27" s="936">
        <f>'様式D-3_S017'!BO5</f>
        <v>0</v>
      </c>
      <c r="V27" s="936">
        <f>'様式D-3_S017'!BP5</f>
        <v>0</v>
      </c>
      <c r="W27" s="936">
        <f>'様式D-3_S017'!BQ5</f>
        <v>0</v>
      </c>
      <c r="X27" s="937">
        <f>'様式D-3_S017'!BR5</f>
        <v>0</v>
      </c>
      <c r="Y27" s="938" t="s">
        <v>336</v>
      </c>
      <c r="Z27" s="939" t="s">
        <v>336</v>
      </c>
      <c r="AA27" s="939" t="s">
        <v>336</v>
      </c>
      <c r="AB27" s="938" t="s">
        <v>336</v>
      </c>
      <c r="AC27" s="935" t="str">
        <f>'様式D-3_S017'!BW5</f>
        <v/>
      </c>
      <c r="AD27" s="936" t="str">
        <f>'様式D-3_S017'!BX5</f>
        <v/>
      </c>
      <c r="AE27" s="936" t="str">
        <f>'様式D-3_S017'!BY5</f>
        <v/>
      </c>
      <c r="AF27" s="940" t="str">
        <f>'様式D-3_S017'!BZ5</f>
        <v/>
      </c>
      <c r="AG27" s="941">
        <f>'様式D-3_S017'!CA5</f>
        <v>0</v>
      </c>
      <c r="AH27" s="941">
        <f>'様式D-3_S017'!CB5</f>
        <v>0</v>
      </c>
      <c r="AI27" s="941">
        <f>'様式D-3_S017'!CC5</f>
        <v>0</v>
      </c>
      <c r="AJ27" s="941">
        <f>'様式D-3_S017'!CD5</f>
        <v>0</v>
      </c>
      <c r="AK27" s="941">
        <f>'様式D-3_S017'!CE5</f>
        <v>0</v>
      </c>
      <c r="AL27" s="941">
        <f>'様式D-3_S017'!CF5</f>
        <v>0</v>
      </c>
      <c r="AM27" s="941">
        <f>'様式D-3_S017'!CG5</f>
        <v>0</v>
      </c>
      <c r="AN27" s="942">
        <f>'様式D-3_S017'!CH5</f>
        <v>0</v>
      </c>
      <c r="AO27" s="3"/>
      <c r="AP27" s="3"/>
      <c r="AQ27" s="3"/>
      <c r="AR27" s="3"/>
      <c r="AS27" s="3"/>
      <c r="AT27" s="943">
        <f t="shared" si="0"/>
        <v>1</v>
      </c>
      <c r="AU27" s="3"/>
    </row>
    <row r="28" spans="2:47" x14ac:dyDescent="0.15">
      <c r="B28" s="933" t="s">
        <v>695</v>
      </c>
      <c r="C28" s="944">
        <v>9</v>
      </c>
      <c r="D28" s="935">
        <f>'様式D-3_S018'!AX5</f>
        <v>0</v>
      </c>
      <c r="E28" s="936">
        <f>'様式D-3_S018'!AY5</f>
        <v>0</v>
      </c>
      <c r="F28" s="936">
        <f>'様式D-3_S018'!AZ5</f>
        <v>0</v>
      </c>
      <c r="G28" s="936">
        <f>'様式D-3_S018'!BA5</f>
        <v>0</v>
      </c>
      <c r="H28" s="936">
        <f>'様式D-3_S018'!BB5</f>
        <v>0</v>
      </c>
      <c r="I28" s="936">
        <f>'様式D-3_S018'!BC5</f>
        <v>0</v>
      </c>
      <c r="J28" s="936">
        <f>'様式D-3_S018'!BD5</f>
        <v>0</v>
      </c>
      <c r="K28" s="936">
        <f>'様式D-3_S018'!BE5</f>
        <v>0</v>
      </c>
      <c r="L28" s="936">
        <f>'様式D-3_S018'!BF5</f>
        <v>0</v>
      </c>
      <c r="M28" s="936">
        <f>'様式D-3_S018'!BG5</f>
        <v>0</v>
      </c>
      <c r="N28" s="936">
        <f>'様式D-3_S018'!BH5</f>
        <v>0</v>
      </c>
      <c r="O28" s="936">
        <f>'様式D-3_S018'!BI5</f>
        <v>0</v>
      </c>
      <c r="P28" s="936" t="str">
        <f>'様式D-3_S018'!BJ5</f>
        <v/>
      </c>
      <c r="Q28" s="936" t="str">
        <f>'様式D-3_S018'!BK5</f>
        <v/>
      </c>
      <c r="R28" s="936" t="str">
        <f>'様式D-3_S018'!BL5</f>
        <v/>
      </c>
      <c r="S28" s="936">
        <f>'様式D-3_S018'!BM5</f>
        <v>0</v>
      </c>
      <c r="T28" s="936">
        <f>'様式D-3_S018'!BN5</f>
        <v>0</v>
      </c>
      <c r="U28" s="936">
        <f>'様式D-3_S018'!BO5</f>
        <v>0</v>
      </c>
      <c r="V28" s="936">
        <f>'様式D-3_S018'!BP5</f>
        <v>0</v>
      </c>
      <c r="W28" s="936">
        <f>'様式D-3_S018'!BQ5</f>
        <v>0</v>
      </c>
      <c r="X28" s="937">
        <f>'様式D-3_S018'!BR5</f>
        <v>0</v>
      </c>
      <c r="Y28" s="938" t="s">
        <v>336</v>
      </c>
      <c r="Z28" s="939" t="s">
        <v>336</v>
      </c>
      <c r="AA28" s="939" t="s">
        <v>336</v>
      </c>
      <c r="AB28" s="938" t="s">
        <v>336</v>
      </c>
      <c r="AC28" s="935" t="str">
        <f>'様式D-3_S018'!BW5</f>
        <v/>
      </c>
      <c r="AD28" s="936" t="str">
        <f>'様式D-3_S018'!BX5</f>
        <v/>
      </c>
      <c r="AE28" s="936" t="str">
        <f>'様式D-3_S018'!BY5</f>
        <v/>
      </c>
      <c r="AF28" s="940" t="str">
        <f>'様式D-3_S018'!BZ5</f>
        <v/>
      </c>
      <c r="AG28" s="941">
        <f>'様式D-3_S018'!CA5</f>
        <v>0</v>
      </c>
      <c r="AH28" s="941">
        <f>'様式D-3_S018'!CB5</f>
        <v>0</v>
      </c>
      <c r="AI28" s="941">
        <f>'様式D-3_S018'!CC5</f>
        <v>0</v>
      </c>
      <c r="AJ28" s="941">
        <f>'様式D-3_S018'!CD5</f>
        <v>0</v>
      </c>
      <c r="AK28" s="941">
        <f>'様式D-3_S018'!CE5</f>
        <v>0</v>
      </c>
      <c r="AL28" s="941">
        <f>'様式D-3_S018'!CF5</f>
        <v>0</v>
      </c>
      <c r="AM28" s="941">
        <f>'様式D-3_S018'!CG5</f>
        <v>0</v>
      </c>
      <c r="AN28" s="942">
        <f>'様式D-3_S018'!CH5</f>
        <v>0</v>
      </c>
      <c r="AO28" s="3"/>
      <c r="AP28" s="3"/>
      <c r="AQ28" s="3"/>
      <c r="AR28" s="3"/>
      <c r="AS28" s="3"/>
      <c r="AT28" s="943">
        <f t="shared" si="0"/>
        <v>1</v>
      </c>
      <c r="AU28" s="3"/>
    </row>
    <row r="29" spans="2:47" x14ac:dyDescent="0.15">
      <c r="B29" s="933" t="s">
        <v>696</v>
      </c>
      <c r="C29" s="944">
        <v>9</v>
      </c>
      <c r="D29" s="935">
        <f>'様式D-3_S019'!AX5</f>
        <v>0</v>
      </c>
      <c r="E29" s="936">
        <f>'様式D-3_S019'!AY5</f>
        <v>0</v>
      </c>
      <c r="F29" s="936">
        <f>'様式D-3_S019'!AZ5</f>
        <v>0</v>
      </c>
      <c r="G29" s="936">
        <f>'様式D-3_S019'!BA5</f>
        <v>0</v>
      </c>
      <c r="H29" s="936">
        <f>'様式D-3_S019'!BB5</f>
        <v>0</v>
      </c>
      <c r="I29" s="936">
        <f>'様式D-3_S019'!BC5</f>
        <v>0</v>
      </c>
      <c r="J29" s="936">
        <f>'様式D-3_S019'!BD5</f>
        <v>0</v>
      </c>
      <c r="K29" s="936">
        <f>'様式D-3_S019'!BE5</f>
        <v>0</v>
      </c>
      <c r="L29" s="936">
        <f>'様式D-3_S019'!BF5</f>
        <v>0</v>
      </c>
      <c r="M29" s="936">
        <f>'様式D-3_S019'!BG5</f>
        <v>0</v>
      </c>
      <c r="N29" s="936">
        <f>'様式D-3_S019'!BH5</f>
        <v>0</v>
      </c>
      <c r="O29" s="936">
        <f>'様式D-3_S019'!BI5</f>
        <v>0</v>
      </c>
      <c r="P29" s="936" t="str">
        <f>'様式D-3_S019'!BJ5</f>
        <v/>
      </c>
      <c r="Q29" s="936" t="str">
        <f>'様式D-3_S019'!BK5</f>
        <v/>
      </c>
      <c r="R29" s="936" t="str">
        <f>'様式D-3_S019'!BL5</f>
        <v/>
      </c>
      <c r="S29" s="936">
        <f>'様式D-3_S019'!BM5</f>
        <v>0</v>
      </c>
      <c r="T29" s="936">
        <f>'様式D-3_S019'!BN5</f>
        <v>0</v>
      </c>
      <c r="U29" s="936">
        <f>'様式D-3_S019'!BO5</f>
        <v>0</v>
      </c>
      <c r="V29" s="936">
        <f>'様式D-3_S019'!BP5</f>
        <v>0</v>
      </c>
      <c r="W29" s="936">
        <f>'様式D-3_S019'!BQ5</f>
        <v>0</v>
      </c>
      <c r="X29" s="937">
        <f>'様式D-3_S019'!BR5</f>
        <v>0</v>
      </c>
      <c r="Y29" s="938" t="s">
        <v>336</v>
      </c>
      <c r="Z29" s="939" t="s">
        <v>336</v>
      </c>
      <c r="AA29" s="939" t="s">
        <v>336</v>
      </c>
      <c r="AB29" s="938" t="s">
        <v>336</v>
      </c>
      <c r="AC29" s="935" t="str">
        <f>'様式D-3_S019'!BW5</f>
        <v/>
      </c>
      <c r="AD29" s="936" t="str">
        <f>'様式D-3_S019'!BX5</f>
        <v/>
      </c>
      <c r="AE29" s="936" t="str">
        <f>'様式D-3_S019'!BY5</f>
        <v/>
      </c>
      <c r="AF29" s="940" t="str">
        <f>'様式D-3_S019'!BZ5</f>
        <v/>
      </c>
      <c r="AG29" s="941">
        <f>'様式D-3_S019'!CA5</f>
        <v>0</v>
      </c>
      <c r="AH29" s="941">
        <f>'様式D-3_S019'!CB5</f>
        <v>0</v>
      </c>
      <c r="AI29" s="941">
        <f>'様式D-3_S019'!CC5</f>
        <v>0</v>
      </c>
      <c r="AJ29" s="941">
        <f>'様式D-3_S019'!CD5</f>
        <v>0</v>
      </c>
      <c r="AK29" s="941">
        <f>'様式D-3_S019'!CE5</f>
        <v>0</v>
      </c>
      <c r="AL29" s="941">
        <f>'様式D-3_S019'!CF5</f>
        <v>0</v>
      </c>
      <c r="AM29" s="941">
        <f>'様式D-3_S019'!CG5</f>
        <v>0</v>
      </c>
      <c r="AN29" s="942">
        <f>'様式D-3_S019'!CH5</f>
        <v>0</v>
      </c>
      <c r="AO29" s="3"/>
      <c r="AP29" s="3"/>
      <c r="AQ29" s="3"/>
      <c r="AR29" s="3"/>
      <c r="AS29" s="3"/>
      <c r="AT29" s="943">
        <f t="shared" si="0"/>
        <v>1</v>
      </c>
      <c r="AU29" s="3"/>
    </row>
    <row r="30" spans="2:47" x14ac:dyDescent="0.15">
      <c r="B30" s="933" t="s">
        <v>697</v>
      </c>
      <c r="C30" s="944">
        <v>9</v>
      </c>
      <c r="D30" s="935">
        <f>'様式D-3_S020'!AX5</f>
        <v>0</v>
      </c>
      <c r="E30" s="936">
        <f>'様式D-3_S020'!AY5</f>
        <v>0</v>
      </c>
      <c r="F30" s="936">
        <f>'様式D-3_S020'!AZ5</f>
        <v>0</v>
      </c>
      <c r="G30" s="936">
        <f>'様式D-3_S020'!BA5</f>
        <v>0</v>
      </c>
      <c r="H30" s="936">
        <f>'様式D-3_S020'!BB5</f>
        <v>0</v>
      </c>
      <c r="I30" s="936">
        <f>'様式D-3_S020'!BC5</f>
        <v>0</v>
      </c>
      <c r="J30" s="936">
        <f>'様式D-3_S020'!BD5</f>
        <v>0</v>
      </c>
      <c r="K30" s="936">
        <f>'様式D-3_S020'!BE5</f>
        <v>0</v>
      </c>
      <c r="L30" s="936">
        <f>'様式D-3_S020'!BF5</f>
        <v>0</v>
      </c>
      <c r="M30" s="936">
        <f>'様式D-3_S020'!BG5</f>
        <v>0</v>
      </c>
      <c r="N30" s="936">
        <f>'様式D-3_S020'!BH5</f>
        <v>0</v>
      </c>
      <c r="O30" s="936">
        <f>'様式D-3_S020'!BI5</f>
        <v>0</v>
      </c>
      <c r="P30" s="936" t="str">
        <f>'様式D-3_S020'!BJ5</f>
        <v/>
      </c>
      <c r="Q30" s="936" t="str">
        <f>'様式D-3_S020'!BK5</f>
        <v/>
      </c>
      <c r="R30" s="936" t="str">
        <f>'様式D-3_S020'!BL5</f>
        <v/>
      </c>
      <c r="S30" s="936">
        <f>'様式D-3_S020'!BM5</f>
        <v>0</v>
      </c>
      <c r="T30" s="936">
        <f>'様式D-3_S020'!BN5</f>
        <v>0</v>
      </c>
      <c r="U30" s="936">
        <f>'様式D-3_S020'!BO5</f>
        <v>0</v>
      </c>
      <c r="V30" s="936">
        <f>'様式D-3_S020'!BP5</f>
        <v>0</v>
      </c>
      <c r="W30" s="936">
        <f>'様式D-3_S020'!BQ5</f>
        <v>0</v>
      </c>
      <c r="X30" s="937">
        <f>'様式D-3_S020'!BR5</f>
        <v>0</v>
      </c>
      <c r="Y30" s="938" t="s">
        <v>336</v>
      </c>
      <c r="Z30" s="939" t="s">
        <v>336</v>
      </c>
      <c r="AA30" s="939" t="s">
        <v>336</v>
      </c>
      <c r="AB30" s="938" t="s">
        <v>336</v>
      </c>
      <c r="AC30" s="935" t="str">
        <f>'様式D-3_S020'!BW5</f>
        <v/>
      </c>
      <c r="AD30" s="936" t="str">
        <f>'様式D-3_S020'!BX5</f>
        <v/>
      </c>
      <c r="AE30" s="936" t="str">
        <f>'様式D-3_S020'!BY5</f>
        <v/>
      </c>
      <c r="AF30" s="940" t="str">
        <f>'様式D-3_S020'!BZ5</f>
        <v/>
      </c>
      <c r="AG30" s="941">
        <f>'様式D-3_S020'!CA5</f>
        <v>0</v>
      </c>
      <c r="AH30" s="941">
        <f>'様式D-3_S020'!CB5</f>
        <v>0</v>
      </c>
      <c r="AI30" s="941">
        <f>'様式D-3_S020'!CC5</f>
        <v>0</v>
      </c>
      <c r="AJ30" s="941">
        <f>'様式D-3_S020'!CD5</f>
        <v>0</v>
      </c>
      <c r="AK30" s="941">
        <f>'様式D-3_S020'!CE5</f>
        <v>0</v>
      </c>
      <c r="AL30" s="941">
        <f>'様式D-3_S020'!CF5</f>
        <v>0</v>
      </c>
      <c r="AM30" s="941">
        <f>'様式D-3_S020'!CG5</f>
        <v>0</v>
      </c>
      <c r="AN30" s="942">
        <f>'様式D-3_S020'!CH5</f>
        <v>0</v>
      </c>
      <c r="AO30" s="3"/>
      <c r="AP30" s="3"/>
      <c r="AQ30" s="3"/>
      <c r="AR30" s="3"/>
      <c r="AS30" s="3"/>
      <c r="AT30" s="943">
        <f t="shared" si="0"/>
        <v>1</v>
      </c>
      <c r="AU30" s="3"/>
    </row>
    <row r="31" spans="2:47" x14ac:dyDescent="0.15">
      <c r="B31" s="933" t="s">
        <v>698</v>
      </c>
      <c r="C31" s="944">
        <v>9</v>
      </c>
      <c r="D31" s="935">
        <f>'様式D-3_S021'!AX5</f>
        <v>0</v>
      </c>
      <c r="E31" s="936">
        <f>'様式D-3_S021'!AY5</f>
        <v>0</v>
      </c>
      <c r="F31" s="936">
        <f>'様式D-3_S021'!AZ5</f>
        <v>0</v>
      </c>
      <c r="G31" s="936">
        <f>'様式D-3_S021'!BA5</f>
        <v>0</v>
      </c>
      <c r="H31" s="936">
        <f>'様式D-3_S021'!BB5</f>
        <v>0</v>
      </c>
      <c r="I31" s="936">
        <f>'様式D-3_S021'!BC5</f>
        <v>0</v>
      </c>
      <c r="J31" s="936">
        <f>'様式D-3_S021'!BD5</f>
        <v>0</v>
      </c>
      <c r="K31" s="936">
        <f>'様式D-3_S021'!BE5</f>
        <v>1</v>
      </c>
      <c r="L31" s="936">
        <f>'様式D-3_S021'!BF5</f>
        <v>0</v>
      </c>
      <c r="M31" s="936">
        <f>'様式D-3_S021'!BG5</f>
        <v>0</v>
      </c>
      <c r="N31" s="936">
        <f>'様式D-3_S021'!BH5</f>
        <v>0</v>
      </c>
      <c r="O31" s="936">
        <f>'様式D-3_S021'!BI5</f>
        <v>0</v>
      </c>
      <c r="P31" s="936" t="str">
        <f>'様式D-3_S021'!BJ5</f>
        <v/>
      </c>
      <c r="Q31" s="936" t="str">
        <f>'様式D-3_S021'!BK5</f>
        <v/>
      </c>
      <c r="R31" s="936" t="str">
        <f>'様式D-3_S021'!BL5</f>
        <v/>
      </c>
      <c r="S31" s="936">
        <f>'様式D-3_S021'!BM5</f>
        <v>0</v>
      </c>
      <c r="T31" s="936">
        <f>'様式D-3_S021'!BN5</f>
        <v>0</v>
      </c>
      <c r="U31" s="936">
        <f>'様式D-3_S021'!BO5</f>
        <v>1</v>
      </c>
      <c r="V31" s="936">
        <f>'様式D-3_S021'!BP5</f>
        <v>0</v>
      </c>
      <c r="W31" s="936">
        <f>'様式D-3_S021'!BQ5</f>
        <v>0</v>
      </c>
      <c r="X31" s="937">
        <f>'様式D-3_S021'!BR5</f>
        <v>0</v>
      </c>
      <c r="Y31" s="938" t="s">
        <v>336</v>
      </c>
      <c r="Z31" s="939" t="s">
        <v>342</v>
      </c>
      <c r="AA31" s="939" t="s">
        <v>336</v>
      </c>
      <c r="AB31" s="938" t="s">
        <v>342</v>
      </c>
      <c r="AC31" s="935" t="str">
        <f>'様式D-3_S021'!BW5</f>
        <v/>
      </c>
      <c r="AD31" s="936" t="str">
        <f>'様式D-3_S021'!BX5</f>
        <v/>
      </c>
      <c r="AE31" s="936" t="str">
        <f>'様式D-3_S021'!BY5</f>
        <v/>
      </c>
      <c r="AF31" s="940" t="str">
        <f>'様式D-3_S021'!BZ5</f>
        <v/>
      </c>
      <c r="AG31" s="941">
        <f>'様式D-3_S021'!CA5</f>
        <v>0</v>
      </c>
      <c r="AH31" s="941">
        <f>'様式D-3_S021'!CB5</f>
        <v>0</v>
      </c>
      <c r="AI31" s="941">
        <f>'様式D-3_S021'!CC5</f>
        <v>0</v>
      </c>
      <c r="AJ31" s="941">
        <f>'様式D-3_S021'!CD5</f>
        <v>2.0000000000000004E-2</v>
      </c>
      <c r="AK31" s="941">
        <f>'様式D-3_S021'!CE5</f>
        <v>0</v>
      </c>
      <c r="AL31" s="941">
        <f>'様式D-3_S021'!CF5</f>
        <v>0</v>
      </c>
      <c r="AM31" s="941">
        <f>'様式D-3_S021'!CG5</f>
        <v>0</v>
      </c>
      <c r="AN31" s="942">
        <f>'様式D-3_S021'!CH5</f>
        <v>0</v>
      </c>
      <c r="AO31" s="3"/>
      <c r="AP31" s="3"/>
      <c r="AQ31" s="3"/>
      <c r="AR31" s="3"/>
      <c r="AS31" s="3"/>
      <c r="AT31" s="943">
        <f t="shared" si="0"/>
        <v>2</v>
      </c>
      <c r="AU31" s="3"/>
    </row>
    <row r="32" spans="2:47" x14ac:dyDescent="0.15">
      <c r="B32" s="933" t="s">
        <v>699</v>
      </c>
      <c r="C32" s="944">
        <v>9</v>
      </c>
      <c r="D32" s="935">
        <f>'様式D-3_S022'!AX5</f>
        <v>0</v>
      </c>
      <c r="E32" s="936">
        <f>'様式D-3_S022'!AY5</f>
        <v>0</v>
      </c>
      <c r="F32" s="936">
        <f>'様式D-3_S022'!AZ5</f>
        <v>0</v>
      </c>
      <c r="G32" s="936">
        <f>'様式D-3_S022'!BA5</f>
        <v>0</v>
      </c>
      <c r="H32" s="936">
        <f>'様式D-3_S022'!BB5</f>
        <v>0</v>
      </c>
      <c r="I32" s="936">
        <f>'様式D-3_S022'!BC5</f>
        <v>0</v>
      </c>
      <c r="J32" s="936">
        <f>'様式D-3_S022'!BD5</f>
        <v>0</v>
      </c>
      <c r="K32" s="936">
        <f>'様式D-3_S022'!BE5</f>
        <v>0</v>
      </c>
      <c r="L32" s="936">
        <f>'様式D-3_S022'!BF5</f>
        <v>0</v>
      </c>
      <c r="M32" s="936">
        <f>'様式D-3_S022'!BG5</f>
        <v>0</v>
      </c>
      <c r="N32" s="936">
        <f>'様式D-3_S022'!BH5</f>
        <v>0</v>
      </c>
      <c r="O32" s="936">
        <f>'様式D-3_S022'!BI5</f>
        <v>0</v>
      </c>
      <c r="P32" s="936" t="str">
        <f>'様式D-3_S022'!BJ5</f>
        <v/>
      </c>
      <c r="Q32" s="936" t="str">
        <f>'様式D-3_S022'!BK5</f>
        <v/>
      </c>
      <c r="R32" s="936" t="str">
        <f>'様式D-3_S022'!BL5</f>
        <v/>
      </c>
      <c r="S32" s="936">
        <f>'様式D-3_S022'!BM5</f>
        <v>0</v>
      </c>
      <c r="T32" s="936">
        <f>'様式D-3_S022'!BN5</f>
        <v>0</v>
      </c>
      <c r="U32" s="936">
        <f>'様式D-3_S022'!BO5</f>
        <v>0</v>
      </c>
      <c r="V32" s="936">
        <f>'様式D-3_S022'!BP5</f>
        <v>0</v>
      </c>
      <c r="W32" s="936">
        <f>'様式D-3_S022'!BQ5</f>
        <v>0</v>
      </c>
      <c r="X32" s="937">
        <f>'様式D-3_S022'!BR5</f>
        <v>0</v>
      </c>
      <c r="Y32" s="938" t="s">
        <v>336</v>
      </c>
      <c r="Z32" s="939" t="s">
        <v>154</v>
      </c>
      <c r="AA32" s="939" t="s">
        <v>336</v>
      </c>
      <c r="AB32" s="938" t="s">
        <v>336</v>
      </c>
      <c r="AC32" s="935" t="str">
        <f>'様式D-3_S022'!BW5</f>
        <v/>
      </c>
      <c r="AD32" s="936" t="str">
        <f>'様式D-3_S022'!BX5</f>
        <v/>
      </c>
      <c r="AE32" s="936" t="str">
        <f>'様式D-3_S022'!BY5</f>
        <v/>
      </c>
      <c r="AF32" s="940" t="str">
        <f>'様式D-3_S022'!BZ5</f>
        <v/>
      </c>
      <c r="AG32" s="941">
        <f>'様式D-3_S022'!CA5</f>
        <v>0</v>
      </c>
      <c r="AH32" s="941">
        <f>'様式D-3_S022'!CB5</f>
        <v>0</v>
      </c>
      <c r="AI32" s="941">
        <f>'様式D-3_S022'!CC5</f>
        <v>0</v>
      </c>
      <c r="AJ32" s="941">
        <f>'様式D-3_S022'!CD5</f>
        <v>0</v>
      </c>
      <c r="AK32" s="941">
        <f>'様式D-3_S022'!CE5</f>
        <v>0</v>
      </c>
      <c r="AL32" s="941">
        <f>'様式D-3_S022'!CF5</f>
        <v>0</v>
      </c>
      <c r="AM32" s="941">
        <f>'様式D-3_S022'!CG5</f>
        <v>0</v>
      </c>
      <c r="AN32" s="942">
        <f>'様式D-3_S022'!CH5</f>
        <v>0</v>
      </c>
      <c r="AO32" s="3"/>
      <c r="AP32" s="3"/>
      <c r="AQ32" s="3"/>
      <c r="AR32" s="3"/>
      <c r="AS32" s="3"/>
      <c r="AT32" s="943">
        <f t="shared" si="0"/>
        <v>1</v>
      </c>
      <c r="AU32" s="3"/>
    </row>
    <row r="33" spans="2:47" x14ac:dyDescent="0.15">
      <c r="B33" s="933" t="s">
        <v>700</v>
      </c>
      <c r="C33" s="944">
        <v>9</v>
      </c>
      <c r="D33" s="935">
        <f>'様式D-3_S023'!AX5</f>
        <v>0</v>
      </c>
      <c r="E33" s="936">
        <f>'様式D-3_S023'!AY5</f>
        <v>0</v>
      </c>
      <c r="F33" s="936">
        <f>'様式D-3_S023'!AZ5</f>
        <v>0</v>
      </c>
      <c r="G33" s="936">
        <f>'様式D-3_S023'!BA5</f>
        <v>0</v>
      </c>
      <c r="H33" s="936">
        <f>'様式D-3_S023'!BB5</f>
        <v>0</v>
      </c>
      <c r="I33" s="936">
        <f>'様式D-3_S023'!BC5</f>
        <v>0</v>
      </c>
      <c r="J33" s="936">
        <f>'様式D-3_S023'!BD5</f>
        <v>0</v>
      </c>
      <c r="K33" s="936">
        <f>'様式D-3_S023'!BE5</f>
        <v>0</v>
      </c>
      <c r="L33" s="936">
        <f>'様式D-3_S023'!BF5</f>
        <v>0</v>
      </c>
      <c r="M33" s="936">
        <f>'様式D-3_S023'!BG5</f>
        <v>0</v>
      </c>
      <c r="N33" s="936">
        <f>'様式D-3_S023'!BH5</f>
        <v>0</v>
      </c>
      <c r="O33" s="936">
        <f>'様式D-3_S023'!BI5</f>
        <v>0</v>
      </c>
      <c r="P33" s="936" t="str">
        <f>'様式D-3_S023'!BJ5</f>
        <v/>
      </c>
      <c r="Q33" s="936" t="str">
        <f>'様式D-3_S023'!BK5</f>
        <v/>
      </c>
      <c r="R33" s="936" t="str">
        <f>'様式D-3_S023'!BL5</f>
        <v/>
      </c>
      <c r="S33" s="936">
        <f>'様式D-3_S023'!BM5</f>
        <v>0</v>
      </c>
      <c r="T33" s="936">
        <f>'様式D-3_S023'!BN5</f>
        <v>0</v>
      </c>
      <c r="U33" s="936">
        <f>'様式D-3_S023'!BO5</f>
        <v>0</v>
      </c>
      <c r="V33" s="936">
        <f>'様式D-3_S023'!BP5</f>
        <v>0</v>
      </c>
      <c r="W33" s="936">
        <f>'様式D-3_S023'!BQ5</f>
        <v>0</v>
      </c>
      <c r="X33" s="937">
        <f>'様式D-3_S023'!BR5</f>
        <v>0</v>
      </c>
      <c r="Y33" s="938" t="s">
        <v>336</v>
      </c>
      <c r="Z33" s="939" t="s">
        <v>154</v>
      </c>
      <c r="AA33" s="939" t="s">
        <v>336</v>
      </c>
      <c r="AB33" s="938" t="s">
        <v>336</v>
      </c>
      <c r="AC33" s="935" t="str">
        <f>'様式D-3_S023'!BW5</f>
        <v/>
      </c>
      <c r="AD33" s="936" t="str">
        <f>'様式D-3_S023'!BX5</f>
        <v/>
      </c>
      <c r="AE33" s="936" t="str">
        <f>'様式D-3_S023'!BY5</f>
        <v/>
      </c>
      <c r="AF33" s="940" t="str">
        <f>'様式D-3_S023'!BZ5</f>
        <v/>
      </c>
      <c r="AG33" s="941">
        <f>'様式D-3_S023'!CA5</f>
        <v>0</v>
      </c>
      <c r="AH33" s="941">
        <f>'様式D-3_S023'!CB5</f>
        <v>0</v>
      </c>
      <c r="AI33" s="941">
        <f>'様式D-3_S023'!CC5</f>
        <v>0</v>
      </c>
      <c r="AJ33" s="941">
        <f>'様式D-3_S023'!CD5</f>
        <v>0</v>
      </c>
      <c r="AK33" s="941">
        <f>'様式D-3_S023'!CE5</f>
        <v>0</v>
      </c>
      <c r="AL33" s="941">
        <f>'様式D-3_S023'!CF5</f>
        <v>0</v>
      </c>
      <c r="AM33" s="941">
        <f>'様式D-3_S023'!CG5</f>
        <v>0</v>
      </c>
      <c r="AN33" s="942">
        <f>'様式D-3_S023'!CH5</f>
        <v>0</v>
      </c>
      <c r="AO33" s="3"/>
      <c r="AP33" s="3"/>
      <c r="AQ33" s="3"/>
      <c r="AR33" s="3"/>
      <c r="AS33" s="3"/>
      <c r="AT33" s="943">
        <f t="shared" si="0"/>
        <v>1</v>
      </c>
      <c r="AU33" s="3"/>
    </row>
    <row r="34" spans="2:47" x14ac:dyDescent="0.15">
      <c r="B34" s="933" t="s">
        <v>701</v>
      </c>
      <c r="C34" s="944">
        <v>9</v>
      </c>
      <c r="D34" s="935">
        <f>'様式D-3_S024'!AX5</f>
        <v>0</v>
      </c>
      <c r="E34" s="936">
        <f>'様式D-3_S024'!AY5</f>
        <v>0</v>
      </c>
      <c r="F34" s="936">
        <f>'様式D-3_S024'!AZ5</f>
        <v>0</v>
      </c>
      <c r="G34" s="936">
        <f>'様式D-3_S024'!BA5</f>
        <v>0</v>
      </c>
      <c r="H34" s="936">
        <f>'様式D-3_S024'!BB5</f>
        <v>0</v>
      </c>
      <c r="I34" s="936">
        <f>'様式D-3_S024'!BC5</f>
        <v>0</v>
      </c>
      <c r="J34" s="936">
        <f>'様式D-3_S024'!BD5</f>
        <v>0</v>
      </c>
      <c r="K34" s="936">
        <f>'様式D-3_S024'!BE5</f>
        <v>0</v>
      </c>
      <c r="L34" s="936">
        <f>'様式D-3_S024'!BF5</f>
        <v>0</v>
      </c>
      <c r="M34" s="936">
        <f>'様式D-3_S024'!BG5</f>
        <v>0</v>
      </c>
      <c r="N34" s="936">
        <f>'様式D-3_S024'!BH5</f>
        <v>0</v>
      </c>
      <c r="O34" s="936">
        <f>'様式D-3_S024'!BI5</f>
        <v>0</v>
      </c>
      <c r="P34" s="936" t="str">
        <f>'様式D-3_S024'!BJ5</f>
        <v/>
      </c>
      <c r="Q34" s="936" t="str">
        <f>'様式D-3_S024'!BK5</f>
        <v/>
      </c>
      <c r="R34" s="936" t="str">
        <f>'様式D-3_S024'!BL5</f>
        <v/>
      </c>
      <c r="S34" s="936">
        <f>'様式D-3_S024'!BM5</f>
        <v>0</v>
      </c>
      <c r="T34" s="936">
        <f>'様式D-3_S024'!BN5</f>
        <v>0</v>
      </c>
      <c r="U34" s="936">
        <f>'様式D-3_S024'!BO5</f>
        <v>0</v>
      </c>
      <c r="V34" s="936">
        <f>'様式D-3_S024'!BP5</f>
        <v>0</v>
      </c>
      <c r="W34" s="936">
        <f>'様式D-3_S024'!BQ5</f>
        <v>0</v>
      </c>
      <c r="X34" s="937">
        <f>'様式D-3_S024'!BR5</f>
        <v>0</v>
      </c>
      <c r="Y34" s="938" t="s">
        <v>336</v>
      </c>
      <c r="Z34" s="939" t="s">
        <v>154</v>
      </c>
      <c r="AA34" s="939" t="s">
        <v>336</v>
      </c>
      <c r="AB34" s="938" t="s">
        <v>336</v>
      </c>
      <c r="AC34" s="935" t="str">
        <f>'様式D-3_S024'!BW5</f>
        <v/>
      </c>
      <c r="AD34" s="936" t="str">
        <f>'様式D-3_S024'!BX5</f>
        <v/>
      </c>
      <c r="AE34" s="936" t="str">
        <f>'様式D-3_S024'!BY5</f>
        <v/>
      </c>
      <c r="AF34" s="940" t="str">
        <f>'様式D-3_S024'!BZ5</f>
        <v/>
      </c>
      <c r="AG34" s="941">
        <f>'様式D-3_S024'!CA5</f>
        <v>0</v>
      </c>
      <c r="AH34" s="941">
        <f>'様式D-3_S024'!CB5</f>
        <v>0</v>
      </c>
      <c r="AI34" s="941">
        <f>'様式D-3_S024'!CC5</f>
        <v>0</v>
      </c>
      <c r="AJ34" s="941">
        <f>'様式D-3_S024'!CD5</f>
        <v>0</v>
      </c>
      <c r="AK34" s="941">
        <f>'様式D-3_S024'!CE5</f>
        <v>0</v>
      </c>
      <c r="AL34" s="941">
        <f>'様式D-3_S024'!CF5</f>
        <v>0</v>
      </c>
      <c r="AM34" s="941">
        <f>'様式D-3_S024'!CG5</f>
        <v>0</v>
      </c>
      <c r="AN34" s="942">
        <f>'様式D-3_S024'!CH5</f>
        <v>0</v>
      </c>
      <c r="AO34" s="3"/>
      <c r="AP34" s="3"/>
      <c r="AQ34" s="3"/>
      <c r="AR34" s="3"/>
      <c r="AS34" s="3"/>
      <c r="AT34" s="943">
        <f t="shared" si="0"/>
        <v>1</v>
      </c>
      <c r="AU34" s="3"/>
    </row>
    <row r="35" spans="2:47" x14ac:dyDescent="0.15">
      <c r="B35" s="933" t="s">
        <v>702</v>
      </c>
      <c r="C35" s="944">
        <v>9</v>
      </c>
      <c r="D35" s="935">
        <f>'様式D-3_S025'!AX5</f>
        <v>0</v>
      </c>
      <c r="E35" s="936">
        <f>'様式D-3_S025'!AY5</f>
        <v>0</v>
      </c>
      <c r="F35" s="936">
        <f>'様式D-3_S025'!AZ5</f>
        <v>0</v>
      </c>
      <c r="G35" s="936">
        <f>'様式D-3_S025'!BA5</f>
        <v>0</v>
      </c>
      <c r="H35" s="936">
        <f>'様式D-3_S025'!BB5</f>
        <v>0</v>
      </c>
      <c r="I35" s="936">
        <f>'様式D-3_S025'!BC5</f>
        <v>0</v>
      </c>
      <c r="J35" s="936">
        <f>'様式D-3_S025'!BD5</f>
        <v>0</v>
      </c>
      <c r="K35" s="936">
        <f>'様式D-3_S025'!BE5</f>
        <v>0</v>
      </c>
      <c r="L35" s="936">
        <f>'様式D-3_S025'!BF5</f>
        <v>0</v>
      </c>
      <c r="M35" s="936">
        <f>'様式D-3_S025'!BG5</f>
        <v>0</v>
      </c>
      <c r="N35" s="936">
        <f>'様式D-3_S025'!BH5</f>
        <v>0</v>
      </c>
      <c r="O35" s="936">
        <f>'様式D-3_S025'!BI5</f>
        <v>0</v>
      </c>
      <c r="P35" s="936" t="str">
        <f>'様式D-3_S025'!BJ5</f>
        <v/>
      </c>
      <c r="Q35" s="936" t="str">
        <f>'様式D-3_S025'!BK5</f>
        <v/>
      </c>
      <c r="R35" s="936" t="str">
        <f>'様式D-3_S025'!BL5</f>
        <v/>
      </c>
      <c r="S35" s="936">
        <f>'様式D-3_S025'!BM5</f>
        <v>0</v>
      </c>
      <c r="T35" s="936">
        <f>'様式D-3_S025'!BN5</f>
        <v>0</v>
      </c>
      <c r="U35" s="936">
        <f>'様式D-3_S025'!BO5</f>
        <v>0</v>
      </c>
      <c r="V35" s="936">
        <f>'様式D-3_S025'!BP5</f>
        <v>0</v>
      </c>
      <c r="W35" s="936">
        <f>'様式D-3_S025'!BQ5</f>
        <v>0</v>
      </c>
      <c r="X35" s="937">
        <f>'様式D-3_S025'!BR5</f>
        <v>0</v>
      </c>
      <c r="Y35" s="938" t="s">
        <v>336</v>
      </c>
      <c r="Z35" s="939" t="s">
        <v>154</v>
      </c>
      <c r="AA35" s="939" t="s">
        <v>336</v>
      </c>
      <c r="AB35" s="938" t="s">
        <v>336</v>
      </c>
      <c r="AC35" s="935" t="str">
        <f>'様式D-3_S025'!BW5</f>
        <v/>
      </c>
      <c r="AD35" s="936" t="str">
        <f>'様式D-3_S025'!BX5</f>
        <v/>
      </c>
      <c r="AE35" s="936" t="str">
        <f>'様式D-3_S025'!BY5</f>
        <v/>
      </c>
      <c r="AF35" s="940" t="str">
        <f>'様式D-3_S025'!BZ5</f>
        <v/>
      </c>
      <c r="AG35" s="941">
        <f>'様式D-3_S025'!CA5</f>
        <v>0</v>
      </c>
      <c r="AH35" s="941">
        <f>'様式D-3_S025'!CB5</f>
        <v>0</v>
      </c>
      <c r="AI35" s="941">
        <f>'様式D-3_S025'!CC5</f>
        <v>0</v>
      </c>
      <c r="AJ35" s="941">
        <f>'様式D-3_S025'!CD5</f>
        <v>0</v>
      </c>
      <c r="AK35" s="941">
        <f>'様式D-3_S025'!CE5</f>
        <v>0</v>
      </c>
      <c r="AL35" s="941">
        <f>'様式D-3_S025'!CF5</f>
        <v>0</v>
      </c>
      <c r="AM35" s="941">
        <f>'様式D-3_S025'!CG5</f>
        <v>0</v>
      </c>
      <c r="AN35" s="942">
        <f>'様式D-3_S025'!CH5</f>
        <v>0</v>
      </c>
      <c r="AO35" s="3"/>
      <c r="AP35" s="3"/>
      <c r="AQ35" s="3"/>
      <c r="AR35" s="3"/>
      <c r="AS35" s="3"/>
      <c r="AT35" s="943">
        <f t="shared" si="0"/>
        <v>1</v>
      </c>
      <c r="AU35" s="3"/>
    </row>
    <row r="36" spans="2:47" x14ac:dyDescent="0.15">
      <c r="B36" s="933" t="s">
        <v>703</v>
      </c>
      <c r="C36" s="944">
        <v>9</v>
      </c>
      <c r="D36" s="935">
        <f>'様式D-3_S026'!AX5</f>
        <v>0</v>
      </c>
      <c r="E36" s="936">
        <f>'様式D-3_S026'!AY5</f>
        <v>0</v>
      </c>
      <c r="F36" s="936">
        <f>'様式D-3_S026'!AZ5</f>
        <v>0</v>
      </c>
      <c r="G36" s="936">
        <f>'様式D-3_S026'!BA5</f>
        <v>0</v>
      </c>
      <c r="H36" s="936">
        <f>'様式D-3_S026'!BB5</f>
        <v>0</v>
      </c>
      <c r="I36" s="936">
        <f>'様式D-3_S026'!BC5</f>
        <v>0</v>
      </c>
      <c r="J36" s="936">
        <f>'様式D-3_S026'!BD5</f>
        <v>0</v>
      </c>
      <c r="K36" s="936">
        <f>'様式D-3_S026'!BE5</f>
        <v>0</v>
      </c>
      <c r="L36" s="936">
        <f>'様式D-3_S026'!BF5</f>
        <v>0</v>
      </c>
      <c r="M36" s="936">
        <f>'様式D-3_S026'!BG5</f>
        <v>0</v>
      </c>
      <c r="N36" s="936">
        <f>'様式D-3_S026'!BH5</f>
        <v>0</v>
      </c>
      <c r="O36" s="936">
        <f>'様式D-3_S026'!BI5</f>
        <v>0</v>
      </c>
      <c r="P36" s="936" t="str">
        <f>'様式D-3_S026'!BJ5</f>
        <v/>
      </c>
      <c r="Q36" s="936" t="str">
        <f>'様式D-3_S026'!BK5</f>
        <v/>
      </c>
      <c r="R36" s="936" t="str">
        <f>'様式D-3_S026'!BL5</f>
        <v/>
      </c>
      <c r="S36" s="936">
        <f>'様式D-3_S026'!BM5</f>
        <v>0</v>
      </c>
      <c r="T36" s="936">
        <f>'様式D-3_S026'!BN5</f>
        <v>0</v>
      </c>
      <c r="U36" s="936">
        <f>'様式D-3_S026'!BO5</f>
        <v>0</v>
      </c>
      <c r="V36" s="936">
        <f>'様式D-3_S026'!BP5</f>
        <v>0</v>
      </c>
      <c r="W36" s="936">
        <f>'様式D-3_S026'!BQ5</f>
        <v>0</v>
      </c>
      <c r="X36" s="937">
        <f>'様式D-3_S026'!BR5</f>
        <v>0</v>
      </c>
      <c r="Y36" s="938" t="s">
        <v>336</v>
      </c>
      <c r="Z36" s="939" t="s">
        <v>154</v>
      </c>
      <c r="AA36" s="939" t="s">
        <v>336</v>
      </c>
      <c r="AB36" s="938" t="s">
        <v>336</v>
      </c>
      <c r="AC36" s="935" t="str">
        <f>'様式D-3_S026'!BW5</f>
        <v/>
      </c>
      <c r="AD36" s="936" t="str">
        <f>'様式D-3_S026'!BX5</f>
        <v/>
      </c>
      <c r="AE36" s="936" t="str">
        <f>'様式D-3_S026'!BY5</f>
        <v/>
      </c>
      <c r="AF36" s="940" t="str">
        <f>'様式D-3_S026'!BZ5</f>
        <v/>
      </c>
      <c r="AG36" s="941">
        <f>'様式D-3_S026'!CA5</f>
        <v>0</v>
      </c>
      <c r="AH36" s="941">
        <f>'様式D-3_S026'!CB5</f>
        <v>0</v>
      </c>
      <c r="AI36" s="941">
        <f>'様式D-3_S026'!CC5</f>
        <v>0</v>
      </c>
      <c r="AJ36" s="941">
        <f>'様式D-3_S026'!CD5</f>
        <v>0</v>
      </c>
      <c r="AK36" s="941">
        <f>'様式D-3_S026'!CE5</f>
        <v>0</v>
      </c>
      <c r="AL36" s="941">
        <f>'様式D-3_S026'!CF5</f>
        <v>0</v>
      </c>
      <c r="AM36" s="941">
        <f>'様式D-3_S026'!CG5</f>
        <v>0</v>
      </c>
      <c r="AN36" s="942">
        <f>'様式D-3_S026'!CH5</f>
        <v>0</v>
      </c>
      <c r="AO36" s="3"/>
      <c r="AP36" s="3"/>
      <c r="AQ36" s="3"/>
      <c r="AR36" s="3"/>
      <c r="AS36" s="3"/>
      <c r="AT36" s="943">
        <f t="shared" si="0"/>
        <v>1</v>
      </c>
      <c r="AU36" s="3"/>
    </row>
    <row r="37" spans="2:47" x14ac:dyDescent="0.15">
      <c r="B37" s="933" t="s">
        <v>704</v>
      </c>
      <c r="C37" s="944">
        <v>9</v>
      </c>
      <c r="D37" s="935">
        <f>'様式D-3_S027'!AX5</f>
        <v>0</v>
      </c>
      <c r="E37" s="936">
        <f>'様式D-3_S027'!AY5</f>
        <v>0</v>
      </c>
      <c r="F37" s="936">
        <f>'様式D-3_S027'!AZ5</f>
        <v>0</v>
      </c>
      <c r="G37" s="936">
        <f>'様式D-3_S027'!BA5</f>
        <v>0</v>
      </c>
      <c r="H37" s="936">
        <f>'様式D-3_S027'!BB5</f>
        <v>0</v>
      </c>
      <c r="I37" s="936">
        <f>'様式D-3_S027'!BC5</f>
        <v>0</v>
      </c>
      <c r="J37" s="936">
        <f>'様式D-3_S027'!BD5</f>
        <v>0</v>
      </c>
      <c r="K37" s="936">
        <f>'様式D-3_S027'!BE5</f>
        <v>0</v>
      </c>
      <c r="L37" s="936">
        <f>'様式D-3_S027'!BF5</f>
        <v>0</v>
      </c>
      <c r="M37" s="936">
        <f>'様式D-3_S027'!BG5</f>
        <v>0</v>
      </c>
      <c r="N37" s="936">
        <f>'様式D-3_S027'!BH5</f>
        <v>0</v>
      </c>
      <c r="O37" s="936">
        <f>'様式D-3_S027'!BI5</f>
        <v>0</v>
      </c>
      <c r="P37" s="936" t="str">
        <f>'様式D-3_S027'!BJ5</f>
        <v/>
      </c>
      <c r="Q37" s="936" t="str">
        <f>'様式D-3_S027'!BK5</f>
        <v/>
      </c>
      <c r="R37" s="936" t="str">
        <f>'様式D-3_S027'!BL5</f>
        <v/>
      </c>
      <c r="S37" s="936">
        <f>'様式D-3_S027'!BM5</f>
        <v>0</v>
      </c>
      <c r="T37" s="936">
        <f>'様式D-3_S027'!BN5</f>
        <v>0</v>
      </c>
      <c r="U37" s="936">
        <f>'様式D-3_S027'!BO5</f>
        <v>0</v>
      </c>
      <c r="V37" s="936">
        <f>'様式D-3_S027'!BP5</f>
        <v>0</v>
      </c>
      <c r="W37" s="936">
        <f>'様式D-3_S027'!BQ5</f>
        <v>0</v>
      </c>
      <c r="X37" s="937">
        <f>'様式D-3_S027'!BR5</f>
        <v>0</v>
      </c>
      <c r="Y37" s="938" t="s">
        <v>336</v>
      </c>
      <c r="Z37" s="939" t="s">
        <v>154</v>
      </c>
      <c r="AA37" s="939" t="s">
        <v>336</v>
      </c>
      <c r="AB37" s="938" t="s">
        <v>336</v>
      </c>
      <c r="AC37" s="935" t="str">
        <f>'様式D-3_S027'!BW5</f>
        <v/>
      </c>
      <c r="AD37" s="936" t="str">
        <f>'様式D-3_S027'!BX5</f>
        <v/>
      </c>
      <c r="AE37" s="936" t="str">
        <f>'様式D-3_S027'!BY5</f>
        <v/>
      </c>
      <c r="AF37" s="940" t="str">
        <f>'様式D-3_S027'!BZ5</f>
        <v/>
      </c>
      <c r="AG37" s="941">
        <f>'様式D-3_S027'!CA5</f>
        <v>0</v>
      </c>
      <c r="AH37" s="941">
        <f>'様式D-3_S027'!CB5</f>
        <v>0</v>
      </c>
      <c r="AI37" s="941">
        <f>'様式D-3_S027'!CC5</f>
        <v>0</v>
      </c>
      <c r="AJ37" s="941">
        <f>'様式D-3_S027'!CD5</f>
        <v>0</v>
      </c>
      <c r="AK37" s="941">
        <f>'様式D-3_S027'!CE5</f>
        <v>0</v>
      </c>
      <c r="AL37" s="941">
        <f>'様式D-3_S027'!CF5</f>
        <v>0</v>
      </c>
      <c r="AM37" s="941">
        <f>'様式D-3_S027'!CG5</f>
        <v>0</v>
      </c>
      <c r="AN37" s="942">
        <f>'様式D-3_S027'!CH5</f>
        <v>0</v>
      </c>
      <c r="AO37" s="3"/>
      <c r="AP37" s="3"/>
      <c r="AQ37" s="3"/>
      <c r="AR37" s="3"/>
      <c r="AS37" s="3"/>
      <c r="AT37" s="943">
        <f t="shared" si="0"/>
        <v>1</v>
      </c>
      <c r="AU37" s="3"/>
    </row>
    <row r="38" spans="2:47" x14ac:dyDescent="0.15">
      <c r="B38" s="933" t="s">
        <v>705</v>
      </c>
      <c r="C38" s="944">
        <v>9</v>
      </c>
      <c r="D38" s="935">
        <f>'様式D-3_S028'!AX5</f>
        <v>0</v>
      </c>
      <c r="E38" s="936">
        <f>'様式D-3_S028'!AY5</f>
        <v>0</v>
      </c>
      <c r="F38" s="936">
        <f>'様式D-3_S028'!AZ5</f>
        <v>0</v>
      </c>
      <c r="G38" s="936">
        <f>'様式D-3_S028'!BA5</f>
        <v>0</v>
      </c>
      <c r="H38" s="936">
        <f>'様式D-3_S028'!BB5</f>
        <v>0</v>
      </c>
      <c r="I38" s="936">
        <f>'様式D-3_S028'!BC5</f>
        <v>0</v>
      </c>
      <c r="J38" s="936">
        <f>'様式D-3_S028'!BD5</f>
        <v>0</v>
      </c>
      <c r="K38" s="936">
        <f>'様式D-3_S028'!BE5</f>
        <v>0</v>
      </c>
      <c r="L38" s="936">
        <f>'様式D-3_S028'!BF5</f>
        <v>0</v>
      </c>
      <c r="M38" s="936">
        <f>'様式D-3_S028'!BG5</f>
        <v>0</v>
      </c>
      <c r="N38" s="936">
        <f>'様式D-3_S028'!BH5</f>
        <v>0</v>
      </c>
      <c r="O38" s="936">
        <f>'様式D-3_S028'!BI5</f>
        <v>0</v>
      </c>
      <c r="P38" s="936" t="str">
        <f>'様式D-3_S028'!BJ5</f>
        <v/>
      </c>
      <c r="Q38" s="936" t="str">
        <f>'様式D-3_S028'!BK5</f>
        <v/>
      </c>
      <c r="R38" s="936" t="str">
        <f>'様式D-3_S028'!BL5</f>
        <v/>
      </c>
      <c r="S38" s="936">
        <f>'様式D-3_S028'!BM5</f>
        <v>0</v>
      </c>
      <c r="T38" s="936">
        <f>'様式D-3_S028'!BN5</f>
        <v>0</v>
      </c>
      <c r="U38" s="936">
        <f>'様式D-3_S028'!BO5</f>
        <v>0</v>
      </c>
      <c r="V38" s="936">
        <f>'様式D-3_S028'!BP5</f>
        <v>0</v>
      </c>
      <c r="W38" s="936">
        <f>'様式D-3_S028'!BQ5</f>
        <v>0</v>
      </c>
      <c r="X38" s="945">
        <f>'様式D-3_S028'!BR5</f>
        <v>0</v>
      </c>
      <c r="Y38" s="938" t="s">
        <v>336</v>
      </c>
      <c r="Z38" s="939" t="s">
        <v>154</v>
      </c>
      <c r="AA38" s="939" t="s">
        <v>336</v>
      </c>
      <c r="AB38" s="938" t="s">
        <v>336</v>
      </c>
      <c r="AC38" s="935" t="str">
        <f>'様式D-3_S028'!BW5</f>
        <v/>
      </c>
      <c r="AD38" s="936" t="str">
        <f>'様式D-3_S028'!BX5</f>
        <v/>
      </c>
      <c r="AE38" s="936" t="str">
        <f>'様式D-3_S028'!BY5</f>
        <v/>
      </c>
      <c r="AF38" s="936" t="str">
        <f>'様式D-3_S028'!BZ5</f>
        <v/>
      </c>
      <c r="AG38" s="941">
        <f>'様式D-3_S028'!CA5</f>
        <v>0</v>
      </c>
      <c r="AH38" s="941">
        <f>'様式D-3_S028'!CB5</f>
        <v>0</v>
      </c>
      <c r="AI38" s="941">
        <f>'様式D-3_S028'!CC5</f>
        <v>0</v>
      </c>
      <c r="AJ38" s="941">
        <f>'様式D-3_S028'!CD5</f>
        <v>0</v>
      </c>
      <c r="AK38" s="941">
        <f>'様式D-3_S028'!CE5</f>
        <v>0</v>
      </c>
      <c r="AL38" s="941">
        <f>'様式D-3_S028'!CF5</f>
        <v>0</v>
      </c>
      <c r="AM38" s="941">
        <f>'様式D-3_S028'!CG5</f>
        <v>0</v>
      </c>
      <c r="AN38" s="946">
        <f>'様式D-3_S028'!CH5</f>
        <v>0</v>
      </c>
      <c r="AO38" s="3"/>
      <c r="AP38" s="3"/>
      <c r="AQ38" s="3"/>
      <c r="AR38" s="3"/>
      <c r="AS38" s="3"/>
      <c r="AT38" s="943">
        <f t="shared" si="0"/>
        <v>1</v>
      </c>
      <c r="AU38" s="3"/>
    </row>
    <row r="39" spans="2:47" x14ac:dyDescent="0.15">
      <c r="B39" s="933" t="s">
        <v>706</v>
      </c>
      <c r="C39" s="944">
        <v>9</v>
      </c>
      <c r="D39" s="935">
        <f>'様式D-3_S029'!AX5</f>
        <v>0</v>
      </c>
      <c r="E39" s="936">
        <f>'様式D-3_S029'!AY5</f>
        <v>0</v>
      </c>
      <c r="F39" s="936">
        <f>'様式D-3_S029'!AZ5</f>
        <v>0</v>
      </c>
      <c r="G39" s="936">
        <f>'様式D-3_S029'!BA5</f>
        <v>0</v>
      </c>
      <c r="H39" s="936">
        <f>'様式D-3_S029'!BB5</f>
        <v>0</v>
      </c>
      <c r="I39" s="936">
        <f>'様式D-3_S029'!BC5</f>
        <v>0</v>
      </c>
      <c r="J39" s="936">
        <f>'様式D-3_S029'!BD5</f>
        <v>0</v>
      </c>
      <c r="K39" s="936">
        <f>'様式D-3_S029'!BE5</f>
        <v>0</v>
      </c>
      <c r="L39" s="936">
        <f>'様式D-3_S029'!BF5</f>
        <v>0</v>
      </c>
      <c r="M39" s="936">
        <f>'様式D-3_S029'!BG5</f>
        <v>0</v>
      </c>
      <c r="N39" s="936">
        <f>'様式D-3_S029'!BH5</f>
        <v>0</v>
      </c>
      <c r="O39" s="936">
        <f>'様式D-3_S029'!BI5</f>
        <v>0</v>
      </c>
      <c r="P39" s="936" t="str">
        <f>'様式D-3_S029'!BJ5</f>
        <v/>
      </c>
      <c r="Q39" s="936" t="str">
        <f>'様式D-3_S029'!BK5</f>
        <v/>
      </c>
      <c r="R39" s="936" t="str">
        <f>'様式D-3_S029'!BL5</f>
        <v/>
      </c>
      <c r="S39" s="936">
        <f>'様式D-3_S029'!BM5</f>
        <v>0</v>
      </c>
      <c r="T39" s="936">
        <f>'様式D-3_S029'!BN5</f>
        <v>0</v>
      </c>
      <c r="U39" s="936">
        <f>'様式D-3_S029'!BO5</f>
        <v>0</v>
      </c>
      <c r="V39" s="936">
        <f>'様式D-3_S029'!BP5</f>
        <v>0</v>
      </c>
      <c r="W39" s="936">
        <f>'様式D-3_S029'!BQ5</f>
        <v>0</v>
      </c>
      <c r="X39" s="945">
        <f>'様式D-3_S029'!BR5</f>
        <v>0</v>
      </c>
      <c r="Y39" s="938" t="s">
        <v>336</v>
      </c>
      <c r="Z39" s="939" t="s">
        <v>154</v>
      </c>
      <c r="AA39" s="939" t="s">
        <v>336</v>
      </c>
      <c r="AB39" s="938" t="s">
        <v>336</v>
      </c>
      <c r="AC39" s="935" t="str">
        <f>'様式D-3_S029'!BW5</f>
        <v/>
      </c>
      <c r="AD39" s="936" t="str">
        <f>'様式D-3_S029'!BX5</f>
        <v/>
      </c>
      <c r="AE39" s="936" t="str">
        <f>'様式D-3_S029'!BY5</f>
        <v/>
      </c>
      <c r="AF39" s="936" t="str">
        <f>'様式D-3_S029'!BZ5</f>
        <v/>
      </c>
      <c r="AG39" s="941">
        <f>'様式D-3_S029'!CA5</f>
        <v>0</v>
      </c>
      <c r="AH39" s="941">
        <f>'様式D-3_S029'!CB5</f>
        <v>0</v>
      </c>
      <c r="AI39" s="941">
        <f>'様式D-3_S029'!CC5</f>
        <v>0</v>
      </c>
      <c r="AJ39" s="941">
        <f>'様式D-3_S029'!CD5</f>
        <v>0</v>
      </c>
      <c r="AK39" s="941">
        <f>'様式D-3_S029'!CE5</f>
        <v>0</v>
      </c>
      <c r="AL39" s="941">
        <f>'様式D-3_S029'!CF5</f>
        <v>0</v>
      </c>
      <c r="AM39" s="941">
        <f>'様式D-3_S029'!CG5</f>
        <v>0</v>
      </c>
      <c r="AN39" s="946">
        <f>'様式D-3_S029'!CH5</f>
        <v>0</v>
      </c>
      <c r="AO39" s="3"/>
      <c r="AP39" s="3"/>
      <c r="AQ39" s="3"/>
      <c r="AR39" s="3"/>
      <c r="AS39" s="3"/>
      <c r="AT39" s="943">
        <f t="shared" si="0"/>
        <v>1</v>
      </c>
      <c r="AU39" s="3"/>
    </row>
    <row r="40" spans="2:47" x14ac:dyDescent="0.15">
      <c r="B40" s="933" t="s">
        <v>707</v>
      </c>
      <c r="C40" s="944">
        <v>9</v>
      </c>
      <c r="D40" s="935">
        <f>'様式D-3_S030'!AX5</f>
        <v>0</v>
      </c>
      <c r="E40" s="936">
        <f>'様式D-3_S030'!AY5</f>
        <v>0</v>
      </c>
      <c r="F40" s="936">
        <f>'様式D-3_S030'!AZ5</f>
        <v>0</v>
      </c>
      <c r="G40" s="936">
        <f>'様式D-3_S030'!BA5</f>
        <v>0</v>
      </c>
      <c r="H40" s="936">
        <f>'様式D-3_S030'!BB5</f>
        <v>0</v>
      </c>
      <c r="I40" s="936">
        <f>'様式D-3_S030'!BC5</f>
        <v>0</v>
      </c>
      <c r="J40" s="936">
        <f>'様式D-3_S030'!BD5</f>
        <v>0</v>
      </c>
      <c r="K40" s="936">
        <f>'様式D-3_S030'!BE5</f>
        <v>0</v>
      </c>
      <c r="L40" s="936">
        <f>'様式D-3_S030'!BF5</f>
        <v>0</v>
      </c>
      <c r="M40" s="936">
        <f>'様式D-3_S030'!BG5</f>
        <v>0</v>
      </c>
      <c r="N40" s="936">
        <f>'様式D-3_S030'!BH5</f>
        <v>0</v>
      </c>
      <c r="O40" s="936">
        <f>'様式D-3_S030'!BI5</f>
        <v>0</v>
      </c>
      <c r="P40" s="936" t="str">
        <f>'様式D-3_S030'!BJ5</f>
        <v/>
      </c>
      <c r="Q40" s="936" t="str">
        <f>'様式D-3_S030'!BK5</f>
        <v/>
      </c>
      <c r="R40" s="936" t="str">
        <f>'様式D-3_S030'!BL5</f>
        <v/>
      </c>
      <c r="S40" s="936">
        <f>'様式D-3_S030'!BM5</f>
        <v>0</v>
      </c>
      <c r="T40" s="936">
        <f>'様式D-3_S030'!BN5</f>
        <v>0</v>
      </c>
      <c r="U40" s="936">
        <f>'様式D-3_S030'!BO5</f>
        <v>0</v>
      </c>
      <c r="V40" s="936">
        <f>'様式D-3_S030'!BP5</f>
        <v>0</v>
      </c>
      <c r="W40" s="936">
        <f>'様式D-3_S030'!BQ5</f>
        <v>0</v>
      </c>
      <c r="X40" s="945">
        <f>'様式D-3_S030'!BR5</f>
        <v>0</v>
      </c>
      <c r="Y40" s="938" t="s">
        <v>336</v>
      </c>
      <c r="Z40" s="939" t="s">
        <v>154</v>
      </c>
      <c r="AA40" s="939" t="s">
        <v>336</v>
      </c>
      <c r="AB40" s="938" t="s">
        <v>336</v>
      </c>
      <c r="AC40" s="935" t="str">
        <f>'様式D-3_S030'!BW5</f>
        <v/>
      </c>
      <c r="AD40" s="936" t="str">
        <f>'様式D-3_S030'!BX5</f>
        <v/>
      </c>
      <c r="AE40" s="936" t="str">
        <f>'様式D-3_S030'!BY5</f>
        <v/>
      </c>
      <c r="AF40" s="936" t="str">
        <f>'様式D-3_S030'!BZ5</f>
        <v/>
      </c>
      <c r="AG40" s="941">
        <f>'様式D-3_S030'!CA5</f>
        <v>0</v>
      </c>
      <c r="AH40" s="941">
        <f>'様式D-3_S030'!CB5</f>
        <v>0</v>
      </c>
      <c r="AI40" s="941">
        <f>'様式D-3_S030'!CC5</f>
        <v>0</v>
      </c>
      <c r="AJ40" s="941">
        <f>'様式D-3_S030'!CD5</f>
        <v>0</v>
      </c>
      <c r="AK40" s="941">
        <f>'様式D-3_S030'!CE5</f>
        <v>0</v>
      </c>
      <c r="AL40" s="941">
        <f>'様式D-3_S030'!CF5</f>
        <v>0</v>
      </c>
      <c r="AM40" s="941">
        <f>'様式D-3_S030'!CG5</f>
        <v>0</v>
      </c>
      <c r="AN40" s="946">
        <f>'様式D-3_S030'!CH5</f>
        <v>0</v>
      </c>
      <c r="AO40" s="3"/>
      <c r="AP40" s="3"/>
      <c r="AQ40" s="3"/>
      <c r="AR40" s="3"/>
      <c r="AS40" s="3"/>
      <c r="AT40" s="943"/>
      <c r="AU40" s="3"/>
    </row>
    <row r="41" spans="2:47" x14ac:dyDescent="0.15">
      <c r="B41" s="933" t="s">
        <v>708</v>
      </c>
      <c r="C41" s="944">
        <v>9</v>
      </c>
      <c r="D41" s="935">
        <f>'様式D-3_S031'!AX5</f>
        <v>0</v>
      </c>
      <c r="E41" s="936">
        <f>'様式D-3_S031'!AY5</f>
        <v>0</v>
      </c>
      <c r="F41" s="936">
        <f>'様式D-3_S031'!AZ5</f>
        <v>0</v>
      </c>
      <c r="G41" s="936">
        <f>'様式D-3_S031'!BA5</f>
        <v>0</v>
      </c>
      <c r="H41" s="936">
        <f>'様式D-3_S031'!BB5</f>
        <v>0</v>
      </c>
      <c r="I41" s="936">
        <f>'様式D-3_S031'!BC5</f>
        <v>0</v>
      </c>
      <c r="J41" s="936">
        <f>'様式D-3_S031'!BD5</f>
        <v>0</v>
      </c>
      <c r="K41" s="936">
        <f>'様式D-3_S031'!BE5</f>
        <v>0</v>
      </c>
      <c r="L41" s="936">
        <f>'様式D-3_S031'!BF5</f>
        <v>0</v>
      </c>
      <c r="M41" s="936">
        <f>'様式D-3_S031'!BG5</f>
        <v>0</v>
      </c>
      <c r="N41" s="936">
        <f>'様式D-3_S031'!BH5</f>
        <v>0</v>
      </c>
      <c r="O41" s="936">
        <f>'様式D-3_S031'!BI5</f>
        <v>0</v>
      </c>
      <c r="P41" s="936" t="str">
        <f>'様式D-3_S031'!BJ5</f>
        <v/>
      </c>
      <c r="Q41" s="936" t="str">
        <f>'様式D-3_S031'!BK5</f>
        <v/>
      </c>
      <c r="R41" s="936" t="str">
        <f>'様式D-3_S031'!BL5</f>
        <v/>
      </c>
      <c r="S41" s="936">
        <f>'様式D-3_S031'!BM5</f>
        <v>0</v>
      </c>
      <c r="T41" s="936">
        <f>'様式D-3_S031'!BN5</f>
        <v>0</v>
      </c>
      <c r="U41" s="936">
        <f>'様式D-3_S031'!BO5</f>
        <v>0</v>
      </c>
      <c r="V41" s="936">
        <f>'様式D-3_S031'!BP5</f>
        <v>0</v>
      </c>
      <c r="W41" s="936">
        <f>'様式D-3_S031'!BQ5</f>
        <v>0</v>
      </c>
      <c r="X41" s="945">
        <f>'様式D-3_S031'!BR5</f>
        <v>0</v>
      </c>
      <c r="Y41" s="938" t="s">
        <v>336</v>
      </c>
      <c r="Z41" s="939" t="s">
        <v>154</v>
      </c>
      <c r="AA41" s="939" t="s">
        <v>336</v>
      </c>
      <c r="AB41" s="938" t="s">
        <v>336</v>
      </c>
      <c r="AC41" s="935" t="str">
        <f>'様式D-3_S031'!BW5</f>
        <v/>
      </c>
      <c r="AD41" s="936" t="str">
        <f>'様式D-3_S031'!BX5</f>
        <v/>
      </c>
      <c r="AE41" s="936" t="str">
        <f>'様式D-3_S031'!BY5</f>
        <v/>
      </c>
      <c r="AF41" s="936" t="str">
        <f>'様式D-3_S031'!BZ5</f>
        <v/>
      </c>
      <c r="AG41" s="941">
        <f>'様式D-3_S031'!CA5</f>
        <v>0</v>
      </c>
      <c r="AH41" s="941">
        <f>'様式D-3_S031'!CB5</f>
        <v>0</v>
      </c>
      <c r="AI41" s="941">
        <f>'様式D-3_S031'!CC5</f>
        <v>0</v>
      </c>
      <c r="AJ41" s="941">
        <f>'様式D-3_S031'!CD5</f>
        <v>0</v>
      </c>
      <c r="AK41" s="941">
        <f>'様式D-3_S031'!CE5</f>
        <v>0</v>
      </c>
      <c r="AL41" s="941">
        <f>'様式D-3_S031'!CF5</f>
        <v>0</v>
      </c>
      <c r="AM41" s="941">
        <f>'様式D-3_S031'!CG5</f>
        <v>0</v>
      </c>
      <c r="AN41" s="946">
        <f>'様式D-3_S031'!CH5</f>
        <v>0</v>
      </c>
      <c r="AO41" s="3"/>
      <c r="AP41" s="3"/>
      <c r="AQ41" s="3"/>
      <c r="AR41" s="3"/>
      <c r="AS41" s="3"/>
      <c r="AT41" s="943"/>
      <c r="AU41" s="3"/>
    </row>
    <row r="42" spans="2:47" x14ac:dyDescent="0.15">
      <c r="B42" s="933" t="s">
        <v>709</v>
      </c>
      <c r="C42" s="944">
        <v>9</v>
      </c>
      <c r="D42" s="935">
        <f>'様式D-3_S032'!AX5</f>
        <v>0</v>
      </c>
      <c r="E42" s="936">
        <f>'様式D-3_S032'!AY5</f>
        <v>0</v>
      </c>
      <c r="F42" s="936">
        <f>'様式D-3_S032'!AZ5</f>
        <v>0</v>
      </c>
      <c r="G42" s="936">
        <f>'様式D-3_S032'!BA5</f>
        <v>0</v>
      </c>
      <c r="H42" s="936">
        <f>'様式D-3_S032'!BB5</f>
        <v>0</v>
      </c>
      <c r="I42" s="936">
        <f>'様式D-3_S032'!BC5</f>
        <v>0</v>
      </c>
      <c r="J42" s="936">
        <f>'様式D-3_S032'!BD5</f>
        <v>0</v>
      </c>
      <c r="K42" s="936">
        <f>'様式D-3_S032'!BE5</f>
        <v>0</v>
      </c>
      <c r="L42" s="936">
        <f>'様式D-3_S032'!BF5</f>
        <v>0</v>
      </c>
      <c r="M42" s="936">
        <f>'様式D-3_S032'!BG5</f>
        <v>0</v>
      </c>
      <c r="N42" s="936">
        <f>'様式D-3_S032'!BH5</f>
        <v>0</v>
      </c>
      <c r="O42" s="936">
        <f>'様式D-3_S032'!BI5</f>
        <v>0</v>
      </c>
      <c r="P42" s="936" t="str">
        <f>'様式D-3_S032'!BJ5</f>
        <v/>
      </c>
      <c r="Q42" s="936" t="str">
        <f>'様式D-3_S032'!BK5</f>
        <v/>
      </c>
      <c r="R42" s="936" t="str">
        <f>'様式D-3_S032'!BL5</f>
        <v/>
      </c>
      <c r="S42" s="936">
        <f>'様式D-3_S032'!BM5</f>
        <v>0</v>
      </c>
      <c r="T42" s="936">
        <f>'様式D-3_S032'!BN5</f>
        <v>0</v>
      </c>
      <c r="U42" s="936">
        <f>'様式D-3_S032'!BO5</f>
        <v>0</v>
      </c>
      <c r="V42" s="936">
        <f>'様式D-3_S032'!BP5</f>
        <v>0</v>
      </c>
      <c r="W42" s="936">
        <f>'様式D-3_S032'!BQ5</f>
        <v>0</v>
      </c>
      <c r="X42" s="945">
        <f>'様式D-3_S032'!BR5</f>
        <v>0</v>
      </c>
      <c r="Y42" s="938" t="s">
        <v>336</v>
      </c>
      <c r="Z42" s="939" t="s">
        <v>154</v>
      </c>
      <c r="AA42" s="939" t="s">
        <v>336</v>
      </c>
      <c r="AB42" s="938" t="s">
        <v>336</v>
      </c>
      <c r="AC42" s="935" t="str">
        <f>'様式D-3_S032'!BW5</f>
        <v/>
      </c>
      <c r="AD42" s="936" t="str">
        <f>'様式D-3_S032'!BX5</f>
        <v/>
      </c>
      <c r="AE42" s="936" t="str">
        <f>'様式D-3_S032'!BY5</f>
        <v/>
      </c>
      <c r="AF42" s="936" t="str">
        <f>'様式D-3_S032'!BZ5</f>
        <v/>
      </c>
      <c r="AG42" s="941">
        <f>'様式D-3_S032'!CA5</f>
        <v>0</v>
      </c>
      <c r="AH42" s="941">
        <f>'様式D-3_S032'!CB5</f>
        <v>0</v>
      </c>
      <c r="AI42" s="941">
        <f>'様式D-3_S032'!CC5</f>
        <v>0</v>
      </c>
      <c r="AJ42" s="941">
        <f>'様式D-3_S032'!CD5</f>
        <v>0</v>
      </c>
      <c r="AK42" s="941">
        <f>'様式D-3_S032'!CE5</f>
        <v>0</v>
      </c>
      <c r="AL42" s="941">
        <f>'様式D-3_S032'!CF5</f>
        <v>0</v>
      </c>
      <c r="AM42" s="941">
        <f>'様式D-3_S032'!CG5</f>
        <v>0</v>
      </c>
      <c r="AN42" s="946">
        <f>'様式D-3_S032'!CH5</f>
        <v>0</v>
      </c>
      <c r="AO42" s="3"/>
      <c r="AP42" s="3"/>
      <c r="AQ42" s="3"/>
      <c r="AR42" s="3"/>
      <c r="AS42" s="3"/>
      <c r="AT42" s="943"/>
      <c r="AU42" s="3"/>
    </row>
    <row r="43" spans="2:47" x14ac:dyDescent="0.15">
      <c r="B43" s="933" t="s">
        <v>710</v>
      </c>
      <c r="C43" s="944">
        <v>9</v>
      </c>
      <c r="D43" s="935">
        <f>'様式D-3_S033'!AX5</f>
        <v>0</v>
      </c>
      <c r="E43" s="936">
        <f>'様式D-3_S033'!AY5</f>
        <v>0</v>
      </c>
      <c r="F43" s="936">
        <f>'様式D-3_S033'!AZ5</f>
        <v>0</v>
      </c>
      <c r="G43" s="936">
        <f>'様式D-3_S033'!BA5</f>
        <v>0</v>
      </c>
      <c r="H43" s="936">
        <f>'様式D-3_S033'!BB5</f>
        <v>0</v>
      </c>
      <c r="I43" s="936">
        <f>'様式D-3_S033'!BC5</f>
        <v>0</v>
      </c>
      <c r="J43" s="936">
        <f>'様式D-3_S033'!BD5</f>
        <v>1</v>
      </c>
      <c r="K43" s="936">
        <f>'様式D-3_S033'!BE5</f>
        <v>0</v>
      </c>
      <c r="L43" s="936">
        <f>'様式D-3_S033'!BF5</f>
        <v>0</v>
      </c>
      <c r="M43" s="936">
        <f>'様式D-3_S033'!BG5</f>
        <v>0</v>
      </c>
      <c r="N43" s="936">
        <f>'様式D-3_S033'!BH5</f>
        <v>0</v>
      </c>
      <c r="O43" s="936">
        <f>'様式D-3_S033'!BI5</f>
        <v>0</v>
      </c>
      <c r="P43" s="936" t="str">
        <f>'様式D-3_S033'!BJ5</f>
        <v/>
      </c>
      <c r="Q43" s="936" t="str">
        <f>'様式D-3_S033'!BK5</f>
        <v/>
      </c>
      <c r="R43" s="936" t="str">
        <f>'様式D-3_S033'!BL5</f>
        <v/>
      </c>
      <c r="S43" s="936">
        <f>'様式D-3_S033'!BM5</f>
        <v>0</v>
      </c>
      <c r="T43" s="936">
        <f>'様式D-3_S033'!BN5</f>
        <v>0</v>
      </c>
      <c r="U43" s="936">
        <f>'様式D-3_S033'!BO5</f>
        <v>1</v>
      </c>
      <c r="V43" s="936">
        <f>'様式D-3_S033'!BP5</f>
        <v>0</v>
      </c>
      <c r="W43" s="936">
        <f>'様式D-3_S033'!BQ5</f>
        <v>0</v>
      </c>
      <c r="X43" s="945">
        <f>'様式D-3_S033'!BR5</f>
        <v>0</v>
      </c>
      <c r="Y43" s="938" t="s">
        <v>336</v>
      </c>
      <c r="Z43" s="939" t="s">
        <v>342</v>
      </c>
      <c r="AA43" s="939" t="s">
        <v>336</v>
      </c>
      <c r="AB43" s="938" t="s">
        <v>342</v>
      </c>
      <c r="AC43" s="935" t="str">
        <f>'様式D-3_S033'!BW5</f>
        <v/>
      </c>
      <c r="AD43" s="936" t="str">
        <f>'様式D-3_S033'!BX5</f>
        <v/>
      </c>
      <c r="AE43" s="936" t="str">
        <f>'様式D-3_S033'!BY5</f>
        <v/>
      </c>
      <c r="AF43" s="936" t="str">
        <f>'様式D-3_S033'!BZ5</f>
        <v/>
      </c>
      <c r="AG43" s="941">
        <f>'様式D-3_S033'!CA5</f>
        <v>0</v>
      </c>
      <c r="AH43" s="941">
        <f>'様式D-3_S033'!CB5</f>
        <v>0</v>
      </c>
      <c r="AI43" s="941">
        <f>'様式D-3_S033'!CC5</f>
        <v>4.0000000000000008E-2</v>
      </c>
      <c r="AJ43" s="941">
        <f>'様式D-3_S033'!CD5</f>
        <v>0</v>
      </c>
      <c r="AK43" s="941">
        <f>'様式D-3_S033'!CE5</f>
        <v>0</v>
      </c>
      <c r="AL43" s="941">
        <f>'様式D-3_S033'!CF5</f>
        <v>0</v>
      </c>
      <c r="AM43" s="941">
        <f>'様式D-3_S033'!CG5</f>
        <v>0</v>
      </c>
      <c r="AN43" s="946">
        <f>'様式D-3_S033'!CH5</f>
        <v>0</v>
      </c>
      <c r="AO43" s="3"/>
      <c r="AP43" s="3"/>
      <c r="AQ43" s="3"/>
      <c r="AR43" s="3"/>
      <c r="AS43" s="3"/>
      <c r="AT43" s="943"/>
      <c r="AU43" s="3"/>
    </row>
    <row r="44" spans="2:47" x14ac:dyDescent="0.15">
      <c r="B44" s="933" t="s">
        <v>711</v>
      </c>
      <c r="C44" s="944">
        <v>9</v>
      </c>
      <c r="D44" s="935">
        <f>'様式D-3_S034'!AX5</f>
        <v>0</v>
      </c>
      <c r="E44" s="936">
        <f>'様式D-3_S034'!AY5</f>
        <v>0</v>
      </c>
      <c r="F44" s="936">
        <f>'様式D-3_S034'!AZ5</f>
        <v>0</v>
      </c>
      <c r="G44" s="936">
        <f>'様式D-3_S034'!BA5</f>
        <v>0</v>
      </c>
      <c r="H44" s="936">
        <f>'様式D-3_S034'!BB5</f>
        <v>0</v>
      </c>
      <c r="I44" s="936">
        <f>'様式D-3_S034'!BC5</f>
        <v>1</v>
      </c>
      <c r="J44" s="936">
        <f>'様式D-3_S034'!BD5</f>
        <v>0</v>
      </c>
      <c r="K44" s="936">
        <f>'様式D-3_S034'!BE5</f>
        <v>0</v>
      </c>
      <c r="L44" s="936">
        <f>'様式D-3_S034'!BF5</f>
        <v>0</v>
      </c>
      <c r="M44" s="936">
        <f>'様式D-3_S034'!BG5</f>
        <v>0</v>
      </c>
      <c r="N44" s="936">
        <f>'様式D-3_S034'!BH5</f>
        <v>0</v>
      </c>
      <c r="O44" s="936">
        <f>'様式D-3_S034'!BI5</f>
        <v>0</v>
      </c>
      <c r="P44" s="936" t="str">
        <f>'様式D-3_S034'!BJ5</f>
        <v/>
      </c>
      <c r="Q44" s="936" t="str">
        <f>'様式D-3_S034'!BK5</f>
        <v/>
      </c>
      <c r="R44" s="936" t="str">
        <f>'様式D-3_S034'!BL5</f>
        <v/>
      </c>
      <c r="S44" s="936">
        <f>'様式D-3_S034'!BM5</f>
        <v>0</v>
      </c>
      <c r="T44" s="936">
        <f>'様式D-3_S034'!BN5</f>
        <v>1</v>
      </c>
      <c r="U44" s="936">
        <f>'様式D-3_S034'!BO5</f>
        <v>0</v>
      </c>
      <c r="V44" s="936">
        <f>'様式D-3_S034'!BP5</f>
        <v>0</v>
      </c>
      <c r="W44" s="936">
        <f>'様式D-3_S034'!BQ5</f>
        <v>0</v>
      </c>
      <c r="X44" s="945">
        <f>'様式D-3_S034'!BR5</f>
        <v>0</v>
      </c>
      <c r="Y44" s="938" t="s">
        <v>336</v>
      </c>
      <c r="Z44" s="939" t="s">
        <v>346</v>
      </c>
      <c r="AA44" s="939" t="s">
        <v>336</v>
      </c>
      <c r="AB44" s="938" t="s">
        <v>346</v>
      </c>
      <c r="AC44" s="935" t="str">
        <f>'様式D-3_S034'!BW5</f>
        <v/>
      </c>
      <c r="AD44" s="936" t="str">
        <f>'様式D-3_S034'!BX5</f>
        <v/>
      </c>
      <c r="AE44" s="936" t="str">
        <f>'様式D-3_S034'!BY5</f>
        <v/>
      </c>
      <c r="AF44" s="936" t="str">
        <f>'様式D-3_S034'!BZ5</f>
        <v/>
      </c>
      <c r="AG44" s="941">
        <f>'様式D-3_S034'!CA5</f>
        <v>0</v>
      </c>
      <c r="AH44" s="941">
        <f>'様式D-3_S034'!CB5</f>
        <v>0.05</v>
      </c>
      <c r="AI44" s="941">
        <f>'様式D-3_S034'!CC5</f>
        <v>0</v>
      </c>
      <c r="AJ44" s="941">
        <f>'様式D-3_S034'!CD5</f>
        <v>0</v>
      </c>
      <c r="AK44" s="941">
        <f>'様式D-3_S034'!CE5</f>
        <v>0</v>
      </c>
      <c r="AL44" s="941">
        <f>'様式D-3_S034'!CF5</f>
        <v>0</v>
      </c>
      <c r="AM44" s="941">
        <f>'様式D-3_S034'!CG5</f>
        <v>0</v>
      </c>
      <c r="AN44" s="946">
        <f>'様式D-3_S034'!CH5</f>
        <v>0</v>
      </c>
      <c r="AO44" s="3"/>
      <c r="AP44" s="3"/>
      <c r="AQ44" s="3"/>
      <c r="AR44" s="3"/>
      <c r="AS44" s="3"/>
      <c r="AT44" s="943"/>
      <c r="AU44" s="3"/>
    </row>
    <row r="45" spans="2:47" x14ac:dyDescent="0.15">
      <c r="B45" s="933" t="s">
        <v>712</v>
      </c>
      <c r="C45" s="944">
        <v>9</v>
      </c>
      <c r="D45" s="935">
        <f>'様式D-3_S035'!AX5</f>
        <v>0</v>
      </c>
      <c r="E45" s="936">
        <f>'様式D-3_S035'!AY5</f>
        <v>0</v>
      </c>
      <c r="F45" s="936">
        <f>'様式D-3_S035'!AZ5</f>
        <v>0</v>
      </c>
      <c r="G45" s="936">
        <f>'様式D-3_S035'!BA5</f>
        <v>0</v>
      </c>
      <c r="H45" s="936">
        <f>'様式D-3_S035'!BB5</f>
        <v>0</v>
      </c>
      <c r="I45" s="936">
        <f>'様式D-3_S035'!BC5</f>
        <v>1</v>
      </c>
      <c r="J45" s="936">
        <f>'様式D-3_S035'!BD5</f>
        <v>0</v>
      </c>
      <c r="K45" s="936">
        <f>'様式D-3_S035'!BE5</f>
        <v>0</v>
      </c>
      <c r="L45" s="936">
        <f>'様式D-3_S035'!BF5</f>
        <v>0</v>
      </c>
      <c r="M45" s="936">
        <f>'様式D-3_S035'!BG5</f>
        <v>0</v>
      </c>
      <c r="N45" s="936">
        <f>'様式D-3_S035'!BH5</f>
        <v>0</v>
      </c>
      <c r="O45" s="936">
        <f>'様式D-3_S035'!BI5</f>
        <v>0</v>
      </c>
      <c r="P45" s="936" t="str">
        <f>'様式D-3_S035'!BJ5</f>
        <v/>
      </c>
      <c r="Q45" s="936" t="str">
        <f>'様式D-3_S035'!BK5</f>
        <v/>
      </c>
      <c r="R45" s="936" t="str">
        <f>'様式D-3_S035'!BL5</f>
        <v/>
      </c>
      <c r="S45" s="936">
        <f>'様式D-3_S035'!BM5</f>
        <v>0</v>
      </c>
      <c r="T45" s="936">
        <f>'様式D-3_S035'!BN5</f>
        <v>1</v>
      </c>
      <c r="U45" s="936">
        <f>'様式D-3_S035'!BO5</f>
        <v>0</v>
      </c>
      <c r="V45" s="936">
        <f>'様式D-3_S035'!BP5</f>
        <v>0</v>
      </c>
      <c r="W45" s="936">
        <f>'様式D-3_S035'!BQ5</f>
        <v>0</v>
      </c>
      <c r="X45" s="945">
        <f>'様式D-3_S035'!BR5</f>
        <v>0</v>
      </c>
      <c r="Y45" s="938" t="s">
        <v>336</v>
      </c>
      <c r="Z45" s="939" t="s">
        <v>346</v>
      </c>
      <c r="AA45" s="939" t="s">
        <v>336</v>
      </c>
      <c r="AB45" s="938" t="s">
        <v>346</v>
      </c>
      <c r="AC45" s="935" t="str">
        <f>'様式D-3_S035'!BW5</f>
        <v/>
      </c>
      <c r="AD45" s="936" t="str">
        <f>'様式D-3_S035'!BX5</f>
        <v/>
      </c>
      <c r="AE45" s="936" t="str">
        <f>'様式D-3_S035'!BY5</f>
        <v/>
      </c>
      <c r="AF45" s="936" t="str">
        <f>'様式D-3_S035'!BZ5</f>
        <v/>
      </c>
      <c r="AG45" s="941">
        <f>'様式D-3_S035'!CA5</f>
        <v>0</v>
      </c>
      <c r="AH45" s="941">
        <f>'様式D-3_S035'!CB5</f>
        <v>6.5000000000000002E-2</v>
      </c>
      <c r="AI45" s="941">
        <f>'様式D-3_S035'!CC5</f>
        <v>0</v>
      </c>
      <c r="AJ45" s="941">
        <f>'様式D-3_S035'!CD5</f>
        <v>0</v>
      </c>
      <c r="AK45" s="941">
        <f>'様式D-3_S035'!CE5</f>
        <v>0</v>
      </c>
      <c r="AL45" s="941">
        <f>'様式D-3_S035'!CF5</f>
        <v>0</v>
      </c>
      <c r="AM45" s="941">
        <f>'様式D-3_S035'!CG5</f>
        <v>0</v>
      </c>
      <c r="AN45" s="946">
        <f>'様式D-3_S035'!CH5</f>
        <v>0</v>
      </c>
      <c r="AO45" s="3"/>
      <c r="AP45" s="3"/>
      <c r="AQ45" s="3"/>
      <c r="AR45" s="3"/>
      <c r="AS45" s="3"/>
      <c r="AT45" s="943"/>
      <c r="AU45" s="3"/>
    </row>
    <row r="46" spans="2:47" x14ac:dyDescent="0.15">
      <c r="B46" s="933" t="s">
        <v>713</v>
      </c>
      <c r="C46" s="944">
        <v>9</v>
      </c>
      <c r="D46" s="935">
        <f>'様式D-3_S036'!AX5</f>
        <v>0</v>
      </c>
      <c r="E46" s="936">
        <f>'様式D-3_S036'!AY5</f>
        <v>0</v>
      </c>
      <c r="F46" s="936">
        <f>'様式D-3_S036'!AZ5</f>
        <v>0</v>
      </c>
      <c r="G46" s="936">
        <f>'様式D-3_S036'!BA5</f>
        <v>0</v>
      </c>
      <c r="H46" s="936">
        <f>'様式D-3_S036'!BB5</f>
        <v>0</v>
      </c>
      <c r="I46" s="936">
        <f>'様式D-3_S036'!BC5</f>
        <v>0</v>
      </c>
      <c r="J46" s="936">
        <f>'様式D-3_S036'!BD5</f>
        <v>0</v>
      </c>
      <c r="K46" s="936">
        <f>'様式D-3_S036'!BE5</f>
        <v>1</v>
      </c>
      <c r="L46" s="936">
        <f>'様式D-3_S036'!BF5</f>
        <v>0</v>
      </c>
      <c r="M46" s="936">
        <f>'様式D-3_S036'!BG5</f>
        <v>0</v>
      </c>
      <c r="N46" s="936">
        <f>'様式D-3_S036'!BH5</f>
        <v>0</v>
      </c>
      <c r="O46" s="936">
        <f>'様式D-3_S036'!BI5</f>
        <v>0</v>
      </c>
      <c r="P46" s="936" t="str">
        <f>'様式D-3_S036'!BJ5</f>
        <v/>
      </c>
      <c r="Q46" s="936" t="str">
        <f>'様式D-3_S036'!BK5</f>
        <v/>
      </c>
      <c r="R46" s="936" t="str">
        <f>'様式D-3_S036'!BL5</f>
        <v/>
      </c>
      <c r="S46" s="936">
        <f>'様式D-3_S036'!BM5</f>
        <v>0</v>
      </c>
      <c r="T46" s="936">
        <f>'様式D-3_S036'!BN5</f>
        <v>0</v>
      </c>
      <c r="U46" s="936">
        <f>'様式D-3_S036'!BO5</f>
        <v>1</v>
      </c>
      <c r="V46" s="936">
        <f>'様式D-3_S036'!BP5</f>
        <v>0</v>
      </c>
      <c r="W46" s="936">
        <f>'様式D-3_S036'!BQ5</f>
        <v>0</v>
      </c>
      <c r="X46" s="945">
        <f>'様式D-3_S036'!BR5</f>
        <v>0</v>
      </c>
      <c r="Y46" s="938" t="s">
        <v>336</v>
      </c>
      <c r="Z46" s="939" t="s">
        <v>342</v>
      </c>
      <c r="AA46" s="939" t="s">
        <v>336</v>
      </c>
      <c r="AB46" s="938" t="s">
        <v>342</v>
      </c>
      <c r="AC46" s="935" t="str">
        <f>'様式D-3_S036'!BW5</f>
        <v/>
      </c>
      <c r="AD46" s="936" t="str">
        <f>'様式D-3_S036'!BX5</f>
        <v/>
      </c>
      <c r="AE46" s="936" t="str">
        <f>'様式D-3_S036'!BY5</f>
        <v/>
      </c>
      <c r="AF46" s="936" t="str">
        <f>'様式D-3_S036'!BZ5</f>
        <v/>
      </c>
      <c r="AG46" s="941">
        <f>'様式D-3_S036'!CA5</f>
        <v>0</v>
      </c>
      <c r="AH46" s="941">
        <f>'様式D-3_S036'!CB5</f>
        <v>0</v>
      </c>
      <c r="AI46" s="941">
        <f>'様式D-3_S036'!CC5</f>
        <v>0</v>
      </c>
      <c r="AJ46" s="941">
        <f>'様式D-3_S036'!CD5</f>
        <v>1.4999999999999999E-2</v>
      </c>
      <c r="AK46" s="941">
        <f>'様式D-3_S036'!CE5</f>
        <v>0</v>
      </c>
      <c r="AL46" s="941">
        <f>'様式D-3_S036'!CF5</f>
        <v>0</v>
      </c>
      <c r="AM46" s="941">
        <f>'様式D-3_S036'!CG5</f>
        <v>0</v>
      </c>
      <c r="AN46" s="946">
        <f>'様式D-3_S036'!CH5</f>
        <v>0</v>
      </c>
      <c r="AO46" s="3"/>
      <c r="AP46" s="3"/>
      <c r="AQ46" s="3"/>
      <c r="AR46" s="3"/>
      <c r="AS46" s="3"/>
      <c r="AT46" s="943"/>
      <c r="AU46" s="3"/>
    </row>
    <row r="47" spans="2:47" x14ac:dyDescent="0.15">
      <c r="B47" s="933" t="s">
        <v>714</v>
      </c>
      <c r="C47" s="944">
        <v>9</v>
      </c>
      <c r="D47" s="935">
        <f>'様式D-3_S037'!AX5</f>
        <v>0</v>
      </c>
      <c r="E47" s="936">
        <f>'様式D-3_S037'!AY5</f>
        <v>0</v>
      </c>
      <c r="F47" s="936">
        <f>'様式D-3_S037'!AZ5</f>
        <v>0</v>
      </c>
      <c r="G47" s="936">
        <f>'様式D-3_S037'!BA5</f>
        <v>0</v>
      </c>
      <c r="H47" s="936">
        <f>'様式D-3_S037'!BB5</f>
        <v>0</v>
      </c>
      <c r="I47" s="936">
        <f>'様式D-3_S037'!BC5</f>
        <v>0</v>
      </c>
      <c r="J47" s="936">
        <f>'様式D-3_S037'!BD5</f>
        <v>0</v>
      </c>
      <c r="K47" s="936">
        <f>'様式D-3_S037'!BE5</f>
        <v>0</v>
      </c>
      <c r="L47" s="936">
        <f>'様式D-3_S037'!BF5</f>
        <v>0</v>
      </c>
      <c r="M47" s="936">
        <f>'様式D-3_S037'!BG5</f>
        <v>0</v>
      </c>
      <c r="N47" s="936">
        <f>'様式D-3_S037'!BH5</f>
        <v>0</v>
      </c>
      <c r="O47" s="936">
        <f>'様式D-3_S037'!BI5</f>
        <v>0</v>
      </c>
      <c r="P47" s="936" t="str">
        <f>'様式D-3_S037'!BJ5</f>
        <v/>
      </c>
      <c r="Q47" s="936" t="str">
        <f>'様式D-3_S037'!BK5</f>
        <v/>
      </c>
      <c r="R47" s="936" t="str">
        <f>'様式D-3_S037'!BL5</f>
        <v/>
      </c>
      <c r="S47" s="936">
        <f>'様式D-3_S037'!BM5</f>
        <v>0</v>
      </c>
      <c r="T47" s="936">
        <f>'様式D-3_S037'!BN5</f>
        <v>0</v>
      </c>
      <c r="U47" s="936">
        <f>'様式D-3_S037'!BO5</f>
        <v>0</v>
      </c>
      <c r="V47" s="936">
        <f>'様式D-3_S037'!BP5</f>
        <v>0</v>
      </c>
      <c r="W47" s="936">
        <f>'様式D-3_S037'!BQ5</f>
        <v>0</v>
      </c>
      <c r="X47" s="945">
        <f>'様式D-3_S037'!BR5</f>
        <v>0</v>
      </c>
      <c r="Y47" s="938" t="s">
        <v>336</v>
      </c>
      <c r="Z47" s="939" t="s">
        <v>336</v>
      </c>
      <c r="AA47" s="939" t="s">
        <v>336</v>
      </c>
      <c r="AB47" s="938" t="s">
        <v>336</v>
      </c>
      <c r="AC47" s="935" t="str">
        <f>'様式D-3_S037'!BW5</f>
        <v/>
      </c>
      <c r="AD47" s="936" t="str">
        <f>'様式D-3_S037'!BX5</f>
        <v/>
      </c>
      <c r="AE47" s="936" t="str">
        <f>'様式D-3_S037'!BY5</f>
        <v/>
      </c>
      <c r="AF47" s="936" t="str">
        <f>'様式D-3_S037'!BZ5</f>
        <v/>
      </c>
      <c r="AG47" s="941">
        <f>'様式D-3_S037'!CA5</f>
        <v>0</v>
      </c>
      <c r="AH47" s="941">
        <f>'様式D-3_S037'!CB5</f>
        <v>0</v>
      </c>
      <c r="AI47" s="941">
        <f>'様式D-3_S037'!CC5</f>
        <v>0</v>
      </c>
      <c r="AJ47" s="941">
        <f>'様式D-3_S037'!CD5</f>
        <v>0</v>
      </c>
      <c r="AK47" s="941">
        <f>'様式D-3_S037'!CE5</f>
        <v>0</v>
      </c>
      <c r="AL47" s="941">
        <f>'様式D-3_S037'!CF5</f>
        <v>0</v>
      </c>
      <c r="AM47" s="941">
        <f>'様式D-3_S037'!CG5</f>
        <v>0</v>
      </c>
      <c r="AN47" s="946">
        <f>'様式D-3_S037'!CH5</f>
        <v>0</v>
      </c>
      <c r="AO47" s="3"/>
      <c r="AP47" s="3"/>
      <c r="AQ47" s="3"/>
      <c r="AR47" s="3"/>
      <c r="AS47" s="3"/>
      <c r="AT47" s="943"/>
      <c r="AU47" s="3"/>
    </row>
    <row r="48" spans="2:47" x14ac:dyDescent="0.15">
      <c r="B48" s="933" t="s">
        <v>715</v>
      </c>
      <c r="C48" s="944">
        <v>9</v>
      </c>
      <c r="D48" s="935">
        <f>'様式D-3_S038'!AX5</f>
        <v>0</v>
      </c>
      <c r="E48" s="936">
        <f>'様式D-3_S038'!AY5</f>
        <v>0</v>
      </c>
      <c r="F48" s="936">
        <f>'様式D-3_S038'!AZ5</f>
        <v>0</v>
      </c>
      <c r="G48" s="936">
        <f>'様式D-3_S038'!BA5</f>
        <v>0</v>
      </c>
      <c r="H48" s="936">
        <f>'様式D-3_S038'!BB5</f>
        <v>0</v>
      </c>
      <c r="I48" s="936">
        <f>'様式D-3_S038'!BC5</f>
        <v>0</v>
      </c>
      <c r="J48" s="936">
        <f>'様式D-3_S038'!BD5</f>
        <v>0</v>
      </c>
      <c r="K48" s="936">
        <f>'様式D-3_S038'!BE5</f>
        <v>0</v>
      </c>
      <c r="L48" s="936">
        <f>'様式D-3_S038'!BF5</f>
        <v>0</v>
      </c>
      <c r="M48" s="936">
        <f>'様式D-3_S038'!BG5</f>
        <v>0</v>
      </c>
      <c r="N48" s="936">
        <f>'様式D-3_S038'!BH5</f>
        <v>0</v>
      </c>
      <c r="O48" s="936">
        <f>'様式D-3_S038'!BI5</f>
        <v>0</v>
      </c>
      <c r="P48" s="936" t="str">
        <f>'様式D-3_S038'!BJ5</f>
        <v/>
      </c>
      <c r="Q48" s="936" t="str">
        <f>'様式D-3_S038'!BK5</f>
        <v/>
      </c>
      <c r="R48" s="936" t="str">
        <f>'様式D-3_S038'!BL5</f>
        <v/>
      </c>
      <c r="S48" s="936">
        <f>'様式D-3_S038'!BM5</f>
        <v>0</v>
      </c>
      <c r="T48" s="936">
        <f>'様式D-3_S038'!BN5</f>
        <v>0</v>
      </c>
      <c r="U48" s="936">
        <f>'様式D-3_S038'!BO5</f>
        <v>0</v>
      </c>
      <c r="V48" s="936">
        <f>'様式D-3_S038'!BP5</f>
        <v>0</v>
      </c>
      <c r="W48" s="936">
        <f>'様式D-3_S038'!BQ5</f>
        <v>0</v>
      </c>
      <c r="X48" s="945">
        <f>'様式D-3_S038'!BR5</f>
        <v>0</v>
      </c>
      <c r="Y48" s="938" t="s">
        <v>336</v>
      </c>
      <c r="Z48" s="939" t="s">
        <v>336</v>
      </c>
      <c r="AA48" s="939" t="s">
        <v>336</v>
      </c>
      <c r="AB48" s="938" t="s">
        <v>336</v>
      </c>
      <c r="AC48" s="935" t="str">
        <f>'様式D-3_S038'!BW5</f>
        <v/>
      </c>
      <c r="AD48" s="936" t="str">
        <f>'様式D-3_S038'!BX5</f>
        <v/>
      </c>
      <c r="AE48" s="936" t="str">
        <f>'様式D-3_S038'!BY5</f>
        <v/>
      </c>
      <c r="AF48" s="936" t="str">
        <f>'様式D-3_S038'!BZ5</f>
        <v/>
      </c>
      <c r="AG48" s="941">
        <f>'様式D-3_S038'!CA5</f>
        <v>0</v>
      </c>
      <c r="AH48" s="941">
        <f>'様式D-3_S038'!CB5</f>
        <v>0</v>
      </c>
      <c r="AI48" s="941">
        <f>'様式D-3_S038'!CC5</f>
        <v>0</v>
      </c>
      <c r="AJ48" s="941">
        <f>'様式D-3_S038'!CD5</f>
        <v>0</v>
      </c>
      <c r="AK48" s="941">
        <f>'様式D-3_S038'!CE5</f>
        <v>0</v>
      </c>
      <c r="AL48" s="941">
        <f>'様式D-3_S038'!CF5</f>
        <v>0</v>
      </c>
      <c r="AM48" s="941">
        <f>'様式D-3_S038'!CG5</f>
        <v>0</v>
      </c>
      <c r="AN48" s="946">
        <f>'様式D-3_S038'!CH5</f>
        <v>0</v>
      </c>
      <c r="AO48" s="3"/>
      <c r="AP48" s="3"/>
      <c r="AQ48" s="3"/>
      <c r="AR48" s="3"/>
      <c r="AS48" s="3"/>
      <c r="AT48" s="943">
        <f t="shared" si="0"/>
        <v>1</v>
      </c>
      <c r="AU48" s="3"/>
    </row>
    <row r="49" spans="2:47" x14ac:dyDescent="0.15">
      <c r="B49" s="933" t="s">
        <v>716</v>
      </c>
      <c r="C49" s="944">
        <v>9</v>
      </c>
      <c r="D49" s="935">
        <f>'様式D-3_S039'!AX5</f>
        <v>0</v>
      </c>
      <c r="E49" s="936">
        <f>'様式D-3_S039'!AY5</f>
        <v>0</v>
      </c>
      <c r="F49" s="936">
        <f>'様式D-3_S039'!AZ5</f>
        <v>0</v>
      </c>
      <c r="G49" s="936">
        <f>'様式D-3_S039'!BA5</f>
        <v>0</v>
      </c>
      <c r="H49" s="936">
        <f>'様式D-3_S039'!BB5</f>
        <v>0</v>
      </c>
      <c r="I49" s="936">
        <f>'様式D-3_S039'!BC5</f>
        <v>0</v>
      </c>
      <c r="J49" s="936">
        <f>'様式D-3_S039'!BD5</f>
        <v>0</v>
      </c>
      <c r="K49" s="936">
        <f>'様式D-3_S039'!BE5</f>
        <v>0</v>
      </c>
      <c r="L49" s="936">
        <f>'様式D-3_S039'!BF5</f>
        <v>0</v>
      </c>
      <c r="M49" s="936">
        <f>'様式D-3_S039'!BG5</f>
        <v>0</v>
      </c>
      <c r="N49" s="936">
        <f>'様式D-3_S039'!BH5</f>
        <v>0</v>
      </c>
      <c r="O49" s="936">
        <f>'様式D-3_S039'!BI5</f>
        <v>0</v>
      </c>
      <c r="P49" s="936" t="str">
        <f>'様式D-3_S039'!BJ5</f>
        <v/>
      </c>
      <c r="Q49" s="936" t="str">
        <f>'様式D-3_S039'!BK5</f>
        <v/>
      </c>
      <c r="R49" s="936" t="str">
        <f>'様式D-3_S039'!BL5</f>
        <v/>
      </c>
      <c r="S49" s="936">
        <f>'様式D-3_S039'!BM5</f>
        <v>0</v>
      </c>
      <c r="T49" s="936">
        <f>'様式D-3_S039'!BN5</f>
        <v>0</v>
      </c>
      <c r="U49" s="936">
        <f>'様式D-3_S039'!BO5</f>
        <v>0</v>
      </c>
      <c r="V49" s="936">
        <f>'様式D-3_S039'!BP5</f>
        <v>0</v>
      </c>
      <c r="W49" s="936">
        <f>'様式D-3_S039'!BQ5</f>
        <v>0</v>
      </c>
      <c r="X49" s="945">
        <f>'様式D-3_S039'!BR5</f>
        <v>0</v>
      </c>
      <c r="Y49" s="938" t="s">
        <v>336</v>
      </c>
      <c r="Z49" s="939" t="s">
        <v>336</v>
      </c>
      <c r="AA49" s="939" t="s">
        <v>336</v>
      </c>
      <c r="AB49" s="938" t="s">
        <v>336</v>
      </c>
      <c r="AC49" s="935" t="str">
        <f>'様式D-3_S039'!BW5</f>
        <v/>
      </c>
      <c r="AD49" s="936" t="str">
        <f>'様式D-3_S039'!BX5</f>
        <v/>
      </c>
      <c r="AE49" s="936" t="str">
        <f>'様式D-3_S039'!BY5</f>
        <v/>
      </c>
      <c r="AF49" s="936" t="str">
        <f>'様式D-3_S039'!BZ5</f>
        <v/>
      </c>
      <c r="AG49" s="941">
        <f>'様式D-3_S039'!CA5</f>
        <v>0</v>
      </c>
      <c r="AH49" s="941">
        <f>'様式D-3_S039'!CB5</f>
        <v>0</v>
      </c>
      <c r="AI49" s="941">
        <f>'様式D-3_S039'!CC5</f>
        <v>0</v>
      </c>
      <c r="AJ49" s="941">
        <f>'様式D-3_S039'!CD5</f>
        <v>0</v>
      </c>
      <c r="AK49" s="941">
        <f>'様式D-3_S039'!CE5</f>
        <v>0</v>
      </c>
      <c r="AL49" s="941">
        <f>'様式D-3_S039'!CF5</f>
        <v>0</v>
      </c>
      <c r="AM49" s="941">
        <f>'様式D-3_S039'!CG5</f>
        <v>0</v>
      </c>
      <c r="AN49" s="946">
        <f>'様式D-3_S039'!CH5</f>
        <v>0</v>
      </c>
      <c r="AO49" s="3"/>
      <c r="AP49" s="3"/>
      <c r="AQ49" s="3"/>
      <c r="AR49" s="3"/>
      <c r="AS49" s="3"/>
      <c r="AT49" s="943">
        <f t="shared" si="0"/>
        <v>1</v>
      </c>
      <c r="AU49" s="3"/>
    </row>
    <row r="50" spans="2:47" x14ac:dyDescent="0.15">
      <c r="B50" s="933" t="s">
        <v>717</v>
      </c>
      <c r="C50" s="944">
        <v>6.5</v>
      </c>
      <c r="D50" s="935">
        <f>'様式D-3_S040'!AX5</f>
        <v>0</v>
      </c>
      <c r="E50" s="936">
        <f>'様式D-3_S040'!AY5</f>
        <v>0</v>
      </c>
      <c r="F50" s="936">
        <f>'様式D-3_S040'!AZ5</f>
        <v>0</v>
      </c>
      <c r="G50" s="936">
        <f>'様式D-3_S040'!BA5</f>
        <v>0</v>
      </c>
      <c r="H50" s="936">
        <f>'様式D-3_S040'!BB5</f>
        <v>0</v>
      </c>
      <c r="I50" s="936">
        <f>'様式D-3_S040'!BC5</f>
        <v>0</v>
      </c>
      <c r="J50" s="936">
        <f>'様式D-3_S040'!BD5</f>
        <v>0</v>
      </c>
      <c r="K50" s="936">
        <f>'様式D-3_S040'!BE5</f>
        <v>0</v>
      </c>
      <c r="L50" s="936">
        <f>'様式D-3_S040'!BF5</f>
        <v>0</v>
      </c>
      <c r="M50" s="936">
        <f>'様式D-3_S040'!BG5</f>
        <v>0</v>
      </c>
      <c r="N50" s="936">
        <f>'様式D-3_S040'!BH5</f>
        <v>0</v>
      </c>
      <c r="O50" s="936">
        <f>'様式D-3_S040'!BI5</f>
        <v>0</v>
      </c>
      <c r="P50" s="936" t="str">
        <f>'様式D-3_S040'!BJ5</f>
        <v/>
      </c>
      <c r="Q50" s="936" t="str">
        <f>'様式D-3_S040'!BK5</f>
        <v/>
      </c>
      <c r="R50" s="936" t="str">
        <f>'様式D-3_S040'!BL5</f>
        <v/>
      </c>
      <c r="S50" s="936">
        <f>'様式D-3_S040'!BM5</f>
        <v>0</v>
      </c>
      <c r="T50" s="936">
        <f>'様式D-3_S040'!BN5</f>
        <v>0</v>
      </c>
      <c r="U50" s="936">
        <f>'様式D-3_S040'!BO5</f>
        <v>0</v>
      </c>
      <c r="V50" s="936">
        <f>'様式D-3_S040'!BP5</f>
        <v>0</v>
      </c>
      <c r="W50" s="936">
        <f>'様式D-3_S040'!BQ5</f>
        <v>0</v>
      </c>
      <c r="X50" s="945">
        <f>'様式D-3_S040'!BR5</f>
        <v>0</v>
      </c>
      <c r="Y50" s="938" t="s">
        <v>336</v>
      </c>
      <c r="Z50" s="939" t="s">
        <v>336</v>
      </c>
      <c r="AA50" s="939" t="s">
        <v>336</v>
      </c>
      <c r="AB50" s="938" t="s">
        <v>336</v>
      </c>
      <c r="AC50" s="935" t="str">
        <f>'様式D-3_S040'!BW5</f>
        <v/>
      </c>
      <c r="AD50" s="936" t="str">
        <f>'様式D-3_S040'!BX5</f>
        <v/>
      </c>
      <c r="AE50" s="936" t="str">
        <f>'様式D-3_S040'!BY5</f>
        <v/>
      </c>
      <c r="AF50" s="936" t="str">
        <f>'様式D-3_S040'!BZ5</f>
        <v/>
      </c>
      <c r="AG50" s="941">
        <f>'様式D-3_S040'!CA5</f>
        <v>0</v>
      </c>
      <c r="AH50" s="941">
        <f>'様式D-3_S040'!CB5</f>
        <v>0</v>
      </c>
      <c r="AI50" s="941">
        <f>'様式D-3_S040'!CC5</f>
        <v>0</v>
      </c>
      <c r="AJ50" s="941">
        <f>'様式D-3_S040'!CD5</f>
        <v>0</v>
      </c>
      <c r="AK50" s="941">
        <f>'様式D-3_S040'!CE5</f>
        <v>0</v>
      </c>
      <c r="AL50" s="941">
        <f>'様式D-3_S040'!CF5</f>
        <v>0</v>
      </c>
      <c r="AM50" s="941">
        <f>'様式D-3_S040'!CG5</f>
        <v>0</v>
      </c>
      <c r="AN50" s="946">
        <f>'様式D-3_S040'!CH5</f>
        <v>0</v>
      </c>
      <c r="AO50" s="3"/>
      <c r="AP50" s="3"/>
      <c r="AQ50" s="3"/>
      <c r="AR50" s="3"/>
      <c r="AS50" s="3"/>
      <c r="AT50" s="943">
        <f t="shared" si="0"/>
        <v>1</v>
      </c>
      <c r="AU50" s="3"/>
    </row>
    <row r="51" spans="2:47" ht="12.75" thickBot="1" x14ac:dyDescent="0.2">
      <c r="B51" s="947" t="s">
        <v>321</v>
      </c>
      <c r="C51" s="948">
        <v>0</v>
      </c>
      <c r="D51" s="949">
        <f>'様式D-3_PE'!AX5</f>
        <v>0</v>
      </c>
      <c r="E51" s="950">
        <f>'様式D-3_PE'!AY5</f>
        <v>0</v>
      </c>
      <c r="F51" s="950">
        <f>'様式D-3_PE'!AZ5</f>
        <v>0</v>
      </c>
      <c r="G51" s="951">
        <f>'様式D-3_PE'!BA5</f>
        <v>0</v>
      </c>
      <c r="H51" s="951">
        <f>'様式D-3_PE'!BB5</f>
        <v>0</v>
      </c>
      <c r="I51" s="951">
        <f>'様式D-3_PE'!BC5</f>
        <v>0</v>
      </c>
      <c r="J51" s="951">
        <f>'様式D-3_PE'!BD5</f>
        <v>0</v>
      </c>
      <c r="K51" s="951">
        <f>'様式D-3_PE'!BE5</f>
        <v>0</v>
      </c>
      <c r="L51" s="951">
        <f>'様式D-3_PE'!BF5</f>
        <v>0</v>
      </c>
      <c r="M51" s="951">
        <f>'様式D-3_PE'!BG5</f>
        <v>0</v>
      </c>
      <c r="N51" s="951">
        <f>'様式D-3_PE'!BH5</f>
        <v>0</v>
      </c>
      <c r="O51" s="951">
        <f>'様式D-3_PE'!BI5</f>
        <v>0</v>
      </c>
      <c r="P51" s="951" t="str">
        <f>'様式D-3_PE'!BJ5</f>
        <v/>
      </c>
      <c r="Q51" s="951" t="str">
        <f>'様式D-3_PE'!BK5</f>
        <v/>
      </c>
      <c r="R51" s="951" t="str">
        <f>'様式D-3_PE'!BL5</f>
        <v/>
      </c>
      <c r="S51" s="951">
        <f>'様式D-3_PE'!BM5</f>
        <v>0</v>
      </c>
      <c r="T51" s="951">
        <f>'様式D-3_PE'!BN5</f>
        <v>0</v>
      </c>
      <c r="U51" s="951">
        <f>'様式D-3_PE'!BO5</f>
        <v>0</v>
      </c>
      <c r="V51" s="952">
        <f>'様式D-3_PE'!BP5</f>
        <v>0</v>
      </c>
      <c r="W51" s="952">
        <f>'様式D-3_PE'!BQ5</f>
        <v>0</v>
      </c>
      <c r="X51" s="953">
        <f>'様式D-3_PE'!BR5</f>
        <v>0</v>
      </c>
      <c r="Y51" s="954" t="s">
        <v>336</v>
      </c>
      <c r="Z51" s="955" t="s">
        <v>336</v>
      </c>
      <c r="AA51" s="955" t="s">
        <v>336</v>
      </c>
      <c r="AB51" s="948" t="s">
        <v>336</v>
      </c>
      <c r="AC51" s="949" t="str">
        <f>'様式D-3_PE'!BW5</f>
        <v/>
      </c>
      <c r="AD51" s="951" t="str">
        <f>'様式D-3_PE'!BX5</f>
        <v/>
      </c>
      <c r="AE51" s="951" t="str">
        <f>'様式D-3_PE'!BY5</f>
        <v/>
      </c>
      <c r="AF51" s="951" t="str">
        <f>'様式D-3_PE'!BZ5</f>
        <v/>
      </c>
      <c r="AG51" s="956">
        <f>'様式D-3_PE'!CA5</f>
        <v>0</v>
      </c>
      <c r="AH51" s="956">
        <f>'様式D-3_PE'!CB5</f>
        <v>0</v>
      </c>
      <c r="AI51" s="956">
        <f>'様式D-3_PE'!CC5</f>
        <v>0</v>
      </c>
      <c r="AJ51" s="956">
        <f>'様式D-3_PE'!CD5</f>
        <v>0</v>
      </c>
      <c r="AK51" s="956">
        <f>'様式D-3_PE'!CE5</f>
        <v>0</v>
      </c>
      <c r="AL51" s="956">
        <f>'様式D-3_PE'!CF5</f>
        <v>0</v>
      </c>
      <c r="AM51" s="956">
        <f>'様式D-3_PE'!CG5</f>
        <v>0</v>
      </c>
      <c r="AN51" s="957">
        <f>'様式D-3_PE'!CH5</f>
        <v>0</v>
      </c>
      <c r="AO51" s="3"/>
      <c r="AP51" s="3"/>
      <c r="AQ51" s="3"/>
      <c r="AR51" s="3"/>
      <c r="AS51" s="3"/>
      <c r="AT51" s="943">
        <f t="shared" si="0"/>
        <v>1</v>
      </c>
      <c r="AU51" s="3"/>
    </row>
    <row r="52" spans="2:47" ht="15" customHeight="1" thickTop="1" thickBot="1" x14ac:dyDescent="0.2">
      <c r="B52" s="958" t="s">
        <v>718</v>
      </c>
      <c r="C52" s="959"/>
      <c r="D52" s="960">
        <f>SUM(D10:D51)</f>
        <v>0</v>
      </c>
      <c r="E52" s="961">
        <f t="shared" ref="E52:X52" si="1">SUM(E10:E51)</f>
        <v>0</v>
      </c>
      <c r="F52" s="961">
        <f t="shared" si="1"/>
        <v>0</v>
      </c>
      <c r="G52" s="962">
        <f t="shared" si="1"/>
        <v>0</v>
      </c>
      <c r="H52" s="963">
        <f t="shared" si="1"/>
        <v>0</v>
      </c>
      <c r="I52" s="961">
        <f t="shared" si="1"/>
        <v>3</v>
      </c>
      <c r="J52" s="961">
        <f t="shared" si="1"/>
        <v>2</v>
      </c>
      <c r="K52" s="962">
        <f t="shared" si="1"/>
        <v>4</v>
      </c>
      <c r="L52" s="963">
        <f t="shared" si="1"/>
        <v>0</v>
      </c>
      <c r="M52" s="961">
        <f t="shared" si="1"/>
        <v>0</v>
      </c>
      <c r="N52" s="961">
        <f t="shared" si="1"/>
        <v>0</v>
      </c>
      <c r="O52" s="962">
        <f t="shared" si="1"/>
        <v>1</v>
      </c>
      <c r="P52" s="963">
        <f t="shared" si="1"/>
        <v>0</v>
      </c>
      <c r="Q52" s="961">
        <f t="shared" si="1"/>
        <v>0</v>
      </c>
      <c r="R52" s="962">
        <f t="shared" si="1"/>
        <v>0</v>
      </c>
      <c r="S52" s="963">
        <f t="shared" si="1"/>
        <v>0</v>
      </c>
      <c r="T52" s="961">
        <f t="shared" si="1"/>
        <v>3</v>
      </c>
      <c r="U52" s="962">
        <f t="shared" si="1"/>
        <v>6</v>
      </c>
      <c r="V52" s="963">
        <f t="shared" si="1"/>
        <v>0</v>
      </c>
      <c r="W52" s="961">
        <f t="shared" si="1"/>
        <v>0</v>
      </c>
      <c r="X52" s="964">
        <f t="shared" si="1"/>
        <v>1</v>
      </c>
      <c r="Y52" s="965"/>
      <c r="Z52" s="966"/>
      <c r="AA52" s="966"/>
      <c r="AB52" s="965"/>
      <c r="AC52" s="967">
        <f>SUM(AC11:AC51)</f>
        <v>0</v>
      </c>
      <c r="AD52" s="968">
        <f>SUM(AD11:AD51)</f>
        <v>0</v>
      </c>
      <c r="AE52" s="968">
        <f>SUM(AE11:AE51)</f>
        <v>0</v>
      </c>
      <c r="AF52" s="969">
        <f>SUM(AF11:AF51)</f>
        <v>0</v>
      </c>
      <c r="AG52" s="970">
        <f t="shared" ref="AG52:AN52" si="2">SUM(AG10:AG51)</f>
        <v>0</v>
      </c>
      <c r="AH52" s="971">
        <f>SUM(AH10:AH51)</f>
        <v>0.16500000000000001</v>
      </c>
      <c r="AI52" s="971">
        <f t="shared" si="2"/>
        <v>6.5000000000000002E-2</v>
      </c>
      <c r="AJ52" s="971">
        <f t="shared" si="2"/>
        <v>0.79500000000000004</v>
      </c>
      <c r="AK52" s="971">
        <f t="shared" si="2"/>
        <v>0</v>
      </c>
      <c r="AL52" s="971">
        <f t="shared" si="2"/>
        <v>0</v>
      </c>
      <c r="AM52" s="971">
        <f t="shared" si="2"/>
        <v>0</v>
      </c>
      <c r="AN52" s="972">
        <f t="shared" si="2"/>
        <v>0.8</v>
      </c>
      <c r="AO52" s="3"/>
      <c r="AP52" s="3"/>
      <c r="AQ52" s="3"/>
      <c r="AR52" s="3"/>
      <c r="AS52" s="3"/>
      <c r="AT52" s="973">
        <f>MAX(AT10:AT51)</f>
        <v>3</v>
      </c>
      <c r="AU52" s="3" t="s">
        <v>719</v>
      </c>
    </row>
    <row r="53" spans="2:47" x14ac:dyDescent="0.15">
      <c r="D53" s="871" t="s">
        <v>720</v>
      </c>
      <c r="E53" s="870"/>
      <c r="F53" s="871"/>
      <c r="G53" s="871"/>
      <c r="H53" s="871"/>
      <c r="I53" s="871"/>
      <c r="J53" s="871"/>
      <c r="K53" s="871"/>
      <c r="L53" s="871"/>
      <c r="M53" s="871"/>
      <c r="N53" s="871"/>
      <c r="O53" s="871"/>
      <c r="P53" s="871"/>
      <c r="Q53" s="871"/>
      <c r="R53" s="871"/>
      <c r="S53" s="871"/>
      <c r="T53" s="871"/>
      <c r="U53" s="871"/>
      <c r="V53" s="871"/>
      <c r="W53" s="871"/>
      <c r="X53" s="871"/>
      <c r="Y53" s="871"/>
      <c r="Z53" s="871"/>
      <c r="AA53" s="871"/>
      <c r="AB53" s="871"/>
      <c r="AC53" s="871"/>
      <c r="AD53" s="871"/>
      <c r="AE53" s="871"/>
      <c r="AF53" s="871"/>
      <c r="AG53" s="871"/>
      <c r="AH53" s="871"/>
      <c r="AI53" s="871"/>
      <c r="AJ53" s="871"/>
      <c r="AK53" s="871"/>
      <c r="AL53" s="871"/>
      <c r="AM53" s="871"/>
      <c r="AN53" s="871"/>
    </row>
    <row r="54" spans="2:47" x14ac:dyDescent="0.15">
      <c r="D54" s="871" t="s">
        <v>721</v>
      </c>
      <c r="E54" s="870"/>
      <c r="F54" s="871"/>
      <c r="G54" s="871"/>
      <c r="H54" s="871"/>
      <c r="I54" s="871"/>
      <c r="J54" s="871"/>
      <c r="K54" s="871"/>
      <c r="L54" s="871"/>
      <c r="M54" s="871"/>
      <c r="N54" s="871"/>
      <c r="O54" s="871"/>
      <c r="P54" s="871"/>
      <c r="Q54" s="871"/>
      <c r="R54" s="871"/>
      <c r="S54" s="871"/>
      <c r="T54" s="871"/>
      <c r="U54" s="871"/>
      <c r="V54" s="871"/>
      <c r="W54" s="871"/>
      <c r="X54" s="871"/>
      <c r="Y54" s="871"/>
      <c r="Z54" s="871"/>
      <c r="AA54" s="871"/>
      <c r="AB54" s="871"/>
      <c r="AC54" s="871"/>
      <c r="AD54" s="871"/>
      <c r="AE54" s="871"/>
      <c r="AF54" s="871"/>
      <c r="AG54" s="871"/>
      <c r="AH54" s="871"/>
      <c r="AI54" s="871"/>
      <c r="AJ54" s="871"/>
      <c r="AK54" s="871"/>
      <c r="AL54" s="871"/>
      <c r="AM54" s="871"/>
      <c r="AN54" s="871"/>
    </row>
    <row r="55" spans="2:47" x14ac:dyDescent="0.15">
      <c r="D55" s="871" t="s">
        <v>722</v>
      </c>
      <c r="E55" s="870"/>
      <c r="F55" s="871"/>
      <c r="G55" s="871"/>
      <c r="H55" s="871"/>
      <c r="I55" s="871"/>
      <c r="J55" s="871"/>
      <c r="K55" s="871"/>
      <c r="L55" s="871"/>
      <c r="M55" s="871"/>
      <c r="N55" s="871"/>
      <c r="O55" s="871"/>
      <c r="P55" s="871"/>
      <c r="Q55" s="871"/>
      <c r="R55" s="871"/>
      <c r="S55" s="871"/>
      <c r="T55" s="871"/>
      <c r="U55" s="871"/>
      <c r="V55" s="871"/>
      <c r="W55" s="871"/>
      <c r="X55" s="871"/>
      <c r="Y55" s="871"/>
      <c r="Z55" s="871"/>
      <c r="AA55" s="871"/>
      <c r="AB55" s="871"/>
      <c r="AC55" s="871"/>
      <c r="AD55" s="871"/>
      <c r="AE55" s="871"/>
      <c r="AF55" s="871"/>
      <c r="AG55" s="871"/>
      <c r="AH55" s="871"/>
      <c r="AI55" s="871"/>
      <c r="AJ55" s="871"/>
      <c r="AK55" s="871"/>
      <c r="AL55" s="871"/>
      <c r="AM55" s="871"/>
      <c r="AN55" s="871"/>
    </row>
    <row r="56" spans="2:47" x14ac:dyDescent="0.15">
      <c r="D56" s="871" t="s">
        <v>723</v>
      </c>
      <c r="E56" s="870"/>
      <c r="F56" s="871"/>
      <c r="G56" s="871"/>
      <c r="H56" s="871"/>
      <c r="I56" s="871"/>
      <c r="J56" s="871"/>
      <c r="K56" s="871"/>
      <c r="L56" s="871"/>
      <c r="M56" s="871"/>
      <c r="N56" s="871"/>
      <c r="O56" s="871"/>
      <c r="P56" s="871"/>
      <c r="Q56" s="871"/>
      <c r="R56" s="871"/>
      <c r="S56" s="871"/>
      <c r="T56" s="871"/>
      <c r="U56" s="871"/>
      <c r="V56" s="871"/>
      <c r="W56" s="871"/>
      <c r="X56" s="871"/>
      <c r="Y56" s="871"/>
      <c r="Z56" s="871"/>
      <c r="AA56" s="871"/>
      <c r="AB56" s="871"/>
      <c r="AC56" s="871"/>
      <c r="AD56" s="871"/>
      <c r="AE56" s="871"/>
      <c r="AF56" s="871"/>
      <c r="AG56" s="871"/>
      <c r="AH56" s="871"/>
      <c r="AI56" s="871"/>
      <c r="AJ56" s="871"/>
      <c r="AK56" s="871"/>
      <c r="AL56" s="871"/>
      <c r="AM56" s="871"/>
      <c r="AN56" s="871"/>
    </row>
    <row r="57" spans="2:47" x14ac:dyDescent="0.15">
      <c r="D57" s="871" t="s">
        <v>724</v>
      </c>
      <c r="E57" s="870"/>
      <c r="F57" s="871"/>
      <c r="G57" s="871"/>
      <c r="H57" s="871"/>
      <c r="I57" s="871"/>
      <c r="J57" s="871"/>
      <c r="K57" s="871"/>
      <c r="L57" s="871"/>
      <c r="M57" s="871"/>
      <c r="N57" s="871"/>
      <c r="O57" s="871"/>
      <c r="P57" s="871"/>
      <c r="Q57" s="871"/>
      <c r="R57" s="871"/>
      <c r="S57" s="871"/>
      <c r="T57" s="871"/>
      <c r="U57" s="871"/>
      <c r="V57" s="871"/>
      <c r="W57" s="871"/>
      <c r="X57" s="871"/>
      <c r="Y57" s="871"/>
      <c r="Z57" s="871"/>
      <c r="AA57" s="871"/>
      <c r="AB57" s="871"/>
      <c r="AC57" s="871"/>
      <c r="AD57" s="871"/>
      <c r="AE57" s="871"/>
      <c r="AF57" s="871"/>
      <c r="AG57" s="871"/>
      <c r="AH57" s="871"/>
      <c r="AI57" s="871"/>
      <c r="AJ57" s="871"/>
      <c r="AK57" s="871"/>
      <c r="AL57" s="871"/>
      <c r="AM57" s="871"/>
      <c r="AN57" s="871"/>
    </row>
    <row r="58" spans="2:47" x14ac:dyDescent="0.15">
      <c r="D58" s="871" t="s">
        <v>725</v>
      </c>
      <c r="E58" s="870"/>
      <c r="F58" s="871"/>
      <c r="G58" s="871"/>
      <c r="H58" s="871"/>
      <c r="I58" s="871"/>
      <c r="J58" s="871"/>
      <c r="K58" s="871"/>
      <c r="L58" s="871"/>
      <c r="M58" s="871"/>
      <c r="N58" s="871"/>
      <c r="O58" s="871"/>
      <c r="P58" s="871"/>
      <c r="Q58" s="871"/>
      <c r="R58" s="871"/>
      <c r="S58" s="871"/>
      <c r="T58" s="871"/>
      <c r="U58" s="871"/>
      <c r="V58" s="871"/>
      <c r="W58" s="871"/>
      <c r="X58" s="871"/>
      <c r="Y58" s="871"/>
      <c r="Z58" s="871"/>
      <c r="AA58" s="871"/>
      <c r="AB58" s="871"/>
      <c r="AC58" s="871"/>
      <c r="AD58" s="871"/>
      <c r="AE58" s="871"/>
      <c r="AF58" s="871"/>
      <c r="AG58" s="871"/>
      <c r="AH58" s="871"/>
      <c r="AI58" s="871"/>
      <c r="AJ58" s="871"/>
      <c r="AK58" s="871"/>
      <c r="AL58" s="871"/>
      <c r="AM58" s="871"/>
      <c r="AN58" s="871"/>
    </row>
  </sheetData>
  <mergeCells count="42">
    <mergeCell ref="AK8:AN8"/>
    <mergeCell ref="B52:C52"/>
    <mergeCell ref="Y8:Y9"/>
    <mergeCell ref="Z8:Z9"/>
    <mergeCell ref="AA8:AA9"/>
    <mergeCell ref="AB8:AB9"/>
    <mergeCell ref="AC8:AF8"/>
    <mergeCell ref="AG8:AJ8"/>
    <mergeCell ref="AT6:AT9"/>
    <mergeCell ref="D7:O7"/>
    <mergeCell ref="P7:X7"/>
    <mergeCell ref="AC7:AF7"/>
    <mergeCell ref="AG7:AN7"/>
    <mergeCell ref="D8:G8"/>
    <mergeCell ref="H8:K8"/>
    <mergeCell ref="L8:O8"/>
    <mergeCell ref="P8:R8"/>
    <mergeCell ref="S8:U8"/>
    <mergeCell ref="B4:AF4"/>
    <mergeCell ref="AG4:AI5"/>
    <mergeCell ref="AJ4:AN5"/>
    <mergeCell ref="B5:AF5"/>
    <mergeCell ref="B6:B9"/>
    <mergeCell ref="C6:C9"/>
    <mergeCell ref="D6:X6"/>
    <mergeCell ref="Y6:AB7"/>
    <mergeCell ref="AC6:AN6"/>
    <mergeCell ref="V8:X8"/>
    <mergeCell ref="AG2:AI3"/>
    <mergeCell ref="AJ2:AN3"/>
    <mergeCell ref="B3:D3"/>
    <mergeCell ref="E3:J3"/>
    <mergeCell ref="K3:M3"/>
    <mergeCell ref="N3:T3"/>
    <mergeCell ref="U3:X3"/>
    <mergeCell ref="Y3:AF3"/>
    <mergeCell ref="B2:D2"/>
    <mergeCell ref="E2:J2"/>
    <mergeCell ref="K2:M2"/>
    <mergeCell ref="N2:T2"/>
    <mergeCell ref="U2:X2"/>
    <mergeCell ref="Y2:AF2"/>
  </mergeCells>
  <phoneticPr fontId="10"/>
  <conditionalFormatting sqref="E2:T3">
    <cfRule type="cellIs" dxfId="0" priority="1" operator="equal">
      <formula>0</formula>
    </cfRule>
  </conditionalFormatting>
  <pageMargins left="0.7" right="0.7" top="0.75" bottom="0.75" header="0.3" footer="0.3"/>
  <pageSetup paperSize="9" scale="85" orientation="landscape" r:id="rId1"/>
  <rowBreaks count="1" manualBreakCount="1">
    <brk id="50" min="1" max="39" man="1"/>
  </row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M80"/>
  <sheetViews>
    <sheetView view="pageBreakPreview" zoomScale="80" zoomScaleNormal="85" zoomScaleSheetLayoutView="80" workbookViewId="0">
      <selection activeCell="M5" sqref="M5:R5"/>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s>
  <sheetData>
    <row r="3" spans="2:13" ht="14.25" thickBot="1" x14ac:dyDescent="0.2"/>
    <row r="4" spans="2:13" ht="14.25" thickBot="1" x14ac:dyDescent="0.2">
      <c r="B4" s="336" t="s">
        <v>293</v>
      </c>
      <c r="C4" s="337"/>
      <c r="D4" s="337"/>
      <c r="E4" s="338"/>
    </row>
    <row r="5" spans="2:13" ht="14.25" thickBot="1" x14ac:dyDescent="0.2">
      <c r="B5" s="63" t="s">
        <v>276</v>
      </c>
      <c r="C5" s="63" t="s">
        <v>277</v>
      </c>
      <c r="D5" s="63" t="s">
        <v>290</v>
      </c>
      <c r="E5" s="63" t="s">
        <v>291</v>
      </c>
    </row>
    <row r="6" spans="2:13" ht="14.25" thickTop="1" x14ac:dyDescent="0.15">
      <c r="B6" s="79" t="s">
        <v>278</v>
      </c>
      <c r="C6" s="79" t="s">
        <v>285</v>
      </c>
      <c r="D6" s="79" t="s">
        <v>145</v>
      </c>
      <c r="E6" s="79" t="s">
        <v>145</v>
      </c>
    </row>
    <row r="7" spans="2:13" x14ac:dyDescent="0.15">
      <c r="B7" s="80" t="s">
        <v>279</v>
      </c>
      <c r="C7" s="80" t="s">
        <v>286</v>
      </c>
      <c r="D7" s="80" t="s">
        <v>292</v>
      </c>
      <c r="E7" s="80" t="s">
        <v>292</v>
      </c>
    </row>
    <row r="8" spans="2:13" x14ac:dyDescent="0.15">
      <c r="B8" s="81" t="s">
        <v>280</v>
      </c>
      <c r="C8" s="81" t="s">
        <v>287</v>
      </c>
      <c r="D8" s="82"/>
      <c r="E8" s="82"/>
    </row>
    <row r="9" spans="2:13" x14ac:dyDescent="0.15">
      <c r="B9" s="81" t="s">
        <v>281</v>
      </c>
      <c r="C9" s="81" t="s">
        <v>288</v>
      </c>
      <c r="D9" s="82"/>
      <c r="E9" s="82"/>
    </row>
    <row r="10" spans="2:13" x14ac:dyDescent="0.15">
      <c r="B10" s="81" t="s">
        <v>283</v>
      </c>
      <c r="C10" s="81" t="s">
        <v>149</v>
      </c>
      <c r="D10" s="82"/>
      <c r="E10" s="82"/>
    </row>
    <row r="11" spans="2:13" x14ac:dyDescent="0.15">
      <c r="B11" s="82" t="s">
        <v>282</v>
      </c>
      <c r="C11" s="82"/>
      <c r="D11" s="82"/>
      <c r="E11" s="82"/>
    </row>
    <row r="12" spans="2:13" x14ac:dyDescent="0.15">
      <c r="B12" s="82" t="s">
        <v>284</v>
      </c>
      <c r="C12" s="24"/>
    </row>
    <row r="13" spans="2:13" ht="14.25" thickBot="1" x14ac:dyDescent="0.2"/>
    <row r="14" spans="2:13" ht="14.25" thickBot="1" x14ac:dyDescent="0.2">
      <c r="B14" s="330" t="s">
        <v>301</v>
      </c>
      <c r="C14" s="331"/>
      <c r="D14" s="331"/>
      <c r="E14" s="331"/>
      <c r="F14" s="331"/>
      <c r="G14" s="331"/>
      <c r="H14" s="331"/>
      <c r="I14" s="331"/>
      <c r="J14" s="332"/>
      <c r="L14" t="s">
        <v>209</v>
      </c>
    </row>
    <row r="15" spans="2:13" ht="14.25" thickBot="1" x14ac:dyDescent="0.2">
      <c r="B15" s="63" t="s">
        <v>139</v>
      </c>
      <c r="C15" t="s">
        <v>250</v>
      </c>
      <c r="D15" s="63" t="s">
        <v>251</v>
      </c>
      <c r="E15" s="63" t="s">
        <v>252</v>
      </c>
      <c r="F15" s="63" t="s">
        <v>253</v>
      </c>
      <c r="G15" s="63" t="s">
        <v>254</v>
      </c>
      <c r="H15" s="63" t="s">
        <v>255</v>
      </c>
      <c r="I15" s="63" t="s">
        <v>256</v>
      </c>
      <c r="J15" s="63" t="s">
        <v>257</v>
      </c>
      <c r="L15" t="s">
        <v>210</v>
      </c>
      <c r="M15" t="s">
        <v>217</v>
      </c>
    </row>
    <row r="16" spans="2:13" ht="14.25" thickTop="1" x14ac:dyDescent="0.15">
      <c r="B16" s="62" t="s">
        <v>305</v>
      </c>
      <c r="C16" s="76" t="s">
        <v>265</v>
      </c>
      <c r="D16" s="71" t="s">
        <v>153</v>
      </c>
      <c r="E16" s="71" t="s">
        <v>146</v>
      </c>
      <c r="F16" s="71" t="s">
        <v>154</v>
      </c>
      <c r="G16" s="71" t="s">
        <v>154</v>
      </c>
      <c r="H16" s="71" t="s">
        <v>170</v>
      </c>
      <c r="I16" s="65" t="s">
        <v>175</v>
      </c>
      <c r="J16" s="65" t="s">
        <v>173</v>
      </c>
      <c r="L16" t="s">
        <v>211</v>
      </c>
      <c r="M16" t="s">
        <v>211</v>
      </c>
    </row>
    <row r="17" spans="2:13" x14ac:dyDescent="0.15">
      <c r="B17" s="64" t="s">
        <v>140</v>
      </c>
      <c r="C17" s="77" t="s">
        <v>266</v>
      </c>
      <c r="D17" s="66" t="s">
        <v>143</v>
      </c>
      <c r="E17" s="66" t="s">
        <v>147</v>
      </c>
      <c r="F17" s="66" t="s">
        <v>155</v>
      </c>
      <c r="G17" s="66" t="s">
        <v>159</v>
      </c>
      <c r="H17" s="66" t="s">
        <v>171</v>
      </c>
      <c r="I17" s="66" t="s">
        <v>176</v>
      </c>
      <c r="J17" s="66" t="s">
        <v>172</v>
      </c>
      <c r="L17" t="s">
        <v>213</v>
      </c>
      <c r="M17" t="s">
        <v>212</v>
      </c>
    </row>
    <row r="18" spans="2:13" x14ac:dyDescent="0.15">
      <c r="B18" s="64" t="s">
        <v>141</v>
      </c>
      <c r="C18" s="77" t="s">
        <v>267</v>
      </c>
      <c r="D18" s="66" t="s">
        <v>144</v>
      </c>
      <c r="E18" s="66" t="s">
        <v>303</v>
      </c>
      <c r="F18" s="66" t="s">
        <v>156</v>
      </c>
      <c r="G18" s="66" t="s">
        <v>157</v>
      </c>
      <c r="H18" s="66"/>
      <c r="I18" s="66" t="s">
        <v>171</v>
      </c>
      <c r="J18" s="66" t="s">
        <v>174</v>
      </c>
      <c r="L18" t="s">
        <v>214</v>
      </c>
      <c r="M18" t="s">
        <v>215</v>
      </c>
    </row>
    <row r="19" spans="2:13" x14ac:dyDescent="0.15">
      <c r="B19" s="64" t="s">
        <v>142</v>
      </c>
      <c r="C19" s="77" t="s">
        <v>268</v>
      </c>
      <c r="D19" s="66"/>
      <c r="E19" s="66" t="s">
        <v>308</v>
      </c>
      <c r="F19" s="66" t="s">
        <v>157</v>
      </c>
      <c r="G19" s="66" t="s">
        <v>158</v>
      </c>
      <c r="H19" s="66"/>
      <c r="I19" s="66"/>
      <c r="J19" s="66"/>
      <c r="L19" t="s">
        <v>215</v>
      </c>
      <c r="M19" t="s">
        <v>216</v>
      </c>
    </row>
    <row r="20" spans="2:13" x14ac:dyDescent="0.15">
      <c r="B20" s="67" t="s">
        <v>149</v>
      </c>
      <c r="C20" s="77" t="s">
        <v>263</v>
      </c>
      <c r="D20" s="66"/>
      <c r="E20" s="66" t="s">
        <v>148</v>
      </c>
      <c r="F20" s="66" t="s">
        <v>158</v>
      </c>
      <c r="G20" s="66" t="s">
        <v>296</v>
      </c>
      <c r="H20" s="66"/>
      <c r="I20" s="66"/>
      <c r="J20" s="66"/>
      <c r="L20" t="s">
        <v>216</v>
      </c>
    </row>
    <row r="21" spans="2:13" x14ac:dyDescent="0.15">
      <c r="B21" s="67"/>
      <c r="C21" s="77" t="s">
        <v>264</v>
      </c>
      <c r="D21" s="66"/>
      <c r="E21" s="66" t="s">
        <v>295</v>
      </c>
      <c r="F21" s="66" t="s">
        <v>296</v>
      </c>
      <c r="G21" s="66"/>
      <c r="H21" s="66"/>
      <c r="I21" s="66"/>
      <c r="J21" s="66"/>
    </row>
    <row r="22" spans="2:13" x14ac:dyDescent="0.15">
      <c r="C22" s="77" t="s">
        <v>269</v>
      </c>
      <c r="D22" s="66"/>
      <c r="E22" s="66" t="s">
        <v>149</v>
      </c>
      <c r="F22" s="66"/>
      <c r="G22" s="66"/>
      <c r="H22" s="66"/>
      <c r="I22" s="66"/>
      <c r="J22" s="66"/>
      <c r="L22" t="s">
        <v>218</v>
      </c>
    </row>
    <row r="23" spans="2:13" x14ac:dyDescent="0.15">
      <c r="C23" s="77" t="s">
        <v>270</v>
      </c>
      <c r="D23" s="66"/>
      <c r="E23" s="66"/>
      <c r="F23" s="66"/>
      <c r="G23" s="66"/>
      <c r="H23" s="66"/>
      <c r="I23" s="66"/>
      <c r="J23" s="66"/>
    </row>
    <row r="24" spans="2:13" x14ac:dyDescent="0.15">
      <c r="C24" s="77" t="s">
        <v>271</v>
      </c>
      <c r="D24" s="66"/>
      <c r="E24" s="66"/>
      <c r="F24" s="66"/>
      <c r="G24" s="66"/>
      <c r="H24" s="66"/>
      <c r="I24" s="66"/>
      <c r="J24" s="66"/>
    </row>
    <row r="25" spans="2:13" x14ac:dyDescent="0.15">
      <c r="C25" s="77" t="s">
        <v>272</v>
      </c>
      <c r="D25" s="66"/>
      <c r="E25" s="66" t="s">
        <v>147</v>
      </c>
      <c r="F25" s="66"/>
      <c r="G25" s="66"/>
      <c r="H25" s="66"/>
      <c r="I25" s="66"/>
      <c r="J25" s="66"/>
    </row>
    <row r="26" spans="2:13" x14ac:dyDescent="0.15">
      <c r="C26" s="77" t="s">
        <v>273</v>
      </c>
      <c r="D26" s="66"/>
      <c r="E26" s="91" t="s">
        <v>303</v>
      </c>
      <c r="F26" s="66"/>
      <c r="G26" s="66"/>
      <c r="H26" s="66"/>
      <c r="I26" s="66"/>
      <c r="J26" s="66"/>
    </row>
    <row r="27" spans="2:13" x14ac:dyDescent="0.15">
      <c r="C27" s="77" t="s">
        <v>274</v>
      </c>
      <c r="D27" s="66"/>
      <c r="E27" s="66" t="s">
        <v>160</v>
      </c>
      <c r="F27" s="66"/>
      <c r="G27" s="66"/>
      <c r="H27" s="66"/>
      <c r="I27" s="66"/>
      <c r="J27" s="66"/>
    </row>
    <row r="28" spans="2:13" x14ac:dyDescent="0.15">
      <c r="C28" s="75" t="s">
        <v>275</v>
      </c>
      <c r="D28" s="66"/>
      <c r="E28" s="91" t="s">
        <v>312</v>
      </c>
      <c r="F28" s="66"/>
      <c r="G28" s="66"/>
      <c r="H28" s="66"/>
      <c r="I28" s="66"/>
      <c r="J28" s="66"/>
    </row>
    <row r="29" spans="2:13" x14ac:dyDescent="0.15">
      <c r="C29" s="78" t="s">
        <v>149</v>
      </c>
      <c r="D29" s="66"/>
      <c r="E29" s="66" t="s">
        <v>294</v>
      </c>
      <c r="F29" s="66"/>
      <c r="G29" s="66"/>
      <c r="H29" s="66"/>
      <c r="I29" s="66"/>
      <c r="J29" s="66"/>
    </row>
    <row r="30" spans="2:13" x14ac:dyDescent="0.15">
      <c r="C30" s="66"/>
      <c r="D30" s="66"/>
      <c r="E30" s="66" t="s">
        <v>149</v>
      </c>
      <c r="F30" s="66"/>
      <c r="G30" s="66"/>
      <c r="H30" s="66"/>
      <c r="I30" s="66"/>
      <c r="J30" s="66"/>
    </row>
    <row r="31" spans="2:13" x14ac:dyDescent="0.15">
      <c r="C31" s="66" t="s">
        <v>162</v>
      </c>
      <c r="D31" s="66"/>
      <c r="E31" s="66"/>
      <c r="F31" s="66"/>
      <c r="G31" s="66"/>
      <c r="H31" s="66"/>
      <c r="I31" s="66"/>
      <c r="J31" s="66"/>
    </row>
    <row r="32" spans="2:13" x14ac:dyDescent="0.15">
      <c r="C32" s="66" t="s">
        <v>149</v>
      </c>
      <c r="D32" s="66"/>
      <c r="E32" s="66" t="s">
        <v>150</v>
      </c>
      <c r="F32" s="66"/>
      <c r="G32" s="66"/>
      <c r="H32" s="66"/>
      <c r="I32" s="66"/>
      <c r="J32" s="66"/>
    </row>
    <row r="33" spans="3:10" x14ac:dyDescent="0.15">
      <c r="C33" s="66"/>
      <c r="D33" s="66"/>
      <c r="E33" s="66" t="s">
        <v>258</v>
      </c>
      <c r="F33" s="66"/>
      <c r="G33" s="66"/>
      <c r="H33" s="66"/>
      <c r="I33" s="66"/>
      <c r="J33" s="66"/>
    </row>
    <row r="34" spans="3:10" x14ac:dyDescent="0.15">
      <c r="C34" s="66" t="s">
        <v>163</v>
      </c>
      <c r="D34" s="66"/>
      <c r="E34" s="66" t="s">
        <v>161</v>
      </c>
      <c r="F34" s="66"/>
      <c r="G34" s="66"/>
      <c r="H34" s="66"/>
      <c r="I34" s="66"/>
      <c r="J34" s="66"/>
    </row>
    <row r="35" spans="3:10" x14ac:dyDescent="0.15">
      <c r="C35" s="66" t="s">
        <v>164</v>
      </c>
      <c r="D35" s="66"/>
      <c r="E35" s="66" t="s">
        <v>151</v>
      </c>
      <c r="F35" s="66"/>
      <c r="G35" s="66"/>
      <c r="H35" s="66"/>
      <c r="I35" s="66"/>
      <c r="J35" s="66"/>
    </row>
    <row r="36" spans="3:10" x14ac:dyDescent="0.15">
      <c r="C36" s="66" t="s">
        <v>149</v>
      </c>
      <c r="D36" s="66"/>
      <c r="E36" s="66" t="s">
        <v>152</v>
      </c>
      <c r="F36" s="66"/>
      <c r="G36" s="66"/>
      <c r="H36" s="66"/>
      <c r="I36" s="66"/>
      <c r="J36" s="66"/>
    </row>
    <row r="37" spans="3:10" x14ac:dyDescent="0.15">
      <c r="C37" s="66"/>
      <c r="D37" s="66"/>
      <c r="E37" s="66" t="s">
        <v>294</v>
      </c>
      <c r="F37" s="66"/>
      <c r="G37" s="66"/>
      <c r="H37" s="66"/>
      <c r="I37" s="66"/>
      <c r="J37" s="66"/>
    </row>
    <row r="38" spans="3:10" x14ac:dyDescent="0.15">
      <c r="C38" s="66" t="s">
        <v>165</v>
      </c>
      <c r="D38" s="66"/>
      <c r="E38" s="66" t="s">
        <v>149</v>
      </c>
      <c r="F38" s="66"/>
      <c r="G38" s="66"/>
      <c r="H38" s="66"/>
      <c r="I38" s="66"/>
      <c r="J38" s="66"/>
    </row>
    <row r="39" spans="3:10" x14ac:dyDescent="0.15">
      <c r="C39" s="66" t="s">
        <v>166</v>
      </c>
      <c r="D39" s="66"/>
      <c r="E39" s="66"/>
      <c r="F39" s="66"/>
      <c r="G39" s="66"/>
      <c r="H39" s="66"/>
      <c r="I39" s="66"/>
      <c r="J39" s="66"/>
    </row>
    <row r="40" spans="3:10" x14ac:dyDescent="0.15">
      <c r="C40" s="66" t="s">
        <v>167</v>
      </c>
      <c r="D40" s="66"/>
      <c r="E40" s="66"/>
      <c r="F40" s="66"/>
      <c r="G40" s="66"/>
      <c r="H40" s="66"/>
      <c r="I40" s="66"/>
      <c r="J40" s="66"/>
    </row>
    <row r="41" spans="3:10" x14ac:dyDescent="0.15">
      <c r="C41" s="66" t="s">
        <v>169</v>
      </c>
      <c r="D41" s="66"/>
      <c r="E41" s="66"/>
      <c r="F41" s="66"/>
      <c r="G41" s="66"/>
      <c r="H41" s="66"/>
      <c r="I41" s="66"/>
      <c r="J41" s="66"/>
    </row>
    <row r="42" spans="3:10" x14ac:dyDescent="0.15">
      <c r="C42" s="66" t="s">
        <v>168</v>
      </c>
      <c r="D42" s="66"/>
      <c r="E42" s="66"/>
      <c r="F42" s="66"/>
      <c r="G42" s="66"/>
      <c r="H42" s="66"/>
      <c r="I42" s="66"/>
      <c r="J42" s="66"/>
    </row>
    <row r="43" spans="3:10" x14ac:dyDescent="0.15">
      <c r="C43" s="66" t="s">
        <v>149</v>
      </c>
      <c r="D43" s="66"/>
      <c r="E43" s="66"/>
      <c r="F43" s="66"/>
      <c r="G43" s="66"/>
      <c r="H43" s="66"/>
      <c r="I43" s="66"/>
      <c r="J43" s="66"/>
    </row>
    <row r="44" spans="3:10" x14ac:dyDescent="0.15">
      <c r="C44" s="66"/>
      <c r="D44" s="66"/>
      <c r="E44" s="66"/>
      <c r="F44" s="66"/>
      <c r="G44" s="66"/>
      <c r="H44" s="66"/>
      <c r="I44" s="66"/>
      <c r="J44" s="66"/>
    </row>
    <row r="45" spans="3:10" x14ac:dyDescent="0.15">
      <c r="C45" s="66" t="s">
        <v>149</v>
      </c>
      <c r="D45" s="66"/>
      <c r="E45" s="66"/>
      <c r="F45" s="66"/>
      <c r="G45" s="66"/>
      <c r="H45" s="66"/>
      <c r="I45" s="66"/>
      <c r="J45" s="66"/>
    </row>
    <row r="46" spans="3:10" x14ac:dyDescent="0.15">
      <c r="C46" s="66"/>
      <c r="D46" s="66"/>
      <c r="E46" s="66"/>
      <c r="F46" s="66"/>
      <c r="G46" s="66"/>
      <c r="H46" s="66"/>
      <c r="I46" s="66"/>
      <c r="J46" s="66"/>
    </row>
    <row r="48" spans="3:10" x14ac:dyDescent="0.15">
      <c r="C48" s="67"/>
      <c r="D48" s="67"/>
      <c r="E48" s="67"/>
      <c r="F48" s="67"/>
      <c r="G48" s="67"/>
    </row>
    <row r="49" spans="2:7" x14ac:dyDescent="0.15">
      <c r="B49" s="333" t="s">
        <v>304</v>
      </c>
      <c r="C49" s="334"/>
      <c r="D49" s="334"/>
      <c r="E49" s="334"/>
      <c r="F49" s="334"/>
      <c r="G49" s="335"/>
    </row>
    <row r="50" spans="2:7" ht="14.25" thickBot="1" x14ac:dyDescent="0.2">
      <c r="B50" s="69" t="s">
        <v>177</v>
      </c>
      <c r="C50" s="69" t="s">
        <v>139</v>
      </c>
      <c r="D50" s="69" t="s">
        <v>178</v>
      </c>
      <c r="E50" s="69" t="s">
        <v>179</v>
      </c>
      <c r="F50" s="70" t="s">
        <v>202</v>
      </c>
      <c r="G50" s="70" t="s">
        <v>205</v>
      </c>
    </row>
    <row r="51" spans="2:7" ht="14.25" thickTop="1" x14ac:dyDescent="0.15">
      <c r="B51" t="s">
        <v>180</v>
      </c>
      <c r="C51" t="s">
        <v>182</v>
      </c>
      <c r="D51" t="s">
        <v>195</v>
      </c>
      <c r="E51" t="s">
        <v>197</v>
      </c>
      <c r="F51" t="s">
        <v>203</v>
      </c>
      <c r="G51" t="s">
        <v>206</v>
      </c>
    </row>
    <row r="52" spans="2:7" x14ac:dyDescent="0.15">
      <c r="B52" t="s">
        <v>181</v>
      </c>
      <c r="C52" t="s">
        <v>183</v>
      </c>
      <c r="D52" t="s">
        <v>262</v>
      </c>
      <c r="E52" t="s">
        <v>198</v>
      </c>
      <c r="F52" t="s">
        <v>204</v>
      </c>
      <c r="G52" t="s">
        <v>207</v>
      </c>
    </row>
    <row r="53" spans="2:7" x14ac:dyDescent="0.15">
      <c r="B53" t="s">
        <v>260</v>
      </c>
      <c r="C53" t="s">
        <v>297</v>
      </c>
      <c r="D53" t="s">
        <v>196</v>
      </c>
      <c r="E53" t="s">
        <v>199</v>
      </c>
      <c r="G53" t="s">
        <v>208</v>
      </c>
    </row>
    <row r="54" spans="2:7" x14ac:dyDescent="0.15">
      <c r="B54" t="s">
        <v>298</v>
      </c>
      <c r="E54" t="s">
        <v>200</v>
      </c>
    </row>
    <row r="55" spans="2:7" x14ac:dyDescent="0.15">
      <c r="C55" t="s">
        <v>184</v>
      </c>
      <c r="E55" t="s">
        <v>261</v>
      </c>
    </row>
    <row r="56" spans="2:7" x14ac:dyDescent="0.15">
      <c r="C56" t="s">
        <v>185</v>
      </c>
      <c r="E56" t="s">
        <v>201</v>
      </c>
    </row>
    <row r="57" spans="2:7" x14ac:dyDescent="0.15">
      <c r="C57" t="s">
        <v>186</v>
      </c>
    </row>
    <row r="58" spans="2:7" x14ac:dyDescent="0.15">
      <c r="C58" t="s">
        <v>187</v>
      </c>
    </row>
    <row r="59" spans="2:7" x14ac:dyDescent="0.15">
      <c r="C59" t="s">
        <v>149</v>
      </c>
    </row>
    <row r="61" spans="2:7" x14ac:dyDescent="0.15">
      <c r="C61" t="s">
        <v>221</v>
      </c>
    </row>
    <row r="62" spans="2:7" x14ac:dyDescent="0.15">
      <c r="C62" t="s">
        <v>222</v>
      </c>
    </row>
    <row r="63" spans="2:7" x14ac:dyDescent="0.15">
      <c r="C63" t="s">
        <v>223</v>
      </c>
    </row>
    <row r="64" spans="2:7" x14ac:dyDescent="0.15">
      <c r="C64" t="s">
        <v>188</v>
      </c>
    </row>
    <row r="65" spans="3:3" x14ac:dyDescent="0.15">
      <c r="C65" t="s">
        <v>189</v>
      </c>
    </row>
    <row r="66" spans="3:3" x14ac:dyDescent="0.15">
      <c r="C66" t="s">
        <v>190</v>
      </c>
    </row>
    <row r="67" spans="3:3" x14ac:dyDescent="0.15">
      <c r="C67" t="s">
        <v>191</v>
      </c>
    </row>
    <row r="68" spans="3:3" x14ac:dyDescent="0.15">
      <c r="C68" t="s">
        <v>226</v>
      </c>
    </row>
    <row r="69" spans="3:3" x14ac:dyDescent="0.15">
      <c r="C69" t="s">
        <v>227</v>
      </c>
    </row>
    <row r="70" spans="3:3" x14ac:dyDescent="0.15">
      <c r="C70" t="s">
        <v>225</v>
      </c>
    </row>
    <row r="71" spans="3:3" x14ac:dyDescent="0.15">
      <c r="C71" t="s">
        <v>192</v>
      </c>
    </row>
    <row r="72" spans="3:3" x14ac:dyDescent="0.15">
      <c r="C72" t="s">
        <v>228</v>
      </c>
    </row>
    <row r="73" spans="3:3" x14ac:dyDescent="0.15">
      <c r="C73" t="s">
        <v>224</v>
      </c>
    </row>
    <row r="74" spans="3:3" x14ac:dyDescent="0.15">
      <c r="C74" t="s">
        <v>149</v>
      </c>
    </row>
    <row r="76" spans="3:3" x14ac:dyDescent="0.15">
      <c r="C76" t="s">
        <v>193</v>
      </c>
    </row>
    <row r="77" spans="3:3" x14ac:dyDescent="0.15">
      <c r="C77" t="s">
        <v>299</v>
      </c>
    </row>
    <row r="78" spans="3:3" x14ac:dyDescent="0.15">
      <c r="C78" t="s">
        <v>300</v>
      </c>
    </row>
    <row r="79" spans="3:3" x14ac:dyDescent="0.15">
      <c r="C79" t="s">
        <v>194</v>
      </c>
    </row>
    <row r="80" spans="3:3" x14ac:dyDescent="0.15">
      <c r="C80" t="s">
        <v>149</v>
      </c>
    </row>
  </sheetData>
  <mergeCells count="3">
    <mergeCell ref="B14:J14"/>
    <mergeCell ref="B49:G49"/>
    <mergeCell ref="B4:E4"/>
  </mergeCells>
  <phoneticPr fontId="10"/>
  <pageMargins left="0.7" right="0.7" top="0.75" bottom="0.75" header="0.3" footer="0.3"/>
  <pageSetup paperSize="9" scale="70" orientation="landscape" r:id="rId1"/>
  <rowBreaks count="1" manualBreakCount="1">
    <brk id="47" max="9" man="1"/>
  </rowBreaks>
  <drawing r:id="rId2"/>
  <tableParts count="10">
    <tablePart r:id="rId3"/>
    <tablePart r:id="rId4"/>
    <tablePart r:id="rId5"/>
    <tablePart r:id="rId6"/>
    <tablePart r:id="rId7"/>
    <tablePart r:id="rId8"/>
    <tablePart r:id="rId9"/>
    <tablePart r:id="rId10"/>
    <tablePart r:id="rId11"/>
    <tablePart r:id="rId1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71</vt:i4>
      </vt:variant>
      <vt:variant>
        <vt:lpstr>名前付き一覧</vt:lpstr>
      </vt:variant>
      <vt:variant>
        <vt:i4>136</vt:i4>
      </vt:variant>
    </vt:vector>
  </HeadingPairs>
  <TitlesOfParts>
    <vt:vector size="207" baseType="lpstr">
      <vt:lpstr>点検様式作成フロー</vt:lpstr>
      <vt:lpstr>変状面積算出方法</vt:lpstr>
      <vt:lpstr>様式A-1</vt:lpstr>
      <vt:lpstr>様式A-2</vt:lpstr>
      <vt:lpstr>様式A-3</vt:lpstr>
      <vt:lpstr>様式A-3 (2)</vt:lpstr>
      <vt:lpstr>様式A-3 (3)</vt:lpstr>
      <vt:lpstr>様式A-3 (4)</vt:lpstr>
      <vt:lpstr>様式A-3 (5)</vt:lpstr>
      <vt:lpstr>様式A-3 (6)</vt:lpstr>
      <vt:lpstr>様式B(トンネル様式1P001)</vt:lpstr>
      <vt:lpstr>様式B(トンネル様式1P002)</vt:lpstr>
      <vt:lpstr>様式B(トンネル様式1P003)</vt:lpstr>
      <vt:lpstr>様式C-1-1</vt:lpstr>
      <vt:lpstr>様式C-1-2</vt:lpstr>
      <vt:lpstr>様式C-2</vt:lpstr>
      <vt:lpstr>様式D-1-1(トンネル様式2P001)</vt:lpstr>
      <vt:lpstr>様式D-1-1(トンネル様式2P002)</vt:lpstr>
      <vt:lpstr>様式D-1-1(トンネル様式2P003)</vt:lpstr>
      <vt:lpstr>様式D-1-2</vt:lpstr>
      <vt:lpstr>様式D-2-1</vt:lpstr>
      <vt:lpstr>様式D-2-1 (2)</vt:lpstr>
      <vt:lpstr>様式D-2-1 (3)</vt:lpstr>
      <vt:lpstr>様式D-2-1 (4)</vt:lpstr>
      <vt:lpstr>様式D-2-1 (5)</vt:lpstr>
      <vt:lpstr>様式D-2-1´</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様式D-3_S030</vt:lpstr>
      <vt:lpstr>様式D-3_S031</vt:lpstr>
      <vt:lpstr>様式D-3_S032</vt:lpstr>
      <vt:lpstr>様式D-3_S033</vt:lpstr>
      <vt:lpstr>様式D-3_S034</vt:lpstr>
      <vt:lpstr>様式D-3_S035</vt:lpstr>
      <vt:lpstr>様式D-3_S036</vt:lpstr>
      <vt:lpstr>様式D-3_S037</vt:lpstr>
      <vt:lpstr>様式D-3_S038</vt:lpstr>
      <vt:lpstr>様式D-3_S039</vt:lpstr>
      <vt:lpstr>様式D-3_S040</vt:lpstr>
      <vt:lpstr>様式D-3_PE</vt:lpstr>
      <vt:lpstr>様式E</vt:lpstr>
      <vt:lpstr>様式F</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'様式A-3 (2)'!Print_Area</vt:lpstr>
      <vt:lpstr>'様式A-3 (3)'!Print_Area</vt:lpstr>
      <vt:lpstr>'様式A-3 (4)'!Print_Area</vt:lpstr>
      <vt:lpstr>'様式A-3 (5)'!Print_Area</vt:lpstr>
      <vt:lpstr>'様式A-3 (6)'!Print_Area</vt:lpstr>
      <vt:lpstr>'様式B(トンネル様式1P001)'!Print_Area</vt:lpstr>
      <vt:lpstr>'様式B(トンネル様式1P002)'!Print_Area</vt:lpstr>
      <vt:lpstr>'様式B(トンネル様式1P003)'!Print_Area</vt:lpstr>
      <vt:lpstr>'様式C-1-1'!Print_Area</vt:lpstr>
      <vt:lpstr>'様式C-1-2'!Print_Area</vt:lpstr>
      <vt:lpstr>'様式C-2'!Print_Area</vt:lpstr>
      <vt:lpstr>'様式D-1-1(トンネル様式2P001)'!Print_Area</vt:lpstr>
      <vt:lpstr>'様式D-1-1(トンネル様式2P002)'!Print_Area</vt:lpstr>
      <vt:lpstr>'様式D-1-1(トンネル様式2P003)'!Print_Area</vt:lpstr>
      <vt:lpstr>'様式D-1-2'!Print_Area</vt:lpstr>
      <vt:lpstr>'様式D-2-1'!Print_Area</vt:lpstr>
      <vt:lpstr>'様式D-2-1 (2)'!Print_Area</vt:lpstr>
      <vt:lpstr>'様式D-2-1 (3)'!Print_Area</vt:lpstr>
      <vt:lpstr>'様式D-2-1 (4)'!Print_Area</vt:lpstr>
      <vt:lpstr>'様式D-2-1 (5)'!Print_Area</vt:lpstr>
      <vt:lpstr>'様式D-2-1´'!Print_Area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'様式D-3_S030'!Print_Area</vt:lpstr>
      <vt:lpstr>'様式D-3_S031'!Print_Area</vt:lpstr>
      <vt:lpstr>'様式D-3_S032'!Print_Area</vt:lpstr>
      <vt:lpstr>'様式D-3_S033'!Print_Area</vt:lpstr>
      <vt:lpstr>'様式D-3_S034'!Print_Area</vt:lpstr>
      <vt:lpstr>'様式D-3_S035'!Print_Area</vt:lpstr>
      <vt:lpstr>'様式D-3_S036'!Print_Area</vt:lpstr>
      <vt:lpstr>'様式D-3_S037'!Print_Area</vt:lpstr>
      <vt:lpstr>'様式D-3_S038'!Print_Area</vt:lpstr>
      <vt:lpstr>'様式D-3_S039'!Print_Area</vt:lpstr>
      <vt:lpstr>'様式D-3_S040'!Print_Area</vt:lpstr>
      <vt:lpstr>様式F!Print_Area</vt:lpstr>
      <vt:lpstr>'様式A-2'!Print_Titles</vt:lpstr>
      <vt:lpstr>'様式D-1-2'!Print_Titles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'様式D-3_S026'!Print_Titles</vt:lpstr>
      <vt:lpstr>'様式D-3_S027'!Print_Titles</vt:lpstr>
      <vt:lpstr>'様式D-3_S028'!Print_Titles</vt:lpstr>
      <vt:lpstr>'様式D-3_S029'!Print_Titles</vt:lpstr>
      <vt:lpstr>'様式D-3_S030'!Print_Titles</vt:lpstr>
      <vt:lpstr>'様式D-3_S031'!Print_Titles</vt:lpstr>
      <vt:lpstr>'様式D-3_S032'!Print_Titles</vt:lpstr>
      <vt:lpstr>'様式D-3_S033'!Print_Titles</vt:lpstr>
      <vt:lpstr>'様式D-3_S034'!Print_Titles</vt:lpstr>
      <vt:lpstr>'様式D-3_S035'!Print_Titles</vt:lpstr>
      <vt:lpstr>'様式D-3_S036'!Print_Titles</vt:lpstr>
      <vt:lpstr>'様式D-3_S037'!Print_Titles</vt:lpstr>
      <vt:lpstr>'様式D-3_S038'!Print_Titles</vt:lpstr>
      <vt:lpstr>'様式D-3_S039'!Print_Titles</vt:lpstr>
      <vt:lpstr>'様式D-3_S040'!Print_Titles</vt:lpstr>
      <vt:lpstr>様式F!Print_Titles</vt:lpstr>
      <vt:lpstr>その他</vt:lpstr>
      <vt:lpstr>その他施設</vt:lpstr>
      <vt:lpstr>外力</vt:lpstr>
      <vt:lpstr>換気施設</vt:lpstr>
      <vt:lpstr>坑門</vt:lpstr>
      <vt:lpstr>材質劣化</vt:lpstr>
      <vt:lpstr>照明施設</vt:lpstr>
      <vt:lpstr>変状面積算出方法!対象箇所</vt:lpstr>
      <vt:lpstr>'様式A-3 (2)'!対象箇所</vt:lpstr>
      <vt:lpstr>'様式A-3 (3)'!対象箇所</vt:lpstr>
      <vt:lpstr>'様式A-3 (4)'!対象箇所</vt:lpstr>
      <vt:lpstr>'様式A-3 (5)'!対象箇所</vt:lpstr>
      <vt:lpstr>'様式A-3 (6)'!対象箇所</vt:lpstr>
      <vt:lpstr>対象箇所</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H302F3</dc:creator>
  <cp:lastModifiedBy>小島 幸恵</cp:lastModifiedBy>
  <cp:lastPrinted>2025-06-19T05:48:24Z</cp:lastPrinted>
  <dcterms:created xsi:type="dcterms:W3CDTF">2012-04-09T00:49:26Z</dcterms:created>
  <dcterms:modified xsi:type="dcterms:W3CDTF">2025-06-19T05:48:33Z</dcterms:modified>
</cp:coreProperties>
</file>