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1工区\"/>
    </mc:Choice>
  </mc:AlternateContent>
  <xr:revisionPtr revIDLastSave="0" documentId="13_ncr:1_{2D227868-D3D1-4258-AE8C-FA2BB285AFEB}" xr6:coauthVersionLast="47" xr6:coauthVersionMax="47" xr10:uidLastSave="{00000000-0000-0000-0000-000000000000}"/>
  <bookViews>
    <workbookView xWindow="-22215" yWindow="-15750" windowWidth="21600" windowHeight="11235" tabRatio="985" xr2:uid="{00000000-000D-0000-FFFF-FFFF00000000}"/>
  </bookViews>
  <sheets>
    <sheet name="様式A-1" sheetId="57" r:id="rId1"/>
    <sheet name="様式A-2" sheetId="58" r:id="rId2"/>
    <sheet name="様式A-3" sheetId="96" r:id="rId3"/>
    <sheet name="様式B_001" sheetId="208" r:id="rId4"/>
    <sheet name="様式B_002" sheetId="209" r:id="rId5"/>
    <sheet name="様式C-1-1_001" sheetId="183" r:id="rId6"/>
    <sheet name="様式C-1-1_002" sheetId="184" r:id="rId7"/>
    <sheet name="様式C-1-1_003" sheetId="185" r:id="rId8"/>
    <sheet name="様式C-1-2" sheetId="61" r:id="rId9"/>
    <sheet name="様式C-2" sheetId="63" r:id="rId10"/>
    <sheet name="様式D-1-1_001" sheetId="186" r:id="rId11"/>
    <sheet name="様式D-1-1_002" sheetId="187" r:id="rId12"/>
    <sheet name="様式D-1-1_003" sheetId="188" r:id="rId13"/>
    <sheet name="様式D-1-1_004" sheetId="189" r:id="rId14"/>
    <sheet name="様式D-1-1_005" sheetId="190" r:id="rId15"/>
    <sheet name="様式D-1-1_006" sheetId="191" r:id="rId16"/>
    <sheet name="様式D-1-1_007" sheetId="192" r:id="rId17"/>
    <sheet name="様式D-1-1_008" sheetId="193" r:id="rId18"/>
    <sheet name="様式D-1-1_009" sheetId="194" r:id="rId19"/>
    <sheet name="様式D-1-1_010" sheetId="195" r:id="rId20"/>
    <sheet name="様式D-1-1_011" sheetId="196" r:id="rId21"/>
    <sheet name="様式D-1-1_012" sheetId="197" r:id="rId22"/>
    <sheet name="様式D-1-1_013" sheetId="198" r:id="rId23"/>
    <sheet name="様式D-1-1_014" sheetId="199" r:id="rId24"/>
    <sheet name="様式D-1-1_015" sheetId="200" r:id="rId25"/>
    <sheet name="様式D-1-1_016" sheetId="201" r:id="rId26"/>
    <sheet name="様式D-1-1_017" sheetId="202" r:id="rId27"/>
    <sheet name="様式D-1-1_018" sheetId="203" r:id="rId28"/>
    <sheet name="様式D-1-1_019" sheetId="204" r:id="rId29"/>
    <sheet name="様式D-1-1_020" sheetId="205" r:id="rId30"/>
    <sheet name="様式D-1-1_021" sheetId="206" r:id="rId31"/>
    <sheet name="様式D-1-1_022" sheetId="207" r:id="rId32"/>
    <sheet name="様式D-1-2" sheetId="65" r:id="rId33"/>
    <sheet name="様式D-2-1_001" sheetId="122" r:id="rId34"/>
    <sheet name="様式D-2-1_002" sheetId="123" r:id="rId35"/>
    <sheet name="様式D-2-1´_001" sheetId="124" r:id="rId36"/>
    <sheet name="様式D-2-1´_002" sheetId="125" r:id="rId37"/>
    <sheet name="様式D-3_PS" sheetId="168" r:id="rId38"/>
    <sheet name="様式D-3_S001" sheetId="169" r:id="rId39"/>
    <sheet name="様式D-3_S002" sheetId="170" r:id="rId40"/>
    <sheet name="様式D-3_S003" sheetId="171" r:id="rId41"/>
    <sheet name="様式D-3_S004" sheetId="172" r:id="rId42"/>
    <sheet name="様式D-3_S005" sheetId="173" r:id="rId43"/>
    <sheet name="様式D-3_S006" sheetId="174" r:id="rId44"/>
    <sheet name="様式D-3_S007" sheetId="175" r:id="rId45"/>
    <sheet name="様式D-3_S008" sheetId="176" r:id="rId46"/>
    <sheet name="様式D-3_S009" sheetId="177" r:id="rId47"/>
    <sheet name="様式D-3_S010" sheetId="178" r:id="rId48"/>
    <sheet name="様式D-3_S011" sheetId="179" r:id="rId49"/>
    <sheet name="様式D-3_S012" sheetId="180" r:id="rId50"/>
    <sheet name="様式D-3_S013" sheetId="181" r:id="rId51"/>
    <sheet name="様式D-3_PE" sheetId="182" r:id="rId52"/>
    <sheet name="様式E" sheetId="64" r:id="rId53"/>
    <sheet name="様式F" sheetId="81" r:id="rId54"/>
    <sheet name="様式G" sheetId="95" r:id="rId55"/>
    <sheet name="(参考)リスト" sheetId="74" r:id="rId56"/>
  </sheets>
  <externalReferences>
    <externalReference r:id="rId57"/>
  </externalReferences>
  <definedNames>
    <definedName name="_xlnm.Print_Area" localSheetId="55">'(参考)リスト'!$A$3:$K$84</definedName>
    <definedName name="_xlnm.Print_Area" localSheetId="0">'様式A-1'!$B$2:$AB$29</definedName>
    <definedName name="_xlnm.Print_Area" localSheetId="1">'様式A-2'!$B$3:$AN$46</definedName>
    <definedName name="_xlnm.Print_Area" localSheetId="2">'様式A-3'!$B$3:$AI$18</definedName>
    <definedName name="_xlnm.Print_Area" localSheetId="3">様式B_001!$B$2:$AA$33</definedName>
    <definedName name="_xlnm.Print_Area" localSheetId="4">様式B_002!$B$2:$AA$33</definedName>
    <definedName name="_xlnm.Print_Area" localSheetId="5">'様式C-1-1_001'!$B$2:$Y$48</definedName>
    <definedName name="_xlnm.Print_Area" localSheetId="6">'様式C-1-1_002'!$B$2:$Y$48</definedName>
    <definedName name="_xlnm.Print_Area" localSheetId="7">'様式C-1-1_003'!$B$2:$Y$48</definedName>
    <definedName name="_xlnm.Print_Area" localSheetId="8">'様式C-1-2'!$B$2:$X$46</definedName>
    <definedName name="_xlnm.Print_Area" localSheetId="9">'様式C-2'!$B$2:$Z$23</definedName>
    <definedName name="_xlnm.Print_Area" localSheetId="10">'様式D-1-1_001'!$B$2:$W$30</definedName>
    <definedName name="_xlnm.Print_Area" localSheetId="11">'様式D-1-1_002'!$B$2:$W$30</definedName>
    <definedName name="_xlnm.Print_Area" localSheetId="12">'様式D-1-1_003'!$B$2:$W$30</definedName>
    <definedName name="_xlnm.Print_Area" localSheetId="13">'様式D-1-1_004'!$B$2:$W$30</definedName>
    <definedName name="_xlnm.Print_Area" localSheetId="14">'様式D-1-1_005'!$B$2:$W$30</definedName>
    <definedName name="_xlnm.Print_Area" localSheetId="15">'様式D-1-1_006'!$B$2:$W$30</definedName>
    <definedName name="_xlnm.Print_Area" localSheetId="16">'様式D-1-1_007'!$B$2:$W$30</definedName>
    <definedName name="_xlnm.Print_Area" localSheetId="17">'様式D-1-1_008'!$B$2:$W$30</definedName>
    <definedName name="_xlnm.Print_Area" localSheetId="18">'様式D-1-1_009'!$B$2:$W$30</definedName>
    <definedName name="_xlnm.Print_Area" localSheetId="19">'様式D-1-1_010'!$B$2:$W$30</definedName>
    <definedName name="_xlnm.Print_Area" localSheetId="20">'様式D-1-1_011'!$B$2:$W$30</definedName>
    <definedName name="_xlnm.Print_Area" localSheetId="21">'様式D-1-1_012'!$B$2:$W$30</definedName>
    <definedName name="_xlnm.Print_Area" localSheetId="22">'様式D-1-1_013'!$B$2:$W$30</definedName>
    <definedName name="_xlnm.Print_Area" localSheetId="23">'様式D-1-1_014'!$B$2:$W$30</definedName>
    <definedName name="_xlnm.Print_Area" localSheetId="24">'様式D-1-1_015'!$B$2:$W$30</definedName>
    <definedName name="_xlnm.Print_Area" localSheetId="25">'様式D-1-1_016'!$B$2:$W$30</definedName>
    <definedName name="_xlnm.Print_Area" localSheetId="26">'様式D-1-1_017'!$B$2:$W$30</definedName>
    <definedName name="_xlnm.Print_Area" localSheetId="27">'様式D-1-1_018'!$B$2:$W$30</definedName>
    <definedName name="_xlnm.Print_Area" localSheetId="28">'様式D-1-1_019'!$B$2:$W$30</definedName>
    <definedName name="_xlnm.Print_Area" localSheetId="29">'様式D-1-1_020'!$B$2:$W$30</definedName>
    <definedName name="_xlnm.Print_Area" localSheetId="30">'様式D-1-1_021'!$B$2:$W$30</definedName>
    <definedName name="_xlnm.Print_Area" localSheetId="31">'様式D-1-1_022'!$B$2:$W$30</definedName>
    <definedName name="_xlnm.Print_Area" localSheetId="32">'様式D-1-2'!$B$2:$Y$41</definedName>
    <definedName name="_xlnm.Print_Area" localSheetId="33">'様式D-2-1_001'!$B$3:$AI$18</definedName>
    <definedName name="_xlnm.Print_Area" localSheetId="34">'様式D-2-1_002'!$B$3:$AI$18</definedName>
    <definedName name="_xlnm.Print_Area" localSheetId="35">'様式D-2-1´_001'!$B$3:$AI$18</definedName>
    <definedName name="_xlnm.Print_Area" localSheetId="36">'様式D-2-1´_002'!$B$3:$AI$18</definedName>
    <definedName name="_xlnm.Print_Area" localSheetId="51">'様式D-3_PE'!$A$3:$AO$45</definedName>
    <definedName name="_xlnm.Print_Area" localSheetId="37">'様式D-3_PS'!$A$3:$AO$45</definedName>
    <definedName name="_xlnm.Print_Area" localSheetId="38">'様式D-3_S001'!$A$3:$AO$45</definedName>
    <definedName name="_xlnm.Print_Area" localSheetId="39">'様式D-3_S002'!$A$3:$AO$45</definedName>
    <definedName name="_xlnm.Print_Area" localSheetId="40">'様式D-3_S003'!$A$3:$AO$45</definedName>
    <definedName name="_xlnm.Print_Area" localSheetId="41">'様式D-3_S004'!$A$3:$AO$45</definedName>
    <definedName name="_xlnm.Print_Area" localSheetId="42">'様式D-3_S005'!$A$3:$AO$45</definedName>
    <definedName name="_xlnm.Print_Area" localSheetId="43">'様式D-3_S006'!$A$3:$AO$45</definedName>
    <definedName name="_xlnm.Print_Area" localSheetId="44">'様式D-3_S007'!$A$3:$AO$45</definedName>
    <definedName name="_xlnm.Print_Area" localSheetId="45">'様式D-3_S008'!$A$3:$AO$45</definedName>
    <definedName name="_xlnm.Print_Area" localSheetId="46">'様式D-3_S009'!$A$3:$AO$45</definedName>
    <definedName name="_xlnm.Print_Area" localSheetId="47">'様式D-3_S010'!$A$3:$AO$45</definedName>
    <definedName name="_xlnm.Print_Area" localSheetId="48">'様式D-3_S011'!$A$3:$AO$45</definedName>
    <definedName name="_xlnm.Print_Area" localSheetId="49">'様式D-3_S012'!$A$3:$AO$45</definedName>
    <definedName name="_xlnm.Print_Area" localSheetId="50">'様式D-3_S013'!$A$3:$AO$45</definedName>
    <definedName name="_xlnm.Print_Area" localSheetId="52">様式E!$B$2:$BK$21</definedName>
    <definedName name="_xlnm.Print_Area" localSheetId="53">様式F!$B$1:$AB$50</definedName>
    <definedName name="_xlnm.Print_Area" localSheetId="54">様式G!$B$2:$Z$15</definedName>
    <definedName name="_xlnm.Print_Titles" localSheetId="1">'様式A-2'!$3:$9</definedName>
    <definedName name="_xlnm.Print_Titles" localSheetId="2">'様式A-3'!$3:$5</definedName>
    <definedName name="_xlnm.Print_Titles" localSheetId="10">'様式D-1-1_001'!$B:$W,'様式D-1-1_001'!$2:$4</definedName>
    <definedName name="_xlnm.Print_Titles" localSheetId="11">'様式D-1-1_002'!$B:$W,'様式D-1-1_002'!$2:$4</definedName>
    <definedName name="_xlnm.Print_Titles" localSheetId="12">'様式D-1-1_003'!$B:$W,'様式D-1-1_003'!$2:$4</definedName>
    <definedName name="_xlnm.Print_Titles" localSheetId="13">'様式D-1-1_004'!$B:$W,'様式D-1-1_004'!$2:$4</definedName>
    <definedName name="_xlnm.Print_Titles" localSheetId="14">'様式D-1-1_005'!$B:$W,'様式D-1-1_005'!$2:$4</definedName>
    <definedName name="_xlnm.Print_Titles" localSheetId="15">'様式D-1-1_006'!$B:$W,'様式D-1-1_006'!$2:$4</definedName>
    <definedName name="_xlnm.Print_Titles" localSheetId="16">'様式D-1-1_007'!$B:$W,'様式D-1-1_007'!$2:$4</definedName>
    <definedName name="_xlnm.Print_Titles" localSheetId="17">'様式D-1-1_008'!$B:$W,'様式D-1-1_008'!$2:$4</definedName>
    <definedName name="_xlnm.Print_Titles" localSheetId="18">'様式D-1-1_009'!$B:$W,'様式D-1-1_009'!$2:$4</definedName>
    <definedName name="_xlnm.Print_Titles" localSheetId="19">'様式D-1-1_010'!$B:$W,'様式D-1-1_010'!$2:$4</definedName>
    <definedName name="_xlnm.Print_Titles" localSheetId="20">'様式D-1-1_011'!$B:$W,'様式D-1-1_011'!$2:$4</definedName>
    <definedName name="_xlnm.Print_Titles" localSheetId="21">'様式D-1-1_012'!$B:$W,'様式D-1-1_012'!$2:$4</definedName>
    <definedName name="_xlnm.Print_Titles" localSheetId="22">'様式D-1-1_013'!$B:$W,'様式D-1-1_013'!$2:$4</definedName>
    <definedName name="_xlnm.Print_Titles" localSheetId="23">'様式D-1-1_014'!$B:$W,'様式D-1-1_014'!$2:$4</definedName>
    <definedName name="_xlnm.Print_Titles" localSheetId="24">'様式D-1-1_015'!$B:$W,'様式D-1-1_015'!$2:$4</definedName>
    <definedName name="_xlnm.Print_Titles" localSheetId="25">'様式D-1-1_016'!$B:$W,'様式D-1-1_016'!$2:$4</definedName>
    <definedName name="_xlnm.Print_Titles" localSheetId="26">'様式D-1-1_017'!$B:$W,'様式D-1-1_017'!$2:$4</definedName>
    <definedName name="_xlnm.Print_Titles" localSheetId="27">'様式D-1-1_018'!$B:$W,'様式D-1-1_018'!$2:$4</definedName>
    <definedName name="_xlnm.Print_Titles" localSheetId="28">'様式D-1-1_019'!$B:$W,'様式D-1-1_019'!$2:$4</definedName>
    <definedName name="_xlnm.Print_Titles" localSheetId="29">'様式D-1-1_020'!$B:$W,'様式D-1-1_020'!$2:$4</definedName>
    <definedName name="_xlnm.Print_Titles" localSheetId="30">'様式D-1-1_021'!$B:$W,'様式D-1-1_021'!$2:$4</definedName>
    <definedName name="_xlnm.Print_Titles" localSheetId="31">'様式D-1-1_022'!$B:$W,'様式D-1-1_022'!$2:$4</definedName>
    <definedName name="_xlnm.Print_Titles" localSheetId="32">'様式D-1-2'!$B:$Y,'様式D-1-2'!$2:$8</definedName>
    <definedName name="_xlnm.Print_Titles" localSheetId="51">'様式D-3_PE'!$B:$AO,'様式D-3_PE'!$3:$5</definedName>
    <definedName name="_xlnm.Print_Titles" localSheetId="37">'様式D-3_PS'!$B:$AO,'様式D-3_PS'!$3:$5</definedName>
    <definedName name="_xlnm.Print_Titles" localSheetId="38">'様式D-3_S001'!$B:$AO,'様式D-3_S001'!$3:$5</definedName>
    <definedName name="_xlnm.Print_Titles" localSheetId="39">'様式D-3_S002'!$B:$AO,'様式D-3_S002'!$3:$5</definedName>
    <definedName name="_xlnm.Print_Titles" localSheetId="40">'様式D-3_S003'!$B:$AO,'様式D-3_S003'!$3:$5</definedName>
    <definedName name="_xlnm.Print_Titles" localSheetId="41">'様式D-3_S004'!$B:$AO,'様式D-3_S004'!$3:$5</definedName>
    <definedName name="_xlnm.Print_Titles" localSheetId="42">'様式D-3_S005'!$B:$AO,'様式D-3_S005'!$3:$5</definedName>
    <definedName name="_xlnm.Print_Titles" localSheetId="43">'様式D-3_S006'!$B:$AO,'様式D-3_S006'!$3:$5</definedName>
    <definedName name="_xlnm.Print_Titles" localSheetId="44">'様式D-3_S007'!$B:$AO,'様式D-3_S007'!$3:$5</definedName>
    <definedName name="_xlnm.Print_Titles" localSheetId="45">'様式D-3_S008'!$B:$AO,'様式D-3_S008'!$3:$5</definedName>
    <definedName name="_xlnm.Print_Titles" localSheetId="46">'様式D-3_S009'!$B:$AO,'様式D-3_S009'!$3:$5</definedName>
    <definedName name="_xlnm.Print_Titles" localSheetId="47">'様式D-3_S010'!$B:$AO,'様式D-3_S010'!$3:$5</definedName>
    <definedName name="_xlnm.Print_Titles" localSheetId="48">'様式D-3_S011'!$B:$AO,'様式D-3_S011'!$3:$5</definedName>
    <definedName name="_xlnm.Print_Titles" localSheetId="49">'様式D-3_S012'!$B:$AO,'様式D-3_S012'!$3:$5</definedName>
    <definedName name="_xlnm.Print_Titles" localSheetId="50">'様式D-3_S013'!$B:$AO,'様式D-3_S013'!$3:$5</definedName>
    <definedName name="_xlnm.Print_Titles" localSheetId="53">様式F!$1:$9</definedName>
    <definedName name="Z_D77EBD73_782E_4A63_AC37_29D349B4D009_.wvu.Cols" localSheetId="5" hidden="1">'様式C-1-1_001'!#REF!</definedName>
    <definedName name="Z_D77EBD73_782E_4A63_AC37_29D349B4D009_.wvu.Cols" localSheetId="6" hidden="1">'様式C-1-1_002'!#REF!</definedName>
    <definedName name="Z_D77EBD73_782E_4A63_AC37_29D349B4D009_.wvu.Cols" localSheetId="7" hidden="1">'様式C-1-1_003'!#REF!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'様式C-1-1_001'!$B$2:$X$46</definedName>
    <definedName name="Z_D77EBD73_782E_4A63_AC37_29D349B4D009_.wvu.PrintArea" localSheetId="6" hidden="1">'様式C-1-1_002'!$B$2:$X$46</definedName>
    <definedName name="Z_D77EBD73_782E_4A63_AC37_29D349B4D009_.wvu.PrintArea" localSheetId="7" hidden="1">'様式C-1-1_003'!$B$2:$X$46</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33" hidden="1">'様式D-2-1_001'!$B$3:$AI$18</definedName>
    <definedName name="Z_D77EBD73_782E_4A63_AC37_29D349B4D009_.wvu.PrintArea" localSheetId="34" hidden="1">'様式D-2-1_002'!$B$3:$AI$18</definedName>
    <definedName name="Z_D77EBD73_782E_4A63_AC37_29D349B4D009_.wvu.PrintArea" localSheetId="35" hidden="1">'様式D-2-1´_001'!$B$3:$AI$18</definedName>
    <definedName name="Z_D77EBD73_782E_4A63_AC37_29D349B4D009_.wvu.PrintArea" localSheetId="36" hidden="1">'様式D-2-1´_002'!$B$3:$AI$18</definedName>
    <definedName name="Z_D77EBD73_782E_4A63_AC37_29D349B4D009_.wvu.PrintArea" localSheetId="51" hidden="1">'様式D-3_PE'!$B$3:$AO$47</definedName>
    <definedName name="Z_D77EBD73_782E_4A63_AC37_29D349B4D009_.wvu.PrintArea" localSheetId="37" hidden="1">'様式D-3_PS'!$B$3:$AO$47</definedName>
    <definedName name="Z_D77EBD73_782E_4A63_AC37_29D349B4D009_.wvu.PrintArea" localSheetId="38" hidden="1">'様式D-3_S001'!$B$3:$AO$47</definedName>
    <definedName name="Z_D77EBD73_782E_4A63_AC37_29D349B4D009_.wvu.PrintArea" localSheetId="39" hidden="1">'様式D-3_S002'!$B$3:$AO$47</definedName>
    <definedName name="Z_D77EBD73_782E_4A63_AC37_29D349B4D009_.wvu.PrintArea" localSheetId="40" hidden="1">'様式D-3_S003'!$B$3:$AO$47</definedName>
    <definedName name="Z_D77EBD73_782E_4A63_AC37_29D349B4D009_.wvu.PrintArea" localSheetId="41" hidden="1">'様式D-3_S004'!$B$3:$AO$47</definedName>
    <definedName name="Z_D77EBD73_782E_4A63_AC37_29D349B4D009_.wvu.PrintArea" localSheetId="42" hidden="1">'様式D-3_S005'!$B$3:$AO$47</definedName>
    <definedName name="Z_D77EBD73_782E_4A63_AC37_29D349B4D009_.wvu.PrintArea" localSheetId="43" hidden="1">'様式D-3_S006'!$B$3:$AO$47</definedName>
    <definedName name="Z_D77EBD73_782E_4A63_AC37_29D349B4D009_.wvu.PrintArea" localSheetId="44" hidden="1">'様式D-3_S007'!$B$3:$AO$47</definedName>
    <definedName name="Z_D77EBD73_782E_4A63_AC37_29D349B4D009_.wvu.PrintArea" localSheetId="45" hidden="1">'様式D-3_S008'!$B$3:$AO$47</definedName>
    <definedName name="Z_D77EBD73_782E_4A63_AC37_29D349B4D009_.wvu.PrintArea" localSheetId="46" hidden="1">'様式D-3_S009'!$B$3:$AO$47</definedName>
    <definedName name="Z_D77EBD73_782E_4A63_AC37_29D349B4D009_.wvu.PrintArea" localSheetId="47" hidden="1">'様式D-3_S010'!$B$3:$AO$47</definedName>
    <definedName name="Z_D77EBD73_782E_4A63_AC37_29D349B4D009_.wvu.PrintArea" localSheetId="48" hidden="1">'様式D-3_S011'!$B$3:$AO$47</definedName>
    <definedName name="Z_D77EBD73_782E_4A63_AC37_29D349B4D009_.wvu.PrintArea" localSheetId="49" hidden="1">'様式D-3_S012'!$B$3:$AO$47</definedName>
    <definedName name="Z_D77EBD73_782E_4A63_AC37_29D349B4D009_.wvu.PrintArea" localSheetId="50" hidden="1">'様式D-3_S013'!$B$3:$AO$47</definedName>
    <definedName name="Z_D77EBD73_782E_4A63_AC37_29D349B4D009_.wvu.PrintArea" localSheetId="54"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対象箇所">[1]!テーブル1[対象箇所]</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4" i="81" l="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U20" i="81"/>
  <c r="T20" i="81"/>
  <c r="S20" i="81"/>
  <c r="R20" i="81"/>
  <c r="Q20" i="81"/>
  <c r="P20" i="81"/>
  <c r="O20" i="81"/>
  <c r="N20" i="81"/>
  <c r="M20" i="81"/>
  <c r="L20" i="81"/>
  <c r="I20" i="81"/>
  <c r="H20" i="81"/>
  <c r="G20" i="81"/>
  <c r="F20" i="81"/>
  <c r="E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82"/>
  <c r="AI37" i="182"/>
  <c r="AH37" i="182"/>
  <c r="BH5" i="182" s="1"/>
  <c r="AG37" i="182"/>
  <c r="BG5" i="182" s="1"/>
  <c r="AF37" i="182"/>
  <c r="AE37" i="182"/>
  <c r="AD37" i="182"/>
  <c r="BD5" i="182" s="1"/>
  <c r="AC37" i="182"/>
  <c r="BC5" i="182" s="1"/>
  <c r="AB37" i="182"/>
  <c r="BB5" i="182" s="1"/>
  <c r="AA37" i="182"/>
  <c r="BA5" i="182" s="1"/>
  <c r="Z37" i="182"/>
  <c r="AZ5" i="182" s="1"/>
  <c r="Y37" i="182"/>
  <c r="AM35" i="182" s="1"/>
  <c r="AX5" i="182" s="1"/>
  <c r="AJ35" i="182"/>
  <c r="AI35" i="182"/>
  <c r="AH35" i="182"/>
  <c r="BT5" i="182" s="1"/>
  <c r="AG35" i="182"/>
  <c r="AF35" i="182"/>
  <c r="BR5" i="182" s="1"/>
  <c r="AE35" i="182"/>
  <c r="BQ5" i="182" s="1"/>
  <c r="AD35" i="182"/>
  <c r="BP5" i="182" s="1"/>
  <c r="AC35" i="182"/>
  <c r="BO5" i="182" s="1"/>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V5" i="182"/>
  <c r="BU5" i="182"/>
  <c r="BS5" i="182"/>
  <c r="BJ5" i="182"/>
  <c r="BI5" i="182"/>
  <c r="BF5" i="182"/>
  <c r="BE5" i="182"/>
  <c r="AW5" i="182"/>
  <c r="AV5" i="182"/>
  <c r="AJ37" i="181"/>
  <c r="AI37" i="181"/>
  <c r="AH37" i="181"/>
  <c r="BH5" i="181" s="1"/>
  <c r="AG37" i="181"/>
  <c r="BG5" i="181" s="1"/>
  <c r="AF37" i="181"/>
  <c r="BF5" i="181" s="1"/>
  <c r="AE37" i="181"/>
  <c r="AD37" i="181"/>
  <c r="BD5" i="181" s="1"/>
  <c r="AC37" i="181"/>
  <c r="BC5" i="181" s="1"/>
  <c r="AB37" i="181"/>
  <c r="BB5" i="181" s="1"/>
  <c r="AA37" i="181"/>
  <c r="BA5" i="181" s="1"/>
  <c r="Z37" i="181"/>
  <c r="AZ5" i="181" s="1"/>
  <c r="Y37" i="181"/>
  <c r="AJ35" i="181"/>
  <c r="AI35" i="181"/>
  <c r="BU5" i="181" s="1"/>
  <c r="AH35" i="181"/>
  <c r="BT5" i="181" s="1"/>
  <c r="AG35" i="181"/>
  <c r="BS5" i="181" s="1"/>
  <c r="AF35" i="181"/>
  <c r="BR5" i="181" s="1"/>
  <c r="AE35" i="181"/>
  <c r="BQ5" i="181" s="1"/>
  <c r="AD35" i="181"/>
  <c r="BP5" i="181" s="1"/>
  <c r="AC35" i="181"/>
  <c r="BO5" i="181" s="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BV5" i="181"/>
  <c r="BJ5" i="181"/>
  <c r="BI5" i="181"/>
  <c r="BE5" i="181"/>
  <c r="AW5" i="181"/>
  <c r="AV5" i="181"/>
  <c r="AJ37" i="180"/>
  <c r="AI37" i="180"/>
  <c r="AH37" i="180"/>
  <c r="BH5" i="180" s="1"/>
  <c r="AG37" i="180"/>
  <c r="BG5" i="180" s="1"/>
  <c r="AF37" i="180"/>
  <c r="BF5" i="180" s="1"/>
  <c r="AE37" i="180"/>
  <c r="BE5" i="180" s="1"/>
  <c r="AD37" i="180"/>
  <c r="BD5" i="180" s="1"/>
  <c r="AC37" i="180"/>
  <c r="BC5" i="180" s="1"/>
  <c r="AB37" i="180"/>
  <c r="BB5" i="180" s="1"/>
  <c r="AA37" i="180"/>
  <c r="BA5" i="180" s="1"/>
  <c r="Z37" i="180"/>
  <c r="AZ5" i="180" s="1"/>
  <c r="Y37" i="180"/>
  <c r="AJ35" i="180"/>
  <c r="AI35" i="180"/>
  <c r="AH35" i="180"/>
  <c r="BT5" i="180" s="1"/>
  <c r="AG35" i="180"/>
  <c r="BS5" i="180" s="1"/>
  <c r="AF35" i="180"/>
  <c r="BR5" i="180" s="1"/>
  <c r="AE35" i="180"/>
  <c r="BQ5" i="180" s="1"/>
  <c r="AD35" i="180"/>
  <c r="BP5" i="180" s="1"/>
  <c r="AC35" i="180"/>
  <c r="BO5" i="180" s="1"/>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V5" i="180"/>
  <c r="BU5" i="180"/>
  <c r="BJ5" i="180"/>
  <c r="BI5" i="180"/>
  <c r="AW5" i="180"/>
  <c r="AV5" i="180"/>
  <c r="AJ37" i="179"/>
  <c r="BJ5" i="179" s="1"/>
  <c r="AI37" i="179"/>
  <c r="AH37" i="179"/>
  <c r="BH5" i="179" s="1"/>
  <c r="AG37" i="179"/>
  <c r="BG5" i="179" s="1"/>
  <c r="AF37" i="179"/>
  <c r="BF5" i="179" s="1"/>
  <c r="AE37" i="179"/>
  <c r="BE5" i="179" s="1"/>
  <c r="AD37" i="179"/>
  <c r="BD5" i="179" s="1"/>
  <c r="AC37" i="179"/>
  <c r="BC5" i="179" s="1"/>
  <c r="AB37" i="179"/>
  <c r="BB5" i="179" s="1"/>
  <c r="AA37" i="179"/>
  <c r="BA5" i="179" s="1"/>
  <c r="Z37" i="179"/>
  <c r="AZ5" i="179" s="1"/>
  <c r="Y37" i="179"/>
  <c r="AJ35" i="179"/>
  <c r="AI35" i="179"/>
  <c r="AH35" i="179"/>
  <c r="BT5" i="179" s="1"/>
  <c r="AG35" i="179"/>
  <c r="BS5" i="179" s="1"/>
  <c r="AF35" i="179"/>
  <c r="BR5" i="179" s="1"/>
  <c r="AE35" i="179"/>
  <c r="BQ5" i="179" s="1"/>
  <c r="AD35" i="179"/>
  <c r="BP5" i="179" s="1"/>
  <c r="AC35" i="179"/>
  <c r="BO5" i="179" s="1"/>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I5" i="179"/>
  <c r="AW5" i="179"/>
  <c r="AV5" i="179"/>
  <c r="AJ37" i="178"/>
  <c r="BJ5" i="178" s="1"/>
  <c r="AI37" i="178"/>
  <c r="BI5" i="178" s="1"/>
  <c r="AH37" i="178"/>
  <c r="BH5" i="178" s="1"/>
  <c r="AG37" i="178"/>
  <c r="BG5" i="178" s="1"/>
  <c r="AF37" i="178"/>
  <c r="BF5" i="178" s="1"/>
  <c r="AE37" i="178"/>
  <c r="BE5" i="178" s="1"/>
  <c r="K20" i="81" s="1"/>
  <c r="AD37" i="178"/>
  <c r="BD5" i="178" s="1"/>
  <c r="J20" i="81" s="1"/>
  <c r="AC37" i="178"/>
  <c r="BC5" i="178" s="1"/>
  <c r="AB37" i="178"/>
  <c r="BB5" i="178" s="1"/>
  <c r="AA37" i="178"/>
  <c r="BA5" i="178" s="1"/>
  <c r="Z37" i="178"/>
  <c r="AZ5" i="178" s="1"/>
  <c r="Y37" i="178"/>
  <c r="AJ35" i="178"/>
  <c r="BV5" i="178" s="1"/>
  <c r="AI35" i="178"/>
  <c r="BU5" i="178" s="1"/>
  <c r="AH35" i="178"/>
  <c r="BT5" i="178" s="1"/>
  <c r="AG35" i="178"/>
  <c r="BS5" i="178" s="1"/>
  <c r="AF35" i="178"/>
  <c r="BR5" i="178" s="1"/>
  <c r="AE35" i="178"/>
  <c r="BQ5" i="178" s="1"/>
  <c r="W20" i="81" s="1"/>
  <c r="AD35" i="178"/>
  <c r="BP5" i="178" s="1"/>
  <c r="V20" i="81" s="1"/>
  <c r="AC35" i="178"/>
  <c r="BO5" i="178" s="1"/>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AW5" i="178"/>
  <c r="AV5" i="178"/>
  <c r="AJ37" i="177"/>
  <c r="BJ5" i="177" s="1"/>
  <c r="AI37" i="177"/>
  <c r="BI5" i="177" s="1"/>
  <c r="AH37" i="177"/>
  <c r="BH5" i="177" s="1"/>
  <c r="AG37" i="177"/>
  <c r="BG5" i="177" s="1"/>
  <c r="AF37" i="177"/>
  <c r="BF5" i="177" s="1"/>
  <c r="AE37" i="177"/>
  <c r="BE5" i="177" s="1"/>
  <c r="AD37" i="177"/>
  <c r="BD5" i="177" s="1"/>
  <c r="AC37" i="177"/>
  <c r="BC5" i="177" s="1"/>
  <c r="AB37" i="177"/>
  <c r="BB5" i="177" s="1"/>
  <c r="AA37" i="177"/>
  <c r="BA5" i="177" s="1"/>
  <c r="Z37" i="177"/>
  <c r="AZ5" i="177" s="1"/>
  <c r="Y37" i="177"/>
  <c r="AJ35" i="177"/>
  <c r="BV5" i="177" s="1"/>
  <c r="AI35" i="177"/>
  <c r="BU5" i="177" s="1"/>
  <c r="AH35" i="177"/>
  <c r="BT5" i="177" s="1"/>
  <c r="AG35" i="177"/>
  <c r="BS5" i="177" s="1"/>
  <c r="AF35" i="177"/>
  <c r="BR5" i="177" s="1"/>
  <c r="AE35" i="177"/>
  <c r="BQ5" i="177" s="1"/>
  <c r="AD35" i="177"/>
  <c r="BP5" i="177" s="1"/>
  <c r="AC35" i="177"/>
  <c r="BO5" i="177" s="1"/>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AW5" i="177"/>
  <c r="AV5" i="177"/>
  <c r="AJ37" i="176"/>
  <c r="AI37" i="176"/>
  <c r="AH37" i="176"/>
  <c r="BH5" i="176" s="1"/>
  <c r="AG37" i="176"/>
  <c r="BG5" i="176" s="1"/>
  <c r="AF37" i="176"/>
  <c r="BF5" i="176" s="1"/>
  <c r="AE37" i="176"/>
  <c r="BE5" i="176" s="1"/>
  <c r="AD37" i="176"/>
  <c r="BD5" i="176" s="1"/>
  <c r="AC37" i="176"/>
  <c r="BC5" i="176" s="1"/>
  <c r="AB37" i="176"/>
  <c r="BB5" i="176" s="1"/>
  <c r="AA37" i="176"/>
  <c r="BA5" i="176" s="1"/>
  <c r="Z37" i="176"/>
  <c r="AZ5" i="176" s="1"/>
  <c r="Y37" i="176"/>
  <c r="AJ35" i="176"/>
  <c r="AI35" i="176"/>
  <c r="AH35" i="176"/>
  <c r="BT5" i="176" s="1"/>
  <c r="AG35" i="176"/>
  <c r="BS5" i="176" s="1"/>
  <c r="AF35" i="176"/>
  <c r="BR5" i="176" s="1"/>
  <c r="AE35" i="176"/>
  <c r="BQ5" i="176" s="1"/>
  <c r="AD35" i="176"/>
  <c r="BP5" i="176" s="1"/>
  <c r="AC35" i="176"/>
  <c r="BO5" i="176" s="1"/>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V5" i="176"/>
  <c r="BU5" i="176"/>
  <c r="BJ5" i="176"/>
  <c r="BI5" i="176"/>
  <c r="AW5" i="176"/>
  <c r="AV5" i="176"/>
  <c r="AJ37" i="175"/>
  <c r="BJ5" i="175" s="1"/>
  <c r="AI37" i="175"/>
  <c r="BI5" i="175" s="1"/>
  <c r="AH37" i="175"/>
  <c r="BH5" i="175" s="1"/>
  <c r="AG37" i="175"/>
  <c r="BG5" i="175" s="1"/>
  <c r="AF37" i="175"/>
  <c r="BF5" i="175" s="1"/>
  <c r="AE37" i="175"/>
  <c r="BE5" i="175" s="1"/>
  <c r="AD37" i="175"/>
  <c r="BD5" i="175" s="1"/>
  <c r="AC37" i="175"/>
  <c r="BC5" i="175" s="1"/>
  <c r="AB37" i="175"/>
  <c r="BB5" i="175" s="1"/>
  <c r="AA37" i="175"/>
  <c r="BA5" i="175" s="1"/>
  <c r="Z37" i="175"/>
  <c r="AZ5" i="175" s="1"/>
  <c r="Y37" i="175"/>
  <c r="AJ35" i="175"/>
  <c r="BV5" i="175" s="1"/>
  <c r="AI35" i="175"/>
  <c r="BU5" i="175" s="1"/>
  <c r="AH35" i="175"/>
  <c r="BT5" i="175" s="1"/>
  <c r="AG35" i="175"/>
  <c r="BS5" i="175" s="1"/>
  <c r="AF35" i="175"/>
  <c r="BR5" i="175" s="1"/>
  <c r="AE35" i="175"/>
  <c r="BQ5" i="175" s="1"/>
  <c r="AD35" i="175"/>
  <c r="BP5" i="175" s="1"/>
  <c r="AC35" i="175"/>
  <c r="BO5" i="175" s="1"/>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AW5" i="175"/>
  <c r="AV5" i="175"/>
  <c r="AJ37" i="174"/>
  <c r="BJ5" i="174" s="1"/>
  <c r="AI37" i="174"/>
  <c r="BI5" i="174" s="1"/>
  <c r="AH37" i="174"/>
  <c r="BH5" i="174" s="1"/>
  <c r="AG37" i="174"/>
  <c r="BG5" i="174" s="1"/>
  <c r="AF37" i="174"/>
  <c r="BF5" i="174" s="1"/>
  <c r="AE37" i="174"/>
  <c r="BE5" i="174" s="1"/>
  <c r="AD37" i="174"/>
  <c r="BD5" i="174" s="1"/>
  <c r="AC37" i="174"/>
  <c r="BC5" i="174" s="1"/>
  <c r="AB37" i="174"/>
  <c r="BB5" i="174" s="1"/>
  <c r="AA37" i="174"/>
  <c r="BA5" i="174" s="1"/>
  <c r="Z37" i="174"/>
  <c r="AZ5" i="174" s="1"/>
  <c r="Y37" i="174"/>
  <c r="AJ35" i="174"/>
  <c r="BV5" i="174" s="1"/>
  <c r="AI35" i="174"/>
  <c r="BU5" i="174" s="1"/>
  <c r="AH35" i="174"/>
  <c r="BT5" i="174" s="1"/>
  <c r="AG35" i="174"/>
  <c r="BS5" i="174" s="1"/>
  <c r="AF35" i="174"/>
  <c r="BR5" i="174" s="1"/>
  <c r="AE35" i="174"/>
  <c r="BQ5" i="174" s="1"/>
  <c r="AD35" i="174"/>
  <c r="BP5" i="174" s="1"/>
  <c r="AC35" i="174"/>
  <c r="BO5" i="174" s="1"/>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AW5" i="174"/>
  <c r="AV5" i="174"/>
  <c r="AJ37" i="173"/>
  <c r="BJ5" i="173" s="1"/>
  <c r="AI37" i="173"/>
  <c r="AH37" i="173"/>
  <c r="AG37" i="173"/>
  <c r="AF37" i="173"/>
  <c r="BF5" i="173" s="1"/>
  <c r="AE37" i="173"/>
  <c r="BE5" i="173" s="1"/>
  <c r="AD37" i="173"/>
  <c r="BD5" i="173" s="1"/>
  <c r="AC37" i="173"/>
  <c r="BC5" i="173" s="1"/>
  <c r="AB37" i="173"/>
  <c r="BB5" i="173" s="1"/>
  <c r="AA37" i="173"/>
  <c r="BA5" i="173" s="1"/>
  <c r="Z37" i="173"/>
  <c r="AZ5" i="173" s="1"/>
  <c r="Y37" i="173"/>
  <c r="BL5" i="173" s="1"/>
  <c r="AJ35" i="173"/>
  <c r="AI35" i="173"/>
  <c r="AH35" i="173"/>
  <c r="AG35" i="173"/>
  <c r="AF35" i="173"/>
  <c r="BR5" i="173" s="1"/>
  <c r="AE35" i="173"/>
  <c r="BQ5" i="173" s="1"/>
  <c r="AD35" i="173"/>
  <c r="BP5" i="173" s="1"/>
  <c r="AC35" i="173"/>
  <c r="BO5" i="173" s="1"/>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V5" i="173"/>
  <c r="BU5" i="173"/>
  <c r="BT5" i="173"/>
  <c r="BS5" i="173"/>
  <c r="BI5" i="173"/>
  <c r="BH5" i="173"/>
  <c r="BG5" i="173"/>
  <c r="AW5" i="173"/>
  <c r="AV5" i="173"/>
  <c r="AJ37" i="172"/>
  <c r="BJ5" i="172" s="1"/>
  <c r="AI37" i="172"/>
  <c r="BI5" i="172" s="1"/>
  <c r="AH37" i="172"/>
  <c r="BH5" i="172" s="1"/>
  <c r="AG37" i="172"/>
  <c r="BG5" i="172" s="1"/>
  <c r="AF37" i="172"/>
  <c r="BF5" i="172" s="1"/>
  <c r="AE37" i="172"/>
  <c r="BE5" i="172" s="1"/>
  <c r="AD37" i="172"/>
  <c r="BD5" i="172" s="1"/>
  <c r="AC37" i="172"/>
  <c r="BC5" i="172" s="1"/>
  <c r="AB37" i="172"/>
  <c r="BB5" i="172" s="1"/>
  <c r="AA37" i="172"/>
  <c r="BA5" i="172" s="1"/>
  <c r="Z37" i="172"/>
  <c r="AZ5" i="172" s="1"/>
  <c r="Y37" i="172"/>
  <c r="AJ35" i="172"/>
  <c r="BV5" i="172" s="1"/>
  <c r="AI35" i="172"/>
  <c r="BU5" i="172" s="1"/>
  <c r="AH35" i="172"/>
  <c r="BT5" i="172" s="1"/>
  <c r="AG35" i="172"/>
  <c r="BS5" i="172" s="1"/>
  <c r="AF35" i="172"/>
  <c r="BR5" i="172" s="1"/>
  <c r="AE35" i="172"/>
  <c r="BQ5" i="172" s="1"/>
  <c r="AD35" i="172"/>
  <c r="BP5" i="172" s="1"/>
  <c r="AC35" i="172"/>
  <c r="BO5" i="172" s="1"/>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AW5" i="172"/>
  <c r="AV5" i="172"/>
  <c r="AJ37" i="171"/>
  <c r="BJ5" i="171" s="1"/>
  <c r="AI37" i="171"/>
  <c r="AH37" i="171"/>
  <c r="BH5" i="171" s="1"/>
  <c r="AG37" i="171"/>
  <c r="BG5" i="171" s="1"/>
  <c r="AF37" i="171"/>
  <c r="BF5" i="171" s="1"/>
  <c r="AE37" i="171"/>
  <c r="BE5" i="171" s="1"/>
  <c r="AD37" i="171"/>
  <c r="BD5" i="171" s="1"/>
  <c r="AC37" i="171"/>
  <c r="BC5" i="171" s="1"/>
  <c r="AB37" i="171"/>
  <c r="BB5" i="171" s="1"/>
  <c r="AA37" i="171"/>
  <c r="BA5" i="171" s="1"/>
  <c r="Z37" i="171"/>
  <c r="AZ5" i="171" s="1"/>
  <c r="Y37" i="171"/>
  <c r="AJ35" i="171"/>
  <c r="BV5" i="171" s="1"/>
  <c r="AI35" i="171"/>
  <c r="BU5" i="171" s="1"/>
  <c r="AH35" i="171"/>
  <c r="BT5" i="171" s="1"/>
  <c r="AG35" i="171"/>
  <c r="BS5" i="171" s="1"/>
  <c r="AF35" i="171"/>
  <c r="BR5" i="171" s="1"/>
  <c r="AE35" i="171"/>
  <c r="BQ5" i="171" s="1"/>
  <c r="AD35" i="171"/>
  <c r="BP5" i="171" s="1"/>
  <c r="AC35" i="171"/>
  <c r="BO5" i="171" s="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I5" i="171"/>
  <c r="AW5" i="171"/>
  <c r="AV5" i="171"/>
  <c r="AJ37" i="170"/>
  <c r="AI37" i="170"/>
  <c r="AH37" i="170"/>
  <c r="BH5" i="170" s="1"/>
  <c r="AG37" i="170"/>
  <c r="BG5" i="170" s="1"/>
  <c r="AF37" i="170"/>
  <c r="BF5" i="170" s="1"/>
  <c r="AE37" i="170"/>
  <c r="BE5" i="170" s="1"/>
  <c r="AD37" i="170"/>
  <c r="BD5" i="170" s="1"/>
  <c r="AC37" i="170"/>
  <c r="BC5" i="170" s="1"/>
  <c r="AB37" i="170"/>
  <c r="BB5" i="170" s="1"/>
  <c r="AA37" i="170"/>
  <c r="BA5" i="170" s="1"/>
  <c r="Z37" i="170"/>
  <c r="AZ5" i="170" s="1"/>
  <c r="Y37" i="170"/>
  <c r="AJ35" i="170"/>
  <c r="AI35" i="170"/>
  <c r="AH35" i="170"/>
  <c r="BT5" i="170" s="1"/>
  <c r="AG35" i="170"/>
  <c r="AF35" i="170"/>
  <c r="BR5" i="170" s="1"/>
  <c r="AE35" i="170"/>
  <c r="BQ5" i="170" s="1"/>
  <c r="AD35" i="170"/>
  <c r="BP5" i="170" s="1"/>
  <c r="AC35" i="170"/>
  <c r="BO5" i="170" s="1"/>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V5" i="170"/>
  <c r="BU5" i="170"/>
  <c r="BS5" i="170"/>
  <c r="BJ5" i="170"/>
  <c r="BI5" i="170"/>
  <c r="AW5" i="170"/>
  <c r="AV5" i="170"/>
  <c r="AJ37" i="169"/>
  <c r="BJ5" i="169" s="1"/>
  <c r="AI37" i="169"/>
  <c r="AH37" i="169"/>
  <c r="AG37" i="169"/>
  <c r="BG5" i="169" s="1"/>
  <c r="AF37" i="169"/>
  <c r="BF5" i="169" s="1"/>
  <c r="AE37" i="169"/>
  <c r="BE5" i="169" s="1"/>
  <c r="AD37" i="169"/>
  <c r="BD5" i="169" s="1"/>
  <c r="AC37" i="169"/>
  <c r="BC5" i="169" s="1"/>
  <c r="AB37" i="169"/>
  <c r="BB5" i="169" s="1"/>
  <c r="AA37" i="169"/>
  <c r="BA5" i="169" s="1"/>
  <c r="Z37" i="169"/>
  <c r="AZ5" i="169" s="1"/>
  <c r="Y37" i="169"/>
  <c r="AJ35" i="169"/>
  <c r="AI35" i="169"/>
  <c r="AH35" i="169"/>
  <c r="AG35" i="169"/>
  <c r="AF35" i="169"/>
  <c r="BR5" i="169" s="1"/>
  <c r="AE35" i="169"/>
  <c r="BQ5" i="169" s="1"/>
  <c r="AD35" i="169"/>
  <c r="BP5" i="169" s="1"/>
  <c r="AC35" i="169"/>
  <c r="BO5" i="169" s="1"/>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S5" i="169"/>
  <c r="BI5" i="169"/>
  <c r="BH5" i="169"/>
  <c r="AW5" i="169"/>
  <c r="AV5" i="169"/>
  <c r="AJ37" i="168"/>
  <c r="AI37" i="168"/>
  <c r="AH37" i="168"/>
  <c r="BH5" i="168" s="1"/>
  <c r="AG37" i="168"/>
  <c r="BG5" i="168" s="1"/>
  <c r="AF37" i="168"/>
  <c r="BF5" i="168" s="1"/>
  <c r="AE37" i="168"/>
  <c r="BE5" i="168" s="1"/>
  <c r="AD37" i="168"/>
  <c r="BD5" i="168" s="1"/>
  <c r="AC37" i="168"/>
  <c r="AB37" i="168"/>
  <c r="BB5" i="168" s="1"/>
  <c r="AA37" i="168"/>
  <c r="BA5" i="168" s="1"/>
  <c r="Z37" i="168"/>
  <c r="AZ5" i="168" s="1"/>
  <c r="Y37" i="168"/>
  <c r="AM35" i="168" s="1"/>
  <c r="AX5" i="168" s="1"/>
  <c r="AJ35" i="168"/>
  <c r="AI35" i="168"/>
  <c r="AH35" i="168"/>
  <c r="BT5" i="168" s="1"/>
  <c r="AG35" i="168"/>
  <c r="BS5" i="168" s="1"/>
  <c r="AF35" i="168"/>
  <c r="BR5" i="168" s="1"/>
  <c r="AE35" i="168"/>
  <c r="BQ5" i="168" s="1"/>
  <c r="AD35" i="168"/>
  <c r="AC35" i="168"/>
  <c r="BO5" i="168" s="1"/>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V5" i="168"/>
  <c r="BU5" i="168"/>
  <c r="BP5" i="168"/>
  <c r="BJ5" i="168"/>
  <c r="BI5" i="168"/>
  <c r="BC5" i="168"/>
  <c r="AW5" i="168"/>
  <c r="AV5" i="168"/>
  <c r="AM35" i="181" l="1"/>
  <c r="AX5" i="181" s="1"/>
  <c r="AM35" i="180"/>
  <c r="AX5" i="180" s="1"/>
  <c r="AM35" i="179"/>
  <c r="AX5" i="179" s="1"/>
  <c r="AM35" i="178"/>
  <c r="AX5" i="178" s="1"/>
  <c r="D20" i="81" s="1"/>
  <c r="AM35" i="177"/>
  <c r="AX5" i="177" s="1"/>
  <c r="AM35" i="176"/>
  <c r="AX5" i="176" s="1"/>
  <c r="AM35" i="175"/>
  <c r="AX5" i="175" s="1"/>
  <c r="AM35" i="174"/>
  <c r="AX5" i="174" s="1"/>
  <c r="AM35" i="173"/>
  <c r="AX5" i="173" s="1"/>
  <c r="AM35" i="172"/>
  <c r="AX5" i="172" s="1"/>
  <c r="AM35" i="171"/>
  <c r="AX5" i="171" s="1"/>
  <c r="AM35" i="170"/>
  <c r="AX5" i="170" s="1"/>
  <c r="AM35" i="169"/>
  <c r="AX5" i="169" s="1"/>
  <c r="BM5" i="182"/>
  <c r="BN5" i="182"/>
  <c r="AY5" i="182"/>
  <c r="BK5" i="182"/>
  <c r="BL5" i="182"/>
  <c r="BK5" i="181"/>
  <c r="BM5" i="181"/>
  <c r="BN5" i="181"/>
  <c r="AY5" i="181"/>
  <c r="BL5" i="181"/>
  <c r="BN5" i="180"/>
  <c r="AY5" i="180"/>
  <c r="BK5" i="180"/>
  <c r="BL5" i="180"/>
  <c r="BM5" i="180"/>
  <c r="BM5" i="179"/>
  <c r="BN5" i="179"/>
  <c r="AY5" i="179"/>
  <c r="BK5" i="179"/>
  <c r="BL5" i="179"/>
  <c r="AY5" i="178"/>
  <c r="BK5" i="178"/>
  <c r="BL5" i="178"/>
  <c r="BM5" i="178"/>
  <c r="BN5" i="178"/>
  <c r="BM5" i="177"/>
  <c r="BN5" i="177"/>
  <c r="AY5" i="177"/>
  <c r="BK5" i="177"/>
  <c r="BL5" i="177"/>
  <c r="AY5" i="176"/>
  <c r="BK5" i="176"/>
  <c r="BL5" i="176"/>
  <c r="BN5" i="176"/>
  <c r="BM5" i="176"/>
  <c r="AY5" i="175"/>
  <c r="BK5" i="175"/>
  <c r="BL5" i="175"/>
  <c r="BM5" i="175"/>
  <c r="BN5" i="175"/>
  <c r="AY5" i="174"/>
  <c r="BL5" i="174"/>
  <c r="BK5" i="174"/>
  <c r="BM5" i="174"/>
  <c r="BN5" i="174"/>
  <c r="BM5" i="173"/>
  <c r="BN5" i="173"/>
  <c r="AY5" i="173"/>
  <c r="BK5" i="173"/>
  <c r="BN5" i="172"/>
  <c r="AY5" i="172"/>
  <c r="BK5" i="172"/>
  <c r="BL5" i="172"/>
  <c r="BM5" i="172"/>
  <c r="BM5" i="171"/>
  <c r="BL5" i="171"/>
  <c r="BN5" i="171"/>
  <c r="AY5" i="171"/>
  <c r="BK5" i="171"/>
  <c r="AY5" i="170"/>
  <c r="BM5" i="170"/>
  <c r="BN5" i="170"/>
  <c r="BK5" i="170"/>
  <c r="BL5" i="170"/>
  <c r="BN5" i="169"/>
  <c r="BL5" i="169"/>
  <c r="BM5" i="169"/>
  <c r="AY5" i="169"/>
  <c r="BK5" i="169"/>
  <c r="BM5" i="168"/>
  <c r="AY5" i="168"/>
  <c r="BK5" i="168"/>
  <c r="BL5" i="168"/>
  <c r="BN5" i="168"/>
  <c r="G44" i="81" l="1"/>
  <c r="E44" i="81"/>
  <c r="AE7" i="57" l="1"/>
  <c r="AF7" i="57" l="1"/>
  <c r="AG7" i="57" s="1"/>
  <c r="T44" i="81"/>
  <c r="S44" i="81"/>
  <c r="R44" i="81"/>
  <c r="J44" i="81"/>
  <c r="P44" i="81"/>
  <c r="Q44" i="81"/>
  <c r="Z44" i="81"/>
  <c r="U44" i="81"/>
  <c r="M44" i="81"/>
  <c r="AH7" i="57" l="1"/>
  <c r="AI7" i="57" s="1"/>
  <c r="AB44" i="81" l="1"/>
  <c r="AA44" i="81"/>
  <c r="Y44" i="81"/>
  <c r="X44" i="81" l="1"/>
  <c r="W44" i="81"/>
  <c r="V44" i="81"/>
  <c r="O44" i="81"/>
  <c r="N44" i="81"/>
  <c r="L44" i="81"/>
  <c r="K44" i="81"/>
  <c r="I44" i="81"/>
  <c r="H44" i="81"/>
  <c r="F44" i="81"/>
  <c r="K45" i="81" l="1"/>
  <c r="G45" i="81"/>
  <c r="O45" i="81"/>
  <c r="AE8" i="57"/>
  <c r="AF8" i="57" s="1"/>
  <c r="AG8" i="57" l="1"/>
  <c r="AH8" i="57" s="1"/>
  <c r="AI8" i="57" s="1"/>
</calcChain>
</file>

<file path=xl/sharedStrings.xml><?xml version="1.0" encoding="utf-8"?>
<sst xmlns="http://schemas.openxmlformats.org/spreadsheetml/2006/main" count="7234" uniqueCount="724">
  <si>
    <t>■トンネル台帳  トンネル諸元、非常用施設諸元　【様式A-1】</t>
    <rPh sb="5" eb="7">
      <t>ダイチョウ</t>
    </rPh>
    <rPh sb="25" eb="27">
      <t>ヨウシキ</t>
    </rPh>
    <phoneticPr fontId="5"/>
  </si>
  <si>
    <t>施設ID</t>
    <rPh sb="0" eb="2">
      <t>シセツ</t>
    </rPh>
    <phoneticPr fontId="10"/>
  </si>
  <si>
    <t>フリガナ</t>
    <phoneticPr fontId="5"/>
  </si>
  <si>
    <t>路線名</t>
    <phoneticPr fontId="9"/>
  </si>
  <si>
    <t>管理者名</t>
    <rPh sb="0" eb="4">
      <t>カンリシャメイ</t>
    </rPh>
    <phoneticPr fontId="9"/>
  </si>
  <si>
    <t>緊急輸送道路</t>
  </si>
  <si>
    <t>名　称</t>
    <rPh sb="0" eb="1">
      <t>メイ</t>
    </rPh>
    <rPh sb="2" eb="3">
      <t>ショウ</t>
    </rPh>
    <phoneticPr fontId="9"/>
  </si>
  <si>
    <t>代替路の有無</t>
  </si>
  <si>
    <t>所在地</t>
    <rPh sb="0" eb="3">
      <t>ショザイチ</t>
    </rPh>
    <phoneticPr fontId="9"/>
  </si>
  <si>
    <t>自</t>
    <rPh sb="0" eb="1">
      <t>ジ</t>
    </rPh>
    <phoneticPr fontId="9"/>
  </si>
  <si>
    <t>作成者</t>
    <rPh sb="0" eb="3">
      <t>サクセイシャ</t>
    </rPh>
    <phoneticPr fontId="9"/>
  </si>
  <si>
    <t>作成年月日</t>
    <rPh sb="0" eb="2">
      <t>サクセイ</t>
    </rPh>
    <rPh sb="2" eb="5">
      <t>ネンガッピ</t>
    </rPh>
    <phoneticPr fontId="9"/>
  </si>
  <si>
    <t>トンネル延長</t>
    <phoneticPr fontId="9"/>
  </si>
  <si>
    <t>L=</t>
    <phoneticPr fontId="9"/>
  </si>
  <si>
    <t>ｍ</t>
    <phoneticPr fontId="9"/>
  </si>
  <si>
    <t>至</t>
    <rPh sb="0" eb="1">
      <t>イタ</t>
    </rPh>
    <phoneticPr fontId="9"/>
  </si>
  <si>
    <t>ﾄﾝﾈﾙの分類</t>
    <rPh sb="5" eb="7">
      <t>ブンルイ</t>
    </rPh>
    <phoneticPr fontId="9"/>
  </si>
  <si>
    <t>起点</t>
    <rPh sb="0" eb="2">
      <t>キテン</t>
    </rPh>
    <phoneticPr fontId="5"/>
  </si>
  <si>
    <t>緯度</t>
    <rPh sb="0" eb="2">
      <t>いど</t>
    </rPh>
    <phoneticPr fontId="5" type="Hiragana"/>
  </si>
  <si>
    <t>完成年月日</t>
    <rPh sb="0" eb="2">
      <t>カンセイ</t>
    </rPh>
    <rPh sb="2" eb="5">
      <t>ネンガッピ</t>
    </rPh>
    <phoneticPr fontId="9"/>
  </si>
  <si>
    <t>舗装</t>
    <rPh sb="0" eb="2">
      <t>ホソウ</t>
    </rPh>
    <phoneticPr fontId="5"/>
  </si>
  <si>
    <t>種　別</t>
    <rPh sb="0" eb="1">
      <t>タネ</t>
    </rPh>
    <rPh sb="2" eb="3">
      <t>ベツ</t>
    </rPh>
    <phoneticPr fontId="5"/>
  </si>
  <si>
    <t>トンネル非常用施設</t>
    <rPh sb="4" eb="7">
      <t>ヒジョウヨウ</t>
    </rPh>
    <rPh sb="7" eb="9">
      <t>シセツ</t>
    </rPh>
    <phoneticPr fontId="5"/>
  </si>
  <si>
    <t>施設の内訳</t>
    <rPh sb="0" eb="2">
      <t>シセツ</t>
    </rPh>
    <rPh sb="3" eb="5">
      <t>ウチワケ</t>
    </rPh>
    <phoneticPr fontId="5"/>
  </si>
  <si>
    <t>種別・方式</t>
    <rPh sb="0" eb="2">
      <t>シュベツ</t>
    </rPh>
    <rPh sb="3" eb="5">
      <t>ホウシキ</t>
    </rPh>
    <phoneticPr fontId="5"/>
  </si>
  <si>
    <t>型式</t>
    <rPh sb="0" eb="2">
      <t>ケイシキ</t>
    </rPh>
    <phoneticPr fontId="5"/>
  </si>
  <si>
    <t>個数</t>
    <rPh sb="0" eb="2">
      <t>コスウ</t>
    </rPh>
    <phoneticPr fontId="5"/>
  </si>
  <si>
    <t>更新年度</t>
    <rPh sb="0" eb="2">
      <t>こうしん</t>
    </rPh>
    <rPh sb="2" eb="4">
      <t>ねんど</t>
    </rPh>
    <phoneticPr fontId="5" type="Hiragana"/>
  </si>
  <si>
    <t>経度</t>
    <rPh sb="0" eb="2">
      <t>けいど</t>
    </rPh>
    <phoneticPr fontId="5" type="Hiragana"/>
  </si>
  <si>
    <t>供用年月日</t>
    <rPh sb="0" eb="2">
      <t>キョウヨウ</t>
    </rPh>
    <rPh sb="2" eb="5">
      <t>ネンガッピ</t>
    </rPh>
    <phoneticPr fontId="9"/>
  </si>
  <si>
    <t>厚　さ</t>
    <rPh sb="0" eb="1">
      <t>アツ</t>
    </rPh>
    <phoneticPr fontId="5"/>
  </si>
  <si>
    <t>通報設備</t>
    <rPh sb="0" eb="2">
      <t>ツウホウ</t>
    </rPh>
    <rPh sb="2" eb="4">
      <t>セツビ</t>
    </rPh>
    <phoneticPr fontId="5"/>
  </si>
  <si>
    <t>通話型通報設備</t>
    <rPh sb="0" eb="2">
      <t>ツウワ</t>
    </rPh>
    <rPh sb="2" eb="3">
      <t>ガタ</t>
    </rPh>
    <rPh sb="3" eb="5">
      <t>ツウホウ</t>
    </rPh>
    <rPh sb="5" eb="7">
      <t>セツビ</t>
    </rPh>
    <phoneticPr fontId="5"/>
  </si>
  <si>
    <t>終点</t>
    <rPh sb="0" eb="2">
      <t>シュウテン</t>
    </rPh>
    <phoneticPr fontId="5"/>
  </si>
  <si>
    <t>トンネル区分</t>
    <rPh sb="4" eb="6">
      <t>クブン</t>
    </rPh>
    <phoneticPr fontId="5"/>
  </si>
  <si>
    <t>面　積</t>
    <rPh sb="0" eb="1">
      <t>メン</t>
    </rPh>
    <rPh sb="2" eb="3">
      <t>セキ</t>
    </rPh>
    <phoneticPr fontId="5"/>
  </si>
  <si>
    <t>操作型通報設備</t>
    <rPh sb="0" eb="2">
      <t>ソウサ</t>
    </rPh>
    <rPh sb="2" eb="3">
      <t>ガタ</t>
    </rPh>
    <rPh sb="3" eb="5">
      <t>ツウホウ</t>
    </rPh>
    <rPh sb="5" eb="7">
      <t>セツビ</t>
    </rPh>
    <phoneticPr fontId="5"/>
  </si>
  <si>
    <t>内装種類</t>
    <rPh sb="0" eb="2">
      <t>ナイソウ</t>
    </rPh>
    <rPh sb="2" eb="4">
      <t>シュルイ</t>
    </rPh>
    <phoneticPr fontId="5"/>
  </si>
  <si>
    <t>更新年次</t>
    <rPh sb="0" eb="2">
      <t>コウシン</t>
    </rPh>
    <rPh sb="2" eb="4">
      <t>ネンジ</t>
    </rPh>
    <phoneticPr fontId="5"/>
  </si>
  <si>
    <t>自動通報設備</t>
    <rPh sb="0" eb="2">
      <t>ジドウ</t>
    </rPh>
    <rPh sb="2" eb="4">
      <t>ツウホウ</t>
    </rPh>
    <rPh sb="4" eb="6">
      <t>セツビ</t>
    </rPh>
    <phoneticPr fontId="5"/>
  </si>
  <si>
    <t>一般有料区分</t>
    <rPh sb="0" eb="2">
      <t>イッパン</t>
    </rPh>
    <rPh sb="2" eb="4">
      <t>ユウリョウ</t>
    </rPh>
    <rPh sb="4" eb="6">
      <t>クブン</t>
    </rPh>
    <phoneticPr fontId="5"/>
  </si>
  <si>
    <t>天井板種類</t>
    <rPh sb="0" eb="2">
      <t>テンジョウ</t>
    </rPh>
    <rPh sb="2" eb="3">
      <t>バン</t>
    </rPh>
    <rPh sb="3" eb="5">
      <t>シュルイ</t>
    </rPh>
    <phoneticPr fontId="5"/>
  </si>
  <si>
    <t>排水</t>
    <rPh sb="0" eb="2">
      <t>ハイスイ</t>
    </rPh>
    <phoneticPr fontId="5"/>
  </si>
  <si>
    <t>警報設備</t>
    <rPh sb="0" eb="2">
      <t>ケイホウ</t>
    </rPh>
    <rPh sb="2" eb="4">
      <t>セツビ</t>
    </rPh>
    <phoneticPr fontId="5"/>
  </si>
  <si>
    <t>非常警報設備</t>
    <rPh sb="0" eb="2">
      <t>ヒジョウ</t>
    </rPh>
    <rPh sb="2" eb="4">
      <t>ケイホウ</t>
    </rPh>
    <rPh sb="4" eb="6">
      <t>セツビ</t>
    </rPh>
    <phoneticPr fontId="5"/>
  </si>
  <si>
    <t>土かぶり</t>
    <rPh sb="0" eb="1">
      <t>ツチ</t>
    </rPh>
    <phoneticPr fontId="5"/>
  </si>
  <si>
    <t>m</t>
  </si>
  <si>
    <t>坑門</t>
    <rPh sb="0" eb="2">
      <t>コウモン</t>
    </rPh>
    <phoneticPr fontId="5"/>
  </si>
  <si>
    <t>形式</t>
    <rPh sb="0" eb="2">
      <t>ケイシキ</t>
    </rPh>
    <phoneticPr fontId="5"/>
  </si>
  <si>
    <t>消火設備</t>
    <rPh sb="0" eb="2">
      <t>ショウカ</t>
    </rPh>
    <rPh sb="2" eb="4">
      <t>セツビ</t>
    </rPh>
    <phoneticPr fontId="5"/>
  </si>
  <si>
    <t>消 火 器</t>
    <rPh sb="0" eb="1">
      <t>ケ</t>
    </rPh>
    <rPh sb="2" eb="3">
      <t>ヒ</t>
    </rPh>
    <rPh sb="4" eb="5">
      <t>ウツワ</t>
    </rPh>
    <phoneticPr fontId="5"/>
  </si>
  <si>
    <t>内空断面積</t>
    <rPh sb="0" eb="1">
      <t>ナイ</t>
    </rPh>
    <rPh sb="1" eb="2">
      <t>クウ</t>
    </rPh>
    <rPh sb="2" eb="5">
      <t>ダンメンセキ</t>
    </rPh>
    <phoneticPr fontId="5"/>
  </si>
  <si>
    <t>m2</t>
  </si>
  <si>
    <t>延長</t>
    <rPh sb="0" eb="2">
      <t>エンチョウ</t>
    </rPh>
    <phoneticPr fontId="5"/>
  </si>
  <si>
    <t>m</t>
    <phoneticPr fontId="5" type="Hiragana"/>
  </si>
  <si>
    <t>施設</t>
    <rPh sb="0" eb="2">
      <t>シセツ</t>
    </rPh>
    <phoneticPr fontId="5"/>
  </si>
  <si>
    <t>消火栓設備</t>
    <rPh sb="0" eb="1">
      <t>ケ</t>
    </rPh>
    <rPh sb="1" eb="2">
      <t>ヒ</t>
    </rPh>
    <rPh sb="2" eb="3">
      <t>セン</t>
    </rPh>
    <rPh sb="3" eb="5">
      <t>セツビ</t>
    </rPh>
    <phoneticPr fontId="5"/>
  </si>
  <si>
    <t>交 通 量</t>
    <rPh sb="0" eb="1">
      <t>コウ</t>
    </rPh>
    <rPh sb="2" eb="3">
      <t>ツウ</t>
    </rPh>
    <rPh sb="4" eb="5">
      <t>リョウ</t>
    </rPh>
    <phoneticPr fontId="5"/>
  </si>
  <si>
    <t>台/日</t>
  </si>
  <si>
    <t>道路附属物等</t>
    <rPh sb="0" eb="2">
      <t>ドウロ</t>
    </rPh>
    <rPh sb="2" eb="4">
      <t>フゾク</t>
    </rPh>
    <rPh sb="4" eb="5">
      <t>ブツ</t>
    </rPh>
    <rPh sb="5" eb="6">
      <t>トウ</t>
    </rPh>
    <phoneticPr fontId="5"/>
  </si>
  <si>
    <t>照明</t>
    <rPh sb="0" eb="2">
      <t>ショウメイ</t>
    </rPh>
    <phoneticPr fontId="5"/>
  </si>
  <si>
    <t>避難誘導設備</t>
    <rPh sb="0" eb="2">
      <t>ヒナン</t>
    </rPh>
    <rPh sb="2" eb="4">
      <t>ユウドウ</t>
    </rPh>
    <rPh sb="4" eb="5">
      <t>セツ</t>
    </rPh>
    <rPh sb="5" eb="6">
      <t>ビ</t>
    </rPh>
    <phoneticPr fontId="5"/>
  </si>
  <si>
    <t>誘導表示設備</t>
    <rPh sb="0" eb="2">
      <t>ユウドウ</t>
    </rPh>
    <rPh sb="2" eb="4">
      <t>ヒョウジ</t>
    </rPh>
    <rPh sb="4" eb="6">
      <t>セツビ</t>
    </rPh>
    <phoneticPr fontId="5"/>
  </si>
  <si>
    <t>道 路 幅</t>
    <rPh sb="0" eb="1">
      <t>ミチ</t>
    </rPh>
    <rPh sb="2" eb="3">
      <t>ミチ</t>
    </rPh>
    <rPh sb="4" eb="5">
      <t>ハバ</t>
    </rPh>
    <phoneticPr fontId="5"/>
  </si>
  <si>
    <t>換気</t>
    <rPh sb="0" eb="2">
      <t>カンキ</t>
    </rPh>
    <phoneticPr fontId="5"/>
  </si>
  <si>
    <t>避難情報提供設備</t>
    <rPh sb="0" eb="4">
      <t>ヒナンジョウホウ</t>
    </rPh>
    <rPh sb="4" eb="6">
      <t>テイキョウ</t>
    </rPh>
    <rPh sb="6" eb="8">
      <t>セツビ</t>
    </rPh>
    <phoneticPr fontId="5"/>
  </si>
  <si>
    <t>幅　員</t>
    <rPh sb="0" eb="1">
      <t>ハバ</t>
    </rPh>
    <rPh sb="2" eb="3">
      <t>イン</t>
    </rPh>
    <phoneticPr fontId="5"/>
  </si>
  <si>
    <t>車 道 幅</t>
    <rPh sb="0" eb="1">
      <t>クルマ</t>
    </rPh>
    <rPh sb="2" eb="3">
      <t>ミチ</t>
    </rPh>
    <rPh sb="4" eb="5">
      <t>ハバ</t>
    </rPh>
    <phoneticPr fontId="5"/>
  </si>
  <si>
    <t>竣工巻厚</t>
    <rPh sb="0" eb="2">
      <t>シュンコウ</t>
    </rPh>
    <rPh sb="2" eb="3">
      <t>マ</t>
    </rPh>
    <rPh sb="3" eb="4">
      <t>アツ</t>
    </rPh>
    <phoneticPr fontId="5"/>
  </si>
  <si>
    <t>アーチ</t>
    <phoneticPr fontId="5"/>
  </si>
  <si>
    <t>cm</t>
    <phoneticPr fontId="5" type="Hiragana"/>
  </si>
  <si>
    <t>標識</t>
    <rPh sb="0" eb="2">
      <t>ヒョウシキ</t>
    </rPh>
    <phoneticPr fontId="5"/>
  </si>
  <si>
    <t>側　壁</t>
    <rPh sb="0" eb="1">
      <t>ガワ</t>
    </rPh>
    <rPh sb="2" eb="3">
      <t>カベ</t>
    </rPh>
    <phoneticPr fontId="5"/>
  </si>
  <si>
    <t>警報表示板</t>
    <rPh sb="0" eb="2">
      <t>ケイホウ</t>
    </rPh>
    <rPh sb="2" eb="5">
      <t>ヒョウジバン</t>
    </rPh>
    <phoneticPr fontId="5"/>
  </si>
  <si>
    <t>避難通路</t>
    <rPh sb="0" eb="2">
      <t>ヒナン</t>
    </rPh>
    <rPh sb="2" eb="4">
      <t>ツウロ</t>
    </rPh>
    <phoneticPr fontId="5"/>
  </si>
  <si>
    <t>歩道等幅</t>
    <rPh sb="0" eb="1">
      <t>ホ</t>
    </rPh>
    <rPh sb="1" eb="2">
      <t>ミチ</t>
    </rPh>
    <rPh sb="2" eb="3">
      <t>トウ</t>
    </rPh>
    <rPh sb="3" eb="4">
      <t>ハバ</t>
    </rPh>
    <phoneticPr fontId="5"/>
  </si>
  <si>
    <t>吸音板</t>
    <rPh sb="0" eb="3">
      <t>キュウオンバン</t>
    </rPh>
    <phoneticPr fontId="5"/>
  </si>
  <si>
    <t>排煙設備</t>
    <rPh sb="0" eb="2">
      <t>ハイエン</t>
    </rPh>
    <rPh sb="2" eb="4">
      <t>セツビ</t>
    </rPh>
    <phoneticPr fontId="10"/>
  </si>
  <si>
    <t>高さ</t>
    <rPh sb="0" eb="1">
      <t>タカ</t>
    </rPh>
    <phoneticPr fontId="5"/>
  </si>
  <si>
    <t>建築限界高</t>
    <rPh sb="0" eb="2">
      <t>ケンチク</t>
    </rPh>
    <rPh sb="2" eb="4">
      <t>ゲンカイ</t>
    </rPh>
    <rPh sb="4" eb="5">
      <t>タカ</t>
    </rPh>
    <phoneticPr fontId="5"/>
  </si>
  <si>
    <t>インバート</t>
    <phoneticPr fontId="5"/>
  </si>
  <si>
    <t>その他の設備</t>
    <rPh sb="2" eb="3">
      <t>タ</t>
    </rPh>
    <rPh sb="4" eb="5">
      <t>セツ</t>
    </rPh>
    <rPh sb="5" eb="6">
      <t>ビ</t>
    </rPh>
    <phoneticPr fontId="5"/>
  </si>
  <si>
    <t>給水栓設備</t>
    <rPh sb="0" eb="1">
      <t>キュウ</t>
    </rPh>
    <rPh sb="1" eb="2">
      <t>ミズ</t>
    </rPh>
    <rPh sb="2" eb="3">
      <t>セン</t>
    </rPh>
    <rPh sb="3" eb="5">
      <t>セツビ</t>
    </rPh>
    <phoneticPr fontId="5"/>
  </si>
  <si>
    <t>中央高</t>
    <rPh sb="0" eb="1">
      <t>ナカ</t>
    </rPh>
    <rPh sb="1" eb="2">
      <t>ヒサシ</t>
    </rPh>
    <rPh sb="2" eb="3">
      <t>ダカ</t>
    </rPh>
    <phoneticPr fontId="5"/>
  </si>
  <si>
    <t>半径</t>
    <rPh sb="0" eb="2">
      <t>ハンケイ</t>
    </rPh>
    <phoneticPr fontId="5"/>
  </si>
  <si>
    <t>無線通信補助設備</t>
    <rPh sb="0" eb="2">
      <t>ムセン</t>
    </rPh>
    <rPh sb="2" eb="4">
      <t>ツウシン</t>
    </rPh>
    <rPh sb="4" eb="6">
      <t>ホジョ</t>
    </rPh>
    <rPh sb="6" eb="8">
      <t>セツビ</t>
    </rPh>
    <phoneticPr fontId="5"/>
  </si>
  <si>
    <t>有効高</t>
    <rPh sb="0" eb="1">
      <t>ユウ</t>
    </rPh>
    <rPh sb="1" eb="2">
      <t>コウ</t>
    </rPh>
    <rPh sb="2" eb="3">
      <t>タカ</t>
    </rPh>
    <phoneticPr fontId="5"/>
  </si>
  <si>
    <t>水噴霧設備</t>
    <rPh sb="0" eb="1">
      <t>ミズ</t>
    </rPh>
    <rPh sb="1" eb="3">
      <t>フンム</t>
    </rPh>
    <rPh sb="3" eb="5">
      <t>セツビ</t>
    </rPh>
    <phoneticPr fontId="5"/>
  </si>
  <si>
    <t>縦断勾配</t>
    <rPh sb="0" eb="2">
      <t>ジュウダン</t>
    </rPh>
    <rPh sb="2" eb="4">
      <t>コウバイ</t>
    </rPh>
    <phoneticPr fontId="5"/>
  </si>
  <si>
    <t>監視設備</t>
    <rPh sb="0" eb="2">
      <t>カンシ</t>
    </rPh>
    <rPh sb="2" eb="4">
      <t>セツビ</t>
    </rPh>
    <phoneticPr fontId="5"/>
  </si>
  <si>
    <t>線　形</t>
    <rPh sb="0" eb="1">
      <t>セン</t>
    </rPh>
    <rPh sb="2" eb="3">
      <t>カタチ</t>
    </rPh>
    <phoneticPr fontId="5"/>
  </si>
  <si>
    <t>直線区間長</t>
    <rPh sb="0" eb="2">
      <t>チョクセン</t>
    </rPh>
    <rPh sb="2" eb="4">
      <t>クカン</t>
    </rPh>
    <rPh sb="4" eb="5">
      <t>チョウ</t>
    </rPh>
    <phoneticPr fontId="5"/>
  </si>
  <si>
    <t>占用物件</t>
    <rPh sb="0" eb="2">
      <t>センヨウ</t>
    </rPh>
    <rPh sb="2" eb="4">
      <t>ブッケン</t>
    </rPh>
    <phoneticPr fontId="5"/>
  </si>
  <si>
    <t>種　類</t>
    <rPh sb="0" eb="1">
      <t>タネ</t>
    </rPh>
    <rPh sb="2" eb="3">
      <t>タグイ</t>
    </rPh>
    <phoneticPr fontId="5"/>
  </si>
  <si>
    <t>寸　法</t>
    <rPh sb="0" eb="1">
      <t>スン</t>
    </rPh>
    <rPh sb="2" eb="3">
      <t>ホウ</t>
    </rPh>
    <phoneticPr fontId="5"/>
  </si>
  <si>
    <t>管理者名</t>
    <rPh sb="0" eb="2">
      <t>カンリ</t>
    </rPh>
    <rPh sb="2" eb="3">
      <t>シャ</t>
    </rPh>
    <rPh sb="3" eb="4">
      <t>メイ</t>
    </rPh>
    <phoneticPr fontId="5"/>
  </si>
  <si>
    <t>非常用施設
関連設備</t>
    <rPh sb="0" eb="3">
      <t>ヒジョウヨウ</t>
    </rPh>
    <rPh sb="3" eb="5">
      <t>シセツ</t>
    </rPh>
    <rPh sb="6" eb="8">
      <t>カンレン</t>
    </rPh>
    <rPh sb="8" eb="10">
      <t>セツビ</t>
    </rPh>
    <phoneticPr fontId="9"/>
  </si>
  <si>
    <t>予備発電設備</t>
    <rPh sb="0" eb="2">
      <t>ヨビ</t>
    </rPh>
    <rPh sb="2" eb="4">
      <t>ハツデン</t>
    </rPh>
    <rPh sb="4" eb="6">
      <t>セツビ</t>
    </rPh>
    <phoneticPr fontId="10"/>
  </si>
  <si>
    <t>曲線区間</t>
    <rPh sb="0" eb="2">
      <t>キョクセン</t>
    </rPh>
    <rPh sb="2" eb="4">
      <t>クカン</t>
    </rPh>
    <phoneticPr fontId="5"/>
  </si>
  <si>
    <t>区間長</t>
    <rPh sb="0" eb="3">
      <t>クカンチョウ</t>
    </rPh>
    <phoneticPr fontId="5"/>
  </si>
  <si>
    <t>起点側ｸﾛｿｲﾄﾞ</t>
    <rPh sb="0" eb="2">
      <t>キテン</t>
    </rPh>
    <rPh sb="2" eb="3">
      <t>ガワ</t>
    </rPh>
    <phoneticPr fontId="5"/>
  </si>
  <si>
    <t>曲線半径</t>
    <rPh sb="0" eb="2">
      <t>キョクセン</t>
    </rPh>
    <rPh sb="2" eb="4">
      <t>ハンケイ</t>
    </rPh>
    <phoneticPr fontId="5"/>
  </si>
  <si>
    <t>終点側ｸﾛｿｲﾄﾞ</t>
    <rPh sb="0" eb="2">
      <t>シュウテン</t>
    </rPh>
    <rPh sb="2" eb="3">
      <t>ガワ</t>
    </rPh>
    <phoneticPr fontId="5"/>
  </si>
  <si>
    <t>その他</t>
    <rPh sb="2" eb="3">
      <t>タ</t>
    </rPh>
    <phoneticPr fontId="9"/>
  </si>
  <si>
    <t>非常駐車帯</t>
    <rPh sb="0" eb="2">
      <t>ヒジョウ</t>
    </rPh>
    <rPh sb="2" eb="4">
      <t>チュウシャ</t>
    </rPh>
    <rPh sb="4" eb="5">
      <t>タイ</t>
    </rPh>
    <phoneticPr fontId="5"/>
  </si>
  <si>
    <t>トンネル工法</t>
    <rPh sb="4" eb="6">
      <t>コウホウ</t>
    </rPh>
    <phoneticPr fontId="5"/>
  </si>
  <si>
    <t>方向転換所</t>
    <rPh sb="0" eb="2">
      <t>ホウコウ</t>
    </rPh>
    <rPh sb="2" eb="4">
      <t>テンカン</t>
    </rPh>
    <rPh sb="4" eb="5">
      <t>ショ</t>
    </rPh>
    <phoneticPr fontId="5"/>
  </si>
  <si>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</si>
  <si>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</si>
  <si>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名  称</t>
    <rPh sb="0" eb="4">
      <t>メイショウ</t>
    </rPh>
    <phoneticPr fontId="5"/>
  </si>
  <si>
    <t>管理者名</t>
    <rPh sb="0" eb="4">
      <t>カンリシャメイ</t>
    </rPh>
    <phoneticPr fontId="5"/>
  </si>
  <si>
    <t>覆工
ｽﾊﾟﾝ
番号</t>
    <rPh sb="0" eb="2">
      <t>フッコウ</t>
    </rPh>
    <rPh sb="8" eb="10">
      <t>バンゴウ</t>
    </rPh>
    <phoneticPr fontId="5"/>
  </si>
  <si>
    <t>ｽﾊﾟﾝ長</t>
    <rPh sb="4" eb="5">
      <t>チョウ</t>
    </rPh>
    <phoneticPr fontId="5"/>
  </si>
  <si>
    <t>追加距離</t>
    <rPh sb="0" eb="1">
      <t>ツイカ</t>
    </rPh>
    <rPh sb="1" eb="3">
      <t>キョリ</t>
    </rPh>
    <phoneticPr fontId="5"/>
  </si>
  <si>
    <t>トンネル本体工</t>
    <rPh sb="4" eb="7">
      <t>ホンタイコウ</t>
    </rPh>
    <phoneticPr fontId="5"/>
  </si>
  <si>
    <t>照明施設</t>
    <rPh sb="0" eb="2">
      <t>ショウメイ</t>
    </rPh>
    <rPh sb="2" eb="4">
      <t>シセツ</t>
    </rPh>
    <phoneticPr fontId="5"/>
  </si>
  <si>
    <t>非常用施設</t>
    <rPh sb="0" eb="3">
      <t>ヒジョウヨウ</t>
    </rPh>
    <rPh sb="3" eb="5">
      <t>シセツ</t>
    </rPh>
    <phoneticPr fontId="5"/>
  </si>
  <si>
    <t>換気施設</t>
    <rPh sb="0" eb="2">
      <t>カンキ</t>
    </rPh>
    <rPh sb="2" eb="4">
      <t>シセツ</t>
    </rPh>
    <phoneticPr fontId="5"/>
  </si>
  <si>
    <t>その他附属物等</t>
    <rPh sb="2" eb="3">
      <t>タ</t>
    </rPh>
    <rPh sb="3" eb="6">
      <t>フゾクブツ</t>
    </rPh>
    <rPh sb="6" eb="7">
      <t>トウ</t>
    </rPh>
    <phoneticPr fontId="9"/>
  </si>
  <si>
    <t>通報設備</t>
  </si>
  <si>
    <t>警報設備</t>
  </si>
  <si>
    <t>消火設備</t>
  </si>
  <si>
    <t>避難誘導設備</t>
  </si>
  <si>
    <t>その他の設備</t>
  </si>
  <si>
    <t>特記事項</t>
    <rPh sb="0" eb="2">
      <t>トッキ</t>
    </rPh>
    <rPh sb="2" eb="4">
      <t>ジコウ</t>
    </rPh>
    <phoneticPr fontId="9"/>
  </si>
  <si>
    <t>起点側</t>
    <rPh sb="0" eb="2">
      <t>キテン</t>
    </rPh>
    <rPh sb="2" eb="3">
      <t>ガワ</t>
    </rPh>
    <phoneticPr fontId="5"/>
  </si>
  <si>
    <t>終点側</t>
    <rPh sb="0" eb="2">
      <t>シュウテン</t>
    </rPh>
    <rPh sb="2" eb="3">
      <t>ガワ</t>
    </rPh>
    <phoneticPr fontId="5"/>
  </si>
  <si>
    <t>特記事項</t>
    <rPh sb="0" eb="2">
      <t>トッキ</t>
    </rPh>
    <rPh sb="2" eb="4">
      <t>ジコウ</t>
    </rPh>
    <phoneticPr fontId="5"/>
  </si>
  <si>
    <t>内装板</t>
    <rPh sb="0" eb="3">
      <t>ナイソウバン</t>
    </rPh>
    <phoneticPr fontId="9"/>
  </si>
  <si>
    <t>天井板</t>
    <rPh sb="0" eb="2">
      <t>テンジョウ</t>
    </rPh>
    <rPh sb="2" eb="3">
      <t>イタ</t>
    </rPh>
    <phoneticPr fontId="9"/>
  </si>
  <si>
    <t>基本照明</t>
    <rPh sb="0" eb="2">
      <t>キホン</t>
    </rPh>
    <rPh sb="2" eb="4">
      <t>ショウメイ</t>
    </rPh>
    <phoneticPr fontId="9"/>
  </si>
  <si>
    <t>入口出口照明</t>
    <rPh sb="0" eb="1">
      <t>イ</t>
    </rPh>
    <rPh sb="1" eb="2">
      <t>グチ</t>
    </rPh>
    <rPh sb="2" eb="3">
      <t>デ</t>
    </rPh>
    <rPh sb="3" eb="4">
      <t>グチ</t>
    </rPh>
    <rPh sb="4" eb="6">
      <t>ショウメイ</t>
    </rPh>
    <phoneticPr fontId="9"/>
  </si>
  <si>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</si>
  <si>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</si>
  <si>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</si>
  <si>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</si>
  <si>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</si>
  <si>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</si>
  <si>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</si>
  <si>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</si>
  <si>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</si>
  <si>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</si>
  <si>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</si>
  <si>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</si>
  <si>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</si>
  <si>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</si>
  <si>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9"/>
  </si>
  <si>
    <t>VI計</t>
    <rPh sb="2" eb="3">
      <t>ケイ</t>
    </rPh>
    <phoneticPr fontId="9"/>
  </si>
  <si>
    <t>CO計</t>
    <rPh sb="2" eb="3">
      <t>ケイ</t>
    </rPh>
    <phoneticPr fontId="9"/>
  </si>
  <si>
    <t>風向
風速計</t>
    <rPh sb="0" eb="2">
      <t>フウコウ</t>
    </rPh>
    <rPh sb="3" eb="5">
      <t>フウソク</t>
    </rPh>
    <rPh sb="5" eb="6">
      <t>ケイ</t>
    </rPh>
    <phoneticPr fontId="9"/>
  </si>
  <si>
    <t>(m)</t>
    <phoneticPr fontId="5"/>
  </si>
  <si>
    <t>※　行が不足する場合は、適時、表の行を増やすこと。</t>
    <rPh sb="2" eb="3">
      <t>ギョウ</t>
    </rPh>
    <rPh sb="4" eb="6">
      <t>フソク</t>
    </rPh>
    <rPh sb="8" eb="10">
      <t>バアイ</t>
    </rPh>
    <phoneticPr fontId="10"/>
  </si>
  <si>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</si>
  <si>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作成年月日</t>
    <rPh sb="0" eb="2">
      <t>サクセイ</t>
    </rPh>
    <rPh sb="2" eb="5">
      <t>ネンガッピ</t>
    </rPh>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</si>
  <si>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</si>
  <si>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</si>
  <si>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定期点検年月日</t>
    <phoneticPr fontId="20"/>
  </si>
  <si>
    <t>施設ID</t>
    <rPh sb="0" eb="2">
      <t>シセツ</t>
    </rPh>
    <phoneticPr fontId="5"/>
  </si>
  <si>
    <t>路線名</t>
    <phoneticPr fontId="20"/>
  </si>
  <si>
    <t>管理者名</t>
    <phoneticPr fontId="20"/>
  </si>
  <si>
    <t>定期点検実施者</t>
    <phoneticPr fontId="20"/>
  </si>
  <si>
    <t>起点</t>
    <rPh sb="0" eb="2">
      <t>キテン</t>
    </rPh>
    <phoneticPr fontId="20"/>
  </si>
  <si>
    <t>緯度</t>
    <rPh sb="0" eb="2">
      <t>イド</t>
    </rPh>
    <phoneticPr fontId="20"/>
  </si>
  <si>
    <t>経度</t>
    <rPh sb="0" eb="2">
      <t>ケイド</t>
    </rPh>
    <phoneticPr fontId="20"/>
  </si>
  <si>
    <t>トンネル工法</t>
    <rPh sb="4" eb="6">
      <t>コウホウ</t>
    </rPh>
    <phoneticPr fontId="20"/>
  </si>
  <si>
    <t>自専道
or
一般道</t>
    <rPh sb="0" eb="1">
      <t>ジ</t>
    </rPh>
    <rPh sb="1" eb="2">
      <t>セン</t>
    </rPh>
    <rPh sb="2" eb="3">
      <t>ドウ</t>
    </rPh>
    <rPh sb="7" eb="10">
      <t>イッパンドウ</t>
    </rPh>
    <phoneticPr fontId="5"/>
  </si>
  <si>
    <t>代替路の有無</t>
    <rPh sb="0" eb="2">
      <t>ダイガエ</t>
    </rPh>
    <rPh sb="2" eb="3">
      <t>ロ</t>
    </rPh>
    <rPh sb="4" eb="6">
      <t>ウム</t>
    </rPh>
    <phoneticPr fontId="5"/>
  </si>
  <si>
    <t>終点</t>
    <rPh sb="0" eb="2">
      <t>シュウテン</t>
    </rPh>
    <phoneticPr fontId="20"/>
  </si>
  <si>
    <t>建設年度</t>
    <rPh sb="0" eb="2">
      <t>ケンセツ</t>
    </rPh>
    <rPh sb="2" eb="4">
      <t>ネンド</t>
    </rPh>
    <phoneticPr fontId="9"/>
  </si>
  <si>
    <t>幅員</t>
    <rPh sb="0" eb="2">
      <t>フクイン</t>
    </rPh>
    <phoneticPr fontId="9"/>
  </si>
  <si>
    <t>緊急輸送道路</t>
    <rPh sb="0" eb="2">
      <t>キンキュウ</t>
    </rPh>
    <rPh sb="2" eb="4">
      <t>ユソウ</t>
    </rPh>
    <rPh sb="4" eb="6">
      <t>ドウロ</t>
    </rPh>
    <phoneticPr fontId="5"/>
  </si>
  <si>
    <t>トンネル毎
の健全性の
診断の区分</t>
    <rPh sb="12" eb="14">
      <t>シンダン</t>
    </rPh>
    <rPh sb="15" eb="17">
      <t>クブン</t>
    </rPh>
    <phoneticPr fontId="20"/>
  </si>
  <si>
    <t>変状・異常
箇所数合計</t>
    <phoneticPr fontId="20"/>
  </si>
  <si>
    <t>トンネル本体工</t>
    <phoneticPr fontId="20"/>
  </si>
  <si>
    <t>材質劣化</t>
    <rPh sb="0" eb="2">
      <t>ザイシツ</t>
    </rPh>
    <rPh sb="2" eb="4">
      <t>レッカ</t>
    </rPh>
    <phoneticPr fontId="9"/>
  </si>
  <si>
    <t>Ⅱ</t>
    <phoneticPr fontId="9"/>
  </si>
  <si>
    <t>Ⅲ</t>
    <phoneticPr fontId="9"/>
  </si>
  <si>
    <t>Ⅳ</t>
    <phoneticPr fontId="9"/>
  </si>
  <si>
    <t>附属物等
の取付状態</t>
    <phoneticPr fontId="20"/>
  </si>
  <si>
    <t>◯
（応急措置後)</t>
    <phoneticPr fontId="20"/>
  </si>
  <si>
    <t>漏水</t>
    <rPh sb="0" eb="2">
      <t>ロウスイ</t>
    </rPh>
    <phoneticPr fontId="9"/>
  </si>
  <si>
    <t>✕</t>
    <phoneticPr fontId="20"/>
  </si>
  <si>
    <t>外力</t>
    <rPh sb="0" eb="2">
      <t>ガイリョク</t>
    </rPh>
    <phoneticPr fontId="9"/>
  </si>
  <si>
    <t>トンネル変状・異常箇所写真位置図</t>
    <rPh sb="4" eb="6">
      <t>ヘンジョウ</t>
    </rPh>
    <rPh sb="7" eb="9">
      <t>イジョウ</t>
    </rPh>
    <rPh sb="9" eb="11">
      <t>カショ</t>
    </rPh>
    <rPh sb="11" eb="13">
      <t>シャシン</t>
    </rPh>
    <rPh sb="13" eb="16">
      <t>イチズ</t>
    </rPh>
    <phoneticPr fontId="9"/>
  </si>
  <si>
    <t>注１：本位置図は、見下げた状態で記載すること。
注２：覆工スパン番号は横断目地毎(矢板工法の場合は上半アーチの
　　　横断目地毎)に設定すること。</t>
    <phoneticPr fontId="20"/>
  </si>
  <si>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0"/>
  </si>
  <si>
    <t>※1　トンネル本体工の変状数は、材質劣化、漏水に起因するものは変状単位で、外力に起因するものはスパン単位で計上すること。</t>
    <rPh sb="7" eb="10">
      <t>ホンタイコウ</t>
    </rPh>
    <phoneticPr fontId="9"/>
  </si>
  <si>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9"/>
  </si>
  <si>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9"/>
  </si>
  <si>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9"/>
  </si>
  <si>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</si>
  <si>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定期点検実施者</t>
    <rPh sb="0" eb="2">
      <t>テイキ</t>
    </rPh>
    <rPh sb="2" eb="4">
      <t>テンケン</t>
    </rPh>
    <rPh sb="4" eb="7">
      <t>ジッシシャ</t>
    </rPh>
    <phoneticPr fontId="5"/>
  </si>
  <si>
    <t>定期点検年月日</t>
    <rPh sb="4" eb="7">
      <t>ネンガッピ</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</si>
  <si>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</si>
  <si>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</si>
  <si>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</si>
  <si>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</si>
  <si>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</si>
  <si>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</si>
  <si>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</si>
  <si>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</si>
  <si>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</si>
  <si>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</si>
  <si>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9"/>
  </si>
  <si>
    <t>部位区分</t>
    <rPh sb="0" eb="2">
      <t>ブイ</t>
    </rPh>
    <rPh sb="2" eb="4">
      <t>クブン</t>
    </rPh>
    <phoneticPr fontId="9"/>
  </si>
  <si>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</si>
  <si>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</si>
  <si>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</si>
  <si>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前回定期点検時の変状の発生範囲及び規模</t>
    <rPh sb="2" eb="4">
      <t>テイキ</t>
    </rPh>
    <rPh sb="4" eb="6">
      <t>テンケン</t>
    </rPh>
    <rPh sb="6" eb="7">
      <t>ジ</t>
    </rPh>
    <phoneticPr fontId="10"/>
  </si>
  <si>
    <t>対策区分</t>
    <rPh sb="0" eb="2">
      <t>タイサク</t>
    </rPh>
    <rPh sb="2" eb="4">
      <t>クブン</t>
    </rPh>
    <phoneticPr fontId="5"/>
  </si>
  <si>
    <t>対策区分</t>
    <phoneticPr fontId="10"/>
  </si>
  <si>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</si>
  <si>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</si>
  <si>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</si>
  <si>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</si>
  <si>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</si>
  <si>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</si>
  <si>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9"/>
  </si>
  <si>
    <t>※　応急措置を実施しないで判定した変状の対策区分は、対策区分の応急措置後の欄に記入すること。</t>
    <rPh sb="37" eb="38">
      <t>ラン</t>
    </rPh>
    <rPh sb="39" eb="41">
      <t>キニュウ</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</si>
  <si>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</si>
  <si>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</si>
  <si>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</si>
  <si>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</si>
  <si>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定期点検実施者</t>
    <rPh sb="4" eb="6">
      <t>ジッシ</t>
    </rPh>
    <rPh sb="6" eb="7">
      <t>シャ</t>
    </rPh>
    <phoneticPr fontId="5"/>
  </si>
  <si>
    <t>異常
番号</t>
    <rPh sb="0" eb="2">
      <t>イジョウ</t>
    </rPh>
    <rPh sb="3" eb="5">
      <t>バンゴウ</t>
    </rPh>
    <phoneticPr fontId="5"/>
  </si>
  <si>
    <t>異常部位</t>
    <rPh sb="0" eb="2">
      <t>イジョウ</t>
    </rPh>
    <rPh sb="2" eb="4">
      <t>ブイ</t>
    </rPh>
    <phoneticPr fontId="5"/>
  </si>
  <si>
    <t>異　常  の  内　容</t>
    <rPh sb="0" eb="1">
      <t>イ</t>
    </rPh>
    <rPh sb="2" eb="3">
      <t>ツネ</t>
    </rPh>
    <rPh sb="8" eb="9">
      <t>ナイ</t>
    </rPh>
    <rPh sb="10" eb="11">
      <t>カタチ</t>
    </rPh>
    <phoneticPr fontId="5"/>
  </si>
  <si>
    <t>応急措置の
実施状況</t>
    <rPh sb="0" eb="2">
      <t>オウキュウ</t>
    </rPh>
    <rPh sb="2" eb="4">
      <t>ソチ</t>
    </rPh>
    <rPh sb="6" eb="8">
      <t>ジッシ</t>
    </rPh>
    <rPh sb="8" eb="10">
      <t>ジョウキョウ</t>
    </rPh>
    <phoneticPr fontId="5"/>
  </si>
  <si>
    <t>対象箇所</t>
    <rPh sb="0" eb="2">
      <t>タイショウ</t>
    </rPh>
    <rPh sb="2" eb="4">
      <t>カショ</t>
    </rPh>
    <phoneticPr fontId="5"/>
  </si>
  <si>
    <t>異常種類</t>
    <rPh sb="0" eb="2">
      <t>イジョウ</t>
    </rPh>
    <rPh sb="2" eb="4">
      <t>シュルイ</t>
    </rPh>
    <phoneticPr fontId="5"/>
  </si>
  <si>
    <t>異常の発生範囲の規模</t>
    <rPh sb="0" eb="2">
      <t>イジョウ</t>
    </rPh>
    <rPh sb="3" eb="5">
      <t>ハッセイ</t>
    </rPh>
    <rPh sb="5" eb="7">
      <t>ハンイ</t>
    </rPh>
    <rPh sb="8" eb="10">
      <t>キボ</t>
    </rPh>
    <phoneticPr fontId="5"/>
  </si>
  <si>
    <t>異常判定区分</t>
    <rPh sb="0" eb="2">
      <t>イジョウ</t>
    </rPh>
    <rPh sb="2" eb="4">
      <t>ハンテイ</t>
    </rPh>
    <rPh sb="4" eb="6">
      <t>クブン</t>
    </rPh>
    <phoneticPr fontId="5"/>
  </si>
  <si>
    <t>応急措置の内容</t>
    <rPh sb="0" eb="2">
      <t>オウキュウ</t>
    </rPh>
    <rPh sb="2" eb="4">
      <t>ソチ</t>
    </rPh>
    <rPh sb="5" eb="7">
      <t>ナイヨウ</t>
    </rPh>
    <phoneticPr fontId="5"/>
  </si>
  <si>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</si>
  <si>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</si>
  <si>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</si>
  <si>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</si>
  <si>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</si>
  <si>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定期点検実施者</t>
    <rPh sb="4" eb="7">
      <t>ジッシシャ</t>
    </rPh>
    <phoneticPr fontId="5"/>
  </si>
  <si>
    <t>状態の把握の内容</t>
    <rPh sb="0" eb="2">
      <t>ジョウタイ</t>
    </rPh>
    <rPh sb="3" eb="5">
      <t>ハアク</t>
    </rPh>
    <rPh sb="6" eb="8">
      <t>ナイヨウ</t>
    </rPh>
    <phoneticPr fontId="9"/>
  </si>
  <si>
    <t>覆工スパン
番号</t>
    <rPh sb="0" eb="2">
      <t>フッコウ</t>
    </rPh>
    <rPh sb="6" eb="8">
      <t>バンゴウ</t>
    </rPh>
    <phoneticPr fontId="9"/>
  </si>
  <si>
    <t>年月日</t>
    <rPh sb="0" eb="2">
      <t>ネンゲツ</t>
    </rPh>
    <rPh sb="2" eb="3">
      <t>ニチ</t>
    </rPh>
    <phoneticPr fontId="9"/>
  </si>
  <si>
    <t>内容</t>
    <rPh sb="0" eb="2">
      <t>ナイヨウ</t>
    </rPh>
    <phoneticPr fontId="9"/>
  </si>
  <si>
    <t>結果</t>
    <rPh sb="0" eb="2">
      <t>ケッカ</t>
    </rPh>
    <phoneticPr fontId="9"/>
  </si>
  <si>
    <t>対策区分の
判定</t>
    <rPh sb="0" eb="2">
      <t>タイサク</t>
    </rPh>
    <rPh sb="2" eb="4">
      <t>クブン</t>
    </rPh>
    <rPh sb="6" eb="8">
      <t>ハンテイ</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</si>
  <si>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</si>
  <si>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9"/>
  </si>
  <si>
    <t>フリガナ</t>
    <phoneticPr fontId="19"/>
  </si>
  <si>
    <t>路 線 名</t>
    <rPh sb="0" eb="1">
      <t>ミチ</t>
    </rPh>
    <rPh sb="2" eb="3">
      <t>セン</t>
    </rPh>
    <rPh sb="4" eb="5">
      <t>メイ</t>
    </rPh>
    <phoneticPr fontId="19"/>
  </si>
  <si>
    <t>定期点検実施者</t>
    <rPh sb="4" eb="6">
      <t>ジッシ</t>
    </rPh>
    <phoneticPr fontId="10"/>
  </si>
  <si>
    <t>名　称</t>
    <rPh sb="0" eb="1">
      <t>ナ</t>
    </rPh>
    <rPh sb="2" eb="3">
      <t>ショウ</t>
    </rPh>
    <phoneticPr fontId="9"/>
  </si>
  <si>
    <t>管理者名</t>
    <phoneticPr fontId="19"/>
  </si>
  <si>
    <t>写真
番号</t>
    <phoneticPr fontId="5"/>
  </si>
  <si>
    <t>覆工スパン
番号</t>
    <rPh sb="0" eb="2">
      <t>フッコウ</t>
    </rPh>
    <rPh sb="6" eb="8">
      <t>バンゴウ</t>
    </rPh>
    <phoneticPr fontId="5"/>
  </si>
  <si>
    <t>変状番号</t>
    <rPh sb="0" eb="2">
      <t>ヘンジョウ</t>
    </rPh>
    <rPh sb="2" eb="4">
      <t>バンゴウ</t>
    </rPh>
    <phoneticPr fontId="9"/>
  </si>
  <si>
    <t>変状
部位</t>
    <rPh sb="0" eb="2">
      <t>ヘンジョウ</t>
    </rPh>
    <rPh sb="3" eb="5">
      <t>ブイ</t>
    </rPh>
    <phoneticPr fontId="5"/>
  </si>
  <si>
    <t>対策
区分</t>
    <rPh sb="0" eb="2">
      <t>タイサク</t>
    </rPh>
    <rPh sb="3" eb="5">
      <t>クブン</t>
    </rPh>
    <phoneticPr fontId="5"/>
  </si>
  <si>
    <t>変状区分</t>
    <rPh sb="0" eb="2">
      <t>ヘンジョウ</t>
    </rPh>
    <rPh sb="2" eb="4">
      <t>クブン</t>
    </rPh>
    <phoneticPr fontId="10"/>
  </si>
  <si>
    <t>変状の発生範囲及び規模</t>
    <rPh sb="0" eb="2">
      <t>ヘンジョウ</t>
    </rPh>
    <rPh sb="3" eb="5">
      <t>ハッセイ</t>
    </rPh>
    <rPh sb="5" eb="7">
      <t>ハンイ</t>
    </rPh>
    <rPh sb="7" eb="8">
      <t>オヨ</t>
    </rPh>
    <rPh sb="9" eb="11">
      <t>キボ</t>
    </rPh>
    <phoneticPr fontId="10"/>
  </si>
  <si>
    <t>前回変状の発生範囲及び規模</t>
    <rPh sb="0" eb="2">
      <t>ゼンカイ</t>
    </rPh>
    <rPh sb="2" eb="4">
      <t>ヘンジョウ</t>
    </rPh>
    <rPh sb="5" eb="9">
      <t>ハッセイハンイ</t>
    </rPh>
    <rPh sb="9" eb="10">
      <t>オヨ</t>
    </rPh>
    <rPh sb="11" eb="13">
      <t>キボ</t>
    </rPh>
    <phoneticPr fontId="10"/>
  </si>
  <si>
    <t>対策履歴</t>
    <rPh sb="0" eb="2">
      <t>タイサク</t>
    </rPh>
    <rPh sb="2" eb="4">
      <t>リレキ</t>
    </rPh>
    <phoneticPr fontId="5"/>
  </si>
  <si>
    <t>実施状況（実施日）</t>
    <rPh sb="0" eb="2">
      <t>ジッシ</t>
    </rPh>
    <rPh sb="2" eb="4">
      <t>ジョウキョウ</t>
    </rPh>
    <rPh sb="5" eb="8">
      <t>ジッシビ</t>
    </rPh>
    <phoneticPr fontId="5"/>
  </si>
  <si>
    <t>メモ</t>
    <phoneticPr fontId="10"/>
  </si>
  <si>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</si>
  <si>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</si>
  <si>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</si>
  <si>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</si>
  <si>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0"/>
  </si>
  <si>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</si>
  <si>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</si>
  <si>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9"/>
  </si>
  <si>
    <t>定期点検年月日</t>
    <rPh sb="4" eb="7">
      <t>ネンガッピ</t>
    </rPh>
    <phoneticPr fontId="19"/>
  </si>
  <si>
    <t>覆工スパン番号</t>
    <rPh sb="0" eb="2">
      <t>フッコウ</t>
    </rPh>
    <rPh sb="5" eb="7">
      <t>バンゴウ</t>
    </rPh>
    <phoneticPr fontId="20"/>
  </si>
  <si>
    <t>異常番号</t>
    <rPh sb="0" eb="2">
      <t>イジョウ</t>
    </rPh>
    <rPh sb="2" eb="4">
      <t>バンゴウ</t>
    </rPh>
    <phoneticPr fontId="20"/>
  </si>
  <si>
    <t>対象箇所</t>
    <rPh sb="0" eb="2">
      <t>タイショウ</t>
    </rPh>
    <rPh sb="2" eb="4">
      <t>カショ</t>
    </rPh>
    <phoneticPr fontId="20"/>
  </si>
  <si>
    <t>部位区分</t>
    <rPh sb="0" eb="2">
      <t>ブイ</t>
    </rPh>
    <rPh sb="2" eb="4">
      <t>クブン</t>
    </rPh>
    <phoneticPr fontId="20"/>
  </si>
  <si>
    <t>異常の種類</t>
    <rPh sb="0" eb="2">
      <t>イジョウ</t>
    </rPh>
    <rPh sb="3" eb="5">
      <t>シュルイ</t>
    </rPh>
    <phoneticPr fontId="20"/>
  </si>
  <si>
    <t>異常判定区分</t>
    <rPh sb="0" eb="2">
      <t>イジョウ</t>
    </rPh>
    <rPh sb="2" eb="4">
      <t>ハンテイ</t>
    </rPh>
    <rPh sb="4" eb="6">
      <t>クブン</t>
    </rPh>
    <phoneticPr fontId="20"/>
  </si>
  <si>
    <t>メモ</t>
    <phoneticPr fontId="20"/>
  </si>
  <si>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</si>
  <si>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　応急措置を実施した場合は、その実施状況が分かる写真を添付すること。</t>
    <rPh sb="4" eb="6">
      <t>ソチ</t>
    </rPh>
    <phoneticPr fontId="10"/>
  </si>
  <si>
    <t>※　変状数に準じてシートを追加すること。</t>
    <rPh sb="2" eb="4">
      <t>ヘンジョウ</t>
    </rPh>
    <rPh sb="4" eb="5">
      <t>スウ</t>
    </rPh>
    <rPh sb="6" eb="7">
      <t>ジュン</t>
    </rPh>
    <rPh sb="13" eb="15">
      <t>ツイカ</t>
    </rPh>
    <phoneticPr fontId="9"/>
  </si>
  <si>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</si>
  <si>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9"/>
  </si>
  <si>
    <t>トンネル全体変状展開図</t>
    <rPh sb="4" eb="6">
      <t>ゼンタイ</t>
    </rPh>
    <rPh sb="6" eb="7">
      <t>ヘン</t>
    </rPh>
    <rPh sb="7" eb="8">
      <t>ジョウ</t>
    </rPh>
    <rPh sb="8" eb="11">
      <t>テンカイズ</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</si>
  <si>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9"/>
  </si>
  <si>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</si>
  <si>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様式F用→</t>
    <rPh sb="0" eb="2">
      <t>ヨウシキ</t>
    </rPh>
    <rPh sb="3" eb="4">
      <t>ヨウ</t>
    </rPh>
    <phoneticPr fontId="9"/>
  </si>
  <si>
    <t>覆工スパン</t>
    <rPh sb="0" eb="2">
      <t>フッコウ</t>
    </rPh>
    <phoneticPr fontId="20"/>
  </si>
  <si>
    <t>変    状    数</t>
    <rPh sb="0" eb="1">
      <t>ヘン</t>
    </rPh>
    <rPh sb="5" eb="6">
      <t>ジョウ</t>
    </rPh>
    <rPh sb="10" eb="11">
      <t>スウ</t>
    </rPh>
    <phoneticPr fontId="20"/>
  </si>
  <si>
    <t>変    状    規    模</t>
    <rPh sb="0" eb="1">
      <t>ヘン</t>
    </rPh>
    <rPh sb="5" eb="6">
      <t>ジョウ</t>
    </rPh>
    <rPh sb="10" eb="11">
      <t>キ</t>
    </rPh>
    <rPh sb="15" eb="16">
      <t>ボ</t>
    </rPh>
    <phoneticPr fontId="20"/>
  </si>
  <si>
    <t>番号</t>
    <rPh sb="0" eb="2">
      <t>バンゴウ</t>
    </rPh>
    <phoneticPr fontId="10"/>
  </si>
  <si>
    <t>延長
（ｍ）</t>
    <rPh sb="0" eb="2">
      <t>エンチョウ</t>
    </rPh>
    <phoneticPr fontId="10"/>
  </si>
  <si>
    <t>健全性の診断の
区分</t>
    <rPh sb="4" eb="6">
      <t>シンダン</t>
    </rPh>
    <rPh sb="8" eb="10">
      <t>クブン</t>
    </rPh>
    <phoneticPr fontId="10"/>
  </si>
  <si>
    <t>対策区分の判定</t>
    <rPh sb="0" eb="2">
      <t>タイサク</t>
    </rPh>
    <rPh sb="2" eb="4">
      <t>クブン</t>
    </rPh>
    <rPh sb="5" eb="7">
      <t>ハンテイ</t>
    </rPh>
    <phoneticPr fontId="20"/>
  </si>
  <si>
    <t>覆工スパン長（ｍ）</t>
    <rPh sb="0" eb="2">
      <t>フッコウ</t>
    </rPh>
    <rPh sb="5" eb="6">
      <t>ナガ</t>
    </rPh>
    <phoneticPr fontId="20"/>
  </si>
  <si>
    <t>変状の発生範囲の規模（㎡）</t>
    <rPh sb="0" eb="2">
      <t>ヘンジョウ</t>
    </rPh>
    <rPh sb="3" eb="5">
      <t>ハッセイ</t>
    </rPh>
    <rPh sb="5" eb="7">
      <t>ハンイ</t>
    </rPh>
    <rPh sb="8" eb="10">
      <t>キボ</t>
    </rPh>
    <phoneticPr fontId="20"/>
  </si>
  <si>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</si>
  <si>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 xml:space="preserve">外力 </t>
    <rPh sb="0" eb="2">
      <t>ガイリョク</t>
    </rPh>
    <phoneticPr fontId="20"/>
  </si>
  <si>
    <t>材質劣化</t>
    <rPh sb="0" eb="2">
      <t>ザイシツ</t>
    </rPh>
    <rPh sb="2" eb="4">
      <t>レッカ</t>
    </rPh>
    <phoneticPr fontId="20"/>
  </si>
  <si>
    <t>漏水</t>
    <rPh sb="0" eb="2">
      <t>ロウスイ</t>
    </rPh>
    <phoneticPr fontId="20"/>
  </si>
  <si>
    <r>
      <t xml:space="preserve">外力 </t>
    </r>
    <r>
      <rPr>
        <vertAlign val="superscript"/>
        <sz val="9"/>
        <rFont val="HGSｺﾞｼｯｸM"/>
        <family val="3"/>
        <charset val="128"/>
      </rPr>
      <t>注2</t>
    </r>
    <rPh sb="0" eb="2">
      <t>ガイリョク</t>
    </rPh>
    <rPh sb="3" eb="4">
      <t>チュウ</t>
    </rPh>
    <phoneticPr fontId="20"/>
  </si>
  <si>
    <t>Ⅳ</t>
    <phoneticPr fontId="20"/>
  </si>
  <si>
    <t>Ⅲ</t>
    <phoneticPr fontId="20"/>
  </si>
  <si>
    <t>Ⅱa</t>
    <phoneticPr fontId="20"/>
  </si>
  <si>
    <t>Ⅱb</t>
    <phoneticPr fontId="20"/>
  </si>
  <si>
    <t>スパン別変状展開図</t>
    <rPh sb="3" eb="4">
      <t>ベツ</t>
    </rPh>
    <rPh sb="4" eb="5">
      <t>ヘン</t>
    </rPh>
    <rPh sb="5" eb="6">
      <t>ジョウ</t>
    </rPh>
    <rPh sb="6" eb="9">
      <t>テンカイズ</t>
    </rPh>
    <phoneticPr fontId="9"/>
  </si>
  <si>
    <t>【健全性判定集計表】</t>
    <phoneticPr fontId="9"/>
  </si>
  <si>
    <t>スパン番号</t>
    <rPh sb="3" eb="5">
      <t>バンゴウ</t>
    </rPh>
    <phoneticPr fontId="9"/>
  </si>
  <si>
    <t>スパン長</t>
    <rPh sb="3" eb="4">
      <t>ナガ</t>
    </rPh>
    <phoneticPr fontId="9"/>
  </si>
  <si>
    <t>前回定期点検時の判定</t>
    <rPh sb="0" eb="2">
      <t>ゼンカイ</t>
    </rPh>
    <rPh sb="6" eb="7">
      <t>ジ</t>
    </rPh>
    <rPh sb="8" eb="10">
      <t>ハンテイ</t>
    </rPh>
    <phoneticPr fontId="9"/>
  </si>
  <si>
    <t>応急措置前の判定</t>
    <rPh sb="0" eb="2">
      <t>オウキュウ</t>
    </rPh>
    <rPh sb="2" eb="4">
      <t>ソチ</t>
    </rPh>
    <rPh sb="4" eb="5">
      <t>マエ</t>
    </rPh>
    <rPh sb="6" eb="8">
      <t>ハンテイ</t>
    </rPh>
    <phoneticPr fontId="9"/>
  </si>
  <si>
    <t>対策区分毎の
変状の有無</t>
    <rPh sb="0" eb="2">
      <t>タイサク</t>
    </rPh>
    <rPh sb="2" eb="4">
      <t>クブン</t>
    </rPh>
    <rPh sb="4" eb="5">
      <t>ゴト</t>
    </rPh>
    <rPh sb="7" eb="9">
      <t>ヘンジョウ</t>
    </rPh>
    <rPh sb="10" eb="12">
      <t>ウム</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</si>
  <si>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</si>
  <si>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</si>
  <si>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変状区分</t>
    <rPh sb="0" eb="2">
      <t>ヘンジョウ</t>
    </rPh>
    <rPh sb="2" eb="4">
      <t>クブン</t>
    </rPh>
    <phoneticPr fontId="9"/>
  </si>
  <si>
    <t>変状種類</t>
    <rPh sb="0" eb="2">
      <t>ヘンジョウ</t>
    </rPh>
    <rPh sb="2" eb="4">
      <t>シュルイ</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</si>
  <si>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</si>
  <si>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</si>
  <si>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</si>
  <si>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</si>
  <si>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</si>
  <si>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集計
判定
診断</t>
    <rPh sb="0" eb="2">
      <t>シュウケイ</t>
    </rPh>
    <rPh sb="3" eb="5">
      <t>ハンテイ</t>
    </rPh>
    <rPh sb="6" eb="8">
      <t>シンダン</t>
    </rPh>
    <phoneticPr fontId="9"/>
  </si>
  <si>
    <t>変状の発生規模合計(㎡)</t>
    <rPh sb="0" eb="2">
      <t>ヘンジョウ</t>
    </rPh>
    <rPh sb="3" eb="5">
      <t>ハッセイ</t>
    </rPh>
    <rPh sb="5" eb="7">
      <t>キボ</t>
    </rPh>
    <rPh sb="7" eb="9">
      <t>ゴウケイ</t>
    </rPh>
    <phoneticPr fontId="9"/>
  </si>
  <si>
    <t>－</t>
    <phoneticPr fontId="9"/>
  </si>
  <si>
    <t>覆工スパン単位の
健全性の
診断の区分</t>
    <rPh sb="9" eb="12">
      <t>ケンゼンセイ</t>
    </rPh>
    <rPh sb="14" eb="16">
      <t>シンダン</t>
    </rPh>
    <phoneticPr fontId="10"/>
  </si>
  <si>
    <t>対策区分の
判定結果</t>
    <rPh sb="0" eb="2">
      <t>タイサク</t>
    </rPh>
    <rPh sb="2" eb="4">
      <t>クブン</t>
    </rPh>
    <rPh sb="6" eb="8">
      <t>ハンテイ</t>
    </rPh>
    <rPh sb="8" eb="10">
      <t>ケッカ</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</si>
  <si>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9"/>
  </si>
  <si>
    <t>所見</t>
    <rPh sb="0" eb="2">
      <t>ショケン</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</si>
  <si>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</si>
  <si>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注2：応急措置を実施した場合は、その詳細を備考に記載すること。</t>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</si>
  <si>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0"/>
  </si>
  <si>
    <t>（以下、印刷不要）</t>
    <rPh sb="1" eb="3">
      <t>イカ</t>
    </rPh>
    <rPh sb="4" eb="6">
      <t>インサツ</t>
    </rPh>
    <rPh sb="6" eb="8">
      <t>フヨウ</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</si>
  <si>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</si>
  <si>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</si>
  <si>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9"/>
  </si>
  <si>
    <t>※4：本様式は覆工スパン毎に作成すること。</t>
    <rPh sb="3" eb="4">
      <t>ホン</t>
    </rPh>
    <rPh sb="4" eb="6">
      <t>ヨウシキ</t>
    </rPh>
    <rPh sb="7" eb="9">
      <t>フッコウ</t>
    </rPh>
    <rPh sb="12" eb="13">
      <t>ゴト</t>
    </rPh>
    <rPh sb="14" eb="16">
      <t>サクセイ</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</si>
  <si>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</si>
  <si>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</si>
  <si>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9"/>
  </si>
  <si>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</si>
  <si>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</si>
  <si>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名　称</t>
    <rPh sb="0" eb="1">
      <t>ナ</t>
    </rPh>
    <rPh sb="2" eb="3">
      <t>ショウ</t>
    </rPh>
    <phoneticPr fontId="5"/>
  </si>
  <si>
    <t>管理者名</t>
    <rPh sb="0" eb="3">
      <t>カンリシャ</t>
    </rPh>
    <rPh sb="3" eb="4">
      <t>メイ</t>
    </rPh>
    <phoneticPr fontId="5"/>
  </si>
  <si>
    <t>不可能な理由</t>
    <rPh sb="0" eb="3">
      <t>フカノウ</t>
    </rPh>
    <rPh sb="4" eb="6">
      <t>リユウ</t>
    </rPh>
    <phoneticPr fontId="5"/>
  </si>
  <si>
    <t>対応策</t>
    <rPh sb="0" eb="3">
      <t>タイオウサク</t>
    </rPh>
    <phoneticPr fontId="5"/>
  </si>
  <si>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</si>
  <si>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10"/>
  </si>
  <si>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0"/>
  </si>
  <si>
    <t>フリガナ</t>
    <phoneticPr fontId="20"/>
  </si>
  <si>
    <t>路線名</t>
    <rPh sb="0" eb="2">
      <t>ロセン</t>
    </rPh>
    <rPh sb="2" eb="3">
      <t>メイ</t>
    </rPh>
    <phoneticPr fontId="20"/>
  </si>
  <si>
    <t>定期点検
年月日</t>
    <phoneticPr fontId="10"/>
  </si>
  <si>
    <t xml:space="preserve"> </t>
    <phoneticPr fontId="20"/>
  </si>
  <si>
    <t>名  称</t>
    <rPh sb="0" eb="1">
      <t>ナ</t>
    </rPh>
    <rPh sb="3" eb="4">
      <t>ショウ</t>
    </rPh>
    <phoneticPr fontId="20"/>
  </si>
  <si>
    <t>管理者名</t>
    <rPh sb="0" eb="3">
      <t>カンリシャ</t>
    </rPh>
    <rPh sb="3" eb="4">
      <t>メイ</t>
    </rPh>
    <phoneticPr fontId="20"/>
  </si>
  <si>
    <t>【覆工スパン毎の変状数,  変状規模】</t>
    <phoneticPr fontId="20"/>
  </si>
  <si>
    <r>
      <t>対策区分の判定</t>
    </r>
    <r>
      <rPr>
        <vertAlign val="superscript"/>
        <sz val="9"/>
        <rFont val="HGSｺﾞｼｯｸM"/>
        <family val="3"/>
        <charset val="128"/>
      </rPr>
      <t>注1</t>
    </r>
    <rPh sb="0" eb="2">
      <t>タイサク</t>
    </rPh>
    <rPh sb="2" eb="4">
      <t>クブン</t>
    </rPh>
    <rPh sb="5" eb="7">
      <t>ハンテイ</t>
    </rPh>
    <rPh sb="7" eb="8">
      <t>チュウ</t>
    </rPh>
    <phoneticPr fontId="20"/>
  </si>
  <si>
    <t>計</t>
    <rPh sb="0" eb="1">
      <t>ケイ</t>
    </rPh>
    <phoneticPr fontId="20"/>
  </si>
  <si>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0"/>
  </si>
  <si>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0"/>
  </si>
  <si>
    <t>※１：本様式は様式D‐3の集計結果を掲載すること。</t>
    <rPh sb="3" eb="4">
      <t>ホン</t>
    </rPh>
    <rPh sb="4" eb="6">
      <t>ヨウシキ</t>
    </rPh>
    <rPh sb="7" eb="9">
      <t>ヨウシキ</t>
    </rPh>
    <rPh sb="13" eb="15">
      <t>シュウケイ</t>
    </rPh>
    <rPh sb="15" eb="17">
      <t>ケッカ</t>
    </rPh>
    <rPh sb="18" eb="20">
      <t>ケイサイ</t>
    </rPh>
    <phoneticPr fontId="2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</si>
  <si>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0"/>
  </si>
  <si>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0"/>
  </si>
  <si>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5"/>
  </si>
  <si>
    <t>道路トンネルの健全性の診断の区分の所見</t>
    <rPh sb="0" eb="2">
      <t>ドウロ</t>
    </rPh>
    <rPh sb="7" eb="10">
      <t>ケンゼンセイ</t>
    </rPh>
    <rPh sb="11" eb="13">
      <t>シンダン</t>
    </rPh>
    <rPh sb="14" eb="16">
      <t>クブン</t>
    </rPh>
    <rPh sb="17" eb="19">
      <t>ショケン</t>
    </rPh>
    <phoneticPr fontId="10"/>
  </si>
  <si>
    <t>様式A～B</t>
    <rPh sb="0" eb="2">
      <t>ヨウシキ</t>
    </rPh>
    <phoneticPr fontId="10"/>
  </si>
  <si>
    <t>トンネルの分類</t>
    <rPh sb="5" eb="7">
      <t>ブンルイ</t>
    </rPh>
    <phoneticPr fontId="10"/>
  </si>
  <si>
    <t>トンネル工法</t>
  </si>
  <si>
    <t>自専道or一般道</t>
  </si>
  <si>
    <t>緊急輸送路</t>
  </si>
  <si>
    <t>代替路</t>
  </si>
  <si>
    <t>陸上トンネル（掘進工法）</t>
    <rPh sb="0" eb="2">
      <t>リクジョウ</t>
    </rPh>
    <rPh sb="7" eb="9">
      <t>クッシン</t>
    </rPh>
    <rPh sb="9" eb="11">
      <t>コウホウ</t>
    </rPh>
    <phoneticPr fontId="10"/>
  </si>
  <si>
    <t>山岳トンネル工法（NATM）</t>
    <rPh sb="0" eb="2">
      <t>サンガク</t>
    </rPh>
    <rPh sb="6" eb="8">
      <t>コウホウ</t>
    </rPh>
    <phoneticPr fontId="10"/>
  </si>
  <si>
    <t>自専道</t>
    <phoneticPr fontId="10"/>
  </si>
  <si>
    <t>一次</t>
    <rPh sb="0" eb="2">
      <t>イチジ</t>
    </rPh>
    <phoneticPr fontId="10"/>
  </si>
  <si>
    <t>有</t>
    <rPh sb="0" eb="1">
      <t>アリ</t>
    </rPh>
    <phoneticPr fontId="10"/>
  </si>
  <si>
    <t>陸上トンネル（開削工法）</t>
    <rPh sb="0" eb="2">
      <t>リクジョウ</t>
    </rPh>
    <rPh sb="7" eb="9">
      <t>カイサク</t>
    </rPh>
    <rPh sb="9" eb="11">
      <t>コウホウ</t>
    </rPh>
    <phoneticPr fontId="10"/>
  </si>
  <si>
    <t>矢板工法</t>
    <rPh sb="0" eb="2">
      <t>ヤイタ</t>
    </rPh>
    <rPh sb="2" eb="4">
      <t>コウホウ</t>
    </rPh>
    <phoneticPr fontId="10"/>
  </si>
  <si>
    <t>一般道</t>
    <phoneticPr fontId="10"/>
  </si>
  <si>
    <t>二次</t>
    <rPh sb="0" eb="2">
      <t>ニジ</t>
    </rPh>
    <phoneticPr fontId="10"/>
  </si>
  <si>
    <t>無</t>
    <rPh sb="0" eb="1">
      <t>ナシ</t>
    </rPh>
    <phoneticPr fontId="10"/>
  </si>
  <si>
    <t>陸上トンネル（その他）</t>
    <rPh sb="0" eb="2">
      <t>リクジョウ</t>
    </rPh>
    <rPh sb="9" eb="10">
      <t>タ</t>
    </rPh>
    <phoneticPr fontId="10"/>
  </si>
  <si>
    <t>開削工法</t>
    <rPh sb="0" eb="2">
      <t>カイサク</t>
    </rPh>
    <rPh sb="2" eb="4">
      <t>コウホウ</t>
    </rPh>
    <phoneticPr fontId="10"/>
  </si>
  <si>
    <t>三次</t>
    <rPh sb="0" eb="2">
      <t>サンジ</t>
    </rPh>
    <phoneticPr fontId="10"/>
  </si>
  <si>
    <t>水底トンネル（掘進工法）</t>
    <rPh sb="0" eb="2">
      <t>スイテイ</t>
    </rPh>
    <rPh sb="7" eb="9">
      <t>クッシン</t>
    </rPh>
    <rPh sb="9" eb="11">
      <t>コウホウ</t>
    </rPh>
    <phoneticPr fontId="10"/>
  </si>
  <si>
    <t>シールド工法</t>
    <rPh sb="4" eb="6">
      <t>コウホウ</t>
    </rPh>
    <phoneticPr fontId="10"/>
  </si>
  <si>
    <t>市町村指定</t>
    <rPh sb="0" eb="5">
      <t>シチョウソンシテイ</t>
    </rPh>
    <phoneticPr fontId="10"/>
  </si>
  <si>
    <t>水底トンネル（沈埋工法）</t>
    <rPh sb="0" eb="2">
      <t>スイテイ</t>
    </rPh>
    <rPh sb="7" eb="9">
      <t>チンマイ</t>
    </rPh>
    <rPh sb="9" eb="11">
      <t>コウホウ</t>
    </rPh>
    <phoneticPr fontId="10"/>
  </si>
  <si>
    <t>その他</t>
    <rPh sb="2" eb="3">
      <t>タ</t>
    </rPh>
    <phoneticPr fontId="10"/>
  </si>
  <si>
    <t>指定なし</t>
    <rPh sb="0" eb="2">
      <t>シテイ</t>
    </rPh>
    <phoneticPr fontId="10"/>
  </si>
  <si>
    <t>水底トンネル（開削工法）</t>
    <rPh sb="0" eb="2">
      <t>スイテイ</t>
    </rPh>
    <rPh sb="7" eb="9">
      <t>カイサク</t>
    </rPh>
    <rPh sb="9" eb="11">
      <t>コウホウ</t>
    </rPh>
    <phoneticPr fontId="10"/>
  </si>
  <si>
    <t>不明</t>
    <rPh sb="0" eb="2">
      <t>フメイ</t>
    </rPh>
    <phoneticPr fontId="10"/>
  </si>
  <si>
    <t>水底トンネル（その他）</t>
    <rPh sb="0" eb="2">
      <t>スイテイ</t>
    </rPh>
    <rPh sb="9" eb="10">
      <t>タ</t>
    </rPh>
    <phoneticPr fontId="10"/>
  </si>
  <si>
    <t>様式C-1-1(本体工)、C-2、D-1-1、D-3</t>
    <rPh sb="0" eb="2">
      <t>ヨウシキ</t>
    </rPh>
    <rPh sb="8" eb="11">
      <t>ホンタイコウ</t>
    </rPh>
    <phoneticPr fontId="10"/>
  </si>
  <si>
    <t>対象箇所</t>
    <rPh sb="0" eb="2">
      <t>タイショウ</t>
    </rPh>
    <rPh sb="2" eb="4">
      <t>カショ</t>
    </rPh>
    <phoneticPr fontId="10"/>
  </si>
  <si>
    <t>部位区分</t>
  </si>
  <si>
    <t>変状区分</t>
  </si>
  <si>
    <t>変状種類</t>
  </si>
  <si>
    <t>対策区分</t>
  </si>
  <si>
    <t>健全性</t>
  </si>
  <si>
    <t>調査の要否</t>
  </si>
  <si>
    <t>措置の要否</t>
  </si>
  <si>
    <t>実施有無</t>
  </si>
  <si>
    <t>覆工</t>
    <rPh sb="0" eb="2">
      <t>フッコウ</t>
    </rPh>
    <phoneticPr fontId="10"/>
  </si>
  <si>
    <t>アーチ（右側）</t>
    <rPh sb="4" eb="6">
      <t>ミギガワ</t>
    </rPh>
    <phoneticPr fontId="10"/>
  </si>
  <si>
    <t>外力</t>
    <rPh sb="0" eb="2">
      <t>ガイリョク</t>
    </rPh>
    <phoneticPr fontId="10"/>
  </si>
  <si>
    <t>圧ざ、ひび割れ</t>
  </si>
  <si>
    <t>Ⅰ</t>
    <phoneticPr fontId="10"/>
  </si>
  <si>
    <t>要</t>
    <rPh sb="0" eb="1">
      <t>ヨウ</t>
    </rPh>
    <phoneticPr fontId="10"/>
  </si>
  <si>
    <t>要監視</t>
    <rPh sb="0" eb="1">
      <t>ヨウ</t>
    </rPh>
    <rPh sb="1" eb="3">
      <t>カンシ</t>
    </rPh>
    <phoneticPr fontId="10"/>
  </si>
  <si>
    <t>未</t>
    <rPh sb="0" eb="1">
      <t>ミ</t>
    </rPh>
    <phoneticPr fontId="10"/>
  </si>
  <si>
    <t>坑門</t>
    <rPh sb="0" eb="2">
      <t>コウモン</t>
    </rPh>
    <phoneticPr fontId="10"/>
  </si>
  <si>
    <t>アーチ（左側）</t>
    <rPh sb="4" eb="5">
      <t>ヒダリ</t>
    </rPh>
    <rPh sb="5" eb="6">
      <t>ガワ</t>
    </rPh>
    <phoneticPr fontId="10"/>
  </si>
  <si>
    <t>材質劣化</t>
    <rPh sb="0" eb="4">
      <t>ザイシツレッカ</t>
    </rPh>
    <phoneticPr fontId="10"/>
  </si>
  <si>
    <t>うき・はく離</t>
  </si>
  <si>
    <t>Ⅱa</t>
    <phoneticPr fontId="10"/>
  </si>
  <si>
    <t>Ⅱ</t>
    <phoneticPr fontId="10"/>
  </si>
  <si>
    <t>否</t>
    <rPh sb="0" eb="1">
      <t>ヒ</t>
    </rPh>
    <phoneticPr fontId="10"/>
  </si>
  <si>
    <t>要対策</t>
    <rPh sb="0" eb="1">
      <t>ヨウ</t>
    </rPh>
    <rPh sb="1" eb="3">
      <t>タイサク</t>
    </rPh>
    <phoneticPr fontId="10"/>
  </si>
  <si>
    <t>済</t>
    <rPh sb="0" eb="1">
      <t>スミ</t>
    </rPh>
    <phoneticPr fontId="10"/>
  </si>
  <si>
    <t>内装板</t>
    <rPh sb="0" eb="2">
      <t>ナイソウ</t>
    </rPh>
    <rPh sb="2" eb="3">
      <t>イタ</t>
    </rPh>
    <phoneticPr fontId="10"/>
  </si>
  <si>
    <t>アーチ（天端）</t>
    <rPh sb="4" eb="5">
      <t>テン</t>
    </rPh>
    <rPh sb="5" eb="6">
      <t>タン</t>
    </rPh>
    <phoneticPr fontId="10"/>
  </si>
  <si>
    <t>漏水</t>
    <rPh sb="0" eb="2">
      <t>ロウスイ</t>
    </rPh>
    <phoneticPr fontId="10"/>
  </si>
  <si>
    <t>鋼材腐食</t>
  </si>
  <si>
    <t>Ⅱb</t>
    <phoneticPr fontId="10"/>
  </si>
  <si>
    <t>Ⅲ</t>
    <phoneticPr fontId="10"/>
  </si>
  <si>
    <t>継続</t>
    <rPh sb="0" eb="2">
      <t>ケイゾク</t>
    </rPh>
    <phoneticPr fontId="10"/>
  </si>
  <si>
    <t>天井板</t>
    <rPh sb="0" eb="2">
      <t>テンジョウ</t>
    </rPh>
    <rPh sb="2" eb="3">
      <t>バン</t>
    </rPh>
    <phoneticPr fontId="10"/>
  </si>
  <si>
    <t>アーチ（全周）</t>
    <rPh sb="4" eb="6">
      <t>ゼンシュウ</t>
    </rPh>
    <phoneticPr fontId="10"/>
  </si>
  <si>
    <t>変形・移動</t>
  </si>
  <si>
    <t>Ⅳ</t>
    <phoneticPr fontId="10"/>
  </si>
  <si>
    <t>路面</t>
    <rPh sb="0" eb="2">
      <t>ロメン</t>
    </rPh>
    <phoneticPr fontId="10"/>
  </si>
  <si>
    <t>側壁（右側）</t>
    <rPh sb="0" eb="2">
      <t>ソクヘキ</t>
    </rPh>
    <rPh sb="3" eb="5">
      <t>ミギガワ</t>
    </rPh>
    <phoneticPr fontId="10"/>
  </si>
  <si>
    <t>沈下</t>
  </si>
  <si>
    <t>－</t>
    <phoneticPr fontId="10"/>
  </si>
  <si>
    <t>側壁（左側）</t>
    <rPh sb="0" eb="2">
      <t>ソクヘキ</t>
    </rPh>
    <rPh sb="3" eb="5">
      <t>ヒダリガワ</t>
    </rPh>
    <phoneticPr fontId="10"/>
  </si>
  <si>
    <t>隆起</t>
  </si>
  <si>
    <t>横断目地（右側）</t>
    <rPh sb="0" eb="2">
      <t>オウダン</t>
    </rPh>
    <rPh sb="2" eb="4">
      <t>メジ</t>
    </rPh>
    <rPh sb="5" eb="7">
      <t>ミギガワ</t>
    </rPh>
    <phoneticPr fontId="10"/>
  </si>
  <si>
    <t>巻厚の不足または減少、背面空洞</t>
  </si>
  <si>
    <t>横断目地（左側）</t>
    <rPh sb="0" eb="2">
      <t>オウダン</t>
    </rPh>
    <rPh sb="2" eb="4">
      <t>メジ</t>
    </rPh>
    <rPh sb="5" eb="7">
      <t>ヒダリガワ</t>
    </rPh>
    <phoneticPr fontId="10"/>
  </si>
  <si>
    <t>補修・補強材の破損</t>
  </si>
  <si>
    <t>横断目地（天端）</t>
    <rPh sb="0" eb="2">
      <t>オウダン</t>
    </rPh>
    <rPh sb="2" eb="4">
      <t>メジ</t>
    </rPh>
    <rPh sb="5" eb="6">
      <t>テン</t>
    </rPh>
    <rPh sb="6" eb="7">
      <t>タン</t>
    </rPh>
    <phoneticPr fontId="10"/>
  </si>
  <si>
    <t>漏水</t>
  </si>
  <si>
    <t>横断目地（全周）</t>
    <rPh sb="0" eb="2">
      <t>オウダン</t>
    </rPh>
    <rPh sb="2" eb="4">
      <t>メジ</t>
    </rPh>
    <rPh sb="5" eb="7">
      <t>ゼンシュウ</t>
    </rPh>
    <phoneticPr fontId="10"/>
  </si>
  <si>
    <t>滞水</t>
  </si>
  <si>
    <t>水平打ち継ぎ目（右側）</t>
    <rPh sb="0" eb="2">
      <t>スイヘイ</t>
    </rPh>
    <rPh sb="2" eb="3">
      <t>ウ</t>
    </rPh>
    <rPh sb="4" eb="5">
      <t>ツ</t>
    </rPh>
    <rPh sb="6" eb="7">
      <t>メ</t>
    </rPh>
    <rPh sb="8" eb="10">
      <t>ミギガワ</t>
    </rPh>
    <phoneticPr fontId="10"/>
  </si>
  <si>
    <t>土砂流出</t>
  </si>
  <si>
    <t>水平打ち継ぎ目（左側）</t>
    <rPh sb="0" eb="2">
      <t>スイヘイ</t>
    </rPh>
    <rPh sb="2" eb="3">
      <t>ウ</t>
    </rPh>
    <rPh sb="4" eb="5">
      <t>ツ</t>
    </rPh>
    <rPh sb="6" eb="7">
      <t>メ</t>
    </rPh>
    <rPh sb="8" eb="10">
      <t>ヒダリガワ</t>
    </rPh>
    <phoneticPr fontId="10"/>
  </si>
  <si>
    <t>その他</t>
  </si>
  <si>
    <t>面壁・妻壁等</t>
    <rPh sb="0" eb="2">
      <t>メンペキ</t>
    </rPh>
    <rPh sb="3" eb="4">
      <t>ツマ</t>
    </rPh>
    <rPh sb="4" eb="5">
      <t>カベ</t>
    </rPh>
    <rPh sb="5" eb="6">
      <t>トウ</t>
    </rPh>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</si>
  <si>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</si>
  <si>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</si>
  <si>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</si>
  <si>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</si>
  <si>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</si>
  <si>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</si>
  <si>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</si>
  <si>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様式C-1-2（附属物）、D-1-2</t>
    <rPh sb="0" eb="2">
      <t>ヨウシキ</t>
    </rPh>
    <rPh sb="8" eb="10">
      <t>フゾク</t>
    </rPh>
    <rPh sb="10" eb="11">
      <t>ブツ</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</si>
  <si>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</si>
  <si>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</si>
  <si>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</si>
  <si>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 xml:space="preserve">異常判定区分 </t>
    <rPh sb="0" eb="2">
      <t>イジョウ</t>
    </rPh>
    <rPh sb="2" eb="4">
      <t>ハンテイ</t>
    </rPh>
    <rPh sb="4" eb="6">
      <t>クブン</t>
    </rPh>
    <phoneticPr fontId="10"/>
  </si>
  <si>
    <t>実施有無</t>
    <rPh sb="0" eb="2">
      <t>ジッシ</t>
    </rPh>
    <rPh sb="2" eb="4">
      <t>ウム</t>
    </rPh>
    <phoneticPr fontId="10"/>
  </si>
  <si>
    <t>照明施設</t>
    <rPh sb="0" eb="2">
      <t>ショウメイ</t>
    </rPh>
    <rPh sb="2" eb="4">
      <t>シセツ</t>
    </rPh>
    <phoneticPr fontId="10"/>
  </si>
  <si>
    <t>灯具</t>
    <rPh sb="0" eb="2">
      <t>トウグ</t>
    </rPh>
    <phoneticPr fontId="10"/>
  </si>
  <si>
    <t>附属物本体</t>
    <rPh sb="0" eb="2">
      <t>フゾク</t>
    </rPh>
    <rPh sb="2" eb="3">
      <t>ブツ</t>
    </rPh>
    <rPh sb="3" eb="5">
      <t>ホンタイ</t>
    </rPh>
    <phoneticPr fontId="10"/>
  </si>
  <si>
    <t>破断</t>
  </si>
  <si>
    <t>○</t>
    <phoneticPr fontId="10"/>
  </si>
  <si>
    <t>換気施設</t>
    <rPh sb="0" eb="2">
      <t>カンキ</t>
    </rPh>
    <rPh sb="2" eb="4">
      <t>シセツ</t>
    </rPh>
    <phoneticPr fontId="10"/>
  </si>
  <si>
    <t>ケーブル本体</t>
    <rPh sb="4" eb="6">
      <t>ホンタイ</t>
    </rPh>
    <phoneticPr fontId="10"/>
  </si>
  <si>
    <t>取付部材</t>
    <rPh sb="0" eb="1">
      <t>ト</t>
    </rPh>
    <rPh sb="1" eb="2">
      <t>ツ</t>
    </rPh>
    <rPh sb="2" eb="4">
      <t>ブザイ</t>
    </rPh>
    <phoneticPr fontId="10"/>
  </si>
  <si>
    <t>緩み、脱落</t>
  </si>
  <si>
    <t>×</t>
    <phoneticPr fontId="10"/>
  </si>
  <si>
    <t>非常用施設</t>
    <rPh sb="0" eb="3">
      <t>ヒジョウヨウ</t>
    </rPh>
    <rPh sb="3" eb="5">
      <t>シセツ</t>
    </rPh>
    <phoneticPr fontId="10"/>
  </si>
  <si>
    <t>ケーブル本体以外</t>
    <rPh sb="4" eb="6">
      <t>ホンタイ</t>
    </rPh>
    <rPh sb="6" eb="8">
      <t>イガイ</t>
    </rPh>
    <phoneticPr fontId="10"/>
  </si>
  <si>
    <t>ボルト・ナット，アンカー類</t>
    <phoneticPr fontId="10"/>
  </si>
  <si>
    <t>亀裂</t>
  </si>
  <si>
    <t>その他施設</t>
    <rPh sb="2" eb="3">
      <t>タ</t>
    </rPh>
    <rPh sb="3" eb="5">
      <t>シセツ</t>
    </rPh>
    <phoneticPr fontId="10"/>
  </si>
  <si>
    <t>腐食</t>
  </si>
  <si>
    <t>ジェットファン</t>
    <phoneticPr fontId="10"/>
  </si>
  <si>
    <t>変形，欠損</t>
  </si>
  <si>
    <t>VI計</t>
    <rPh sb="2" eb="3">
      <t>ケイ</t>
    </rPh>
    <phoneticPr fontId="10"/>
  </si>
  <si>
    <t>がたつき</t>
  </si>
  <si>
    <t>CO計</t>
    <rPh sb="2" eb="3">
      <t>ケイ</t>
    </rPh>
    <phoneticPr fontId="10"/>
  </si>
  <si>
    <t>風向風速計</t>
    <rPh sb="0" eb="2">
      <t>フウコウ</t>
    </rPh>
    <rPh sb="2" eb="5">
      <t>フウソクケイ</t>
    </rPh>
    <phoneticPr fontId="10"/>
  </si>
  <si>
    <t>点 滅 灯</t>
    <phoneticPr fontId="10"/>
  </si>
  <si>
    <t>音信号発生器</t>
  </si>
  <si>
    <t>誘導表示施設</t>
  </si>
  <si>
    <t>標識</t>
  </si>
  <si>
    <t>天井板取付部材</t>
  </si>
  <si>
    <t>内装板取付部材</t>
  </si>
  <si>
    <t>吸音板取付部材</t>
  </si>
  <si>
    <t>基礎地盤コンサルタンツ株式会社
大谷 直毅</t>
    <rPh sb="0" eb="4">
      <t>キソジバン</t>
    </rPh>
    <rPh sb="11" eb="15">
      <t>カブシキガイシャ</t>
    </rPh>
    <rPh sb="16" eb="18">
      <t>オオタニ</t>
    </rPh>
    <rPh sb="19" eb="21">
      <t>ナオキ</t>
    </rPh>
    <phoneticPr fontId="11"/>
  </si>
  <si>
    <t>一般道</t>
  </si>
  <si>
    <t>高瀬トンネル</t>
    <rPh sb="0" eb="2">
      <t>タカセ</t>
    </rPh>
    <phoneticPr fontId="2"/>
  </si>
  <si>
    <t>周南市高瀬地内</t>
  </si>
  <si>
    <t>一般（無料）</t>
  </si>
  <si>
    <t>-</t>
  </si>
  <si>
    <t>-</t>
    <phoneticPr fontId="10"/>
  </si>
  <si>
    <t>1978年</t>
    <rPh sb="4" eb="5">
      <t>ネン</t>
    </rPh>
    <phoneticPr fontId="2"/>
  </si>
  <si>
    <t>D</t>
  </si>
  <si>
    <t>覆工（内装なし）</t>
    <rPh sb="3" eb="5">
      <t>ナイソウ</t>
    </rPh>
    <phoneticPr fontId="2"/>
  </si>
  <si>
    <t>面壁</t>
  </si>
  <si>
    <t>コンクリート系</t>
  </si>
  <si>
    <t>25cm</t>
  </si>
  <si>
    <t>565.6㎡</t>
  </si>
  <si>
    <t>落蓋式U型側溝排水</t>
  </si>
  <si>
    <t>自然排気</t>
  </si>
  <si>
    <t>PS</t>
  </si>
  <si>
    <t>S1</t>
  </si>
  <si>
    <t>S2</t>
  </si>
  <si>
    <t>S3</t>
  </si>
  <si>
    <t>S4</t>
  </si>
  <si>
    <t>S5</t>
  </si>
  <si>
    <t>S6</t>
  </si>
  <si>
    <t>S7</t>
  </si>
  <si>
    <t>S8</t>
  </si>
  <si>
    <t>S9</t>
  </si>
  <si>
    <t>S10</t>
  </si>
  <si>
    <t>S11</t>
  </si>
  <si>
    <t>S12</t>
  </si>
  <si>
    <t>S13</t>
  </si>
  <si>
    <t>PE</t>
  </si>
  <si>
    <t>周南市高瀬地内</t>
    <phoneticPr fontId="10"/>
  </si>
  <si>
    <t>高瀬トンネル</t>
    <phoneticPr fontId="10"/>
  </si>
  <si>
    <t>高瀬トンネル</t>
    <phoneticPr fontId="5"/>
  </si>
  <si>
    <t>国道376号線</t>
    <phoneticPr fontId="10"/>
  </si>
  <si>
    <t>国道376号線</t>
    <phoneticPr fontId="5"/>
  </si>
  <si>
    <t>周南土木建築事務所</t>
    <phoneticPr fontId="10"/>
  </si>
  <si>
    <t>周南土木建築事務所</t>
    <phoneticPr fontId="5"/>
  </si>
  <si>
    <t>基礎地盤コンサルタンツ株式会社</t>
    <phoneticPr fontId="10"/>
  </si>
  <si>
    <t>基礎地盤コンサルタンツ株式会社</t>
    <phoneticPr fontId="5"/>
  </si>
  <si>
    <t>大谷 直毅</t>
    <phoneticPr fontId="10"/>
  </si>
  <si>
    <t>大谷 直毅</t>
    <phoneticPr fontId="5"/>
  </si>
  <si>
    <t>基礎地盤コンサルタンツ株式会社
大谷 直毅</t>
    <phoneticPr fontId="10"/>
  </si>
  <si>
    <t>高瀬トンネル</t>
    <phoneticPr fontId="2"/>
  </si>
  <si>
    <t>矢板工法</t>
    <phoneticPr fontId="10"/>
  </si>
  <si>
    <t>1978年</t>
    <phoneticPr fontId="10"/>
  </si>
  <si>
    <t>有</t>
    <phoneticPr fontId="10"/>
  </si>
  <si>
    <t>一次</t>
    <phoneticPr fontId="10"/>
  </si>
  <si>
    <t>(ﾀｶｾﾄﾝﾈﾙ)</t>
    <phoneticPr fontId="10"/>
  </si>
  <si>
    <t>(ﾀｶｾﾄﾝﾈﾙ)</t>
    <phoneticPr fontId="5"/>
  </si>
  <si>
    <t>覆工</t>
  </si>
  <si>
    <t>水平打ち継ぎ目（左側）</t>
  </si>
  <si>
    <t>材質劣化</t>
  </si>
  <si>
    <t>0.15m×0.4m</t>
  </si>
  <si>
    <t>Ⅱb</t>
  </si>
  <si>
    <t>否</t>
  </si>
  <si>
    <t>要監視</t>
  </si>
  <si>
    <t>継続</t>
  </si>
  <si>
    <t>監視(日常)</t>
  </si>
  <si>
    <t>アーチ（右側）</t>
  </si>
  <si>
    <t>8.6m×0.5m</t>
  </si>
  <si>
    <t>Ⅱa</t>
  </si>
  <si>
    <t>Ⅰ</t>
  </si>
  <si>
    <t>未</t>
  </si>
  <si>
    <t>0.2m×0.2m</t>
  </si>
  <si>
    <t>判定見直し</t>
  </si>
  <si>
    <t>0.3m×3.3m</t>
  </si>
  <si>
    <t>0.1m×0.2m</t>
  </si>
  <si>
    <t>水平打ち継ぎ目（右側）</t>
  </si>
  <si>
    <t>横断目地（右側）</t>
  </si>
  <si>
    <t>0.8m×0.05m</t>
  </si>
  <si>
    <t>路面</t>
  </si>
  <si>
    <t>監査歩路</t>
  </si>
  <si>
    <t>5mm</t>
  </si>
  <si>
    <t>0.3m×6.3m</t>
  </si>
  <si>
    <t>0.3m×6m</t>
  </si>
  <si>
    <t>寸法変更</t>
  </si>
  <si>
    <t>アーチ（左側）</t>
  </si>
  <si>
    <t>外力</t>
  </si>
  <si>
    <t>L=7.9m×W=0.9mm</t>
  </si>
  <si>
    <t>幅0.9mm 長さ7.9m</t>
  </si>
  <si>
    <t>0.1m×0.1m</t>
  </si>
  <si>
    <t>Ⅲ</t>
  </si>
  <si>
    <t>要対策</t>
  </si>
  <si>
    <t>8.4m×0.5m</t>
  </si>
  <si>
    <t>アーチ（全周）</t>
  </si>
  <si>
    <t>済</t>
  </si>
  <si>
    <t>面導水工</t>
  </si>
  <si>
    <t>0.7m×9.9m</t>
  </si>
  <si>
    <t>0.3m×7.8m</t>
  </si>
  <si>
    <t>1.0ｍ×3.2ｍ</t>
  </si>
  <si>
    <t>側壁（左側）</t>
  </si>
  <si>
    <t>2.7m×1m</t>
  </si>
  <si>
    <t>7.9m×0.5m</t>
  </si>
  <si>
    <t>6.5m×0.6m(20mL/分)</t>
  </si>
  <si>
    <t>0.2m×0.3m</t>
  </si>
  <si>
    <t>FRPネット工</t>
  </si>
  <si>
    <t>L=8.2m×W=0.8mm</t>
  </si>
  <si>
    <t>幅0.8mm 長さ8.2m</t>
  </si>
  <si>
    <t>変状区分見直し</t>
  </si>
  <si>
    <t>横断目地（左側）</t>
  </si>
  <si>
    <t>0.25m×0.05m</t>
  </si>
  <si>
    <t>7.9m×1.7m</t>
  </si>
  <si>
    <t>側壁（右側）</t>
  </si>
  <si>
    <t>1.3m×0.1m</t>
  </si>
  <si>
    <t>0.8m×0.1m</t>
  </si>
  <si>
    <t>1.4ｍ×3.3ｍ</t>
  </si>
  <si>
    <t>1.6m×4.8ｍ</t>
  </si>
  <si>
    <t>0.2m×0.05m</t>
  </si>
  <si>
    <t>1.4m×4.0m</t>
  </si>
  <si>
    <t>幅1.2mm 長さ8.0m</t>
  </si>
  <si>
    <t>2.8m×0.5m</t>
  </si>
  <si>
    <t>2.3m×0.3m</t>
  </si>
  <si>
    <t>3.0m×7.7m</t>
  </si>
  <si>
    <t>3m×7.7m</t>
  </si>
  <si>
    <t>2.5m×2.5m</t>
  </si>
  <si>
    <t>2.7m×0.5m</t>
  </si>
  <si>
    <t>0.3m×7.7m</t>
  </si>
  <si>
    <t>0.15m×0.05m</t>
  </si>
  <si>
    <t>車道</t>
  </si>
  <si>
    <t>0.9m×0.2m</t>
  </si>
  <si>
    <t>2.1m×0.1m</t>
  </si>
  <si>
    <t>0.5ｍ×0.3ｍ</t>
  </si>
  <si>
    <t>1.6ｍ×0.3ｍ</t>
  </si>
  <si>
    <t>1.0ｍ×1.9ｍ</t>
  </si>
  <si>
    <t>0.35m×0.05m</t>
  </si>
  <si>
    <t>寸法変更 判定見直し</t>
  </si>
  <si>
    <t>0.3m×7.5m</t>
  </si>
  <si>
    <t>アーチ（天端）</t>
  </si>
  <si>
    <t>8.1m×0.5m</t>
  </si>
  <si>
    <t>繊維シート工</t>
  </si>
  <si>
    <t>0.7m×0.2m</t>
  </si>
  <si>
    <t>2.5m×1.4m</t>
  </si>
  <si>
    <t>2.7m×0.6m</t>
  </si>
  <si>
    <t>0.05m×0.05m</t>
  </si>
  <si>
    <t>0.3m×7.4m</t>
  </si>
  <si>
    <t>3.8m×5.2m</t>
  </si>
  <si>
    <t>3.3m×2.7m</t>
  </si>
  <si>
    <t>0.3m×0.4m</t>
  </si>
  <si>
    <t>6.9m×0.5m</t>
  </si>
  <si>
    <t>0.4m×0.05m</t>
  </si>
  <si>
    <t>監視(重点)</t>
  </si>
  <si>
    <t>0.35m×0.25m</t>
  </si>
  <si>
    <t>5.0m×4.4m</t>
  </si>
  <si>
    <t>2.9m×1.6m</t>
  </si>
  <si>
    <t>2.7m×1.9m</t>
  </si>
  <si>
    <t>横断目地（天端）</t>
  </si>
  <si>
    <t>3.2m×0.05m</t>
  </si>
  <si>
    <t>0.2m×0.1m</t>
  </si>
  <si>
    <t>0.3m×6.5m</t>
  </si>
  <si>
    <t>0.5m×0.3m</t>
  </si>
  <si>
    <t>0.9m×1.1m</t>
  </si>
  <si>
    <t>0.15m×2.9m</t>
  </si>
  <si>
    <t>0.15m×2.4m</t>
  </si>
  <si>
    <t>7.8m×0.5m</t>
  </si>
  <si>
    <t>0.3m×2.9m</t>
  </si>
  <si>
    <t>うき　0.15m×0.4m</t>
  </si>
  <si>
    <t>水平打ち継ぎ目のうき 経過観察が望まれる</t>
  </si>
  <si>
    <t>滴水　8.6m×0.5m</t>
  </si>
  <si>
    <t>アーチの遊離石灰 今回点検時漏水は確認されなかった</t>
  </si>
  <si>
    <t>豆板　0.2m×0.2m</t>
  </si>
  <si>
    <t>アーチの骨材露出 骨材落下の可能性は低いことから判定見直し</t>
  </si>
  <si>
    <t>うき　0.3m×3.3m</t>
  </si>
  <si>
    <t>鋼材露出(はく落)　0.1m×0.2m</t>
  </si>
  <si>
    <t>アーチの鋼材腐食 経過観察が望まれる</t>
  </si>
  <si>
    <t>うき　0.8m×0.05m</t>
  </si>
  <si>
    <t>横断目地のうき 経過観察が望まれる</t>
  </si>
  <si>
    <t>段差　5mm</t>
  </si>
  <si>
    <t>監査歩路の段差</t>
  </si>
  <si>
    <t>うき　0.3m×6m</t>
  </si>
  <si>
    <t>ひび割れ　幅0.9mm 長さ7.9m</t>
  </si>
  <si>
    <t>アーチのひび割れ 経過観察が望まれる</t>
  </si>
  <si>
    <t>うき　0.1m×0.1m</t>
  </si>
  <si>
    <t>アーチの補修跡のうき 早急な対策が望まれる</t>
  </si>
  <si>
    <t>滴水　8.4m×0.5m</t>
  </si>
  <si>
    <t>面導水工により補修済</t>
  </si>
  <si>
    <t>にじみ　0.7m×9.9m</t>
  </si>
  <si>
    <t>うき　0.3m×7.8m</t>
  </si>
  <si>
    <t>新規</t>
  </si>
  <si>
    <t>アーチの規模の大きなブロック化 打音異常なし 計画的な対策が望まれる</t>
  </si>
  <si>
    <t>にじみ　2.7m×1m</t>
  </si>
  <si>
    <t>側壁の遊離石灰 今回点検時漏水は確認されなかった</t>
  </si>
  <si>
    <t>流下　6.5m×0.6m(20mL/分)</t>
  </si>
  <si>
    <t>アーチのにじみ 経過観察が望まれる</t>
  </si>
  <si>
    <t>うき　0.2m×0.3m</t>
  </si>
  <si>
    <t>FRPネット工により補修済</t>
  </si>
  <si>
    <t>うき　0.2m×0.2m</t>
  </si>
  <si>
    <t>ひび割れ　幅0.8mm 長さ8.2m</t>
  </si>
  <si>
    <t>アーチひび割れ 進行が認められないため変状区分見直し</t>
  </si>
  <si>
    <t>横断目地のブロック化箇所のうき 早急な対策が望まれる</t>
  </si>
  <si>
    <t>うき　1.3m×0.1m</t>
  </si>
  <si>
    <t>側壁のうき 経過観察が望まれる</t>
  </si>
  <si>
    <t>うき　0.8m×0.1m</t>
  </si>
  <si>
    <t>横断目地のブロック化が懸念されるひび割れ 経過観察が望まれる</t>
  </si>
  <si>
    <t>ひび割れ　幅1.2mm 長さ8.0m</t>
  </si>
  <si>
    <t>アーチのブロック化が懸念されるひび割れ 経過観察が望まれる</t>
  </si>
  <si>
    <t>にじみ　2.3m×0.3m</t>
  </si>
  <si>
    <t>側壁のにじみ 経過観察が望まれる</t>
  </si>
  <si>
    <t>うき　0.25m×0.05m</t>
  </si>
  <si>
    <t>うき　3m×7.7m</t>
  </si>
  <si>
    <t>にじみ　2.7m×0.5m</t>
  </si>
  <si>
    <t>うき　0.3m×7.7m</t>
  </si>
  <si>
    <t>うき　0.15m×0.05m</t>
  </si>
  <si>
    <t>うき　0.9m×0.2m</t>
  </si>
  <si>
    <t>車道のうき</t>
  </si>
  <si>
    <t>うき　2.1m×0.1m</t>
  </si>
  <si>
    <t>うき　0.3m×7.5m</t>
  </si>
  <si>
    <t>滴水　8.1m×0.5m</t>
  </si>
  <si>
    <t>繊維シート工により補修済</t>
  </si>
  <si>
    <t>うき　0.7m×0.2m</t>
  </si>
  <si>
    <t>うき　0.05m×0.05m</t>
  </si>
  <si>
    <t>アーチのひび割れ沿いの補修跡のうき 早急な対策が望まれる</t>
  </si>
  <si>
    <t>うき　0.3m×7.4m</t>
  </si>
  <si>
    <t>にじみ　3.3m×2.7m</t>
  </si>
  <si>
    <t>鋼材露出(はく落)　0.3m×0.4m</t>
  </si>
  <si>
    <t>滴水　6.9m×0.5m</t>
  </si>
  <si>
    <t>豆板　0.8m×0.05m</t>
  </si>
  <si>
    <t>横断目地の骨材露出 骨材落下の可能性は低いことから判定見直し</t>
  </si>
  <si>
    <t>うき　0.4m×0.05m</t>
  </si>
  <si>
    <t>横断目地のうき 計画的な対策が望まれる</t>
  </si>
  <si>
    <t>鋼材露出　0.35m×0.25m</t>
  </si>
  <si>
    <t>豆板　3.2m×0.05m</t>
  </si>
  <si>
    <t>うき　0.2m×0.1m</t>
  </si>
  <si>
    <t>うき　0.3m×6.5m</t>
  </si>
  <si>
    <t>うき　0.2m×0.05m</t>
  </si>
  <si>
    <t>アーチの規模の大きいブロック化 打音異常なし 計画的な対策が望まれる</t>
  </si>
  <si>
    <t>うき　0.15m×2.4m</t>
  </si>
  <si>
    <t>滴水　7.8m×0.5m</t>
  </si>
  <si>
    <t>うき　0.3m×2.9m</t>
  </si>
  <si>
    <t>〇</t>
  </si>
  <si>
    <t>1.変状・異常の内容と部位・部材
・S3のアーチ部に幅0.9mm、長さ7.9mのひび割れが確認された。
・S3のアーチ部等に補修跡のうきやブロック化箇所のうきが確認された。
2.変状等の原因（推定）
・ひび割れは、幅0.9mmと比較的大きく、スパンを跨いでいることから、外力の可能性がある。進行性は認められない。
・補修跡のうきやブロック化箇所のうきは、材質劣化（温度・乾燥収縮）や施工不良（不均一なコンクリートの打込み、締固め不足など）によるものと推測する。
3.施設の現状と次回定期点検まで及び将来における構造物の状態（推定）
・ひび割れの発生原因として外力の可能性が考えられるが、進行性は認められないことから、現状は安定していると推測される。
・補修跡のうきやブロック化箇所のうきは、経年のうきの進行に伴うはく落の可能性がある。
4.措置の必要性の判断に関わる事項
・補修跡のうきやブロック化箇所のうきは、覆工コンクリートの落下による第三者被害が発生する可能性があることから、落下防止対策が必要な状態である。
5.その他、次回定期点検への引継ぎ事項
・S3のひび割れは、外力の可能性があることから、ひび割れ幅や長さを継続監視することが望ましい。</t>
    <rPh sb="2" eb="4">
      <t>ヘンジョウ</t>
    </rPh>
    <rPh sb="5" eb="7">
      <t>イジョウ</t>
    </rPh>
    <rPh sb="8" eb="10">
      <t>ナイヨウ</t>
    </rPh>
    <rPh sb="11" eb="13">
      <t>ブイ</t>
    </rPh>
    <rPh sb="14" eb="16">
      <t>ブザイ</t>
    </rPh>
    <rPh sb="24" eb="25">
      <t>ブ</t>
    </rPh>
    <rPh sb="26" eb="27">
      <t>ハバ</t>
    </rPh>
    <rPh sb="33" eb="34">
      <t>ナガ</t>
    </rPh>
    <rPh sb="42" eb="43">
      <t>ワ</t>
    </rPh>
    <rPh sb="45" eb="47">
      <t>カクニン</t>
    </rPh>
    <rPh sb="59" eb="60">
      <t>ブ</t>
    </rPh>
    <rPh sb="60" eb="61">
      <t>トウ</t>
    </rPh>
    <rPh sb="62" eb="64">
      <t>ホシュウ</t>
    </rPh>
    <rPh sb="64" eb="65">
      <t>アト</t>
    </rPh>
    <rPh sb="73" eb="74">
      <t>カ</t>
    </rPh>
    <rPh sb="74" eb="76">
      <t>カショ</t>
    </rPh>
    <rPh sb="80" eb="82">
      <t>カクニン</t>
    </rPh>
    <rPh sb="90" eb="92">
      <t>ヘンジョウ</t>
    </rPh>
    <rPh sb="92" eb="93">
      <t>トウ</t>
    </rPh>
    <rPh sb="94" eb="96">
      <t>ゲンイン</t>
    </rPh>
    <rPh sb="97" eb="99">
      <t>スイテイ</t>
    </rPh>
    <rPh sb="104" eb="105">
      <t>ワ</t>
    </rPh>
    <rPh sb="108" eb="109">
      <t>ハバ</t>
    </rPh>
    <rPh sb="115" eb="118">
      <t>ヒカクテキ</t>
    </rPh>
    <rPh sb="118" eb="119">
      <t>オオ</t>
    </rPh>
    <rPh sb="126" eb="127">
      <t>マタ</t>
    </rPh>
    <rPh sb="136" eb="138">
      <t>ガイリョク</t>
    </rPh>
    <rPh sb="139" eb="142">
      <t>カノウセイ</t>
    </rPh>
    <rPh sb="146" eb="149">
      <t>シンコウセイ</t>
    </rPh>
    <rPh sb="150" eb="151">
      <t>ミト</t>
    </rPh>
    <rPh sb="159" eb="162">
      <t>ホシュウアト</t>
    </rPh>
    <rPh sb="170" eb="171">
      <t>カ</t>
    </rPh>
    <rPh sb="171" eb="173">
      <t>カショ</t>
    </rPh>
    <rPh sb="178" eb="180">
      <t>ザイシツ</t>
    </rPh>
    <rPh sb="180" eb="182">
      <t>レッカ</t>
    </rPh>
    <rPh sb="183" eb="185">
      <t>オンド</t>
    </rPh>
    <rPh sb="186" eb="188">
      <t>カンソウ</t>
    </rPh>
    <rPh sb="188" eb="190">
      <t>シュウシュク</t>
    </rPh>
    <rPh sb="192" eb="194">
      <t>セコウ</t>
    </rPh>
    <rPh sb="194" eb="196">
      <t>フリョウ</t>
    </rPh>
    <rPh sb="197" eb="200">
      <t>フキンイツ</t>
    </rPh>
    <rPh sb="208" eb="210">
      <t>ウチコ</t>
    </rPh>
    <rPh sb="212" eb="214">
      <t>シメカタ</t>
    </rPh>
    <rPh sb="215" eb="217">
      <t>ブソク</t>
    </rPh>
    <rPh sb="226" eb="228">
      <t>スイソク</t>
    </rPh>
    <rPh sb="235" eb="237">
      <t>シセツ</t>
    </rPh>
    <rPh sb="238" eb="240">
      <t>ゲンジョウ</t>
    </rPh>
    <rPh sb="241" eb="243">
      <t>ジカイ</t>
    </rPh>
    <rPh sb="243" eb="245">
      <t>テイキ</t>
    </rPh>
    <rPh sb="245" eb="247">
      <t>テンケン</t>
    </rPh>
    <rPh sb="249" eb="250">
      <t>オヨ</t>
    </rPh>
    <rPh sb="251" eb="253">
      <t>ショウライ</t>
    </rPh>
    <rPh sb="257" eb="260">
      <t>コウゾウブツ</t>
    </rPh>
    <rPh sb="261" eb="263">
      <t>ジョウタイ</t>
    </rPh>
    <rPh sb="264" eb="266">
      <t>スイテイ</t>
    </rPh>
    <rPh sb="271" eb="272">
      <t>ワ</t>
    </rPh>
    <rPh sb="274" eb="276">
      <t>ハッセイ</t>
    </rPh>
    <rPh sb="276" eb="278">
      <t>ゲンイン</t>
    </rPh>
    <rPh sb="281" eb="283">
      <t>ガイリョク</t>
    </rPh>
    <rPh sb="284" eb="287">
      <t>カノウセイ</t>
    </rPh>
    <rPh sb="288" eb="289">
      <t>カンガ</t>
    </rPh>
    <rPh sb="295" eb="298">
      <t>シンコウセイ</t>
    </rPh>
    <rPh sb="299" eb="300">
      <t>ミト</t>
    </rPh>
    <rPh sb="310" eb="312">
      <t>ゲンジョウ</t>
    </rPh>
    <rPh sb="313" eb="315">
      <t>アンテイ</t>
    </rPh>
    <rPh sb="320" eb="322">
      <t>スイソク</t>
    </rPh>
    <rPh sb="328" eb="331">
      <t>ホシュウアト</t>
    </rPh>
    <rPh sb="339" eb="342">
      <t>カカショ</t>
    </rPh>
    <rPh sb="347" eb="349">
      <t>ケイネン</t>
    </rPh>
    <rPh sb="353" eb="355">
      <t>シンコウ</t>
    </rPh>
    <rPh sb="356" eb="357">
      <t>トモナ</t>
    </rPh>
    <rPh sb="360" eb="361">
      <t>ラク</t>
    </rPh>
    <rPh sb="362" eb="365">
      <t>カノウセイ</t>
    </rPh>
    <rPh sb="373" eb="375">
      <t>ソチ</t>
    </rPh>
    <rPh sb="376" eb="379">
      <t>ヒツヨウセイ</t>
    </rPh>
    <rPh sb="380" eb="382">
      <t>ハンダン</t>
    </rPh>
    <rPh sb="383" eb="384">
      <t>カカ</t>
    </rPh>
    <rPh sb="386" eb="388">
      <t>ジコウ</t>
    </rPh>
    <rPh sb="390" eb="392">
      <t>ホシュウ</t>
    </rPh>
    <rPh sb="392" eb="393">
      <t>アト</t>
    </rPh>
    <rPh sb="401" eb="404">
      <t>カカショ</t>
    </rPh>
    <rPh sb="409" eb="411">
      <t>フッコウ</t>
    </rPh>
    <rPh sb="418" eb="420">
      <t>ラッカ</t>
    </rPh>
    <rPh sb="423" eb="426">
      <t>ダイサンシャヒ</t>
    </rPh>
    <rPh sb="426" eb="428">
      <t>ガイ</t>
    </rPh>
    <rPh sb="429" eb="431">
      <t>ハッセイ</t>
    </rPh>
    <rPh sb="433" eb="436">
      <t>カノウセイ</t>
    </rPh>
    <rPh sb="444" eb="446">
      <t>ラッカ</t>
    </rPh>
    <rPh sb="446" eb="448">
      <t>ボウシ</t>
    </rPh>
    <rPh sb="448" eb="450">
      <t>タイサク</t>
    </rPh>
    <rPh sb="451" eb="453">
      <t>ヒツヨウ</t>
    </rPh>
    <rPh sb="454" eb="456">
      <t>ジョウタイ</t>
    </rPh>
    <rPh sb="466" eb="467">
      <t>タ</t>
    </rPh>
    <rPh sb="468" eb="470">
      <t>ジカイ</t>
    </rPh>
    <rPh sb="470" eb="472">
      <t>テイキ</t>
    </rPh>
    <rPh sb="472" eb="474">
      <t>テンケン</t>
    </rPh>
    <rPh sb="476" eb="478">
      <t>ヒキツ</t>
    </rPh>
    <rPh sb="479" eb="481">
      <t>ジコウ</t>
    </rPh>
    <rPh sb="488" eb="489">
      <t>ワ</t>
    </rPh>
    <rPh sb="492" eb="494">
      <t>ガイリョク</t>
    </rPh>
    <rPh sb="495" eb="498">
      <t>カノウセイ</t>
    </rPh>
    <rPh sb="508" eb="509">
      <t>ワ</t>
    </rPh>
    <rPh sb="510" eb="511">
      <t>ハバ</t>
    </rPh>
    <rPh sb="512" eb="513">
      <t>ナガ</t>
    </rPh>
    <rPh sb="515" eb="517">
      <t>ケイゾク</t>
    </rPh>
    <rPh sb="517" eb="519">
      <t>カンシ</t>
    </rPh>
    <rPh sb="524" eb="525">
      <t>ノゾ</t>
    </rPh>
    <phoneticPr fontId="10"/>
  </si>
  <si>
    <t>34.16769,131.77531</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</si>
</sst>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
    <numFmt numFmtId="202" formatCode="0.00##"/>
    <numFmt numFmtId="203" formatCode="0.00000_ "/>
    <numFmt numFmtId="204" formatCode="0.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7"/>
      <name val="HGSｺﾞｼｯｸM"/>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13" fillId="0" borderId="0">
      <alignment vertical="center"/>
    </xf>
    <xf numFmtId="0" fontId="37" fillId="0" borderId="0">
      <alignment vertical="center"/>
    </xf>
    <xf numFmtId="0" fontId="2" fillId="0" borderId="0">
      <alignment vertical="center"/>
    </xf>
    <xf numFmtId="0" fontId="1" fillId="0" borderId="0">
      <alignment vertical="center"/>
    </xf>
  </cellStyleXfs>
  <cellXfs count="1083">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6" fillId="0" borderId="0" xfId="2" applyFont="1" applyAlignment="1" applyProtection="1">
      <alignment vertical="center"/>
      <protection locked="0"/>
    </xf>
    <xf numFmtId="0" fontId="6" fillId="0" borderId="0" xfId="2" applyFont="1" applyProtection="1">
      <protection locked="0"/>
    </xf>
    <xf numFmtId="0" fontId="11" fillId="0" borderId="0" xfId="2" applyFont="1" applyAlignment="1" applyProtection="1">
      <alignment horizontal="center" vertical="center"/>
      <protection locked="0"/>
    </xf>
    <xf numFmtId="0" fontId="22" fillId="0" borderId="0" xfId="2" applyFont="1" applyAlignment="1" applyProtection="1">
      <alignment vertical="center"/>
      <protection locked="0"/>
    </xf>
    <xf numFmtId="0" fontId="22" fillId="0" borderId="0" xfId="2" applyFont="1" applyAlignment="1" applyProtection="1">
      <alignment vertical="center" shrinkToFit="1"/>
      <protection locked="0"/>
    </xf>
    <xf numFmtId="0" fontId="22" fillId="0" borderId="0" xfId="2" applyFont="1" applyAlignment="1">
      <alignment vertical="center" shrinkToFit="1"/>
    </xf>
    <xf numFmtId="0" fontId="22" fillId="0" borderId="0" xfId="2" applyFont="1" applyAlignment="1">
      <alignment vertical="center" textRotation="255" shrinkToFit="1"/>
    </xf>
    <xf numFmtId="0" fontId="22" fillId="0" borderId="0" xfId="2" applyFont="1" applyAlignment="1" applyProtection="1">
      <alignment horizontal="center" vertical="center" shrinkToFit="1"/>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1" fillId="0" borderId="7" xfId="2" applyFont="1" applyBorder="1" applyAlignment="1">
      <alignment vertical="center"/>
    </xf>
    <xf numFmtId="0" fontId="12" fillId="0" borderId="0" xfId="2" applyFont="1" applyProtection="1">
      <protection locked="0"/>
    </xf>
    <xf numFmtId="0" fontId="11" fillId="0" borderId="1" xfId="2" applyFont="1" applyBorder="1" applyAlignment="1" applyProtection="1">
      <alignment vertical="center"/>
      <protection locked="0"/>
    </xf>
    <xf numFmtId="0" fontId="11" fillId="0" borderId="0" xfId="2" applyFont="1" applyAlignment="1">
      <alignment horizontal="center" vertical="center" wrapText="1"/>
    </xf>
    <xf numFmtId="0" fontId="6" fillId="2" borderId="13" xfId="7" applyFont="1" applyFill="1" applyBorder="1" applyAlignment="1">
      <alignment horizontal="center" vertical="center"/>
    </xf>
    <xf numFmtId="0" fontId="29" fillId="0" borderId="1" xfId="7" applyFont="1" applyBorder="1" applyAlignment="1">
      <alignment horizontal="center" vertical="center"/>
    </xf>
    <xf numFmtId="0" fontId="11" fillId="0" borderId="0" xfId="2" applyFont="1" applyAlignment="1" applyProtection="1">
      <alignment horizontal="center" vertical="center" shrinkToFit="1"/>
      <protection locked="0"/>
    </xf>
    <xf numFmtId="0" fontId="11" fillId="0" borderId="0" xfId="2" applyFont="1" applyAlignment="1" applyProtection="1">
      <alignment vertical="center" shrinkToFit="1"/>
      <protection locked="0"/>
    </xf>
    <xf numFmtId="0" fontId="11" fillId="4" borderId="0" xfId="2" applyFont="1" applyFill="1" applyAlignment="1">
      <alignment horizontal="center" vertical="center" textRotation="255"/>
    </xf>
    <xf numFmtId="0" fontId="11" fillId="4" borderId="0" xfId="2" applyFont="1" applyFill="1" applyAlignment="1">
      <alignment vertical="center"/>
    </xf>
    <xf numFmtId="0" fontId="11" fillId="0" borderId="0" xfId="4" applyFont="1">
      <alignment vertical="center"/>
    </xf>
    <xf numFmtId="0" fontId="17" fillId="0" borderId="0" xfId="4" applyFont="1" applyAlignment="1">
      <alignment horizontal="center" vertical="center"/>
    </xf>
    <xf numFmtId="0" fontId="11" fillId="0" borderId="0" xfId="4" applyFont="1" applyAlignment="1">
      <alignment horizontal="left" vertical="center"/>
    </xf>
    <xf numFmtId="0" fontId="17" fillId="0" borderId="0" xfId="4" applyFont="1">
      <alignment vertical="center"/>
    </xf>
    <xf numFmtId="0" fontId="17" fillId="0" borderId="0" xfId="4" applyFont="1" applyAlignment="1">
      <alignment horizontal="center" vertical="center" wrapText="1"/>
    </xf>
    <xf numFmtId="0" fontId="17" fillId="0" borderId="0" xfId="4" applyFont="1" applyAlignment="1">
      <alignment horizontal="left" vertical="center"/>
    </xf>
    <xf numFmtId="0" fontId="17"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1" fillId="0" borderId="0" xfId="0" applyFont="1">
      <alignment vertical="center"/>
    </xf>
    <xf numFmtId="0" fontId="11" fillId="0" borderId="0" xfId="5" applyFont="1" applyAlignment="1">
      <alignment horizontal="center" vertical="center"/>
    </xf>
    <xf numFmtId="0" fontId="11" fillId="0" borderId="0" xfId="5" applyFont="1">
      <alignment vertical="center"/>
    </xf>
    <xf numFmtId="0" fontId="17" fillId="0" borderId="8" xfId="5" applyFont="1" applyBorder="1" applyAlignment="1">
      <alignment vertical="center" shrinkToFit="1"/>
    </xf>
    <xf numFmtId="0" fontId="17" fillId="0" borderId="5" xfId="5" applyFont="1" applyBorder="1" applyAlignment="1">
      <alignment vertical="center" shrinkToFit="1"/>
    </xf>
    <xf numFmtId="0" fontId="14" fillId="0" borderId="0" xfId="2" applyAlignment="1">
      <alignment vertical="center"/>
    </xf>
    <xf numFmtId="192" fontId="14" fillId="0" borderId="1" xfId="2" applyNumberFormat="1" applyBorder="1" applyAlignment="1">
      <alignment vertical="center"/>
    </xf>
    <xf numFmtId="186" fontId="14" fillId="0" borderId="1" xfId="2" applyNumberFormat="1" applyBorder="1" applyAlignment="1">
      <alignment vertical="center" shrinkToFit="1"/>
    </xf>
    <xf numFmtId="178" fontId="17"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26" fillId="2" borderId="1" xfId="2" applyFont="1" applyFill="1" applyBorder="1" applyAlignment="1">
      <alignment horizontal="center" vertical="center" wrapText="1"/>
    </xf>
    <xf numFmtId="189" fontId="14" fillId="0" borderId="1" xfId="2" applyNumberFormat="1" applyBorder="1" applyAlignment="1">
      <alignment vertical="center"/>
    </xf>
    <xf numFmtId="0" fontId="0" fillId="0" borderId="0" xfId="0" applyAlignment="1">
      <alignment horizontal="center" vertical="center"/>
    </xf>
    <xf numFmtId="0" fontId="11"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191" fontId="14" fillId="0" borderId="1" xfId="2" applyNumberFormat="1" applyBorder="1" applyAlignment="1">
      <alignment vertical="center"/>
    </xf>
    <xf numFmtId="0" fontId="14" fillId="0" borderId="1" xfId="7" applyBorder="1" applyAlignment="1">
      <alignment vertical="center" shrinkToFit="1"/>
    </xf>
    <xf numFmtId="0" fontId="14" fillId="0" borderId="1" xfId="2" applyBorder="1" applyAlignment="1">
      <alignment vertical="center" shrinkToFit="1"/>
    </xf>
    <xf numFmtId="0" fontId="14" fillId="0" borderId="0" xfId="2" applyAlignment="1">
      <alignment horizontal="center" vertical="center"/>
    </xf>
    <xf numFmtId="0" fontId="14" fillId="0" borderId="1" xfId="2" applyBorder="1" applyAlignment="1">
      <alignment vertical="center"/>
    </xf>
    <xf numFmtId="2" fontId="11" fillId="0" borderId="0" xfId="2" applyNumberFormat="1" applyFont="1" applyProtection="1">
      <protection locked="0"/>
    </xf>
    <xf numFmtId="194" fontId="11" fillId="0" borderId="0" xfId="2" applyNumberFormat="1" applyFont="1" applyProtection="1">
      <protection locked="0"/>
    </xf>
    <xf numFmtId="0" fontId="17" fillId="0" borderId="0" xfId="5" applyFont="1" applyAlignment="1">
      <alignment horizontal="center" vertical="center" shrinkToFit="1"/>
    </xf>
    <xf numFmtId="0" fontId="17" fillId="0" borderId="0" xfId="5" applyFont="1" applyAlignment="1">
      <alignment horizontal="center" vertical="center" wrapText="1"/>
    </xf>
    <xf numFmtId="0" fontId="11"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7" fillId="2" borderId="27" xfId="5" applyFont="1" applyFill="1" applyBorder="1" applyAlignment="1">
      <alignment horizontal="center" vertical="center"/>
    </xf>
    <xf numFmtId="0" fontId="17" fillId="0" borderId="27" xfId="5" applyFont="1" applyBorder="1" applyAlignment="1">
      <alignment vertical="center" shrinkToFit="1"/>
    </xf>
    <xf numFmtId="0" fontId="17" fillId="0" borderId="41" xfId="5" applyFont="1" applyBorder="1" applyAlignment="1">
      <alignment vertical="center" shrinkToFit="1"/>
    </xf>
    <xf numFmtId="0" fontId="17" fillId="2" borderId="28" xfId="5" applyFont="1" applyFill="1" applyBorder="1" applyAlignment="1">
      <alignment horizontal="center" vertical="center"/>
    </xf>
    <xf numFmtId="0" fontId="17" fillId="0" borderId="28" xfId="5" applyFont="1" applyBorder="1" applyAlignment="1">
      <alignment vertical="center" shrinkToFit="1"/>
    </xf>
    <xf numFmtId="0" fontId="17" fillId="0" borderId="43" xfId="5" applyFont="1" applyBorder="1" applyAlignment="1">
      <alignment vertical="center" shrinkToFit="1"/>
    </xf>
    <xf numFmtId="0" fontId="17" fillId="2" borderId="30" xfId="5" applyFont="1" applyFill="1" applyBorder="1" applyAlignment="1">
      <alignment horizontal="center" vertical="center"/>
    </xf>
    <xf numFmtId="0" fontId="17" fillId="0" borderId="30" xfId="5" applyFont="1" applyBorder="1" applyAlignment="1">
      <alignment vertical="center" shrinkToFit="1"/>
    </xf>
    <xf numFmtId="0" fontId="17" fillId="0" borderId="46"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14" fillId="0" borderId="1" xfId="7" applyBorder="1" applyAlignment="1">
      <alignment horizontal="center" vertical="center"/>
    </xf>
    <xf numFmtId="0" fontId="17" fillId="2" borderId="49" xfId="5" applyFont="1" applyFill="1" applyBorder="1" applyAlignment="1">
      <alignment horizontal="center" vertical="center"/>
    </xf>
    <xf numFmtId="0" fontId="6" fillId="0" borderId="1" xfId="2" applyFont="1" applyBorder="1" applyAlignment="1" applyProtection="1">
      <alignment horizontal="center" vertical="center"/>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186" fontId="17" fillId="0" borderId="3" xfId="5" applyNumberFormat="1" applyFont="1" applyBorder="1" applyAlignment="1">
      <alignment horizontal="center" vertical="center" shrinkToFit="1"/>
    </xf>
    <xf numFmtId="186" fontId="17" fillId="0" borderId="49" xfId="5" applyNumberFormat="1" applyFont="1" applyBorder="1" applyAlignment="1">
      <alignment horizontal="center" vertical="center" shrinkToFit="1"/>
    </xf>
    <xf numFmtId="186" fontId="17" fillId="0" borderId="20" xfId="5" applyNumberFormat="1" applyFont="1" applyBorder="1" applyAlignment="1">
      <alignment horizontal="center" vertical="center" shrinkToFit="1"/>
    </xf>
    <xf numFmtId="186" fontId="17" fillId="0" borderId="28" xfId="5" applyNumberFormat="1" applyFont="1" applyBorder="1" applyAlignment="1">
      <alignment horizontal="center" vertical="center" shrinkToFit="1"/>
    </xf>
    <xf numFmtId="0" fontId="17" fillId="2" borderId="34" xfId="5" applyFont="1" applyFill="1" applyBorder="1" applyAlignment="1">
      <alignment horizontal="center" vertical="center"/>
    </xf>
    <xf numFmtId="0" fontId="12" fillId="0" borderId="0" xfId="2" applyFont="1" applyAlignment="1">
      <alignment vertical="center"/>
    </xf>
    <xf numFmtId="0" fontId="11" fillId="0" borderId="12" xfId="2" applyFont="1" applyBorder="1" applyProtection="1">
      <protection locked="0"/>
    </xf>
    <xf numFmtId="0" fontId="6" fillId="0" borderId="0" xfId="2" applyFont="1" applyAlignment="1">
      <alignment vertical="center"/>
    </xf>
    <xf numFmtId="0" fontId="41" fillId="2" borderId="1" xfId="2" applyFont="1" applyFill="1" applyBorder="1" applyAlignment="1">
      <alignment horizontal="center" vertical="center" wrapText="1" shrinkToFit="1"/>
    </xf>
    <xf numFmtId="186" fontId="14" fillId="0" borderId="1" xfId="7" applyNumberFormat="1" applyBorder="1" applyAlignment="1">
      <alignment horizontal="right" vertical="center" shrinkToFit="1"/>
    </xf>
    <xf numFmtId="187" fontId="14" fillId="0" borderId="1" xfId="7" applyNumberFormat="1" applyBorder="1" applyAlignment="1">
      <alignment horizontal="center" vertical="center"/>
    </xf>
    <xf numFmtId="0" fontId="11" fillId="0" borderId="0" xfId="4" applyFont="1" applyAlignment="1">
      <alignment horizontal="center" vertical="center"/>
    </xf>
    <xf numFmtId="0" fontId="42" fillId="0" borderId="0" xfId="0" applyFont="1">
      <alignment vertical="center"/>
    </xf>
    <xf numFmtId="0" fontId="40" fillId="0" borderId="0" xfId="0" applyFont="1">
      <alignment vertical="center"/>
    </xf>
    <xf numFmtId="0" fontId="12" fillId="0" borderId="0" xfId="0" applyFont="1">
      <alignment vertical="center"/>
    </xf>
    <xf numFmtId="0" fontId="17"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17" fillId="0" borderId="0" xfId="5" applyFont="1">
      <alignment vertical="center"/>
    </xf>
    <xf numFmtId="0" fontId="11" fillId="0" borderId="7" xfId="5" applyFont="1" applyBorder="1">
      <alignment vertical="center"/>
    </xf>
    <xf numFmtId="177" fontId="27"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5"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1" fillId="0" borderId="71" xfId="0" applyFont="1" applyBorder="1" applyAlignment="1">
      <alignment horizontal="center" vertical="center" shrinkToFit="1"/>
    </xf>
    <xf numFmtId="0" fontId="21" fillId="0" borderId="0" xfId="0" applyFont="1" applyAlignment="1">
      <alignment horizontal="center" vertical="center" shrinkToFit="1"/>
    </xf>
    <xf numFmtId="0" fontId="21" fillId="0" borderId="34" xfId="0" applyFont="1" applyBorder="1" applyAlignment="1">
      <alignment horizontal="center" vertical="center" shrinkToFit="1"/>
    </xf>
    <xf numFmtId="0" fontId="21" fillId="0" borderId="35" xfId="0" applyFont="1" applyBorder="1" applyAlignment="1">
      <alignment horizontal="center" vertical="center" shrinkToFit="1"/>
    </xf>
    <xf numFmtId="0" fontId="21" fillId="5" borderId="26" xfId="0" applyFont="1" applyFill="1" applyBorder="1" applyAlignment="1">
      <alignment horizontal="center" vertical="center" shrinkToFit="1"/>
    </xf>
    <xf numFmtId="0" fontId="21" fillId="5"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4" fillId="0" borderId="0" xfId="2" applyNumberFormat="1" applyAlignment="1">
      <alignment horizontal="center" vertical="center" shrinkToFit="1"/>
    </xf>
    <xf numFmtId="186" fontId="14" fillId="0" borderId="0" xfId="2" applyNumberFormat="1" applyAlignment="1">
      <alignment vertical="center" shrinkToFit="1"/>
    </xf>
    <xf numFmtId="190" fontId="14" fillId="0" borderId="0" xfId="2" applyNumberFormat="1" applyAlignment="1">
      <alignment vertical="center" shrinkToFit="1"/>
    </xf>
    <xf numFmtId="0" fontId="17" fillId="0" borderId="3" xfId="5" applyFont="1" applyBorder="1" applyAlignment="1">
      <alignment horizontal="center" vertical="center" shrinkToFit="1"/>
    </xf>
    <xf numFmtId="180" fontId="17" fillId="0" borderId="3" xfId="6" applyNumberFormat="1" applyFont="1" applyFill="1" applyBorder="1" applyAlignment="1">
      <alignment horizontal="center" vertical="center" shrinkToFit="1"/>
    </xf>
    <xf numFmtId="0" fontId="17" fillId="0" borderId="7" xfId="5" applyFont="1" applyBorder="1" applyAlignment="1">
      <alignment horizontal="center" vertical="center" shrinkToFit="1"/>
    </xf>
    <xf numFmtId="0" fontId="11" fillId="0" borderId="58" xfId="5" applyFont="1" applyBorder="1" applyAlignment="1">
      <alignment vertical="center" shrinkToFit="1"/>
    </xf>
    <xf numFmtId="0" fontId="11" fillId="0" borderId="59" xfId="5" applyFont="1" applyBorder="1" applyAlignment="1">
      <alignment vertical="center" shrinkToFit="1"/>
    </xf>
    <xf numFmtId="0" fontId="11" fillId="0" borderId="64" xfId="5" applyFont="1" applyBorder="1" applyAlignment="1">
      <alignment vertical="center" shrinkToFit="1"/>
    </xf>
    <xf numFmtId="0" fontId="11" fillId="0" borderId="65" xfId="5" applyFont="1" applyBorder="1" applyAlignment="1">
      <alignment vertical="center" shrinkToFit="1"/>
    </xf>
    <xf numFmtId="179" fontId="11" fillId="0" borderId="40" xfId="5" applyNumberFormat="1" applyFont="1" applyBorder="1" applyAlignment="1">
      <alignment horizontal="center" vertical="center" shrinkToFit="1"/>
    </xf>
    <xf numFmtId="179" fontId="11" fillId="0" borderId="50" xfId="5" applyNumberFormat="1" applyFont="1" applyBorder="1" applyAlignment="1">
      <alignment horizontal="center" vertical="center" shrinkToFit="1"/>
    </xf>
    <xf numFmtId="179" fontId="11" fillId="0" borderId="44" xfId="5" applyNumberFormat="1" applyFont="1" applyBorder="1" applyAlignment="1">
      <alignment horizontal="center" vertical="center" shrinkToFit="1"/>
    </xf>
    <xf numFmtId="179" fontId="11" fillId="0" borderId="33" xfId="5" applyNumberFormat="1" applyFont="1" applyBorder="1" applyAlignment="1">
      <alignment horizontal="center" vertical="center" shrinkToFit="1"/>
    </xf>
    <xf numFmtId="191" fontId="14" fillId="0" borderId="0" xfId="2" applyNumberFormat="1" applyAlignment="1">
      <alignment vertical="center" shrinkToFit="1"/>
    </xf>
    <xf numFmtId="191" fontId="14" fillId="0" borderId="0" xfId="2" applyNumberFormat="1" applyAlignment="1">
      <alignment vertical="center"/>
    </xf>
    <xf numFmtId="0" fontId="46" fillId="0" borderId="0" xfId="2" applyFont="1" applyAlignment="1">
      <alignment vertical="center"/>
    </xf>
    <xf numFmtId="0" fontId="49" fillId="2" borderId="14" xfId="2" applyFont="1" applyFill="1" applyBorder="1" applyAlignment="1">
      <alignment vertical="center" textRotation="255" wrapText="1" shrinkToFit="1"/>
    </xf>
    <xf numFmtId="0" fontId="47" fillId="0" borderId="1" xfId="2" applyFont="1" applyBorder="1" applyAlignment="1" applyProtection="1">
      <alignment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9" fillId="0" borderId="2" xfId="2" applyFont="1" applyBorder="1" applyAlignment="1" applyProtection="1">
      <alignment horizontal="center" vertical="center" wrapText="1" shrinkToFit="1"/>
      <protection locked="0"/>
    </xf>
    <xf numFmtId="0" fontId="47" fillId="0" borderId="9" xfId="2" applyFont="1" applyBorder="1" applyAlignment="1" applyProtection="1">
      <alignment horizontal="center" vertical="center" shrinkToFit="1"/>
      <protection locked="0"/>
    </xf>
    <xf numFmtId="0" fontId="47" fillId="0" borderId="13" xfId="2" applyFont="1" applyBorder="1" applyAlignment="1" applyProtection="1">
      <alignment horizontal="center" vertical="center" shrinkToFit="1"/>
      <protection locked="0"/>
    </xf>
    <xf numFmtId="0" fontId="47" fillId="0" borderId="9" xfId="2" applyFont="1" applyBorder="1" applyAlignment="1" applyProtection="1">
      <alignment horizontal="center" vertical="center"/>
      <protection locked="0"/>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176" fontId="47" fillId="2" borderId="1" xfId="2" applyNumberFormat="1" applyFont="1" applyFill="1" applyBorder="1" applyAlignment="1">
      <alignment horizontal="center" vertical="center" shrinkToFit="1"/>
    </xf>
    <xf numFmtId="197"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5" fontId="48" fillId="0" borderId="7" xfId="10" applyNumberFormat="1" applyFont="1" applyBorder="1" applyAlignment="1" applyProtection="1">
      <alignment vertical="center" shrinkToFit="1"/>
      <protection locked="0"/>
    </xf>
    <xf numFmtId="195"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6" fontId="48" fillId="0" borderId="4" xfId="10" applyNumberFormat="1" applyFont="1" applyBorder="1" applyAlignment="1" applyProtection="1">
      <alignment vertical="center" shrinkToFit="1"/>
      <protection locked="0"/>
    </xf>
    <xf numFmtId="196"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2" xfId="2" applyFont="1" applyFill="1" applyBorder="1" applyAlignment="1">
      <alignment horizontal="center" vertical="center" wrapText="1"/>
    </xf>
    <xf numFmtId="176" fontId="47" fillId="0" borderId="2" xfId="2" applyNumberFormat="1" applyFont="1" applyBorder="1" applyAlignment="1">
      <alignment horizontal="center" vertical="center" wrapText="1"/>
    </xf>
    <xf numFmtId="0" fontId="45" fillId="2" borderId="1" xfId="2" applyFont="1" applyFill="1" applyBorder="1" applyAlignment="1">
      <alignment horizontal="center" vertical="center" wrapText="1"/>
    </xf>
    <xf numFmtId="193" fontId="47" fillId="0" borderId="1" xfId="2" applyNumberFormat="1" applyFont="1" applyBorder="1" applyAlignment="1" applyProtection="1">
      <alignment horizontal="center" vertical="center" shrinkToFit="1"/>
      <protection locked="0"/>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2" borderId="2"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1" xfId="2" applyFont="1" applyBorder="1" applyAlignment="1">
      <alignment horizontal="center" vertical="center" shrinkToFit="1"/>
    </xf>
    <xf numFmtId="0" fontId="47" fillId="2" borderId="1"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3" xfId="2" applyFont="1" applyBorder="1" applyAlignment="1">
      <alignment horizontal="center" vertical="center"/>
    </xf>
    <xf numFmtId="0" fontId="47" fillId="0" borderId="8" xfId="2" applyFont="1" applyBorder="1" applyAlignment="1">
      <alignment horizontal="center" vertical="center"/>
    </xf>
    <xf numFmtId="176" fontId="47" fillId="2" borderId="14" xfId="2" applyNumberFormat="1" applyFont="1" applyFill="1" applyBorder="1" applyAlignment="1">
      <alignment horizontal="center" vertical="center" shrinkToFit="1"/>
    </xf>
    <xf numFmtId="0" fontId="47" fillId="2" borderId="1"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1" xfId="2" applyFont="1" applyFill="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11" fillId="0" borderId="8" xfId="2" applyFont="1" applyBorder="1" applyAlignment="1" applyProtection="1">
      <alignment horizontal="center" vertical="center"/>
      <protection locked="0"/>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178" fontId="17" fillId="0" borderId="0" xfId="4" applyNumberFormat="1" applyFont="1" applyAlignment="1">
      <alignment horizontal="center" vertical="center" shrinkToFit="1"/>
    </xf>
    <xf numFmtId="0" fontId="17" fillId="2" borderId="1" xfId="5" applyFont="1" applyFill="1" applyBorder="1" applyAlignment="1">
      <alignment horizontal="center" vertical="center"/>
    </xf>
    <xf numFmtId="0" fontId="11" fillId="0" borderId="0" xfId="2" applyFont="1" applyAlignment="1">
      <alignment horizontal="center" vertical="center"/>
    </xf>
    <xf numFmtId="0" fontId="27" fillId="0" borderId="0" xfId="2" applyFont="1" applyAlignment="1" applyProtection="1">
      <alignment horizontal="center"/>
      <protection locked="0"/>
    </xf>
    <xf numFmtId="0" fontId="17" fillId="0" borderId="0" xfId="2" applyFont="1" applyAlignment="1" applyProtection="1">
      <alignment horizontal="left" vertical="center" shrinkToFit="1"/>
      <protection locked="0"/>
    </xf>
    <xf numFmtId="0" fontId="17" fillId="2" borderId="20"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2" xfId="5" applyFont="1" applyFill="1" applyBorder="1" applyAlignment="1">
      <alignment horizontal="center" vertical="center"/>
    </xf>
    <xf numFmtId="0" fontId="11" fillId="0" borderId="0" xfId="2" applyFont="1" applyAlignment="1">
      <alignment vertical="center"/>
    </xf>
    <xf numFmtId="0" fontId="51" fillId="0" borderId="1" xfId="2" applyFont="1" applyBorder="1" applyAlignment="1" applyProtection="1">
      <alignment horizontal="center" vertical="center" shrinkToFit="1"/>
      <protection locked="0"/>
    </xf>
    <xf numFmtId="179" fontId="47" fillId="0" borderId="8" xfId="2" applyNumberFormat="1" applyFont="1" applyBorder="1" applyAlignment="1" applyProtection="1">
      <alignment horizontal="center" vertical="center" shrinkToFit="1"/>
      <protection locked="0"/>
    </xf>
    <xf numFmtId="0" fontId="47" fillId="0" borderId="1" xfId="4" applyFont="1" applyBorder="1" applyAlignment="1">
      <alignment horizontal="center" vertical="center" shrinkToFit="1"/>
    </xf>
    <xf numFmtId="0" fontId="47" fillId="3" borderId="1" xfId="4" applyFont="1" applyFill="1" applyBorder="1" applyAlignment="1">
      <alignment horizontal="center" vertical="center" shrinkToFit="1"/>
    </xf>
    <xf numFmtId="0" fontId="17" fillId="0" borderId="1" xfId="2" applyFont="1" applyBorder="1" applyAlignment="1" applyProtection="1">
      <alignment vertical="center" shrinkToFit="1"/>
      <protection locked="0"/>
    </xf>
    <xf numFmtId="201" fontId="34" fillId="0" borderId="1" xfId="2" applyNumberFormat="1" applyFont="1" applyBorder="1" applyAlignment="1" applyProtection="1">
      <alignment horizontal="center" vertical="center" shrinkToFit="1"/>
      <protection locked="0"/>
    </xf>
    <xf numFmtId="202" fontId="17" fillId="0" borderId="2" xfId="5" applyNumberFormat="1" applyFont="1" applyBorder="1" applyAlignment="1">
      <alignment horizontal="center" vertical="center" shrinkToFit="1"/>
    </xf>
    <xf numFmtId="202" fontId="17" fillId="0" borderId="49" xfId="5" applyNumberFormat="1" applyFont="1" applyBorder="1" applyAlignment="1">
      <alignment horizontal="center" vertical="center" shrinkToFit="1"/>
    </xf>
    <xf numFmtId="202" fontId="17" fillId="0" borderId="28" xfId="5" applyNumberFormat="1" applyFont="1" applyBorder="1" applyAlignment="1">
      <alignment horizontal="center" vertical="center" shrinkToFit="1"/>
    </xf>
    <xf numFmtId="202" fontId="17" fillId="0" borderId="3" xfId="5" applyNumberFormat="1" applyFont="1" applyBorder="1" applyAlignment="1">
      <alignment horizontal="center" vertical="center" shrinkToFit="1"/>
    </xf>
    <xf numFmtId="202" fontId="17" fillId="0" borderId="17" xfId="5" applyNumberFormat="1" applyFont="1" applyBorder="1" applyAlignment="1">
      <alignment horizontal="center" vertical="center" shrinkToFit="1"/>
    </xf>
    <xf numFmtId="202" fontId="17" fillId="0" borderId="55" xfId="5" applyNumberFormat="1" applyFont="1" applyBorder="1" applyAlignment="1">
      <alignment horizontal="center" vertical="center" shrinkToFit="1"/>
    </xf>
    <xf numFmtId="202" fontId="17" fillId="0" borderId="56" xfId="5" applyNumberFormat="1" applyFont="1" applyBorder="1" applyAlignment="1">
      <alignment horizontal="center" vertical="center" shrinkToFit="1"/>
    </xf>
    <xf numFmtId="202" fontId="11" fillId="0" borderId="39" xfId="5" applyNumberFormat="1" applyFont="1" applyBorder="1" applyAlignment="1">
      <alignment horizontal="center" vertical="center" shrinkToFit="1"/>
    </xf>
    <xf numFmtId="202" fontId="11" fillId="0" borderId="50" xfId="5" applyNumberFormat="1" applyFont="1" applyBorder="1" applyAlignment="1">
      <alignment horizontal="center" vertical="center" shrinkToFit="1"/>
    </xf>
    <xf numFmtId="202" fontId="11" fillId="0" borderId="44" xfId="5" applyNumberFormat="1" applyFont="1" applyBorder="1" applyAlignment="1">
      <alignment horizontal="center" vertical="center" shrinkToFit="1"/>
    </xf>
    <xf numFmtId="202" fontId="11" fillId="0" borderId="33" xfId="5" applyNumberFormat="1" applyFont="1" applyBorder="1" applyAlignment="1">
      <alignment horizontal="center" vertical="center" shrinkToFit="1"/>
    </xf>
    <xf numFmtId="202" fontId="11" fillId="0" borderId="38" xfId="5" applyNumberFormat="1" applyFont="1" applyBorder="1" applyAlignment="1">
      <alignment horizontal="center" vertical="center" shrinkToFit="1"/>
    </xf>
    <xf numFmtId="202" fontId="34" fillId="0" borderId="1" xfId="2" applyNumberFormat="1" applyFont="1" applyBorder="1" applyAlignment="1" applyProtection="1">
      <alignment horizontal="center" vertical="center" shrinkToFit="1"/>
      <protection locked="0"/>
    </xf>
    <xf numFmtId="202" fontId="34" fillId="0" borderId="1" xfId="2" applyNumberFormat="1" applyFont="1" applyBorder="1" applyAlignment="1" applyProtection="1">
      <alignment horizontal="right" vertical="center" shrinkToFit="1"/>
      <protection locked="0"/>
    </xf>
    <xf numFmtId="202" fontId="34" fillId="0" borderId="2" xfId="2" applyNumberFormat="1" applyFont="1" applyBorder="1" applyAlignment="1" applyProtection="1">
      <alignment horizontal="right" vertical="center" shrinkToFit="1"/>
      <protection locked="0"/>
    </xf>
    <xf numFmtId="202" fontId="26" fillId="2" borderId="1" xfId="2" applyNumberFormat="1" applyFont="1" applyFill="1" applyBorder="1" applyAlignment="1">
      <alignment horizontal="center" vertical="center" wrapText="1"/>
    </xf>
    <xf numFmtId="202" fontId="26" fillId="2" borderId="2" xfId="2" applyNumberFormat="1" applyFont="1" applyFill="1" applyBorder="1" applyAlignment="1">
      <alignment horizontal="center" vertical="center" wrapText="1"/>
    </xf>
    <xf numFmtId="178" fontId="47" fillId="0" borderId="1" xfId="4" applyNumberFormat="1" applyFont="1" applyBorder="1" applyAlignment="1">
      <alignment horizontal="center" vertical="center" shrinkToFit="1"/>
    </xf>
    <xf numFmtId="0" fontId="14" fillId="0" borderId="1" xfId="2" applyBorder="1" applyAlignment="1" applyProtection="1">
      <alignment horizontal="center" vertical="center"/>
      <protection locked="0"/>
    </xf>
    <xf numFmtId="186" fontId="14" fillId="0" borderId="1" xfId="7" applyNumberFormat="1" applyBorder="1" applyAlignment="1">
      <alignment horizontal="center" vertical="center" shrinkToFit="1"/>
    </xf>
    <xf numFmtId="204" fontId="17" fillId="0" borderId="54" xfId="5" applyNumberFormat="1" applyFont="1" applyBorder="1" applyAlignment="1">
      <alignment horizontal="center" vertical="center" shrinkToFit="1"/>
    </xf>
    <xf numFmtId="178" fontId="17" fillId="0" borderId="18" xfId="5" applyNumberFormat="1" applyFont="1" applyBorder="1" applyAlignment="1">
      <alignment horizontal="center" vertical="center" shrinkToFit="1"/>
    </xf>
    <xf numFmtId="204" fontId="17" fillId="0" borderId="1" xfId="5" applyNumberFormat="1" applyFont="1" applyBorder="1" applyAlignment="1">
      <alignment horizontal="center" vertical="center" shrinkToFit="1"/>
    </xf>
    <xf numFmtId="0" fontId="17" fillId="0" borderId="49" xfId="5" applyFont="1" applyBorder="1" applyAlignment="1">
      <alignment horizontal="center" vertical="center" shrinkToFit="1"/>
    </xf>
    <xf numFmtId="0" fontId="17" fillId="0" borderId="29" xfId="5" applyFont="1" applyBorder="1" applyAlignment="1">
      <alignment vertical="center" shrinkToFit="1"/>
    </xf>
    <xf numFmtId="0" fontId="17" fillId="0" borderId="48" xfId="5" applyFont="1" applyBorder="1" applyAlignment="1">
      <alignment vertical="center" shrinkToFit="1"/>
    </xf>
    <xf numFmtId="202" fontId="17" fillId="0" borderId="30" xfId="5" applyNumberFormat="1" applyFont="1" applyBorder="1" applyAlignment="1">
      <alignment horizontal="center" vertical="center" shrinkToFit="1"/>
    </xf>
    <xf numFmtId="202" fontId="17" fillId="0" borderId="8" xfId="5" applyNumberFormat="1" applyFont="1" applyBorder="1" applyAlignment="1">
      <alignment horizontal="center" vertical="center" shrinkToFit="1"/>
    </xf>
    <xf numFmtId="202" fontId="17" fillId="0" borderId="48" xfId="5" applyNumberFormat="1" applyFont="1" applyBorder="1" applyAlignment="1">
      <alignment horizontal="center" vertical="center" shrinkToFit="1"/>
    </xf>
    <xf numFmtId="204" fontId="17" fillId="0" borderId="1" xfId="6" applyNumberFormat="1" applyFont="1" applyFill="1" applyBorder="1" applyAlignment="1">
      <alignment horizontal="center" vertical="center" shrinkToFit="1"/>
    </xf>
    <xf numFmtId="179" fontId="17" fillId="0" borderId="27" xfId="5" applyNumberFormat="1" applyFont="1" applyBorder="1" applyAlignment="1">
      <alignment horizontal="center" vertical="center" shrinkToFit="1"/>
    </xf>
    <xf numFmtId="179" fontId="17" fillId="0" borderId="28" xfId="5" applyNumberFormat="1" applyFont="1" applyBorder="1" applyAlignment="1">
      <alignment horizontal="center" vertical="center" shrinkToFit="1"/>
    </xf>
    <xf numFmtId="179" fontId="17" fillId="0" borderId="8" xfId="5" applyNumberFormat="1" applyFont="1" applyBorder="1" applyAlignment="1">
      <alignment horizontal="center" vertical="center" shrinkToFit="1"/>
    </xf>
    <xf numFmtId="179" fontId="17" fillId="0" borderId="20" xfId="5" applyNumberFormat="1" applyFont="1" applyBorder="1" applyAlignment="1">
      <alignment horizontal="center" vertical="center" shrinkToFit="1"/>
    </xf>
    <xf numFmtId="179" fontId="17" fillId="0" borderId="49" xfId="5" applyNumberFormat="1" applyFont="1" applyBorder="1" applyAlignment="1">
      <alignment horizontal="center" vertical="center" shrinkToFit="1"/>
    </xf>
    <xf numFmtId="179" fontId="17" fillId="0" borderId="3" xfId="5" applyNumberFormat="1" applyFont="1" applyBorder="1" applyAlignment="1">
      <alignment horizontal="center" vertical="center" shrinkToFit="1"/>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2" xfId="2" applyFont="1" applyFill="1" applyBorder="1" applyAlignment="1">
      <alignment horizontal="center" vertical="center" shrinkToFit="1"/>
    </xf>
    <xf numFmtId="0" fontId="47" fillId="2" borderId="8"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2" borderId="3" xfId="2" applyFont="1" applyFill="1" applyBorder="1" applyAlignment="1">
      <alignment horizontal="center" vertical="center" shrinkToFit="1"/>
    </xf>
    <xf numFmtId="0" fontId="47" fillId="2" borderId="14"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6" fillId="0" borderId="1" xfId="2" applyFont="1" applyBorder="1" applyAlignment="1">
      <alignment horizontal="center" vertical="center"/>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textRotation="255"/>
    </xf>
    <xf numFmtId="0" fontId="47" fillId="2" borderId="15" xfId="2" applyFont="1" applyFill="1" applyBorder="1" applyAlignment="1">
      <alignment horizontal="center" vertical="center" textRotation="255"/>
    </xf>
    <xf numFmtId="0" fontId="47" fillId="2" borderId="14" xfId="2" applyFont="1" applyFill="1" applyBorder="1" applyAlignment="1">
      <alignment horizontal="center" vertical="center" shrinkToFit="1"/>
    </xf>
    <xf numFmtId="0" fontId="47" fillId="0" borderId="14" xfId="2" applyFont="1" applyBorder="1" applyAlignment="1">
      <alignment horizontal="left" vertical="center" shrinkToFit="1"/>
    </xf>
    <xf numFmtId="0" fontId="47" fillId="2" borderId="1" xfId="2" applyFont="1" applyFill="1" applyBorder="1" applyAlignment="1">
      <alignment horizontal="center" vertical="center" shrinkToFit="1"/>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47" fillId="0" borderId="13" xfId="2" applyFont="1" applyBorder="1" applyAlignment="1">
      <alignment horizontal="left" vertical="center" shrinkToFit="1"/>
    </xf>
    <xf numFmtId="4" fontId="47"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203" fontId="48" fillId="0" borderId="9" xfId="1" applyNumberFormat="1" applyFont="1" applyBorder="1" applyAlignment="1" applyProtection="1">
      <alignment horizontal="center" vertical="center" shrinkToFit="1"/>
      <protection locked="0"/>
    </xf>
    <xf numFmtId="203" fontId="48" fillId="0" borderId="10" xfId="1" applyNumberFormat="1" applyFont="1" applyBorder="1" applyAlignment="1" applyProtection="1">
      <alignment horizontal="center" vertical="center" shrinkToFit="1"/>
      <protection locked="0"/>
    </xf>
    <xf numFmtId="203" fontId="48" fillId="0" borderId="11" xfId="1" applyNumberFormat="1" applyFont="1" applyBorder="1" applyAlignment="1" applyProtection="1">
      <alignment horizontal="center" vertical="center" shrinkToFit="1"/>
      <protection locked="0"/>
    </xf>
    <xf numFmtId="14" fontId="47" fillId="0" borderId="9" xfId="2" applyNumberFormat="1" applyFont="1" applyBorder="1" applyAlignment="1" applyProtection="1">
      <alignment horizontal="center" vertical="center"/>
      <protection locked="0"/>
    </xf>
    <xf numFmtId="0" fontId="47" fillId="0" borderId="11" xfId="2" applyFont="1" applyBorder="1" applyAlignment="1" applyProtection="1">
      <alignment horizontal="center" vertical="center"/>
      <protection locked="0"/>
    </xf>
    <xf numFmtId="203" fontId="48" fillId="0" borderId="2" xfId="1" applyNumberFormat="1" applyFont="1" applyBorder="1" applyAlignment="1" applyProtection="1">
      <alignment horizontal="center" vertical="center" shrinkToFit="1"/>
      <protection locked="0"/>
    </xf>
    <xf numFmtId="203" fontId="48" fillId="0" borderId="3" xfId="1" applyNumberFormat="1" applyFont="1" applyBorder="1" applyAlignment="1" applyProtection="1">
      <alignment horizontal="center" vertical="center" shrinkToFit="1"/>
      <protection locked="0"/>
    </xf>
    <xf numFmtId="203" fontId="48" fillId="0" borderId="8" xfId="1" applyNumberFormat="1" applyFont="1" applyBorder="1" applyAlignment="1" applyProtection="1">
      <alignment horizontal="center" vertical="center" shrinkToFit="1"/>
      <protection locked="0"/>
    </xf>
    <xf numFmtId="0" fontId="47" fillId="2" borderId="3" xfId="2" applyFont="1" applyFill="1" applyBorder="1" applyAlignment="1">
      <alignment horizontal="center" vertical="center"/>
    </xf>
    <xf numFmtId="14" fontId="47" fillId="0" borderId="2" xfId="2" applyNumberFormat="1"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4"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47" fillId="0" borderId="1" xfId="2" applyFont="1" applyBorder="1" applyAlignment="1">
      <alignment horizontal="center" vertical="center" shrinkToFit="1"/>
    </xf>
    <xf numFmtId="0" fontId="51" fillId="0" borderId="6" xfId="2" applyFont="1" applyBorder="1" applyAlignment="1">
      <alignment horizontal="center" vertical="center" wrapText="1" shrinkToFit="1"/>
    </xf>
    <xf numFmtId="0" fontId="51" fillId="0" borderId="7" xfId="2" applyFont="1" applyBorder="1" applyAlignment="1">
      <alignment horizontal="center" vertical="center" shrinkToFit="1"/>
    </xf>
    <xf numFmtId="0" fontId="51" fillId="0" borderId="5" xfId="2" applyFont="1" applyBorder="1" applyAlignment="1">
      <alignment horizontal="center" vertical="center" shrinkToFit="1"/>
    </xf>
    <xf numFmtId="0" fontId="51" fillId="0" borderId="9" xfId="2" applyFont="1" applyBorder="1" applyAlignment="1">
      <alignment horizontal="center" vertical="center" shrinkToFit="1"/>
    </xf>
    <xf numFmtId="0" fontId="51" fillId="0" borderId="10" xfId="2" applyFont="1" applyBorder="1" applyAlignment="1">
      <alignment horizontal="center" vertical="center" shrinkToFit="1"/>
    </xf>
    <xf numFmtId="0" fontId="51" fillId="0" borderId="1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6" xfId="2" applyFont="1" applyFill="1" applyBorder="1" applyAlignment="1">
      <alignment horizontal="center" vertical="center"/>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185" fontId="47" fillId="0" borderId="1" xfId="2" applyNumberFormat="1"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0" borderId="13" xfId="2" applyFont="1" applyBorder="1" applyAlignment="1" applyProtection="1">
      <alignment horizontal="center" vertical="center" shrinkToFit="1"/>
      <protection locked="0"/>
    </xf>
    <xf numFmtId="0" fontId="47" fillId="2" borderId="13" xfId="2" applyFont="1" applyFill="1" applyBorder="1" applyAlignment="1">
      <alignment horizontal="center" vertical="center" textRotation="255"/>
    </xf>
    <xf numFmtId="0" fontId="47" fillId="0" borderId="14" xfId="2" applyFont="1" applyBorder="1" applyAlignment="1" applyProtection="1">
      <alignment horizontal="center" vertical="center"/>
      <protection locked="0"/>
    </xf>
    <xf numFmtId="0" fontId="47" fillId="2" borderId="7" xfId="2" applyFont="1" applyFill="1" applyBorder="1" applyAlignment="1">
      <alignment horizontal="center" vertical="center"/>
    </xf>
    <xf numFmtId="0" fontId="47" fillId="2" borderId="5" xfId="2" applyFont="1" applyFill="1" applyBorder="1" applyAlignment="1">
      <alignment horizontal="center" vertical="center"/>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84" fontId="47" fillId="0" borderId="2" xfId="2" applyNumberFormat="1" applyFont="1" applyBorder="1" applyAlignment="1" applyProtection="1">
      <alignment horizontal="center" vertical="center"/>
      <protection locked="0"/>
    </xf>
    <xf numFmtId="184" fontId="47" fillId="0" borderId="3" xfId="2" applyNumberFormat="1" applyFont="1" applyBorder="1" applyAlignment="1" applyProtection="1">
      <alignment horizontal="center" vertical="center"/>
      <protection locked="0"/>
    </xf>
    <xf numFmtId="183" fontId="47" fillId="0" borderId="1" xfId="2" applyNumberFormat="1" applyFont="1" applyBorder="1" applyAlignment="1" applyProtection="1">
      <alignment horizontal="center" vertical="center"/>
      <protection locked="0"/>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182" fontId="47" fillId="0" borderId="1" xfId="2" applyNumberFormat="1" applyFont="1" applyBorder="1" applyAlignment="1" applyProtection="1">
      <alignment horizontal="center" vertical="center"/>
      <protection locked="0"/>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4" fillId="0" borderId="2" xfId="7" applyBorder="1" applyAlignment="1">
      <alignment horizontal="center" vertical="center"/>
    </xf>
    <xf numFmtId="0" fontId="14" fillId="0" borderId="8" xfId="7" applyBorder="1" applyAlignment="1">
      <alignment horizontal="center" vertical="center"/>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14" fillId="0" borderId="8" xfId="7" applyBorder="1" applyAlignment="1">
      <alignment horizontal="center" vertical="center" shrinkToFit="1"/>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29" fillId="0" borderId="1" xfId="7" applyFont="1" applyBorder="1" applyAlignment="1">
      <alignment horizontal="center" vertical="center"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6" fillId="2" borderId="13" xfId="7"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98" fontId="8" fillId="0" borderId="6" xfId="2" applyNumberFormat="1" applyFont="1" applyBorder="1" applyAlignment="1">
      <alignment horizontal="left" vertical="center"/>
    </xf>
    <xf numFmtId="198" fontId="8" fillId="0" borderId="7" xfId="2" applyNumberFormat="1" applyFont="1" applyBorder="1" applyAlignment="1">
      <alignment horizontal="left" vertical="center"/>
    </xf>
    <xf numFmtId="198" fontId="8"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98" fontId="8" fillId="0" borderId="2" xfId="2" applyNumberFormat="1" applyFont="1" applyBorder="1" applyAlignment="1">
      <alignment horizontal="left" vertical="center" shrinkToFit="1"/>
    </xf>
    <xf numFmtId="198" fontId="8" fillId="0" borderId="3" xfId="2" applyNumberFormat="1" applyFont="1" applyBorder="1" applyAlignment="1">
      <alignment horizontal="left" vertical="center" shrinkToFit="1"/>
    </xf>
    <xf numFmtId="198" fontId="8"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98" fontId="8" fillId="0" borderId="9" xfId="2" applyNumberFormat="1" applyFont="1" applyBorder="1" applyAlignment="1">
      <alignment horizontal="left" vertical="center"/>
    </xf>
    <xf numFmtId="198" fontId="8" fillId="0" borderId="10" xfId="2" applyNumberFormat="1" applyFont="1" applyBorder="1" applyAlignment="1">
      <alignment horizontal="left" vertical="center"/>
    </xf>
    <xf numFmtId="198" fontId="8" fillId="0" borderId="11" xfId="2" applyNumberFormat="1" applyFont="1" applyBorder="1" applyAlignment="1">
      <alignment horizontal="left" vertical="center"/>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98" fontId="15" fillId="0" borderId="6" xfId="2" applyNumberFormat="1" applyFont="1" applyBorder="1" applyAlignment="1">
      <alignment horizontal="center" vertical="center" wrapText="1" shrinkToFit="1"/>
    </xf>
    <xf numFmtId="198" fontId="15" fillId="0" borderId="7" xfId="2" applyNumberFormat="1" applyFont="1" applyBorder="1" applyAlignment="1">
      <alignment horizontal="center" vertical="center" wrapText="1" shrinkToFit="1"/>
    </xf>
    <xf numFmtId="198" fontId="15" fillId="0" borderId="5" xfId="2" applyNumberFormat="1" applyFont="1" applyBorder="1" applyAlignment="1">
      <alignment horizontal="center" vertical="center" wrapText="1" shrinkToFit="1"/>
    </xf>
    <xf numFmtId="198" fontId="15" fillId="0" borderId="9" xfId="2" applyNumberFormat="1" applyFont="1" applyBorder="1" applyAlignment="1">
      <alignment horizontal="center" vertical="center" wrapText="1" shrinkToFit="1"/>
    </xf>
    <xf numFmtId="198" fontId="15" fillId="0" borderId="10" xfId="2" applyNumberFormat="1" applyFont="1" applyBorder="1" applyAlignment="1">
      <alignment horizontal="center" vertical="center" wrapText="1" shrinkToFit="1"/>
    </xf>
    <xf numFmtId="198" fontId="15" fillId="0" borderId="11" xfId="2" applyNumberFormat="1" applyFont="1" applyBorder="1" applyAlignment="1">
      <alignment horizontal="center" vertical="center" wrapText="1" shrinkToFi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12" fillId="0" borderId="0" xfId="2" applyFont="1" applyAlignment="1">
      <alignment horizontal="left"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198" fontId="11" fillId="0" borderId="6" xfId="2" applyNumberFormat="1" applyFont="1" applyBorder="1" applyAlignment="1">
      <alignment horizontal="left" vertical="center"/>
    </xf>
    <xf numFmtId="198" fontId="11" fillId="0" borderId="7" xfId="2" applyNumberFormat="1" applyFont="1" applyBorder="1" applyAlignment="1">
      <alignment horizontal="left" vertical="center"/>
    </xf>
    <xf numFmtId="198" fontId="11" fillId="0" borderId="5" xfId="2" applyNumberFormat="1" applyFont="1" applyBorder="1" applyAlignment="1">
      <alignment horizontal="left" vertical="center"/>
    </xf>
    <xf numFmtId="0" fontId="11" fillId="2" borderId="1" xfId="2" applyFont="1" applyFill="1" applyBorder="1" applyAlignment="1">
      <alignment horizontal="center" vertical="center"/>
    </xf>
    <xf numFmtId="198" fontId="11" fillId="0" borderId="1" xfId="2" applyNumberFormat="1" applyFont="1" applyBorder="1" applyAlignment="1">
      <alignment horizontal="left" vertical="center" shrinkToFit="1"/>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198" fontId="26" fillId="0" borderId="6" xfId="2" applyNumberFormat="1" applyFont="1" applyBorder="1" applyAlignment="1">
      <alignment horizontal="center" vertical="center" wrapText="1" shrinkToFit="1"/>
    </xf>
    <xf numFmtId="198" fontId="26" fillId="0" borderId="7" xfId="2" applyNumberFormat="1" applyFont="1" applyBorder="1" applyAlignment="1">
      <alignment horizontal="center" vertical="center" wrapText="1" shrinkToFit="1"/>
    </xf>
    <xf numFmtId="198" fontId="26" fillId="0" borderId="5" xfId="2" applyNumberFormat="1" applyFont="1" applyBorder="1" applyAlignment="1">
      <alignment horizontal="center" vertical="center" wrapText="1" shrinkToFit="1"/>
    </xf>
    <xf numFmtId="198" fontId="26" fillId="0" borderId="9" xfId="2" applyNumberFormat="1" applyFont="1" applyBorder="1" applyAlignment="1">
      <alignment horizontal="center" vertical="center" wrapText="1" shrinkToFit="1"/>
    </xf>
    <xf numFmtId="198" fontId="26" fillId="0" borderId="10" xfId="2" applyNumberFormat="1" applyFont="1" applyBorder="1" applyAlignment="1">
      <alignment horizontal="center" vertical="center" wrapText="1" shrinkToFit="1"/>
    </xf>
    <xf numFmtId="198" fontId="26" fillId="0" borderId="11" xfId="2" applyNumberFormat="1"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198" fontId="11" fillId="0" borderId="9" xfId="2" applyNumberFormat="1" applyFont="1" applyBorder="1" applyAlignment="1">
      <alignment horizontal="left" vertical="center"/>
    </xf>
    <xf numFmtId="198" fontId="11" fillId="0" borderId="10" xfId="2" applyNumberFormat="1" applyFont="1" applyBorder="1" applyAlignment="1">
      <alignment horizontal="left" vertical="center"/>
    </xf>
    <xf numFmtId="198" fontId="11" fillId="0" borderId="11" xfId="2" applyNumberFormat="1" applyFont="1" applyBorder="1" applyAlignment="1">
      <alignment horizontal="left" vertical="center"/>
    </xf>
    <xf numFmtId="0" fontId="11" fillId="2" borderId="1" xfId="2" applyFont="1" applyFill="1" applyBorder="1" applyAlignment="1">
      <alignment horizontal="center" vertical="center" wrapText="1"/>
    </xf>
    <xf numFmtId="0" fontId="51" fillId="0" borderId="10" xfId="2" applyFont="1" applyBorder="1" applyAlignment="1" applyProtection="1">
      <alignment horizontal="left" vertical="top" wrapText="1"/>
      <protection locked="0"/>
    </xf>
    <xf numFmtId="199" fontId="47" fillId="0" borderId="6" xfId="2" applyNumberFormat="1" applyFont="1" applyBorder="1" applyAlignment="1" applyProtection="1">
      <alignment horizontal="center" vertical="center"/>
      <protection locked="0"/>
    </xf>
    <xf numFmtId="199" fontId="47" fillId="0" borderId="5" xfId="2" applyNumberFormat="1" applyFont="1" applyBorder="1" applyAlignment="1" applyProtection="1">
      <alignment horizontal="center" vertical="center"/>
      <protection locked="0"/>
    </xf>
    <xf numFmtId="199" fontId="47" fillId="0" borderId="9" xfId="2" applyNumberFormat="1" applyFont="1" applyBorder="1" applyAlignment="1" applyProtection="1">
      <alignment horizontal="center" vertical="center"/>
      <protection locked="0"/>
    </xf>
    <xf numFmtId="199" fontId="47" fillId="0" borderId="11" xfId="2" applyNumberFormat="1" applyFont="1" applyBorder="1" applyAlignment="1" applyProtection="1">
      <alignment horizontal="center" vertical="center"/>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200" fontId="47" fillId="0" borderId="2" xfId="2" applyNumberFormat="1" applyFont="1" applyBorder="1" applyAlignment="1" applyProtection="1">
      <alignment horizontal="center" vertical="center"/>
      <protection locked="0"/>
    </xf>
    <xf numFmtId="200" fontId="47" fillId="0" borderId="8" xfId="2" applyNumberFormat="1" applyFont="1" applyBorder="1" applyAlignment="1" applyProtection="1">
      <alignment horizontal="center" vertical="center"/>
      <protection locked="0"/>
    </xf>
    <xf numFmtId="200" fontId="47" fillId="0" borderId="3"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5"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199" fontId="47" fillId="0" borderId="2" xfId="2" applyNumberFormat="1" applyFont="1" applyBorder="1" applyAlignment="1" applyProtection="1">
      <alignment horizontal="center" vertical="center"/>
      <protection locked="0"/>
    </xf>
    <xf numFmtId="199" fontId="47" fillId="0" borderId="8" xfId="2" applyNumberFormat="1" applyFont="1" applyBorder="1" applyAlignment="1" applyProtection="1">
      <alignment horizontal="center" vertical="center"/>
      <protection locked="0"/>
    </xf>
    <xf numFmtId="199" fontId="47" fillId="0" borderId="12" xfId="2" applyNumberFormat="1" applyFont="1" applyBorder="1" applyAlignment="1" applyProtection="1">
      <alignment horizontal="center" vertical="center"/>
      <protection locked="0"/>
    </xf>
    <xf numFmtId="199"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199" fontId="47" fillId="0" borderId="3" xfId="2" applyNumberFormat="1" applyFont="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203" fontId="47" fillId="0" borderId="2" xfId="2" applyNumberFormat="1" applyFont="1" applyBorder="1" applyAlignment="1">
      <alignment horizontal="center" vertical="center" shrinkToFit="1"/>
    </xf>
    <xf numFmtId="203" fontId="47" fillId="0" borderId="3" xfId="2" applyNumberFormat="1" applyFont="1" applyBorder="1" applyAlignment="1">
      <alignment horizontal="center" vertical="center" shrinkToFit="1"/>
    </xf>
    <xf numFmtId="203" fontId="47" fillId="0" borderId="8" xfId="2" applyNumberFormat="1" applyFont="1" applyBorder="1" applyAlignment="1">
      <alignment horizontal="center" vertical="center" shrinkToFit="1"/>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49" fontId="47" fillId="0" borderId="1" xfId="2" applyNumberFormat="1" applyFont="1" applyBorder="1" applyAlignment="1">
      <alignment horizontal="center" vertical="center"/>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178" fontId="47" fillId="0" borderId="2" xfId="2" applyNumberFormat="1" applyFont="1" applyBorder="1" applyAlignment="1" applyProtection="1">
      <alignment horizontal="center" vertical="center" shrinkToFit="1"/>
      <protection locked="0"/>
    </xf>
    <xf numFmtId="178" fontId="47" fillId="0" borderId="8" xfId="2" applyNumberFormat="1" applyFont="1" applyBorder="1" applyAlignment="1" applyProtection="1">
      <alignment horizontal="center" vertical="center" shrinkToFit="1"/>
      <protection locked="0"/>
    </xf>
    <xf numFmtId="0" fontId="37" fillId="0" borderId="1" xfId="0" applyFont="1" applyBorder="1" applyAlignment="1">
      <alignment horizontal="center" vertical="center" shrinkToFit="1"/>
    </xf>
    <xf numFmtId="0" fontId="47" fillId="0" borderId="3" xfId="2" applyFont="1" applyBorder="1" applyAlignment="1" applyProtection="1">
      <alignment horizontal="center" vertical="center" shrinkToFit="1"/>
      <protection locked="0"/>
    </xf>
    <xf numFmtId="0" fontId="37" fillId="0" borderId="1" xfId="0" applyFont="1" applyBorder="1" applyAlignment="1">
      <alignment horizontal="center" vertical="center"/>
    </xf>
    <xf numFmtId="0" fontId="47" fillId="2" borderId="1" xfId="2" applyFont="1" applyFill="1" applyBorder="1" applyAlignment="1">
      <alignment horizontal="center" vertical="center" textRotation="255"/>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7" fillId="2" borderId="14"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47" fillId="0" borderId="6" xfId="2"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13" xfId="2" applyFont="1" applyBorder="1" applyAlignment="1">
      <alignment horizontal="left"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9" xfId="2" applyFont="1" applyBorder="1" applyAlignment="1">
      <alignment horizontal="center" vertical="center" wrapText="1" shrinkToFit="1"/>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0" fontId="47" fillId="0" borderId="52" xfId="2" applyFont="1" applyBorder="1" applyAlignment="1" applyProtection="1">
      <alignment horizontal="center" vertical="center" shrinkToFit="1"/>
      <protection locked="0"/>
    </xf>
    <xf numFmtId="0" fontId="12" fillId="0" borderId="10" xfId="2" applyFont="1" applyBorder="1" applyAlignment="1">
      <alignment horizontal="left" vertical="center"/>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11" xfId="2" applyFont="1" applyBorder="1" applyAlignment="1">
      <alignment horizontal="center" vertical="center" wrapText="1" shrinkToFit="1"/>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5" fillId="0" borderId="6" xfId="2" applyFont="1" applyBorder="1" applyAlignment="1">
      <alignment horizontal="center" vertical="center" wrapText="1" shrinkToFit="1"/>
    </xf>
    <xf numFmtId="0" fontId="45" fillId="0" borderId="7" xfId="2" applyFont="1" applyBorder="1" applyAlignment="1">
      <alignment horizontal="center" vertical="center" wrapText="1" shrinkToFit="1"/>
    </xf>
    <xf numFmtId="0" fontId="45" fillId="0" borderId="5" xfId="2" applyFont="1" applyBorder="1" applyAlignment="1">
      <alignment horizontal="center" vertical="center" wrapText="1" shrinkToFit="1"/>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11" fillId="2" borderId="12"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13" xfId="2" applyFont="1" applyFill="1" applyBorder="1" applyAlignment="1">
      <alignment horizontal="center" vertical="center" textRotation="255"/>
    </xf>
    <xf numFmtId="0" fontId="11" fillId="2" borderId="13" xfId="2" applyFont="1" applyFill="1" applyBorder="1" applyAlignment="1">
      <alignment horizontal="center" vertical="center" wrapText="1"/>
    </xf>
    <xf numFmtId="0" fontId="11" fillId="2" borderId="13" xfId="2" applyFont="1" applyFill="1" applyBorder="1" applyAlignment="1" applyProtection="1">
      <alignment horizontal="center" vertical="center" wrapText="1"/>
      <protection locked="0"/>
    </xf>
    <xf numFmtId="0" fontId="11" fillId="2" borderId="1" xfId="2" applyFont="1" applyFill="1" applyBorder="1" applyAlignment="1" applyProtection="1">
      <alignment horizontal="center" vertical="center" wrapText="1"/>
      <protection locked="0"/>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176" fontId="14" fillId="0" borderId="1" xfId="2" applyNumberFormat="1" applyBorder="1" applyAlignment="1">
      <alignment horizontal="center" vertical="center" shrinkToFit="1"/>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0" fontId="14" fillId="0" borderId="2" xfId="2" applyBorder="1" applyAlignment="1">
      <alignment horizontal="center" vertical="center"/>
    </xf>
    <xf numFmtId="0" fontId="14" fillId="0" borderId="8" xfId="2" applyBorder="1" applyAlignment="1">
      <alignment horizontal="center" vertical="center"/>
    </xf>
    <xf numFmtId="0" fontId="11" fillId="2" borderId="9"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14" fillId="0" borderId="1" xfId="2" applyBorder="1" applyAlignment="1">
      <alignment horizontal="center" vertical="center"/>
    </xf>
    <xf numFmtId="0" fontId="11" fillId="2" borderId="2" xfId="2" applyFont="1" applyFill="1" applyBorder="1" applyAlignment="1">
      <alignment horizontal="center" vertical="center" wrapText="1"/>
    </xf>
    <xf numFmtId="0" fontId="14" fillId="0" borderId="2"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1" fillId="2" borderId="14" xfId="2" applyFont="1" applyFill="1" applyBorder="1" applyAlignment="1">
      <alignment horizontal="center"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11" fillId="2" borderId="8" xfId="2" applyFont="1" applyFill="1" applyBorder="1" applyAlignment="1">
      <alignment horizontal="center" vertical="center"/>
    </xf>
    <xf numFmtId="0" fontId="11"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1" fillId="2" borderId="13"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11" fillId="2" borderId="8" xfId="2" applyFont="1" applyFill="1" applyBorder="1" applyAlignment="1">
      <alignment horizontal="center" vertical="center" wrapText="1"/>
    </xf>
    <xf numFmtId="0" fontId="26" fillId="0" borderId="6" xfId="2" applyFont="1" applyBorder="1" applyAlignment="1">
      <alignment horizontal="center" vertical="center" wrapText="1" shrinkToFit="1"/>
    </xf>
    <xf numFmtId="0" fontId="26" fillId="0" borderId="7" xfId="2" applyFont="1" applyBorder="1" applyAlignment="1">
      <alignment horizontal="center" vertical="center" wrapText="1" shrinkToFit="1"/>
    </xf>
    <xf numFmtId="0" fontId="26" fillId="0" borderId="5" xfId="2" applyFont="1" applyBorder="1" applyAlignment="1">
      <alignment horizontal="center" vertical="center" wrapText="1"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4" fillId="0" borderId="3" xfId="2" applyBorder="1" applyAlignment="1">
      <alignment vertical="center"/>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176" fontId="14" fillId="0" borderId="1" xfId="2" applyNumberFormat="1" applyBorder="1" applyAlignment="1">
      <alignment horizontal="center" vertical="center"/>
    </xf>
    <xf numFmtId="0" fontId="14" fillId="0" borderId="3" xfId="2" applyBorder="1" applyAlignment="1">
      <alignment horizontal="center" vertical="center"/>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45" fillId="2" borderId="1" xfId="4" applyFont="1" applyFill="1" applyBorder="1" applyAlignment="1">
      <alignment horizontal="center" vertical="center"/>
    </xf>
    <xf numFmtId="0" fontId="45" fillId="0" borderId="2" xfId="4" applyFont="1" applyBorder="1" applyAlignment="1">
      <alignment horizontal="left" vertical="center" shrinkToFit="1"/>
    </xf>
    <xf numFmtId="0" fontId="45" fillId="0" borderId="3" xfId="4" applyFont="1" applyBorder="1" applyAlignment="1">
      <alignment horizontal="left" vertical="center" shrinkToFit="1"/>
    </xf>
    <xf numFmtId="0" fontId="45" fillId="0" borderId="8" xfId="4" applyFont="1" applyBorder="1" applyAlignment="1">
      <alignment horizontal="left" vertical="center" shrinkToFit="1"/>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45" fillId="2" borderId="1" xfId="4" applyFont="1" applyFill="1" applyBorder="1" applyAlignment="1">
      <alignment horizontal="center" vertical="center" shrinkToFit="1"/>
    </xf>
    <xf numFmtId="0" fontId="45" fillId="0" borderId="1" xfId="4" applyFont="1" applyBorder="1" applyAlignment="1">
      <alignment horizontal="center" vertical="center" shrinkToFit="1"/>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shrinkToFit="1"/>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55" fillId="0" borderId="2" xfId="2" applyNumberFormat="1" applyFont="1" applyBorder="1" applyAlignment="1" applyProtection="1">
      <alignment horizontal="center" vertical="center" shrinkToFit="1"/>
      <protection locked="0"/>
    </xf>
    <xf numFmtId="176" fontId="55" fillId="0" borderId="3" xfId="2" applyNumberFormat="1" applyFont="1" applyBorder="1" applyAlignment="1" applyProtection="1">
      <alignment horizontal="center" vertical="center" shrinkToFit="1"/>
      <protection locked="0"/>
    </xf>
    <xf numFmtId="176" fontId="55" fillId="0" borderId="8" xfId="2" applyNumberFormat="1" applyFont="1" applyBorder="1" applyAlignment="1" applyProtection="1">
      <alignment horizontal="center" vertical="center" shrinkToFit="1"/>
      <protection locked="0"/>
    </xf>
    <xf numFmtId="0" fontId="55" fillId="2" borderId="8" xfId="2" applyFont="1" applyFill="1" applyBorder="1" applyAlignment="1">
      <alignment horizontal="center" vertical="center" shrinkToFit="1"/>
    </xf>
    <xf numFmtId="0" fontId="55" fillId="0" borderId="2" xfId="2" applyFont="1" applyBorder="1" applyAlignment="1" applyProtection="1">
      <alignment horizontal="center" vertical="center" shrinkToFit="1"/>
      <protection locked="0"/>
    </xf>
    <xf numFmtId="0" fontId="55" fillId="2" borderId="2" xfId="2" applyFont="1" applyFill="1" applyBorder="1" applyAlignment="1" applyProtection="1">
      <alignment horizontal="center" vertical="center" shrinkToFit="1"/>
      <protection locked="0"/>
    </xf>
    <xf numFmtId="0" fontId="55" fillId="2" borderId="8" xfId="2" applyFont="1" applyFill="1" applyBorder="1" applyAlignment="1" applyProtection="1">
      <alignment horizontal="center" vertical="center" shrinkToFit="1"/>
      <protection locked="0"/>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5" fillId="2" borderId="14" xfId="4" applyFont="1" applyFill="1" applyBorder="1" applyAlignment="1">
      <alignment horizontal="center" vertical="center" wrapText="1"/>
    </xf>
    <xf numFmtId="0" fontId="45" fillId="2" borderId="15"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1" xfId="4" applyFont="1" applyFill="1" applyBorder="1" applyAlignment="1">
      <alignment horizontal="center" vertical="center" wrapText="1"/>
    </xf>
    <xf numFmtId="0" fontId="45" fillId="0" borderId="6" xfId="4" applyFont="1" applyBorder="1" applyAlignment="1">
      <alignment horizontal="left" vertical="top" shrinkToFit="1"/>
    </xf>
    <xf numFmtId="0" fontId="45" fillId="0" borderId="7" xfId="4" applyFont="1" applyBorder="1" applyAlignment="1">
      <alignment horizontal="left" vertical="top" shrinkToFit="1"/>
    </xf>
    <xf numFmtId="0" fontId="45" fillId="0" borderId="5" xfId="4" applyFont="1" applyBorder="1" applyAlignment="1">
      <alignment horizontal="left" vertical="top" shrinkToFit="1"/>
    </xf>
    <xf numFmtId="0" fontId="45" fillId="0" borderId="12" xfId="4" applyFont="1" applyBorder="1" applyAlignment="1">
      <alignment horizontal="left" vertical="top" shrinkToFit="1"/>
    </xf>
    <xf numFmtId="0" fontId="45" fillId="0" borderId="0" xfId="4" applyFont="1" applyAlignment="1">
      <alignment horizontal="left" vertical="top" shrinkToFit="1"/>
    </xf>
    <xf numFmtId="0" fontId="45" fillId="0" borderId="4" xfId="4" applyFont="1" applyBorder="1" applyAlignment="1">
      <alignment horizontal="left" vertical="top" shrinkToFit="1"/>
    </xf>
    <xf numFmtId="0" fontId="45" fillId="0" borderId="9" xfId="4" applyFont="1" applyBorder="1" applyAlignment="1">
      <alignment horizontal="left" vertical="top" shrinkToFit="1"/>
    </xf>
    <xf numFmtId="0" fontId="45" fillId="0" borderId="10" xfId="4" applyFont="1" applyBorder="1" applyAlignment="1">
      <alignment horizontal="left" vertical="top" shrinkToFit="1"/>
    </xf>
    <xf numFmtId="0" fontId="45" fillId="0" borderId="11" xfId="4" applyFont="1" applyBorder="1" applyAlignment="1">
      <alignment horizontal="left" vertical="top" shrinkToFit="1"/>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3" xfId="4" applyFont="1" applyFill="1" applyBorder="1" applyAlignment="1">
      <alignment horizontal="center" vertical="center"/>
    </xf>
    <xf numFmtId="0" fontId="45" fillId="2" borderId="8" xfId="4" applyFont="1" applyFill="1" applyBorder="1" applyAlignment="1">
      <alignment horizontal="center" vertical="center"/>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2" borderId="6" xfId="2" applyFont="1" applyFill="1" applyBorder="1" applyAlignment="1">
      <alignment horizontal="center" vertical="center" shrinkToFit="1"/>
    </xf>
    <xf numFmtId="0" fontId="55" fillId="2" borderId="7"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55" fillId="0" borderId="14" xfId="2" applyFont="1" applyBorder="1" applyAlignment="1">
      <alignment horizontal="center" vertical="center" wrapText="1"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0" borderId="2" xfId="4" applyFont="1" applyBorder="1" applyAlignment="1">
      <alignment horizontal="center" vertical="center" wrapText="1" shrinkToFit="1"/>
    </xf>
    <xf numFmtId="0" fontId="55" fillId="0" borderId="13" xfId="2" applyFont="1" applyBorder="1" applyAlignment="1">
      <alignment horizontal="center" vertical="center" wrapText="1" shrinkToFit="1"/>
    </xf>
    <xf numFmtId="0" fontId="45" fillId="0" borderId="13" xfId="4" applyFont="1" applyBorder="1" applyAlignment="1">
      <alignment horizontal="center" vertical="center" shrinkToFit="1"/>
    </xf>
    <xf numFmtId="0" fontId="47" fillId="3" borderId="2" xfId="4" applyFont="1" applyFill="1" applyBorder="1" applyAlignment="1">
      <alignment horizontal="center" vertical="center" shrinkToFit="1"/>
    </xf>
    <xf numFmtId="0" fontId="47" fillId="3" borderId="3" xfId="4" applyFont="1" applyFill="1" applyBorder="1" applyAlignment="1">
      <alignment horizontal="center" vertical="center" shrinkToFit="1"/>
    </xf>
    <xf numFmtId="0" fontId="47" fillId="3" borderId="8" xfId="4" applyFont="1" applyFill="1" applyBorder="1" applyAlignment="1">
      <alignment horizontal="center" vertical="center" shrinkToFit="1"/>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3" borderId="14" xfId="4" applyFont="1" applyFill="1" applyBorder="1" applyAlignment="1">
      <alignment horizontal="center" shrinkToFit="1"/>
    </xf>
    <xf numFmtId="0" fontId="47" fillId="0" borderId="14" xfId="4" applyFont="1" applyBorder="1" applyAlignment="1">
      <alignment vertical="center" shrinkToFit="1"/>
    </xf>
    <xf numFmtId="0" fontId="11" fillId="0" borderId="6" xfId="4" applyFont="1" applyBorder="1" applyAlignment="1">
      <alignment horizontal="center" vertical="center" shrinkToFit="1"/>
    </xf>
    <xf numFmtId="0" fontId="11" fillId="0" borderId="7" xfId="4" applyFont="1" applyBorder="1" applyAlignment="1">
      <alignment horizontal="center" vertical="center" shrinkToFit="1"/>
    </xf>
    <xf numFmtId="0" fontId="11" fillId="0" borderId="5" xfId="4" applyFont="1" applyBorder="1" applyAlignment="1">
      <alignment horizontal="center" vertical="center" shrinkToFit="1"/>
    </xf>
    <xf numFmtId="0" fontId="47" fillId="3" borderId="13" xfId="4" applyFont="1" applyFill="1" applyBorder="1" applyAlignment="1">
      <alignment horizontal="center" vertical="center" shrinkToFit="1"/>
    </xf>
    <xf numFmtId="0" fontId="47" fillId="0" borderId="13" xfId="4" applyFont="1" applyBorder="1" applyAlignment="1">
      <alignment vertical="center" shrinkToFit="1"/>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1" xfId="4" applyFont="1" applyBorder="1" applyAlignment="1">
      <alignment horizontal="center" vertical="center" shrinkToFit="1"/>
    </xf>
    <xf numFmtId="0" fontId="47" fillId="3" borderId="1" xfId="4" applyFont="1" applyFill="1" applyBorder="1" applyAlignment="1">
      <alignment horizontal="center" vertical="center" shrinkToFit="1"/>
    </xf>
    <xf numFmtId="0" fontId="47" fillId="0" borderId="1" xfId="4" applyFont="1" applyBorder="1" applyAlignment="1">
      <alignment horizontal="left" vertical="center" shrinkToFit="1"/>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1" fillId="3" borderId="6" xfId="4" applyFont="1" applyFill="1" applyBorder="1" applyAlignment="1">
      <alignment horizontal="center" vertical="center" shrinkToFit="1"/>
    </xf>
    <xf numFmtId="0" fontId="11"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8" fillId="0" borderId="6" xfId="2" applyNumberFormat="1" applyFont="1" applyBorder="1" applyAlignment="1">
      <alignment horizontal="center" vertical="center" shrinkToFit="1"/>
    </xf>
    <xf numFmtId="176" fontId="8" fillId="0" borderId="7" xfId="2" applyNumberFormat="1" applyFont="1" applyBorder="1" applyAlignment="1">
      <alignment horizontal="center" vertical="center" shrinkToFit="1"/>
    </xf>
    <xf numFmtId="176" fontId="8" fillId="0" borderId="5" xfId="2" applyNumberFormat="1" applyFont="1" applyBorder="1" applyAlignment="1">
      <alignment horizontal="center" vertical="center" shrinkToFit="1"/>
    </xf>
    <xf numFmtId="0" fontId="29" fillId="0" borderId="9" xfId="1" applyFont="1" applyBorder="1" applyAlignment="1">
      <alignment horizontal="center" vertical="center" shrinkToFit="1"/>
    </xf>
    <xf numFmtId="0" fontId="29" fillId="0" borderId="10" xfId="1" applyFont="1" applyBorder="1" applyAlignment="1">
      <alignment horizontal="center" vertical="center" shrinkToFit="1"/>
    </xf>
    <xf numFmtId="0" fontId="29" fillId="0" borderId="11" xfId="1" applyFont="1" applyBorder="1" applyAlignment="1">
      <alignment horizontal="center" vertical="center" shrinkToFit="1"/>
    </xf>
    <xf numFmtId="0" fontId="8" fillId="0" borderId="9" xfId="2" applyFont="1" applyBorder="1" applyAlignment="1">
      <alignment horizontal="center" vertical="center" shrinkToFit="1"/>
    </xf>
    <xf numFmtId="0" fontId="8" fillId="0" borderId="10" xfId="2" applyFont="1" applyBorder="1" applyAlignment="1">
      <alignment horizontal="center" vertical="center" shrinkToFit="1"/>
    </xf>
    <xf numFmtId="0" fontId="8" fillId="0" borderId="11" xfId="2" applyFont="1" applyBorder="1" applyAlignment="1">
      <alignment horizontal="center" vertical="center" shrinkToFit="1"/>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16" fillId="0" borderId="6" xfId="2" applyFont="1" applyBorder="1" applyAlignment="1" applyProtection="1">
      <alignment horizontal="center"/>
      <protection locked="0"/>
    </xf>
    <xf numFmtId="0" fontId="16" fillId="0" borderId="7" xfId="2" applyFont="1" applyBorder="1" applyAlignment="1" applyProtection="1">
      <alignment horizontal="center"/>
      <protection locked="0"/>
    </xf>
    <xf numFmtId="0" fontId="16"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7" fillId="0" borderId="0" xfId="2" applyFont="1" applyAlignment="1">
      <alignment horizontal="left" vertical="center"/>
    </xf>
    <xf numFmtId="0" fontId="8" fillId="0" borderId="6" xfId="2" applyFont="1" applyBorder="1" applyAlignment="1">
      <alignment horizontal="left" vertical="center" shrinkToFit="1"/>
    </xf>
    <xf numFmtId="0" fontId="8" fillId="0" borderId="7" xfId="2" applyFont="1" applyBorder="1" applyAlignment="1">
      <alignment horizontal="left" vertical="center" shrinkToFit="1"/>
    </xf>
    <xf numFmtId="0" fontId="8" fillId="0" borderId="5" xfId="2" applyFont="1" applyBorder="1" applyAlignment="1">
      <alignment horizontal="left" vertical="center" shrinkToFit="1"/>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0" fontId="8" fillId="0" borderId="5" xfId="2" applyFont="1" applyBorder="1" applyAlignment="1">
      <alignment horizontal="center" vertical="center" shrinkToFit="1"/>
    </xf>
    <xf numFmtId="177" fontId="6" fillId="0" borderId="6" xfId="2" applyNumberFormat="1" applyFont="1" applyBorder="1" applyAlignment="1">
      <alignment horizontal="center" vertical="center" shrinkToFit="1"/>
    </xf>
    <xf numFmtId="177" fontId="6" fillId="0" borderId="7" xfId="2" applyNumberFormat="1" applyFont="1" applyBorder="1" applyAlignment="1">
      <alignment horizontal="center" vertical="center" shrinkToFit="1"/>
    </xf>
    <xf numFmtId="177" fontId="6" fillId="0" borderId="5" xfId="2" applyNumberFormat="1" applyFont="1" applyBorder="1" applyAlignment="1">
      <alignment horizontal="center" vertical="center" shrinkToFit="1"/>
    </xf>
    <xf numFmtId="177" fontId="6" fillId="0" borderId="9" xfId="2" applyNumberFormat="1" applyFont="1" applyBorder="1" applyAlignment="1">
      <alignment horizontal="center" vertical="center" shrinkToFit="1"/>
    </xf>
    <xf numFmtId="177" fontId="6" fillId="0" borderId="10" xfId="2" applyNumberFormat="1" applyFont="1" applyBorder="1" applyAlignment="1">
      <alignment horizontal="center" vertical="center" shrinkToFit="1"/>
    </xf>
    <xf numFmtId="177" fontId="6" fillId="0" borderId="11" xfId="2" applyNumberFormat="1" applyFont="1" applyBorder="1" applyAlignment="1">
      <alignment horizontal="center" vertical="center" shrinkToFit="1"/>
    </xf>
    <xf numFmtId="0" fontId="8" fillId="0" borderId="9" xfId="2" applyFont="1" applyBorder="1" applyAlignment="1">
      <alignment horizontal="left" vertical="center" shrinkToFit="1"/>
    </xf>
    <xf numFmtId="0" fontId="8" fillId="0" borderId="10" xfId="2" applyFont="1" applyBorder="1" applyAlignment="1">
      <alignment horizontal="left" vertical="center" shrinkToFit="1"/>
    </xf>
    <xf numFmtId="0" fontId="8" fillId="0" borderId="11" xfId="2" applyFont="1" applyBorder="1" applyAlignment="1">
      <alignment horizontal="left" vertical="center" shrinkToFit="1"/>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17" fillId="0" borderId="12" xfId="2" applyFont="1" applyBorder="1" applyAlignment="1" applyProtection="1">
      <alignment horizontal="left" vertical="center" shrinkToFit="1"/>
      <protection locked="0"/>
    </xf>
    <xf numFmtId="0" fontId="17" fillId="0" borderId="0" xfId="2" applyFont="1" applyAlignment="1" applyProtection="1">
      <alignment horizontal="left" vertical="center" shrinkToFit="1"/>
      <protection locked="0"/>
    </xf>
    <xf numFmtId="0" fontId="17" fillId="0" borderId="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17" fillId="0" borderId="1" xfId="2" applyFont="1" applyBorder="1" applyAlignment="1" applyProtection="1">
      <alignment horizontal="center" vertical="center" wrapTex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7" fillId="0" borderId="7" xfId="2" applyFont="1" applyBorder="1" applyAlignment="1" applyProtection="1">
      <alignment horizontal="center" vertical="center" shrinkToFit="1"/>
      <protection locked="0"/>
    </xf>
    <xf numFmtId="0" fontId="17" fillId="0" borderId="0" xfId="2" applyFont="1" applyAlignment="1" applyProtection="1">
      <alignment horizontal="center" vertical="center" shrinkToFit="1"/>
      <protection locked="0"/>
    </xf>
    <xf numFmtId="0" fontId="17" fillId="0" borderId="4" xfId="2" applyFont="1" applyBorder="1" applyAlignment="1" applyProtection="1">
      <alignment horizontal="center" vertical="center" shrinkToFit="1"/>
      <protection locked="0"/>
    </xf>
    <xf numFmtId="0" fontId="17" fillId="0" borderId="10" xfId="2" applyFont="1" applyBorder="1" applyAlignment="1" applyProtection="1">
      <alignment horizontal="center" vertical="center" shrinkToFit="1"/>
      <protection locked="0"/>
    </xf>
    <xf numFmtId="0" fontId="17" fillId="0" borderId="11" xfId="2" applyFont="1" applyBorder="1" applyAlignment="1" applyProtection="1">
      <alignment horizontal="center" vertical="center" shrinkToFit="1"/>
      <protection locked="0"/>
    </xf>
    <xf numFmtId="0" fontId="17" fillId="0" borderId="14" xfId="2" applyFont="1" applyBorder="1" applyAlignment="1" applyProtection="1">
      <alignment horizontal="left" vertical="center" shrinkToFit="1"/>
      <protection locked="0"/>
    </xf>
    <xf numFmtId="0" fontId="17" fillId="2" borderId="14" xfId="2" applyFont="1" applyFill="1" applyBorder="1" applyAlignment="1" applyProtection="1">
      <alignment horizontal="center" vertical="center" wrapText="1"/>
      <protection locked="0"/>
    </xf>
    <xf numFmtId="0" fontId="17" fillId="2" borderId="15" xfId="2" applyFont="1" applyFill="1" applyBorder="1" applyAlignment="1" applyProtection="1">
      <alignment horizontal="center" vertical="center" wrapText="1"/>
      <protection locked="0"/>
    </xf>
    <xf numFmtId="0" fontId="17" fillId="2" borderId="1" xfId="2" applyFont="1" applyFill="1" applyBorder="1" applyAlignment="1" applyProtection="1">
      <alignment horizontal="center" vertical="center" wrapText="1"/>
      <protection locked="0"/>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0" fontId="27" fillId="0" borderId="1" xfId="2"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0" xfId="2" applyFont="1" applyFill="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3"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1" fillId="0" borderId="2" xfId="2" applyFont="1" applyBorder="1" applyAlignment="1" applyProtection="1">
      <alignment horizontal="center" vertical="center" shrinkToFit="1"/>
      <protection locked="0"/>
    </xf>
    <xf numFmtId="0" fontId="11" fillId="0" borderId="3" xfId="2"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11" fillId="0" borderId="1" xfId="2" applyFont="1" applyBorder="1" applyAlignment="1" applyProtection="1">
      <alignment horizontal="center" vertical="center" shrinkToFit="1"/>
      <protection locked="0"/>
    </xf>
    <xf numFmtId="0" fontId="11" fillId="2" borderId="14" xfId="2" applyFont="1" applyFill="1" applyBorder="1" applyAlignment="1">
      <alignment vertical="center" textRotation="255"/>
    </xf>
    <xf numFmtId="0" fontId="11"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178" fontId="17" fillId="0" borderId="2" xfId="2" applyNumberFormat="1" applyFont="1" applyBorder="1" applyAlignment="1" applyProtection="1">
      <alignment horizontal="center" vertical="center" wrapText="1"/>
      <protection locked="0"/>
    </xf>
    <xf numFmtId="178" fontId="17" fillId="0" borderId="3" xfId="2" applyNumberFormat="1" applyFont="1" applyBorder="1" applyAlignment="1" applyProtection="1">
      <alignment horizontal="center" vertical="center" wrapText="1"/>
      <protection locked="0"/>
    </xf>
    <xf numFmtId="192" fontId="17" fillId="0" borderId="2" xfId="2"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11" fillId="0" borderId="0" xfId="2" applyFont="1" applyAlignment="1">
      <alignment horizontal="center"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29" fillId="0" borderId="10" xfId="0" applyFont="1" applyBorder="1" applyAlignment="1">
      <alignment horizontal="center" vertical="center" shrinkToFit="1"/>
    </xf>
    <xf numFmtId="0" fontId="17" fillId="2" borderId="1" xfId="5" applyFont="1" applyFill="1" applyBorder="1" applyAlignment="1">
      <alignment horizontal="center" vertical="center"/>
    </xf>
    <xf numFmtId="0" fontId="11" fillId="0" borderId="0" xfId="2" applyFont="1" applyAlignment="1">
      <alignment horizontal="center" vertical="center"/>
    </xf>
    <xf numFmtId="0" fontId="29" fillId="0" borderId="10" xfId="0" applyFont="1" applyBorder="1" applyAlignment="1">
      <alignment horizontal="left" vertical="center"/>
    </xf>
    <xf numFmtId="0" fontId="29" fillId="0" borderId="0" xfId="0" applyFont="1" applyAlignment="1">
      <alignment horizontal="left" vertical="center"/>
    </xf>
    <xf numFmtId="0" fontId="33" fillId="0" borderId="0" xfId="2" applyFont="1" applyAlignment="1">
      <alignment vertical="center" wrapText="1"/>
    </xf>
    <xf numFmtId="0" fontId="17" fillId="2" borderId="1" xfId="5" applyFont="1" applyFill="1" applyBorder="1" applyAlignment="1">
      <alignment horizontal="center" vertical="center" wrapText="1"/>
    </xf>
    <xf numFmtId="0" fontId="30" fillId="2" borderId="1" xfId="5" applyFont="1" applyFill="1" applyBorder="1" applyAlignment="1">
      <alignment horizontal="center" vertical="center" wrapText="1"/>
    </xf>
    <xf numFmtId="177" fontId="6" fillId="0" borderId="6" xfId="2" applyNumberFormat="1" applyFont="1" applyBorder="1" applyAlignment="1">
      <alignment horizontal="right" vertical="center" wrapText="1" shrinkToFit="1"/>
    </xf>
    <xf numFmtId="0" fontId="29" fillId="0" borderId="7" xfId="0" applyFont="1" applyBorder="1" applyAlignment="1">
      <alignment vertical="center" wrapText="1" shrinkToFit="1"/>
    </xf>
    <xf numFmtId="0" fontId="29" fillId="0" borderId="5" xfId="0" applyFont="1" applyBorder="1" applyAlignment="1">
      <alignment vertical="center" wrapText="1" shrinkToFit="1"/>
    </xf>
    <xf numFmtId="0" fontId="29" fillId="0" borderId="9" xfId="0" applyFont="1" applyBorder="1" applyAlignment="1">
      <alignment vertical="center" wrapText="1" shrinkToFit="1"/>
    </xf>
    <xf numFmtId="0" fontId="29" fillId="0" borderId="10" xfId="0" applyFont="1" applyBorder="1" applyAlignment="1">
      <alignment vertical="center" wrapText="1" shrinkToFit="1"/>
    </xf>
    <xf numFmtId="0" fontId="29" fillId="0" borderId="11" xfId="0" applyFont="1" applyBorder="1" applyAlignment="1">
      <alignment vertical="center" wrapText="1" shrinkToFit="1"/>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0" borderId="1" xfId="0" applyFont="1" applyBorder="1">
      <alignmen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shrinkToFit="1"/>
    </xf>
    <xf numFmtId="188" fontId="43" fillId="0" borderId="10" xfId="0" applyNumberFormat="1" applyFont="1" applyBorder="1" applyAlignment="1">
      <alignment horizontal="left" vertical="center" shrinkToFit="1"/>
    </xf>
    <xf numFmtId="188" fontId="43" fillId="0" borderId="11" xfId="0" applyNumberFormat="1" applyFont="1" applyBorder="1" applyAlignment="1">
      <alignment horizontal="left" vertical="center" shrinkToFit="1"/>
    </xf>
    <xf numFmtId="0" fontId="29" fillId="0" borderId="1" xfId="0" applyFont="1" applyBorder="1">
      <alignment vertical="center"/>
    </xf>
    <xf numFmtId="188" fontId="43" fillId="0" borderId="2" xfId="0" applyNumberFormat="1"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28" fillId="0" borderId="8" xfId="0" applyFont="1" applyBorder="1" applyAlignment="1">
      <alignment horizontal="center" vertical="center"/>
    </xf>
    <xf numFmtId="177" fontId="43" fillId="0" borderId="6" xfId="0" applyNumberFormat="1" applyFont="1" applyBorder="1" applyAlignment="1">
      <alignment horizontal="center" vertical="center" shrinkToFit="1"/>
    </xf>
    <xf numFmtId="177" fontId="43" fillId="0" borderId="7" xfId="0" applyNumberFormat="1" applyFont="1" applyBorder="1" applyAlignment="1">
      <alignment horizontal="center" vertical="center" shrinkToFit="1"/>
    </xf>
    <xf numFmtId="177" fontId="43" fillId="0" borderId="5" xfId="0" applyNumberFormat="1" applyFont="1" applyBorder="1" applyAlignment="1">
      <alignment horizontal="center" vertical="center" shrinkToFit="1"/>
    </xf>
    <xf numFmtId="177" fontId="43" fillId="0" borderId="9" xfId="0" applyNumberFormat="1" applyFont="1" applyBorder="1" applyAlignment="1">
      <alignment horizontal="center" vertical="center" shrinkToFit="1"/>
    </xf>
    <xf numFmtId="177" fontId="43" fillId="0" borderId="10" xfId="0" applyNumberFormat="1" applyFont="1" applyBorder="1" applyAlignment="1">
      <alignment horizontal="center" vertical="center" shrinkToFit="1"/>
    </xf>
    <xf numFmtId="177" fontId="43" fillId="0" borderId="11" xfId="0" applyNumberFormat="1" applyFont="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188" fontId="43" fillId="0" borderId="6" xfId="0" applyNumberFormat="1" applyFont="1" applyBorder="1" applyAlignment="1">
      <alignment horizontal="center" vertical="center" shrinkToFit="1"/>
    </xf>
    <xf numFmtId="0" fontId="29" fillId="0" borderId="7" xfId="0" applyFont="1" applyBorder="1" applyAlignment="1">
      <alignment vertical="center" shrinkToFit="1"/>
    </xf>
    <xf numFmtId="0" fontId="29" fillId="0" borderId="5" xfId="0" applyFont="1" applyBorder="1" applyAlignment="1">
      <alignment vertical="center" shrinkToFit="1"/>
    </xf>
    <xf numFmtId="188" fontId="43" fillId="0" borderId="9" xfId="0" applyNumberFormat="1" applyFont="1" applyBorder="1" applyAlignment="1">
      <alignment horizontal="center" vertical="center" shrinkToFit="1"/>
    </xf>
    <xf numFmtId="0" fontId="29" fillId="0" borderId="10" xfId="0" applyFont="1" applyBorder="1" applyAlignment="1">
      <alignment vertical="center" shrinkToFit="1"/>
    </xf>
    <xf numFmtId="0" fontId="29" fillId="0" borderId="11" xfId="0" applyFont="1" applyBorder="1" applyAlignment="1">
      <alignment vertical="center" shrinkToFi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188" fontId="43" fillId="0" borderId="6" xfId="0" applyNumberFormat="1" applyFont="1" applyBorder="1" applyAlignment="1">
      <alignment horizontal="left" shrinkToFit="1"/>
    </xf>
    <xf numFmtId="188" fontId="43" fillId="0" borderId="7" xfId="0" applyNumberFormat="1" applyFont="1" applyBorder="1" applyAlignment="1">
      <alignment horizontal="left" shrinkToFit="1"/>
    </xf>
    <xf numFmtId="188" fontId="43" fillId="0" borderId="5" xfId="0" applyNumberFormat="1" applyFont="1" applyBorder="1" applyAlignment="1">
      <alignment horizontal="left" shrinkToFit="1"/>
    </xf>
    <xf numFmtId="0" fontId="29" fillId="0" borderId="2"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2" borderId="2" xfId="0" applyFont="1" applyFill="1" applyBorder="1" applyAlignment="1">
      <alignment vertical="center" wrapText="1"/>
    </xf>
    <xf numFmtId="177" fontId="26" fillId="0" borderId="6" xfId="5" applyNumberFormat="1" applyFont="1" applyBorder="1" applyAlignment="1">
      <alignment horizontal="center" vertical="center" wrapText="1" shrinkToFit="1"/>
    </xf>
    <xf numFmtId="177" fontId="26" fillId="0" borderId="7" xfId="5" applyNumberFormat="1" applyFont="1" applyBorder="1" applyAlignment="1">
      <alignment horizontal="center" vertical="center" wrapText="1" shrinkToFit="1"/>
    </xf>
    <xf numFmtId="177" fontId="26" fillId="0" borderId="5" xfId="5" applyNumberFormat="1" applyFont="1" applyBorder="1" applyAlignment="1">
      <alignment horizontal="center" vertical="center" wrapText="1" shrinkToFit="1"/>
    </xf>
    <xf numFmtId="177" fontId="26" fillId="0" borderId="9" xfId="5" applyNumberFormat="1" applyFont="1" applyBorder="1" applyAlignment="1">
      <alignment horizontal="center" vertical="center" wrapText="1" shrinkToFit="1"/>
    </xf>
    <xf numFmtId="177" fontId="26" fillId="0" borderId="10" xfId="5" applyNumberFormat="1" applyFont="1" applyBorder="1" applyAlignment="1">
      <alignment horizontal="center" vertical="center" wrapText="1" shrinkToFit="1"/>
    </xf>
    <xf numFmtId="177" fontId="26" fillId="0" borderId="11" xfId="5" applyNumberFormat="1" applyFont="1" applyBorder="1" applyAlignment="1">
      <alignment horizontal="center" vertical="center" wrapText="1" shrinkToFit="1"/>
    </xf>
    <xf numFmtId="0" fontId="11" fillId="2" borderId="13" xfId="5" applyFont="1" applyFill="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1" fillId="0" borderId="14" xfId="5" applyFont="1" applyBorder="1" applyAlignment="1">
      <alignment horizontal="left" vertical="center"/>
    </xf>
    <xf numFmtId="0" fontId="11" fillId="2" borderId="1" xfId="5" applyFont="1" applyFill="1" applyBorder="1" applyAlignment="1">
      <alignment horizontal="center" vertical="center"/>
    </xf>
    <xf numFmtId="0" fontId="11" fillId="0" borderId="13" xfId="5" applyFont="1" applyBorder="1" applyAlignment="1">
      <alignment horizontal="left" vertical="center"/>
    </xf>
    <xf numFmtId="0" fontId="11" fillId="2" borderId="14"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21" xfId="5" applyFont="1" applyFill="1" applyBorder="1" applyAlignment="1">
      <alignment horizontal="center" vertical="center" wrapText="1"/>
    </xf>
    <xf numFmtId="0" fontId="17" fillId="2" borderId="19" xfId="5" applyFont="1" applyFill="1" applyBorder="1" applyAlignment="1">
      <alignment horizontal="center" vertical="center" wrapText="1"/>
    </xf>
    <xf numFmtId="0" fontId="17" fillId="2" borderId="8" xfId="5" applyFont="1" applyFill="1" applyBorder="1" applyAlignment="1">
      <alignment horizontal="center" vertical="center"/>
    </xf>
    <xf numFmtId="0" fontId="57" fillId="2" borderId="1" xfId="5" applyFont="1" applyFill="1" applyBorder="1" applyAlignment="1">
      <alignment horizontal="center" vertical="center" wrapText="1" shrinkToFit="1"/>
    </xf>
    <xf numFmtId="0" fontId="57" fillId="0" borderId="1" xfId="0" applyFont="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4" xfId="5" applyFont="1" applyFill="1" applyBorder="1" applyAlignment="1">
      <alignment horizontal="center" vertical="center" wrapText="1"/>
    </xf>
    <xf numFmtId="0" fontId="49" fillId="2" borderId="51" xfId="5" applyFont="1" applyFill="1" applyBorder="1" applyAlignment="1">
      <alignment horizontal="center" vertical="center" wrapText="1"/>
    </xf>
    <xf numFmtId="0" fontId="17" fillId="2" borderId="24"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17" fillId="2" borderId="22" xfId="5" applyFont="1" applyFill="1" applyBorder="1" applyAlignment="1">
      <alignment horizontal="center" vertical="center" wrapText="1"/>
    </xf>
    <xf numFmtId="0" fontId="17" fillId="2" borderId="24" xfId="5" applyFont="1" applyFill="1" applyBorder="1" applyAlignment="1">
      <alignment horizontal="center" vertical="center"/>
    </xf>
    <xf numFmtId="0" fontId="17" fillId="2" borderId="23" xfId="5" applyFont="1" applyFill="1" applyBorder="1" applyAlignment="1">
      <alignment horizontal="center" vertical="center"/>
    </xf>
    <xf numFmtId="0" fontId="11" fillId="0" borderId="62" xfId="5" applyFont="1" applyBorder="1" applyAlignment="1">
      <alignment horizontal="center" vertical="center" shrinkToFit="1"/>
    </xf>
    <xf numFmtId="0" fontId="11" fillId="0" borderId="47" xfId="5" applyFont="1" applyBorder="1" applyAlignment="1">
      <alignment horizontal="center" vertical="center" shrinkToFit="1"/>
    </xf>
    <xf numFmtId="0" fontId="11" fillId="0" borderId="60" xfId="5" applyFont="1" applyBorder="1" applyAlignment="1">
      <alignment horizontal="center" vertical="center" shrinkToFit="1"/>
    </xf>
    <xf numFmtId="0" fontId="11" fillId="0" borderId="61" xfId="5" applyFont="1" applyBorder="1" applyAlignment="1">
      <alignment horizontal="center" vertical="center" shrinkToFit="1"/>
    </xf>
    <xf numFmtId="0" fontId="11" fillId="0" borderId="63" xfId="5" applyFont="1" applyBorder="1" applyAlignment="1">
      <alignment horizontal="center" vertical="center" shrinkToFit="1"/>
    </xf>
    <xf numFmtId="0" fontId="11" fillId="0" borderId="25" xfId="5" applyFont="1" applyBorder="1" applyAlignment="1">
      <alignment horizontal="center" vertical="center" shrinkToFit="1"/>
    </xf>
    <xf numFmtId="179" fontId="11" fillId="2" borderId="35" xfId="5" applyNumberFormat="1" applyFont="1" applyFill="1" applyBorder="1" applyAlignment="1">
      <alignment horizontal="center" vertical="center" shrinkToFit="1"/>
    </xf>
    <xf numFmtId="179" fontId="11" fillId="2" borderId="26" xfId="5" applyNumberFormat="1" applyFont="1" applyFill="1" applyBorder="1" applyAlignment="1">
      <alignment horizontal="center" vertical="center" shrinkToFit="1"/>
    </xf>
    <xf numFmtId="179" fontId="11" fillId="2" borderId="25" xfId="5" applyNumberFormat="1" applyFont="1" applyFill="1" applyBorder="1" applyAlignment="1">
      <alignment horizontal="center" vertical="center" shrinkToFit="1"/>
    </xf>
    <xf numFmtId="0" fontId="11" fillId="0" borderId="36" xfId="5" applyFont="1" applyBorder="1" applyAlignment="1">
      <alignment horizontal="center" vertical="center" shrinkToFit="1"/>
    </xf>
    <xf numFmtId="0" fontId="11" fillId="0" borderId="53" xfId="5" applyFont="1" applyBorder="1" applyAlignment="1">
      <alignment horizontal="center" vertical="center" shrinkToFit="1"/>
    </xf>
    <xf numFmtId="0" fontId="11" fillId="0" borderId="37" xfId="5" applyFont="1" applyBorder="1" applyAlignment="1">
      <alignment horizontal="center" vertical="center" shrinkToFit="1"/>
    </xf>
    <xf numFmtId="0" fontId="11" fillId="0" borderId="35" xfId="5" applyFont="1" applyBorder="1" applyAlignment="1">
      <alignment horizontal="center" vertical="center" shrinkToFit="1"/>
    </xf>
    <xf numFmtId="0" fontId="11" fillId="0" borderId="26" xfId="5" applyFont="1" applyBorder="1" applyAlignment="1">
      <alignment horizontal="center" vertical="center" shrinkToFit="1"/>
    </xf>
    <xf numFmtId="0" fontId="17" fillId="2" borderId="22" xfId="5" applyFont="1" applyFill="1" applyBorder="1" applyAlignment="1">
      <alignment horizontal="center" vertical="center"/>
    </xf>
    <xf numFmtId="0" fontId="17" fillId="2" borderId="2" xfId="5" applyFont="1" applyFill="1" applyBorder="1" applyAlignment="1">
      <alignment horizontal="center" vertical="center"/>
    </xf>
    <xf numFmtId="0" fontId="17" fillId="2" borderId="17" xfId="5" applyFont="1" applyFill="1" applyBorder="1" applyAlignment="1">
      <alignment horizontal="center" vertical="center"/>
    </xf>
    <xf numFmtId="0" fontId="11" fillId="0" borderId="1" xfId="5" applyFont="1" applyBorder="1" applyAlignment="1">
      <alignment horizontal="left" vertical="center"/>
    </xf>
    <xf numFmtId="0" fontId="30" fillId="0" borderId="6" xfId="5" applyFont="1" applyBorder="1" applyAlignment="1">
      <alignment horizontal="center" vertical="center"/>
    </xf>
    <xf numFmtId="0" fontId="30" fillId="0" borderId="7" xfId="5" applyFont="1" applyBorder="1" applyAlignment="1">
      <alignment horizontal="center" vertical="center"/>
    </xf>
    <xf numFmtId="0" fontId="30" fillId="0" borderId="9" xfId="5" applyFont="1" applyBorder="1" applyAlignment="1">
      <alignment horizontal="center" vertical="center"/>
    </xf>
    <xf numFmtId="0" fontId="30" fillId="0" borderId="10" xfId="5" applyFont="1" applyBorder="1" applyAlignment="1">
      <alignment horizontal="center" vertical="center"/>
    </xf>
    <xf numFmtId="0" fontId="11" fillId="0" borderId="6" xfId="5" applyFont="1" applyBorder="1" applyAlignment="1">
      <alignment horizontal="center" vertical="center"/>
    </xf>
    <xf numFmtId="0" fontId="11" fillId="0" borderId="7" xfId="5" applyFont="1" applyBorder="1" applyAlignment="1">
      <alignment horizontal="center" vertical="center"/>
    </xf>
    <xf numFmtId="0" fontId="11" fillId="0" borderId="66" xfId="5" applyFont="1" applyBorder="1" applyAlignment="1">
      <alignment horizontal="center" vertical="center"/>
    </xf>
    <xf numFmtId="0" fontId="11" fillId="0" borderId="26" xfId="5" applyFont="1" applyBorder="1" applyAlignment="1">
      <alignment horizontal="center" vertical="center"/>
    </xf>
    <xf numFmtId="0" fontId="11" fillId="0" borderId="67" xfId="5" applyFont="1" applyBorder="1" applyAlignment="1">
      <alignment horizontal="center" vertical="center"/>
    </xf>
    <xf numFmtId="0" fontId="11" fillId="0" borderId="58" xfId="5" applyFont="1" applyBorder="1" applyAlignment="1">
      <alignment horizontal="center" vertical="center" shrinkToFit="1"/>
    </xf>
    <xf numFmtId="0" fontId="11" fillId="0" borderId="45" xfId="5" applyFont="1" applyBorder="1" applyAlignment="1">
      <alignment horizontal="center" vertical="center" shrinkToFit="1"/>
    </xf>
    <xf numFmtId="0" fontId="11" fillId="0" borderId="57" xfId="5" applyFont="1" applyBorder="1" applyAlignment="1">
      <alignment horizontal="center" vertical="center" shrinkToFit="1"/>
    </xf>
    <xf numFmtId="0" fontId="11" fillId="0" borderId="42" xfId="5" applyFont="1" applyBorder="1" applyAlignment="1">
      <alignment horizontal="center" vertical="center" shrinkToFit="1"/>
    </xf>
    <xf numFmtId="0" fontId="11" fillId="0" borderId="0" xfId="2" applyFont="1" applyAlignment="1">
      <alignment vertical="center"/>
    </xf>
    <xf numFmtId="0" fontId="29" fillId="0" borderId="0" xfId="11" applyFont="1">
      <alignment vertical="center"/>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0" borderId="2" xfId="2" applyFont="1" applyBorder="1" applyAlignment="1">
      <alignment horizontal="center" vertical="center" wrapText="1" shrinkToFit="1"/>
    </xf>
    <xf numFmtId="0" fontId="11" fillId="0" borderId="3" xfId="2" applyFont="1" applyBorder="1" applyAlignment="1">
      <alignment horizontal="center" vertical="center" wrapText="1" shrinkToFit="1"/>
    </xf>
    <xf numFmtId="0" fontId="11" fillId="0" borderId="8" xfId="2" applyFont="1" applyBorder="1" applyAlignment="1">
      <alignment horizontal="center" vertical="center" wrapText="1"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5" xfId="2" applyFont="1" applyBorder="1" applyAlignment="1">
      <alignment horizontal="left" vertical="center" shrinkToFit="1"/>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8" xfId="2" applyFont="1" applyBorder="1" applyAlignment="1">
      <alignment horizontal="center" vertical="center" shrinkToFit="1"/>
    </xf>
    <xf numFmtId="0" fontId="11" fillId="0" borderId="6"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39" fillId="0" borderId="6" xfId="2" applyFont="1" applyBorder="1" applyAlignment="1">
      <alignment horizontal="left" vertical="top" wrapText="1"/>
    </xf>
    <xf numFmtId="0" fontId="39" fillId="0" borderId="7" xfId="2" applyFont="1" applyBorder="1" applyAlignment="1">
      <alignment horizontal="left" vertical="top"/>
    </xf>
    <xf numFmtId="0" fontId="39" fillId="0" borderId="5" xfId="2" applyFont="1" applyBorder="1" applyAlignment="1">
      <alignment horizontal="left" vertical="top"/>
    </xf>
    <xf numFmtId="0" fontId="39" fillId="0" borderId="12" xfId="2" applyFont="1" applyBorder="1" applyAlignment="1">
      <alignment horizontal="left" vertical="top"/>
    </xf>
    <xf numFmtId="0" fontId="39" fillId="0" borderId="0" xfId="2" applyFont="1" applyAlignment="1">
      <alignment horizontal="left" vertical="top"/>
    </xf>
    <xf numFmtId="0" fontId="39" fillId="0" borderId="4" xfId="2" applyFont="1" applyBorder="1" applyAlignment="1">
      <alignment horizontal="left" vertical="top"/>
    </xf>
    <xf numFmtId="0" fontId="39" fillId="0" borderId="9" xfId="2" applyFont="1" applyBorder="1" applyAlignment="1">
      <alignment horizontal="left" vertical="top"/>
    </xf>
    <xf numFmtId="0" fontId="39" fillId="0" borderId="10" xfId="2" applyFont="1" applyBorder="1" applyAlignment="1">
      <alignment horizontal="left" vertical="top"/>
    </xf>
    <xf numFmtId="0" fontId="39" fillId="0" borderId="11" xfId="2" applyFont="1" applyBorder="1" applyAlignment="1">
      <alignment horizontal="left" vertical="top"/>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8" xfId="2" applyFont="1" applyFill="1" applyBorder="1" applyAlignment="1">
      <alignment horizontal="center" vertical="center"/>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1" fillId="0" borderId="11" xfId="2" applyFont="1" applyBorder="1" applyAlignment="1">
      <alignment horizontal="left"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12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10.JPG"/></Relationships>
</file>

<file path=xl/drawings/_rels/drawing7.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2.JPG"/><Relationship Id="rId1" Type="http://schemas.openxmlformats.org/officeDocument/2006/relationships/image" Target="../media/image11.JPG"/><Relationship Id="rId4" Type="http://schemas.openxmlformats.org/officeDocument/2006/relationships/image" Target="../media/image14.JPG"/></Relationships>
</file>

<file path=xl/drawings/_rels/drawing8.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15.JPG"/><Relationship Id="rId4" Type="http://schemas.openxmlformats.org/officeDocument/2006/relationships/image" Target="../media/image18.JPG"/></Relationships>
</file>

<file path=xl/drawings/_rels/drawing9.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4.JPG"/><Relationship Id="rId2" Type="http://schemas.openxmlformats.org/officeDocument/2006/relationships/image" Target="../media/image23.JPG"/><Relationship Id="rId1" Type="http://schemas.openxmlformats.org/officeDocument/2006/relationships/image" Target="../media/image22.JPG"/><Relationship Id="rId4" Type="http://schemas.openxmlformats.org/officeDocument/2006/relationships/image" Target="../media/image25.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8.JPG"/><Relationship Id="rId2" Type="http://schemas.openxmlformats.org/officeDocument/2006/relationships/image" Target="../media/image27.JPG"/><Relationship Id="rId1" Type="http://schemas.openxmlformats.org/officeDocument/2006/relationships/image" Target="../media/image26.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 Id="rId4" Type="http://schemas.openxmlformats.org/officeDocument/2006/relationships/image" Target="../media/image32.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33.JPG"/><Relationship Id="rId4" Type="http://schemas.openxmlformats.org/officeDocument/2006/relationships/image" Target="../media/image36.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9.JP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3.JPG"/><Relationship Id="rId2" Type="http://schemas.openxmlformats.org/officeDocument/2006/relationships/image" Target="../media/image42.JPG"/><Relationship Id="rId1" Type="http://schemas.openxmlformats.org/officeDocument/2006/relationships/image" Target="../media/image41.JPG"/><Relationship Id="rId4" Type="http://schemas.openxmlformats.org/officeDocument/2006/relationships/image" Target="../media/image44.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JPG"/><Relationship Id="rId4" Type="http://schemas.openxmlformats.org/officeDocument/2006/relationships/image" Target="../media/image48.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1.JPG"/><Relationship Id="rId2" Type="http://schemas.openxmlformats.org/officeDocument/2006/relationships/image" Target="../media/image50.JPG"/><Relationship Id="rId1" Type="http://schemas.openxmlformats.org/officeDocument/2006/relationships/image" Target="../media/image49.JPG"/><Relationship Id="rId4" Type="http://schemas.openxmlformats.org/officeDocument/2006/relationships/image" Target="../media/image52.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G"/><Relationship Id="rId1" Type="http://schemas.openxmlformats.org/officeDocument/2006/relationships/image" Target="../media/image53.JPG"/><Relationship Id="rId4" Type="http://schemas.openxmlformats.org/officeDocument/2006/relationships/image" Target="../media/image56.JPG"/></Relationships>
</file>

<file path=xl/drawings/_rels/drawing19.xml.rels><?xml version="1.0" encoding="UTF-8" standalone="yes"?>
<Relationships xmlns="http://schemas.openxmlformats.org/package/2006/relationships"><Relationship Id="rId3" Type="http://schemas.openxmlformats.org/officeDocument/2006/relationships/image" Target="../media/image59.JPG"/><Relationship Id="rId2" Type="http://schemas.openxmlformats.org/officeDocument/2006/relationships/image" Target="../media/image58.JPG"/><Relationship Id="rId1" Type="http://schemas.openxmlformats.org/officeDocument/2006/relationships/image" Target="../media/image57.JPG"/><Relationship Id="rId4" Type="http://schemas.openxmlformats.org/officeDocument/2006/relationships/image" Target="../media/image60.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3.JPG"/><Relationship Id="rId2" Type="http://schemas.openxmlformats.org/officeDocument/2006/relationships/image" Target="../media/image62.JPG"/><Relationship Id="rId1" Type="http://schemas.openxmlformats.org/officeDocument/2006/relationships/image" Target="../media/image61.JPG"/><Relationship Id="rId4" Type="http://schemas.openxmlformats.org/officeDocument/2006/relationships/image" Target="../media/image64.JPG"/></Relationships>
</file>

<file path=xl/drawings/_rels/drawing21.xml.rels><?xml version="1.0" encoding="UTF-8" standalone="yes"?>
<Relationships xmlns="http://schemas.openxmlformats.org/package/2006/relationships"><Relationship Id="rId3" Type="http://schemas.openxmlformats.org/officeDocument/2006/relationships/image" Target="../media/image67.JPG"/><Relationship Id="rId2" Type="http://schemas.openxmlformats.org/officeDocument/2006/relationships/image" Target="../media/image66.JPG"/><Relationship Id="rId1" Type="http://schemas.openxmlformats.org/officeDocument/2006/relationships/image" Target="../media/image65.JPG"/><Relationship Id="rId4" Type="http://schemas.openxmlformats.org/officeDocument/2006/relationships/image" Target="../media/image68.JPG"/></Relationships>
</file>

<file path=xl/drawings/_rels/drawing22.xml.rels><?xml version="1.0" encoding="UTF-8" standalone="yes"?>
<Relationships xmlns="http://schemas.openxmlformats.org/package/2006/relationships"><Relationship Id="rId3" Type="http://schemas.openxmlformats.org/officeDocument/2006/relationships/image" Target="../media/image71.JPG"/><Relationship Id="rId2" Type="http://schemas.openxmlformats.org/officeDocument/2006/relationships/image" Target="../media/image70.JPG"/><Relationship Id="rId1" Type="http://schemas.openxmlformats.org/officeDocument/2006/relationships/image" Target="../media/image69.JPG"/><Relationship Id="rId4" Type="http://schemas.openxmlformats.org/officeDocument/2006/relationships/image" Target="../media/image72.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5.JPG"/><Relationship Id="rId2" Type="http://schemas.openxmlformats.org/officeDocument/2006/relationships/image" Target="../media/image74.JPG"/><Relationship Id="rId1" Type="http://schemas.openxmlformats.org/officeDocument/2006/relationships/image" Target="../media/image73.JPG"/><Relationship Id="rId4" Type="http://schemas.openxmlformats.org/officeDocument/2006/relationships/image" Target="../media/image76.JPG"/></Relationships>
</file>

<file path=xl/drawings/_rels/drawing24.xml.rels><?xml version="1.0" encoding="UTF-8" standalone="yes"?>
<Relationships xmlns="http://schemas.openxmlformats.org/package/2006/relationships"><Relationship Id="rId3" Type="http://schemas.openxmlformats.org/officeDocument/2006/relationships/image" Target="../media/image79.JPG"/><Relationship Id="rId2" Type="http://schemas.openxmlformats.org/officeDocument/2006/relationships/image" Target="../media/image78.JPG"/><Relationship Id="rId1" Type="http://schemas.openxmlformats.org/officeDocument/2006/relationships/image" Target="../media/image77.JPG"/><Relationship Id="rId4" Type="http://schemas.openxmlformats.org/officeDocument/2006/relationships/image" Target="../media/image80.JPG"/></Relationships>
</file>

<file path=xl/drawings/_rels/drawing25.xml.rels><?xml version="1.0" encoding="UTF-8" standalone="yes"?>
<Relationships xmlns="http://schemas.openxmlformats.org/package/2006/relationships"><Relationship Id="rId3" Type="http://schemas.openxmlformats.org/officeDocument/2006/relationships/image" Target="../media/image83.JPG"/><Relationship Id="rId2" Type="http://schemas.openxmlformats.org/officeDocument/2006/relationships/image" Target="../media/image82.JPG"/><Relationship Id="rId1" Type="http://schemas.openxmlformats.org/officeDocument/2006/relationships/image" Target="../media/image81.JPG"/><Relationship Id="rId4" Type="http://schemas.openxmlformats.org/officeDocument/2006/relationships/image" Target="../media/image84.JPG"/></Relationships>
</file>

<file path=xl/drawings/_rels/drawing26.xml.rels><?xml version="1.0" encoding="UTF-8" standalone="yes"?>
<Relationships xmlns="http://schemas.openxmlformats.org/package/2006/relationships"><Relationship Id="rId3" Type="http://schemas.openxmlformats.org/officeDocument/2006/relationships/image" Target="../media/image87.JPG"/><Relationship Id="rId2" Type="http://schemas.openxmlformats.org/officeDocument/2006/relationships/image" Target="../media/image86.JPG"/><Relationship Id="rId1" Type="http://schemas.openxmlformats.org/officeDocument/2006/relationships/image" Target="../media/image85.JPG"/><Relationship Id="rId4" Type="http://schemas.openxmlformats.org/officeDocument/2006/relationships/image" Target="../media/image88.JPG"/></Relationships>
</file>

<file path=xl/drawings/_rels/drawing27.xml.rels><?xml version="1.0" encoding="UTF-8" standalone="yes"?>
<Relationships xmlns="http://schemas.openxmlformats.org/package/2006/relationships"><Relationship Id="rId3" Type="http://schemas.openxmlformats.org/officeDocument/2006/relationships/image" Target="../media/image91.JPG"/><Relationship Id="rId2" Type="http://schemas.openxmlformats.org/officeDocument/2006/relationships/image" Target="../media/image90.JPG"/><Relationship Id="rId1" Type="http://schemas.openxmlformats.org/officeDocument/2006/relationships/image" Target="../media/image89.JPG"/></Relationships>
</file>

<file path=xl/drawings/_rels/drawing29.xml.rels><?xml version="1.0" encoding="UTF-8" standalone="yes"?>
<Relationships xmlns="http://schemas.openxmlformats.org/package/2006/relationships"><Relationship Id="rId1" Type="http://schemas.openxmlformats.org/officeDocument/2006/relationships/image" Target="../media/image5.jpg"/></Relationships>
</file>

<file path=xl/drawings/_rels/drawing30.xml.rels><?xml version="1.0" encoding="UTF-8" standalone="yes"?>
<Relationships xmlns="http://schemas.openxmlformats.org/package/2006/relationships"><Relationship Id="rId1" Type="http://schemas.openxmlformats.org/officeDocument/2006/relationships/image" Target="../media/image6.jpg"/></Relationships>
</file>

<file path=xl/drawings/_rels/drawing31.xml.rels><?xml version="1.0" encoding="UTF-8" standalone="yes"?>
<Relationships xmlns="http://schemas.openxmlformats.org/package/2006/relationships"><Relationship Id="rId1" Type="http://schemas.openxmlformats.org/officeDocument/2006/relationships/image" Target="../media/image9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93.jpg"/></Relationships>
</file>

<file path=xl/drawings/_rels/drawing33.xml.rels><?xml version="1.0" encoding="UTF-8" standalone="yes"?>
<Relationships xmlns="http://schemas.openxmlformats.org/package/2006/relationships"><Relationship Id="rId1" Type="http://schemas.openxmlformats.org/officeDocument/2006/relationships/image" Target="../media/image94.jpg"/></Relationships>
</file>

<file path=xl/drawings/_rels/drawing34.xml.rels><?xml version="1.0" encoding="UTF-8" standalone="yes"?>
<Relationships xmlns="http://schemas.openxmlformats.org/package/2006/relationships"><Relationship Id="rId1" Type="http://schemas.openxmlformats.org/officeDocument/2006/relationships/image" Target="../media/image95.jpg"/></Relationships>
</file>

<file path=xl/drawings/_rels/drawing35.xml.rels><?xml version="1.0" encoding="UTF-8" standalone="yes"?>
<Relationships xmlns="http://schemas.openxmlformats.org/package/2006/relationships"><Relationship Id="rId1" Type="http://schemas.openxmlformats.org/officeDocument/2006/relationships/image" Target="../media/image96.jpg"/></Relationships>
</file>

<file path=xl/drawings/_rels/drawing36.xml.rels><?xml version="1.0" encoding="UTF-8" standalone="yes"?>
<Relationships xmlns="http://schemas.openxmlformats.org/package/2006/relationships"><Relationship Id="rId1" Type="http://schemas.openxmlformats.org/officeDocument/2006/relationships/image" Target="../media/image97.jpg"/></Relationships>
</file>

<file path=xl/drawings/_rels/drawing37.xml.rels><?xml version="1.0" encoding="UTF-8" standalone="yes"?>
<Relationships xmlns="http://schemas.openxmlformats.org/package/2006/relationships"><Relationship Id="rId1" Type="http://schemas.openxmlformats.org/officeDocument/2006/relationships/image" Target="../media/image98.jpg"/></Relationships>
</file>

<file path=xl/drawings/_rels/drawing38.xml.rels><?xml version="1.0" encoding="UTF-8" standalone="yes"?>
<Relationships xmlns="http://schemas.openxmlformats.org/package/2006/relationships"><Relationship Id="rId1" Type="http://schemas.openxmlformats.org/officeDocument/2006/relationships/image" Target="../media/image99.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00.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0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0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03.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04.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05.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06.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07.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08.jpg"/></Relationships>
</file>

<file path=xl/drawings/drawing1.xml><?xml version="1.0" encoding="utf-8"?>
<xdr:wsDr xmlns:xdr="http://schemas.openxmlformats.org/drawingml/2006/spreadsheetDrawing" xmlns:a="http://schemas.openxmlformats.org/drawingml/2006/main">
  <xdr:twoCellAnchor editAs="oneCell">
    <xdr:from>
      <xdr:col>2</xdr:col>
      <xdr:colOff>212913</xdr:colOff>
      <xdr:row>5</xdr:row>
      <xdr:rowOff>212910</xdr:rowOff>
    </xdr:from>
    <xdr:to>
      <xdr:col>22</xdr:col>
      <xdr:colOff>264227</xdr:colOff>
      <xdr:row>17</xdr:row>
      <xdr:rowOff>138952</xdr:rowOff>
    </xdr:to>
    <xdr:pic>
      <xdr:nvPicPr>
        <xdr:cNvPr id="12" name="図 11">
          <a:extLst>
            <a:ext uri="{FF2B5EF4-FFF2-40B4-BE49-F238E27FC236}">
              <a16:creationId xmlns:a16="http://schemas.microsoft.com/office/drawing/2014/main" id="{3DC2FD80-C46B-4239-8CC9-0D0266FA5505}"/>
            </a:ext>
          </a:extLst>
        </xdr:cNvPr>
        <xdr:cNvPicPr>
          <a:picLocks noChangeAspect="1"/>
        </xdr:cNvPicPr>
      </xdr:nvPicPr>
      <xdr:blipFill rotWithShape="1">
        <a:blip xmlns:r="http://schemas.openxmlformats.org/officeDocument/2006/relationships" r:embed="rId1"/>
        <a:srcRect l="32688" t="12708" r="34995" b="25583"/>
        <a:stretch>
          <a:fillRect/>
        </a:stretch>
      </xdr:blipFill>
      <xdr:spPr>
        <a:xfrm>
          <a:off x="649942" y="1277469"/>
          <a:ext cx="6326609" cy="5192807"/>
        </a:xfrm>
        <a:prstGeom prst="rect">
          <a:avLst/>
        </a:prstGeom>
      </xdr:spPr>
    </xdr:pic>
    <xdr:clientData/>
  </xdr:twoCellAnchor>
  <xdr:twoCellAnchor>
    <xdr:from>
      <xdr:col>26</xdr:col>
      <xdr:colOff>247650</xdr:colOff>
      <xdr:row>10</xdr:row>
      <xdr:rowOff>438150</xdr:rowOff>
    </xdr:from>
    <xdr:to>
      <xdr:col>31</xdr:col>
      <xdr:colOff>95251</xdr:colOff>
      <xdr:row>11</xdr:row>
      <xdr:rowOff>381000</xdr:rowOff>
    </xdr:to>
    <xdr:sp macro="" textlink="">
      <xdr:nvSpPr>
        <xdr:cNvPr id="2" name="テキスト ボックス 1">
          <a:extLst>
            <a:ext uri="{FF2B5EF4-FFF2-40B4-BE49-F238E27FC236}">
              <a16:creationId xmlns:a16="http://schemas.microsoft.com/office/drawing/2014/main" id="{9BD3B41A-7E7E-43C4-B78B-6FE3E4EA4BF2}"/>
            </a:ext>
          </a:extLst>
        </xdr:cNvPr>
        <xdr:cNvSpPr txBox="1"/>
      </xdr:nvSpPr>
      <xdr:spPr>
        <a:xfrm>
          <a:off x="8229600" y="36290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起点面壁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xdr:from>
      <xdr:col>26</xdr:col>
      <xdr:colOff>219075</xdr:colOff>
      <xdr:row>17</xdr:row>
      <xdr:rowOff>123825</xdr:rowOff>
    </xdr:from>
    <xdr:to>
      <xdr:col>31</xdr:col>
      <xdr:colOff>66676</xdr:colOff>
      <xdr:row>17</xdr:row>
      <xdr:rowOff>514350</xdr:rowOff>
    </xdr:to>
    <xdr:sp macro="" textlink="">
      <xdr:nvSpPr>
        <xdr:cNvPr id="3" name="テキスト ボックス 2">
          <a:extLst>
            <a:ext uri="{FF2B5EF4-FFF2-40B4-BE49-F238E27FC236}">
              <a16:creationId xmlns:a16="http://schemas.microsoft.com/office/drawing/2014/main" id="{BC5767DE-A54E-499C-AECD-B67D0CCA85A9}"/>
            </a:ext>
          </a:extLst>
        </xdr:cNvPr>
        <xdr:cNvSpPr txBox="1"/>
      </xdr:nvSpPr>
      <xdr:spPr>
        <a:xfrm>
          <a:off x="8201025" y="64484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終点面壁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xdr:from>
      <xdr:col>11</xdr:col>
      <xdr:colOff>274059</xdr:colOff>
      <xdr:row>10</xdr:row>
      <xdr:rowOff>211213</xdr:rowOff>
    </xdr:from>
    <xdr:to>
      <xdr:col>13</xdr:col>
      <xdr:colOff>67236</xdr:colOff>
      <xdr:row>11</xdr:row>
      <xdr:rowOff>425828</xdr:rowOff>
    </xdr:to>
    <xdr:sp macro="" textlink="">
      <xdr:nvSpPr>
        <xdr:cNvPr id="7" name="楕円 6">
          <a:extLst>
            <a:ext uri="{FF2B5EF4-FFF2-40B4-BE49-F238E27FC236}">
              <a16:creationId xmlns:a16="http://schemas.microsoft.com/office/drawing/2014/main" id="{843516D5-1F80-40E9-A70A-BFD4B5B936B9}"/>
            </a:ext>
          </a:extLst>
        </xdr:cNvPr>
        <xdr:cNvSpPr/>
      </xdr:nvSpPr>
      <xdr:spPr>
        <a:xfrm rot="5400000">
          <a:off x="3413898" y="3525962"/>
          <a:ext cx="662851" cy="420706"/>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5625</xdr:colOff>
      <xdr:row>8</xdr:row>
      <xdr:rowOff>393911</xdr:rowOff>
    </xdr:from>
    <xdr:to>
      <xdr:col>16</xdr:col>
      <xdr:colOff>298173</xdr:colOff>
      <xdr:row>10</xdr:row>
      <xdr:rowOff>308286</xdr:rowOff>
    </xdr:to>
    <xdr:cxnSp macro="">
      <xdr:nvCxnSpPr>
        <xdr:cNvPr id="8" name="直線矢印コネクタ 7">
          <a:extLst>
            <a:ext uri="{FF2B5EF4-FFF2-40B4-BE49-F238E27FC236}">
              <a16:creationId xmlns:a16="http://schemas.microsoft.com/office/drawing/2014/main" id="{E2041529-425D-4E53-8826-713D15C8C50E}"/>
            </a:ext>
          </a:extLst>
        </xdr:cNvPr>
        <xdr:cNvCxnSpPr>
          <a:stCxn id="9" idx="1"/>
          <a:endCxn id="7" idx="1"/>
        </xdr:cNvCxnSpPr>
      </xdr:nvCxnSpPr>
      <xdr:spPr>
        <a:xfrm flipH="1">
          <a:off x="3894066" y="2691117"/>
          <a:ext cx="1233842" cy="81084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298173</xdr:colOff>
      <xdr:row>8</xdr:row>
      <xdr:rowOff>197807</xdr:rowOff>
    </xdr:from>
    <xdr:to>
      <xdr:col>21</xdr:col>
      <xdr:colOff>286968</xdr:colOff>
      <xdr:row>9</xdr:row>
      <xdr:rowOff>141780</xdr:rowOff>
    </xdr:to>
    <xdr:sp macro="" textlink="">
      <xdr:nvSpPr>
        <xdr:cNvPr id="9" name="テキスト ボックス 8">
          <a:extLst>
            <a:ext uri="{FF2B5EF4-FFF2-40B4-BE49-F238E27FC236}">
              <a16:creationId xmlns:a16="http://schemas.microsoft.com/office/drawing/2014/main" id="{048AC149-5394-42D7-B0FC-6CD127BF62EB}"/>
            </a:ext>
          </a:extLst>
        </xdr:cNvPr>
        <xdr:cNvSpPr txBox="1"/>
      </xdr:nvSpPr>
      <xdr:spPr>
        <a:xfrm>
          <a:off x="5143499" y="2492090"/>
          <a:ext cx="1562491" cy="39123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高瀬トンネル</a:t>
          </a:r>
        </a:p>
      </xdr:txBody>
    </xdr:sp>
    <xdr:clientData/>
  </xdr:twoCellAnchor>
  <xdr:twoCellAnchor editAs="oneCell">
    <xdr:from>
      <xdr:col>23</xdr:col>
      <xdr:colOff>244475</xdr:colOff>
      <xdr:row>5</xdr:row>
      <xdr:rowOff>180975</xdr:rowOff>
    </xdr:from>
    <xdr:to>
      <xdr:col>33</xdr:col>
      <xdr:colOff>246344</xdr:colOff>
      <xdr:row>10</xdr:row>
      <xdr:rowOff>439566</xdr:rowOff>
    </xdr:to>
    <xdr:pic>
      <xdr:nvPicPr>
        <xdr:cNvPr id="19" name="IMG_0069.JPG">
          <a:extLst>
            <a:ext uri="{FF2B5EF4-FFF2-40B4-BE49-F238E27FC236}">
              <a16:creationId xmlns:a16="http://schemas.microsoft.com/office/drawing/2014/main" id="{9C2589EB-27D1-0F1F-B7EF-A7839AEC2BE4}"/>
            </a:ext>
          </a:extLst>
        </xdr:cNvPr>
        <xdr:cNvPicPr>
          <a:picLocks noChangeAspect="1"/>
        </xdr:cNvPicPr>
      </xdr:nvPicPr>
      <xdr:blipFill>
        <a:blip xmlns:r="http://schemas.openxmlformats.org/officeDocument/2006/relationships" r:embed="rId2"/>
        <a:stretch>
          <a:fillRect/>
        </a:stretch>
      </xdr:blipFill>
      <xdr:spPr>
        <a:xfrm>
          <a:off x="7283450" y="1247775"/>
          <a:ext cx="3145119" cy="2382666"/>
        </a:xfrm>
        <a:prstGeom prst="rect">
          <a:avLst/>
        </a:prstGeom>
      </xdr:spPr>
    </xdr:pic>
    <xdr:clientData/>
  </xdr:twoCellAnchor>
  <xdr:twoCellAnchor editAs="oneCell">
    <xdr:from>
      <xdr:col>23</xdr:col>
      <xdr:colOff>244475</xdr:colOff>
      <xdr:row>11</xdr:row>
      <xdr:rowOff>406840</xdr:rowOff>
    </xdr:from>
    <xdr:to>
      <xdr:col>33</xdr:col>
      <xdr:colOff>246344</xdr:colOff>
      <xdr:row>17</xdr:row>
      <xdr:rowOff>79188</xdr:rowOff>
    </xdr:to>
    <xdr:pic>
      <xdr:nvPicPr>
        <xdr:cNvPr id="11" name="IMG_20250409_125922 - コピー.jpg">
          <a:extLst>
            <a:ext uri="{FF2B5EF4-FFF2-40B4-BE49-F238E27FC236}">
              <a16:creationId xmlns:a16="http://schemas.microsoft.com/office/drawing/2014/main" id="{8ADB2369-8CBD-AC5E-28D3-743E5276EB29}"/>
            </a:ext>
          </a:extLst>
        </xdr:cNvPr>
        <xdr:cNvPicPr>
          <a:picLocks noChangeAspect="1"/>
        </xdr:cNvPicPr>
      </xdr:nvPicPr>
      <xdr:blipFill>
        <a:blip xmlns:r="http://schemas.openxmlformats.org/officeDocument/2006/relationships" r:embed="rId3"/>
        <a:stretch>
          <a:fillRect/>
        </a:stretch>
      </xdr:blipFill>
      <xdr:spPr>
        <a:xfrm>
          <a:off x="7283450" y="4045390"/>
          <a:ext cx="3145119" cy="23583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3B5EDFE7-F5E2-4187-8216-B9B28EE2DF83}"/>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275307</xdr:colOff>
      <xdr:row>11</xdr:row>
      <xdr:rowOff>110490</xdr:rowOff>
    </xdr:from>
    <xdr:to>
      <xdr:col>23</xdr:col>
      <xdr:colOff>343820</xdr:colOff>
      <xdr:row>26</xdr:row>
      <xdr:rowOff>165735</xdr:rowOff>
    </xdr:to>
    <xdr:pic>
      <xdr:nvPicPr>
        <xdr:cNvPr id="4" name="図 3">
          <a:extLst>
            <a:ext uri="{FF2B5EF4-FFF2-40B4-BE49-F238E27FC236}">
              <a16:creationId xmlns:a16="http://schemas.microsoft.com/office/drawing/2014/main" id="{48CF7A22-D364-9C16-6A16-6F0912992475}"/>
            </a:ext>
          </a:extLst>
        </xdr:cNvPr>
        <xdr:cNvPicPr>
          <a:picLocks noChangeAspect="1"/>
        </xdr:cNvPicPr>
      </xdr:nvPicPr>
      <xdr:blipFill>
        <a:blip xmlns:r="http://schemas.openxmlformats.org/officeDocument/2006/relationships" r:embed="rId2"/>
        <a:stretch>
          <a:fillRect/>
        </a:stretch>
      </xdr:blipFill>
      <xdr:spPr>
        <a:xfrm>
          <a:off x="1418307" y="2482215"/>
          <a:ext cx="10298363" cy="4198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70C7A95-B1F6-4E42-820C-37294197C8C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275307</xdr:colOff>
      <xdr:row>11</xdr:row>
      <xdr:rowOff>110490</xdr:rowOff>
    </xdr:from>
    <xdr:to>
      <xdr:col>23</xdr:col>
      <xdr:colOff>343820</xdr:colOff>
      <xdr:row>26</xdr:row>
      <xdr:rowOff>165735</xdr:rowOff>
    </xdr:to>
    <xdr:pic>
      <xdr:nvPicPr>
        <xdr:cNvPr id="4" name="図 3">
          <a:extLst>
            <a:ext uri="{FF2B5EF4-FFF2-40B4-BE49-F238E27FC236}">
              <a16:creationId xmlns:a16="http://schemas.microsoft.com/office/drawing/2014/main" id="{3E7F1A20-7172-732C-001E-9B6D0C43A5A2}"/>
            </a:ext>
          </a:extLst>
        </xdr:cNvPr>
        <xdr:cNvPicPr>
          <a:picLocks noChangeAspect="1"/>
        </xdr:cNvPicPr>
      </xdr:nvPicPr>
      <xdr:blipFill>
        <a:blip xmlns:r="http://schemas.openxmlformats.org/officeDocument/2006/relationships" r:embed="rId2"/>
        <a:stretch>
          <a:fillRect/>
        </a:stretch>
      </xdr:blipFill>
      <xdr:spPr>
        <a:xfrm>
          <a:off x="1418307" y="2482215"/>
          <a:ext cx="10298363" cy="41986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10</xdr:col>
      <xdr:colOff>762000</xdr:colOff>
      <xdr:row>19</xdr:row>
      <xdr:rowOff>171450</xdr:rowOff>
    </xdr:from>
    <xdr:ext cx="2536528" cy="925894"/>
    <xdr:sp macro="" textlink="">
      <xdr:nvSpPr>
        <xdr:cNvPr id="2" name="テキスト ボックス 1">
          <a:extLst>
            <a:ext uri="{FF2B5EF4-FFF2-40B4-BE49-F238E27FC236}">
              <a16:creationId xmlns:a16="http://schemas.microsoft.com/office/drawing/2014/main" id="{328523BA-514B-410B-AD53-EC83F118DFFE}"/>
            </a:ext>
          </a:extLst>
        </xdr:cNvPr>
        <xdr:cNvSpPr txBox="1"/>
      </xdr:nvSpPr>
      <xdr:spPr>
        <a:xfrm>
          <a:off x="5972175" y="43053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352425</xdr:colOff>
      <xdr:row>11</xdr:row>
      <xdr:rowOff>161925</xdr:rowOff>
    </xdr:from>
    <xdr:ext cx="2536528" cy="925894"/>
    <xdr:sp macro="" textlink="">
      <xdr:nvSpPr>
        <xdr:cNvPr id="2" name="テキスト ボックス 1">
          <a:extLst>
            <a:ext uri="{FF2B5EF4-FFF2-40B4-BE49-F238E27FC236}">
              <a16:creationId xmlns:a16="http://schemas.microsoft.com/office/drawing/2014/main" id="{0FC6D6B4-EEFB-421E-BA57-A885731B8A7C}"/>
            </a:ext>
          </a:extLst>
        </xdr:cNvPr>
        <xdr:cNvSpPr txBox="1"/>
      </xdr:nvSpPr>
      <xdr:spPr>
        <a:xfrm>
          <a:off x="4305300" y="3533775"/>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0C30F79F-9922-FB16-6060-66AA9FC475D7}"/>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8267C62F-D8EF-A9AC-6CD2-AC6D4947595D}"/>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F2C50E9A-EF87-D03F-A933-9E4F4F2411A5}"/>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F01F6FCA-136D-BA5C-851D-E500E2AFD8A7}"/>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D526A73-4786-041A-6C40-B95B50C9C7B3}"/>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B4BD8A15-B351-3CF9-E30A-9A3CBE969AC4}"/>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369286C3-0D71-4A29-AA59-81A375B04F87}"/>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A3641EB2-1044-315D-F287-5BBD15ABDFB4}"/>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0FFE846B-F3D0-DDFA-9F62-EBD5789DBBFD}"/>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A651651-D16D-6249-6E22-268D205479FE}"/>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E6CA60F3-F99F-F946-3DDB-5C603F8BDF9E}"/>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F31CD24F-A881-E1A5-6AE2-054B15183E0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A885B94A-957E-9190-AEB3-46C4128914F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4D93B59-4D65-A536-4C5D-3742F59465F1}"/>
            </a:ext>
          </a:extLst>
        </xdr:cNvPr>
        <xdr:cNvPicPr>
          <a:picLocks noChangeAspect="1"/>
        </xdr:cNvPicPr>
      </xdr:nvPicPr>
      <xdr:blipFill>
        <a:blip xmlns:r="http://schemas.openxmlformats.org/officeDocument/2006/relationships" r:embed="rId1"/>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C11B2D9-F517-C828-1384-F8F311951956}"/>
            </a:ext>
          </a:extLst>
        </xdr:cNvPr>
        <xdr:cNvPicPr>
          <a:picLocks noChangeAspect="1"/>
        </xdr:cNvPicPr>
      </xdr:nvPicPr>
      <xdr:blipFill>
        <a:blip xmlns:r="http://schemas.openxmlformats.org/officeDocument/2006/relationships" r:embed="rId2"/>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4479AC88-A24F-7D63-E3F8-CFD2BF695CE4}"/>
            </a:ext>
          </a:extLst>
        </xdr:cNvPr>
        <xdr:cNvPicPr>
          <a:picLocks noChangeAspect="1"/>
        </xdr:cNvPicPr>
      </xdr:nvPicPr>
      <xdr:blipFill>
        <a:blip xmlns:r="http://schemas.openxmlformats.org/officeDocument/2006/relationships" r:embed="rId3"/>
        <a:srcRect/>
        <a:stretch>
          <a:fillRect/>
        </a:stretch>
      </xdr:blipFill>
      <xdr:spPr>
        <a:xfrm>
          <a:off x="10477081" y="4865370"/>
          <a:ext cx="3248863"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D0712149-418C-9F81-B93F-90FBC1960AB1}"/>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F90B768-C74A-18FE-B910-ED5F05D5E3AD}"/>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95861C53-DB93-D23C-F34D-148431C0D45B}"/>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DD6FE906-5823-1424-3BA7-E8E648BE9D5F}"/>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CC47B973-4D89-CBC6-5B03-D77A665745FB}"/>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06D844B7-F23E-9E20-B55E-A2AD8AC181A0}"/>
            </a:ext>
          </a:extLst>
        </xdr:cNvPr>
        <xdr:cNvPicPr>
          <a:picLocks noChangeAspect="1"/>
        </xdr:cNvPicPr>
      </xdr:nvPicPr>
      <xdr:blipFill>
        <a:blip xmlns:r="http://schemas.openxmlformats.org/officeDocument/2006/relationships" r:embed="rId1"/>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5B4484FA-21FD-CCBE-9425-203CF91579E5}"/>
            </a:ext>
          </a:extLst>
        </xdr:cNvPr>
        <xdr:cNvPicPr>
          <a:picLocks noChangeAspect="1"/>
        </xdr:cNvPicPr>
      </xdr:nvPicPr>
      <xdr:blipFill>
        <a:blip xmlns:r="http://schemas.openxmlformats.org/officeDocument/2006/relationships" r:embed="rId2"/>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3AC3B98F-269A-479F-6E7D-DAB3578C5051}"/>
            </a:ext>
          </a:extLst>
        </xdr:cNvPr>
        <xdr:cNvPicPr>
          <a:picLocks noChangeAspect="1"/>
        </xdr:cNvPicPr>
      </xdr:nvPicPr>
      <xdr:blipFill>
        <a:blip xmlns:r="http://schemas.openxmlformats.org/officeDocument/2006/relationships" r:embed="rId3"/>
        <a:srcRect/>
        <a:stretch>
          <a:fillRect/>
        </a:stretch>
      </xdr:blipFill>
      <xdr:spPr>
        <a:xfrm>
          <a:off x="10477081" y="4865370"/>
          <a:ext cx="3248863"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AAA4DB1-E5DC-3FE1-964C-C5358772E4A6}"/>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C6E68B3F-F394-A440-8EA9-5FB383BC3E9E}"/>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D53DC063-CEF6-470D-9D9C-0E8BD6B320EB}"/>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50BFB2B5-2818-33BD-505C-FBF369BEF038}"/>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A585953D-5E1F-B809-3550-CEE95BB059F7}"/>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F853E5A3-2AD7-078E-1BB7-017738A39DB4}"/>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B1F58018-3471-19C5-FFE0-FDAD564A201C}"/>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7AD92801-1764-66AC-B168-786A7B957B50}"/>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7D2CA25F-FCE3-B893-6280-9B2D4F205E93}"/>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817F2E86-ADF8-9232-5B49-01E8B5102FE2}"/>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CB089B65-9985-8D83-B4C2-F465BA87407F}"/>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E19CC81F-9495-B96C-5CE0-366E378B3AE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F349941-1DC6-850C-C281-4ED57B34D3E1}"/>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07F7B83-A0C9-FF2B-2470-EA9E7BF2626A}"/>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F4145BC2-00E8-1CF6-9B8A-CF38974A5479}"/>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F560F38-9AC2-0B37-2CBF-7B4F9A737ABA}"/>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FC0A1B9D-135B-4126-15C5-76501D76F63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E2AC8080-50E9-5DBF-2FBC-76DDA2F8B7AB}"/>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0F15F74B-6921-6387-8900-753563EA3176}"/>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66621E6D-19B2-5191-5EA8-D68A51C99864}"/>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800A20ED-8398-C9D1-71B4-FEB894C7BF58}"/>
            </a:ext>
          </a:extLst>
        </xdr:cNvPr>
        <xdr:cNvPicPr>
          <a:picLocks noChangeAspect="1"/>
        </xdr:cNvPicPr>
      </xdr:nvPicPr>
      <xdr:blipFill>
        <a:blip xmlns:r="http://schemas.openxmlformats.org/officeDocument/2006/relationships" r:embed="rId1"/>
        <a:srcRect/>
        <a:stretch>
          <a:fillRect/>
        </a:stretch>
      </xdr:blipFill>
      <xdr:spPr>
        <a:xfrm>
          <a:off x="3259772" y="1122045"/>
          <a:ext cx="3281680"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77A2A2FE-BD96-8BA4-D5E1-38D709D01C7F}"/>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D6E1C7B-2DD1-8D12-C293-4519B1A98043}"/>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112665</xdr:colOff>
      <xdr:row>15</xdr:row>
      <xdr:rowOff>64770</xdr:rowOff>
    </xdr:from>
    <xdr:to>
      <xdr:col>21</xdr:col>
      <xdr:colOff>582659</xdr:colOff>
      <xdr:row>22</xdr:row>
      <xdr:rowOff>259080</xdr:rowOff>
    </xdr:to>
    <xdr:pic>
      <xdr:nvPicPr>
        <xdr:cNvPr id="9" name="図 8">
          <a:extLst>
            <a:ext uri="{FF2B5EF4-FFF2-40B4-BE49-F238E27FC236}">
              <a16:creationId xmlns:a16="http://schemas.microsoft.com/office/drawing/2014/main" id="{72738F28-9833-B219-0823-1AEE28BD642D}"/>
            </a:ext>
          </a:extLst>
        </xdr:cNvPr>
        <xdr:cNvPicPr>
          <a:picLocks noChangeAspect="1"/>
        </xdr:cNvPicPr>
      </xdr:nvPicPr>
      <xdr:blipFill>
        <a:blip xmlns:r="http://schemas.openxmlformats.org/officeDocument/2006/relationships" r:embed="rId4"/>
        <a:srcRect/>
        <a:stretch>
          <a:fillRect/>
        </a:stretch>
      </xdr:blipFill>
      <xdr:spPr>
        <a:xfrm>
          <a:off x="10475865" y="4865370"/>
          <a:ext cx="3251294"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385BD528-0072-CA27-403A-6A31C6F9226A}"/>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9F1710E-911C-6FEA-84C9-27CF700DF69C}"/>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1F8FC2F3-12E5-5077-8771-C9D437C69AF8}"/>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142053E7-D3B4-E7A1-3ED2-9A1D0BB6C3DB}"/>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BEAB78B-372F-9B24-79E7-E2B4C3DA716C}"/>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D50D608A-58CE-51F4-D68E-92B86BC9EDD1}"/>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851A4599-7A89-F5EC-17B3-47FCEF4BEB04}"/>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D0277DFF-B142-D067-2CB9-C1A13328D712}"/>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C8B87553-A930-4DAC-3FE5-C024CAEC435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61427FBF-3455-3CE9-12DE-CF400CADCA6A}"/>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DAA69FF2-61A0-2B49-4079-2EDD39082C06}"/>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CD3AA6C0-8781-E728-7222-6087C561466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1DECEBFA-D00C-B484-A6AD-AB3922CBB0C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7669623F-6085-ED91-CE89-E4FC941B23DD}"/>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3472F133-1AC1-285B-71D2-997031F290EF}"/>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8C2FA1F6-4238-088A-4D18-04E1829CDEB3}"/>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4FCC439-4211-0845-3698-6F7DED0CE01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FB03C2AF-22C5-97A1-6FFB-BA2ABE047DFB}"/>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F724F43B-5307-DB35-2C6B-0EBB18B370D1}"/>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68337848-F7EE-7B25-CDF0-366F331A2F66}"/>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5A8DED73-0429-C8C5-5872-DA540F108FAA}"/>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AD62B6C4-A865-C34D-5BCB-1683AEF81262}"/>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147CAB94-2714-6391-928A-3B6C7EED9373}"/>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CDB37517-C739-D311-6130-C6D5ACE2FD41}"/>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40EB75FE-6469-4A1E-007A-062C289F52D5}"/>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A6847FA9-6D5E-7FC3-A6DF-F2472DB2350D}"/>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6FBCB27C-4639-DA4B-EB93-56BDA3EBCE0E}"/>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039FF730-A0CE-FEFF-2373-2468F9FD353A}"/>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2C781B10-9CB7-8CC9-5846-16499B56B8FB}"/>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8D3996F-F729-5EEB-9A3C-7723475529A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F772DC8D-EF2E-9894-5261-B9E1E28ECD3C}"/>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A43BB0C9-FD90-AA48-D7D3-6F23EC3A3C6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4B3EB71C-5447-0E41-3FE2-94A9F4B58D41}"/>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05255D2D-1C35-2707-55F1-0CFE4994D683}"/>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AFA63190-A8C3-D0C5-6502-EF616B94C46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2B4213FB-F1EC-5D5D-7AAD-0294049A25B6}"/>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E51D51D-3C99-9E79-448A-083F39DD2B81}"/>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9F968396-118A-929E-5CDB-FD2338619235}"/>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9F8C2F28-EC45-5D49-B42E-175CA4D3D83D}"/>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oneCellAnchor>
    <xdr:from>
      <xdr:col>10</xdr:col>
      <xdr:colOff>238125</xdr:colOff>
      <xdr:row>12</xdr:row>
      <xdr:rowOff>57150</xdr:rowOff>
    </xdr:from>
    <xdr:ext cx="2536528" cy="925894"/>
    <xdr:sp macro="" textlink="">
      <xdr:nvSpPr>
        <xdr:cNvPr id="2" name="テキスト ボックス 1">
          <a:extLst>
            <a:ext uri="{FF2B5EF4-FFF2-40B4-BE49-F238E27FC236}">
              <a16:creationId xmlns:a16="http://schemas.microsoft.com/office/drawing/2014/main" id="{EA718B6D-3F41-4305-85F1-C7A19D4DF799}"/>
            </a:ext>
          </a:extLst>
        </xdr:cNvPr>
        <xdr:cNvSpPr txBox="1"/>
      </xdr:nvSpPr>
      <xdr:spPr>
        <a:xfrm>
          <a:off x="5486400" y="24765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29.xml><?xml version="1.0" encoding="utf-8"?>
<xdr:wsDr xmlns:xdr="http://schemas.openxmlformats.org/drawingml/2006/spreadsheetDrawing" xmlns:a="http://schemas.openxmlformats.org/drawingml/2006/main">
  <xdr:twoCellAnchor>
    <xdr:from>
      <xdr:col>3</xdr:col>
      <xdr:colOff>1</xdr:colOff>
      <xdr:row>6</xdr:row>
      <xdr:rowOff>394931</xdr:rowOff>
    </xdr:from>
    <xdr:to>
      <xdr:col>34</xdr:col>
      <xdr:colOff>1</xdr:colOff>
      <xdr:row>15</xdr:row>
      <xdr:rowOff>338494</xdr:rowOff>
    </xdr:to>
    <xdr:pic>
      <xdr:nvPicPr>
        <xdr:cNvPr id="3" name="図 2">
          <a:extLst>
            <a:ext uri="{FF2B5EF4-FFF2-40B4-BE49-F238E27FC236}">
              <a16:creationId xmlns:a16="http://schemas.microsoft.com/office/drawing/2014/main" id="{03A2ACF3-69E0-3DDE-3F99-558435BF50E1}"/>
            </a:ext>
          </a:extLst>
        </xdr:cNvPr>
        <xdr:cNvPicPr>
          <a:picLocks noChangeAspect="1"/>
        </xdr:cNvPicPr>
      </xdr:nvPicPr>
      <xdr:blipFill>
        <a:blip xmlns:r="http://schemas.openxmlformats.org/officeDocument/2006/relationships" r:embed="rId1"/>
        <a:stretch>
          <a:fillRect/>
        </a:stretch>
      </xdr:blipFill>
      <xdr:spPr>
        <a:xfrm>
          <a:off x="685801" y="1795106"/>
          <a:ext cx="9744075" cy="397263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3</xdr:col>
      <xdr:colOff>1</xdr:colOff>
      <xdr:row>6</xdr:row>
      <xdr:rowOff>394931</xdr:rowOff>
    </xdr:from>
    <xdr:to>
      <xdr:col>34</xdr:col>
      <xdr:colOff>1</xdr:colOff>
      <xdr:row>15</xdr:row>
      <xdr:rowOff>338494</xdr:rowOff>
    </xdr:to>
    <xdr:pic>
      <xdr:nvPicPr>
        <xdr:cNvPr id="3" name="図 2">
          <a:extLst>
            <a:ext uri="{FF2B5EF4-FFF2-40B4-BE49-F238E27FC236}">
              <a16:creationId xmlns:a16="http://schemas.microsoft.com/office/drawing/2014/main" id="{72F526DF-170F-DB66-1BA8-240F5F3AA8C4}"/>
            </a:ext>
          </a:extLst>
        </xdr:cNvPr>
        <xdr:cNvPicPr>
          <a:picLocks noChangeAspect="1"/>
        </xdr:cNvPicPr>
      </xdr:nvPicPr>
      <xdr:blipFill>
        <a:blip xmlns:r="http://schemas.openxmlformats.org/officeDocument/2006/relationships" r:embed="rId1"/>
        <a:stretch>
          <a:fillRect/>
        </a:stretch>
      </xdr:blipFill>
      <xdr:spPr>
        <a:xfrm>
          <a:off x="685801" y="1795106"/>
          <a:ext cx="9744075" cy="397263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3</xdr:col>
      <xdr:colOff>1</xdr:colOff>
      <xdr:row>6</xdr:row>
      <xdr:rowOff>394931</xdr:rowOff>
    </xdr:from>
    <xdr:to>
      <xdr:col>34</xdr:col>
      <xdr:colOff>1</xdr:colOff>
      <xdr:row>15</xdr:row>
      <xdr:rowOff>338494</xdr:rowOff>
    </xdr:to>
    <xdr:pic>
      <xdr:nvPicPr>
        <xdr:cNvPr id="3" name="図 2">
          <a:extLst>
            <a:ext uri="{FF2B5EF4-FFF2-40B4-BE49-F238E27FC236}">
              <a16:creationId xmlns:a16="http://schemas.microsoft.com/office/drawing/2014/main" id="{7CAEFCE9-8677-B45F-8722-4DE8CBA3C48A}"/>
            </a:ext>
          </a:extLst>
        </xdr:cNvPr>
        <xdr:cNvPicPr>
          <a:picLocks noChangeAspect="1"/>
        </xdr:cNvPicPr>
      </xdr:nvPicPr>
      <xdr:blipFill>
        <a:blip xmlns:r="http://schemas.openxmlformats.org/officeDocument/2006/relationships" r:embed="rId1"/>
        <a:stretch>
          <a:fillRect/>
        </a:stretch>
      </xdr:blipFill>
      <xdr:spPr>
        <a:xfrm>
          <a:off x="685801" y="1795106"/>
          <a:ext cx="9744075" cy="39726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3</xdr:col>
      <xdr:colOff>1</xdr:colOff>
      <xdr:row>6</xdr:row>
      <xdr:rowOff>394931</xdr:rowOff>
    </xdr:from>
    <xdr:to>
      <xdr:col>34</xdr:col>
      <xdr:colOff>1</xdr:colOff>
      <xdr:row>15</xdr:row>
      <xdr:rowOff>338494</xdr:rowOff>
    </xdr:to>
    <xdr:pic>
      <xdr:nvPicPr>
        <xdr:cNvPr id="3" name="図 2">
          <a:extLst>
            <a:ext uri="{FF2B5EF4-FFF2-40B4-BE49-F238E27FC236}">
              <a16:creationId xmlns:a16="http://schemas.microsoft.com/office/drawing/2014/main" id="{FABBC355-4ABC-6E0A-ABD4-F99E490691F6}"/>
            </a:ext>
          </a:extLst>
        </xdr:cNvPr>
        <xdr:cNvPicPr>
          <a:picLocks noChangeAspect="1"/>
        </xdr:cNvPicPr>
      </xdr:nvPicPr>
      <xdr:blipFill>
        <a:blip xmlns:r="http://schemas.openxmlformats.org/officeDocument/2006/relationships" r:embed="rId1"/>
        <a:stretch>
          <a:fillRect/>
        </a:stretch>
      </xdr:blipFill>
      <xdr:spPr>
        <a:xfrm>
          <a:off x="685801" y="1795106"/>
          <a:ext cx="9744075" cy="39726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17358444-BE40-B2AC-7A13-C860FB684388}"/>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1A5D48C0-FC33-DF2B-E2C0-1114B8D1CE5C}"/>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799D6505-AF70-7094-2D4A-4173808BD419}"/>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2C56C5F6-FBF3-8E98-4C38-7EE3D9CF566F}"/>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470295E5-B024-A839-68B3-B878DDC6157B}"/>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8D1865A4-B98D-A48C-D524-9951260D8EBB}"/>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212D4BFF-6C80-6D9E-D654-B8DCFC4FCB6E}"/>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F65C7B49-111C-45EA-CA7E-26EE60AD5609}"/>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BEFA8062-D71A-95C4-40E6-85A1F4203845}"/>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BC054090-6412-6CD7-06FA-7A7D15C70344}"/>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77C2807A-B021-DD71-FA93-F6908FBFF9FA}"/>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3B4E7638-A8D4-885C-CD35-0803722C7FF3}"/>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9DE647DC-D28C-256F-242F-767BC29C703A}"/>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7BE96D8E-B802-CC8F-5122-52588D82DCD9}"/>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3</xdr:col>
      <xdr:colOff>43480</xdr:colOff>
      <xdr:row>5</xdr:row>
      <xdr:rowOff>92298</xdr:rowOff>
    </xdr:from>
    <xdr:to>
      <xdr:col>8</xdr:col>
      <xdr:colOff>270845</xdr:colOff>
      <xdr:row>44</xdr:row>
      <xdr:rowOff>60103</xdr:rowOff>
    </xdr:to>
    <xdr:pic>
      <xdr:nvPicPr>
        <xdr:cNvPr id="3" name="図 2">
          <a:extLst>
            <a:ext uri="{FF2B5EF4-FFF2-40B4-BE49-F238E27FC236}">
              <a16:creationId xmlns:a16="http://schemas.microsoft.com/office/drawing/2014/main" id="{B6DC8A36-62CF-EFF2-5D38-96782CBDDE4F}"/>
            </a:ext>
          </a:extLst>
        </xdr:cNvPr>
        <xdr:cNvPicPr>
          <a:picLocks noChangeAspect="1"/>
        </xdr:cNvPicPr>
      </xdr:nvPicPr>
      <xdr:blipFill>
        <a:blip xmlns:r="http://schemas.openxmlformats.org/officeDocument/2006/relationships" r:embed="rId1"/>
        <a:stretch>
          <a:fillRect/>
        </a:stretch>
      </xdr:blipFill>
      <xdr:spPr>
        <a:xfrm>
          <a:off x="795955" y="1120998"/>
          <a:ext cx="1798990" cy="596855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oneCellAnchor>
    <xdr:from>
      <xdr:col>18</xdr:col>
      <xdr:colOff>152400</xdr:colOff>
      <xdr:row>10</xdr:row>
      <xdr:rowOff>276225</xdr:rowOff>
    </xdr:from>
    <xdr:ext cx="2536528" cy="925894"/>
    <xdr:sp macro="" textlink="">
      <xdr:nvSpPr>
        <xdr:cNvPr id="2" name="テキスト ボックス 1">
          <a:extLst>
            <a:ext uri="{FF2B5EF4-FFF2-40B4-BE49-F238E27FC236}">
              <a16:creationId xmlns:a16="http://schemas.microsoft.com/office/drawing/2014/main" id="{152656BE-43B5-4893-8427-1AE871C931B1}"/>
            </a:ext>
          </a:extLst>
        </xdr:cNvPr>
        <xdr:cNvSpPr txBox="1"/>
      </xdr:nvSpPr>
      <xdr:spPr>
        <a:xfrm>
          <a:off x="3048000" y="34671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4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20" dataDxfId="118" headerRowBorderDxfId="119" tableBorderDxfId="117">
  <autoFilter ref="B15:B47" xr:uid="{00000000-0009-0000-0100-000001000000}"/>
  <tableColumns count="1">
    <tableColumn id="1" xr3:uid="{00000000-0010-0000-0000-000001000000}" name="対象箇所" dataDxfId="1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15" dataDxfId="113" headerRowBorderDxfId="114" tableBorderDxfId="112">
  <autoFilter ref="C15:J47" xr:uid="{00000000-0009-0000-0100-000002000000}"/>
  <tableColumns count="8">
    <tableColumn id="9" xr3:uid="{00000000-0010-0000-0100-000009000000}" name="部位区分" totalsRowLabel="集計" dataDxfId="111" totalsRowDxfId="110"/>
    <tableColumn id="2" xr3:uid="{00000000-0010-0000-0100-000002000000}" name="変状区分" dataDxfId="109" totalsRowDxfId="108"/>
    <tableColumn id="7" xr3:uid="{00000000-0010-0000-0100-000007000000}" name="変状種類" dataDxfId="107" totalsRowDxfId="106"/>
    <tableColumn id="4" xr3:uid="{00000000-0010-0000-0100-000004000000}" name="対策区分" dataDxfId="105" totalsRowDxfId="104"/>
    <tableColumn id="5" xr3:uid="{00000000-0010-0000-0100-000005000000}" name="健全性" dataDxfId="103" totalsRowDxfId="102"/>
    <tableColumn id="12" xr3:uid="{00000000-0010-0000-0100-00000C000000}" name="調査の要否" dataDxfId="101" totalsRowDxfId="100"/>
    <tableColumn id="10" xr3:uid="{00000000-0010-0000-0100-00000A000000}" name="措置の要否" dataDxfId="99" totalsRowDxfId="98"/>
    <tableColumn id="11" xr3:uid="{00000000-0010-0000-0100-00000B000000}" name="実施有無" totalsRowFunction="count" dataDxfId="97" totalsRowDxfId="9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94" headerRowBorderDxfId="95" tableBorderDxfId="93">
  <autoFilter ref="B51:B83" xr:uid="{00000000-0009-0000-0100-00000B000000}"/>
  <tableColumns count="1">
    <tableColumn id="1" xr3:uid="{00000000-0010-0000-0200-000001000000}" name="施設の内訳" dataDxfId="9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90" headerRowBorderDxfId="91" tableBorderDxfId="89">
  <autoFilter ref="C51:C83" xr:uid="{00000000-0009-0000-0100-00000C000000}"/>
  <tableColumns count="1">
    <tableColumn id="1" xr3:uid="{00000000-0010-0000-0300-000001000000}" name="対象箇所" dataDxfId="8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87" dataDxfId="85" headerRowBorderDxfId="86" tableBorderDxfId="84">
  <autoFilter ref="D51:D83" xr:uid="{00000000-0009-0000-0100-00000D000000}"/>
  <tableColumns count="1">
    <tableColumn id="1" xr3:uid="{00000000-0010-0000-0400-000001000000}" name="部位区分" dataDxfId="8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82" dataDxfId="80" headerRowBorderDxfId="81" tableBorderDxfId="79">
  <autoFilter ref="E51:G83" xr:uid="{00000000-0009-0000-0100-00000E000000}"/>
  <tableColumns count="3">
    <tableColumn id="1" xr3:uid="{00000000-0010-0000-0500-000001000000}" name="異常の種類" dataDxfId="78"/>
    <tableColumn id="2" xr3:uid="{00000000-0010-0000-0500-000002000000}" name="異常判定区分 " dataDxfId="77"/>
    <tableColumn id="3" xr3:uid="{00000000-0010-0000-0500-000003000000}" name="実施有無" dataDxfId="7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75" dataDxfId="73" headerRowBorderDxfId="74" tableBorderDxfId="72">
  <autoFilter ref="B5:B12" xr:uid="{00000000-0009-0000-0100-000003000000}"/>
  <tableColumns count="1">
    <tableColumn id="1" xr3:uid="{00000000-0010-0000-0800-000001000000}" name="トンネルの分類" dataDxfId="7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70" dataDxfId="68" headerRowBorderDxfId="69" tableBorderDxfId="67">
  <autoFilter ref="C5:F12" xr:uid="{00000000-000C-0000-FFFF-FFFF09000000}"/>
  <tableColumns count="4">
    <tableColumn id="1" xr3:uid="{00000000-0010-0000-0900-000001000000}" name="トンネル工法" dataDxfId="66"/>
    <tableColumn id="4" xr3:uid="{F8DDB5BD-A7DE-4BB8-BD9F-E5AF467E6653}" name="自専道or一般道" dataDxfId="65"/>
    <tableColumn id="2" xr3:uid="{00000000-0010-0000-0900-000002000000}" name="緊急輸送路" dataDxfId="64"/>
    <tableColumn id="3" xr3:uid="{00000000-0010-0000-0900-000003000000}" name="代替路" dataDxfId="6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9.xml"/><Relationship Id="rId1" Type="http://schemas.openxmlformats.org/officeDocument/2006/relationships/printerSettings" Target="../printerSettings/printerSettings56.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zoomScaleNormal="55" zoomScaleSheetLayoutView="100" workbookViewId="0">
      <selection activeCell="W3" sqref="W3:Y3"/>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51" t="s">
        <v>0</v>
      </c>
      <c r="C2" s="151"/>
      <c r="D2" s="151"/>
      <c r="E2" s="151"/>
      <c r="F2" s="151"/>
      <c r="G2" s="151"/>
      <c r="H2" s="151"/>
      <c r="I2" s="151"/>
      <c r="J2" s="151"/>
      <c r="K2" s="151"/>
      <c r="L2" s="151"/>
      <c r="M2" s="151"/>
      <c r="N2" s="151"/>
      <c r="O2" s="151"/>
      <c r="P2" s="151"/>
      <c r="Q2" s="151"/>
      <c r="R2" s="151"/>
      <c r="S2" s="288" t="s">
        <v>1</v>
      </c>
      <c r="T2" s="294"/>
      <c r="U2" s="294"/>
      <c r="V2" s="289"/>
      <c r="W2" s="310" t="s">
        <v>723</v>
      </c>
      <c r="X2" s="310"/>
      <c r="Y2" s="310"/>
      <c r="Z2" s="310"/>
      <c r="AA2" s="310"/>
      <c r="AB2" s="310"/>
    </row>
    <row r="3" spans="2:37" ht="20.100000000000001" customHeight="1" x14ac:dyDescent="0.15">
      <c r="B3" s="320" t="s">
        <v>2</v>
      </c>
      <c r="C3" s="320"/>
      <c r="D3" s="321" t="s">
        <v>540</v>
      </c>
      <c r="E3" s="321"/>
      <c r="F3" s="321"/>
      <c r="G3" s="321"/>
      <c r="H3" s="322" t="s">
        <v>3</v>
      </c>
      <c r="I3" s="322"/>
      <c r="J3" s="323" t="s">
        <v>526</v>
      </c>
      <c r="K3" s="324"/>
      <c r="L3" s="324"/>
      <c r="M3" s="324"/>
      <c r="N3" s="324"/>
      <c r="O3" s="325"/>
      <c r="P3" s="298" t="s">
        <v>4</v>
      </c>
      <c r="Q3" s="300"/>
      <c r="R3" s="323" t="s">
        <v>528</v>
      </c>
      <c r="S3" s="324"/>
      <c r="T3" s="324"/>
      <c r="U3" s="324"/>
      <c r="V3" s="325"/>
      <c r="W3" s="288" t="s">
        <v>5</v>
      </c>
      <c r="X3" s="294"/>
      <c r="Y3" s="294"/>
      <c r="Z3" s="329" t="s">
        <v>374</v>
      </c>
      <c r="AA3" s="330"/>
      <c r="AB3" s="331"/>
    </row>
    <row r="4" spans="2:37" ht="20.100000000000001" customHeight="1" x14ac:dyDescent="0.15">
      <c r="B4" s="315" t="s">
        <v>6</v>
      </c>
      <c r="C4" s="315"/>
      <c r="D4" s="332" t="s">
        <v>494</v>
      </c>
      <c r="E4" s="332"/>
      <c r="F4" s="332"/>
      <c r="G4" s="332"/>
      <c r="H4" s="322"/>
      <c r="I4" s="322"/>
      <c r="J4" s="326"/>
      <c r="K4" s="327"/>
      <c r="L4" s="327"/>
      <c r="M4" s="327"/>
      <c r="N4" s="327"/>
      <c r="O4" s="328"/>
      <c r="P4" s="301"/>
      <c r="Q4" s="303"/>
      <c r="R4" s="326"/>
      <c r="S4" s="327"/>
      <c r="T4" s="327"/>
      <c r="U4" s="327"/>
      <c r="V4" s="328"/>
      <c r="W4" s="288" t="s">
        <v>7</v>
      </c>
      <c r="X4" s="294"/>
      <c r="Y4" s="294"/>
      <c r="Z4" s="329" t="s">
        <v>375</v>
      </c>
      <c r="AA4" s="330"/>
      <c r="AB4" s="331"/>
    </row>
    <row r="5" spans="2:37" ht="20.100000000000001" customHeight="1" x14ac:dyDescent="0.15">
      <c r="B5" s="350" t="s">
        <v>8</v>
      </c>
      <c r="C5" s="350"/>
      <c r="D5" s="219" t="s">
        <v>9</v>
      </c>
      <c r="E5" s="351" t="s">
        <v>523</v>
      </c>
      <c r="F5" s="351"/>
      <c r="G5" s="351"/>
      <c r="H5" s="298" t="s">
        <v>10</v>
      </c>
      <c r="I5" s="299"/>
      <c r="J5" s="300"/>
      <c r="K5" s="352" t="s">
        <v>492</v>
      </c>
      <c r="L5" s="353"/>
      <c r="M5" s="353"/>
      <c r="N5" s="353"/>
      <c r="O5" s="354"/>
      <c r="P5" s="358" t="s">
        <v>11</v>
      </c>
      <c r="Q5" s="359"/>
      <c r="R5" s="362">
        <v>46080</v>
      </c>
      <c r="S5" s="363"/>
      <c r="T5" s="364"/>
      <c r="U5" s="301" t="s">
        <v>12</v>
      </c>
      <c r="V5" s="302"/>
      <c r="W5" s="303"/>
      <c r="X5" s="316" t="s">
        <v>13</v>
      </c>
      <c r="Y5" s="311"/>
      <c r="Z5" s="311">
        <v>87</v>
      </c>
      <c r="AA5" s="311"/>
      <c r="AB5" s="214" t="s">
        <v>14</v>
      </c>
    </row>
    <row r="6" spans="2:37" ht="20.100000000000001" customHeight="1" x14ac:dyDescent="0.15">
      <c r="B6" s="350"/>
      <c r="C6" s="350"/>
      <c r="D6" s="219" t="s">
        <v>15</v>
      </c>
      <c r="E6" s="333" t="s">
        <v>495</v>
      </c>
      <c r="F6" s="333"/>
      <c r="G6" s="333"/>
      <c r="H6" s="301"/>
      <c r="I6" s="302"/>
      <c r="J6" s="303"/>
      <c r="K6" s="355"/>
      <c r="L6" s="356"/>
      <c r="M6" s="356"/>
      <c r="N6" s="356"/>
      <c r="O6" s="357"/>
      <c r="P6" s="360"/>
      <c r="Q6" s="361"/>
      <c r="R6" s="365"/>
      <c r="S6" s="366"/>
      <c r="T6" s="367"/>
      <c r="U6" s="288" t="s">
        <v>16</v>
      </c>
      <c r="V6" s="294"/>
      <c r="W6" s="289"/>
      <c r="X6" s="316" t="s">
        <v>371</v>
      </c>
      <c r="Y6" s="311"/>
      <c r="Z6" s="311"/>
      <c r="AA6" s="311"/>
      <c r="AB6" s="317"/>
    </row>
    <row r="7" spans="2:37" ht="18.95" customHeight="1" x14ac:dyDescent="0.15">
      <c r="B7" s="334" t="s">
        <v>17</v>
      </c>
      <c r="C7" s="312" t="s">
        <v>18</v>
      </c>
      <c r="D7" s="314"/>
      <c r="E7" s="335">
        <v>34.167670000000001</v>
      </c>
      <c r="F7" s="336"/>
      <c r="G7" s="337"/>
      <c r="H7" s="312" t="s">
        <v>19</v>
      </c>
      <c r="I7" s="313"/>
      <c r="J7" s="314"/>
      <c r="K7" s="338" t="s">
        <v>499</v>
      </c>
      <c r="L7" s="339"/>
      <c r="M7" s="346" t="s">
        <v>20</v>
      </c>
      <c r="N7" s="347"/>
      <c r="O7" s="312" t="s">
        <v>21</v>
      </c>
      <c r="P7" s="314"/>
      <c r="Q7" s="293" t="s">
        <v>503</v>
      </c>
      <c r="R7" s="293"/>
      <c r="S7" s="318" t="s">
        <v>22</v>
      </c>
      <c r="T7" s="312" t="s">
        <v>23</v>
      </c>
      <c r="U7" s="313"/>
      <c r="V7" s="313"/>
      <c r="W7" s="314"/>
      <c r="X7" s="216" t="s">
        <v>24</v>
      </c>
      <c r="Y7" s="211" t="s">
        <v>25</v>
      </c>
      <c r="Z7" s="212" t="s">
        <v>26</v>
      </c>
      <c r="AA7" s="315" t="s">
        <v>27</v>
      </c>
      <c r="AB7" s="315"/>
      <c r="AD7" s="236"/>
      <c r="AE7" s="2">
        <f>INT(E7/10000)</f>
        <v>0</v>
      </c>
      <c r="AF7" s="2">
        <f>INT(E7/100)-AE7*100</f>
        <v>0</v>
      </c>
      <c r="AG7" s="56">
        <f>E7-AE7*10000-AF7*100</f>
        <v>34.167670000000001</v>
      </c>
      <c r="AH7" s="57">
        <f>ROUND(AE7+AF7/60+AG7/60/60,5)</f>
        <v>9.4900000000000002E-3</v>
      </c>
      <c r="AI7" s="57" t="str">
        <f>TEXT(AH7,"0.00000")</f>
        <v>0.00949</v>
      </c>
    </row>
    <row r="8" spans="2:37" ht="18.95" customHeight="1" x14ac:dyDescent="0.15">
      <c r="B8" s="301"/>
      <c r="C8" s="286" t="s">
        <v>28</v>
      </c>
      <c r="D8" s="287"/>
      <c r="E8" s="340">
        <v>131.77536000000001</v>
      </c>
      <c r="F8" s="341"/>
      <c r="G8" s="342"/>
      <c r="H8" s="286" t="s">
        <v>29</v>
      </c>
      <c r="I8" s="343"/>
      <c r="J8" s="287"/>
      <c r="K8" s="344" t="s">
        <v>497</v>
      </c>
      <c r="L8" s="345"/>
      <c r="M8" s="346"/>
      <c r="N8" s="347"/>
      <c r="O8" s="286" t="s">
        <v>30</v>
      </c>
      <c r="P8" s="287"/>
      <c r="Q8" s="293" t="s">
        <v>504</v>
      </c>
      <c r="R8" s="293"/>
      <c r="S8" s="319"/>
      <c r="T8" s="295" t="s">
        <v>31</v>
      </c>
      <c r="U8" s="288" t="s">
        <v>32</v>
      </c>
      <c r="V8" s="294"/>
      <c r="W8" s="289"/>
      <c r="X8" s="221" t="s">
        <v>497</v>
      </c>
      <c r="Y8" s="221" t="s">
        <v>497</v>
      </c>
      <c r="Z8" s="221" t="s">
        <v>497</v>
      </c>
      <c r="AA8" s="293" t="s">
        <v>497</v>
      </c>
      <c r="AB8" s="293"/>
      <c r="AD8" s="22"/>
      <c r="AE8" s="2">
        <f>INT(E8/10000)</f>
        <v>0</v>
      </c>
      <c r="AF8" s="2">
        <f>INT(E8/100)-AE8*100</f>
        <v>1</v>
      </c>
      <c r="AG8" s="56">
        <f>E8-AE8*10000-AF8*100</f>
        <v>31.775360000000006</v>
      </c>
      <c r="AH8" s="57">
        <f>ROUND(AE8+AF8/60+AG8/60/60,5)</f>
        <v>2.5489999999999999E-2</v>
      </c>
      <c r="AI8" s="57" t="str">
        <f>TEXT(AH8,"0.00000")</f>
        <v>0.02549</v>
      </c>
    </row>
    <row r="9" spans="2:37" ht="18.95" customHeight="1" x14ac:dyDescent="0.15">
      <c r="B9" s="368" t="s">
        <v>33</v>
      </c>
      <c r="C9" s="286" t="s">
        <v>18</v>
      </c>
      <c r="D9" s="287"/>
      <c r="E9" s="340">
        <v>34.166809999999998</v>
      </c>
      <c r="F9" s="341"/>
      <c r="G9" s="342"/>
      <c r="H9" s="369" t="s">
        <v>34</v>
      </c>
      <c r="I9" s="370"/>
      <c r="J9" s="370"/>
      <c r="K9" s="290" t="s">
        <v>500</v>
      </c>
      <c r="L9" s="292"/>
      <c r="M9" s="346"/>
      <c r="N9" s="347"/>
      <c r="O9" s="286" t="s">
        <v>35</v>
      </c>
      <c r="P9" s="287"/>
      <c r="Q9" s="372" t="s">
        <v>505</v>
      </c>
      <c r="R9" s="372"/>
      <c r="S9" s="319"/>
      <c r="T9" s="297"/>
      <c r="U9" s="288" t="s">
        <v>36</v>
      </c>
      <c r="V9" s="294"/>
      <c r="W9" s="289"/>
      <c r="X9" s="221" t="s">
        <v>497</v>
      </c>
      <c r="Y9" s="221" t="s">
        <v>497</v>
      </c>
      <c r="Z9" s="221" t="s">
        <v>497</v>
      </c>
      <c r="AA9" s="293" t="s">
        <v>497</v>
      </c>
      <c r="AB9" s="293"/>
      <c r="AD9" s="22"/>
    </row>
    <row r="10" spans="2:37" ht="18.95" customHeight="1" x14ac:dyDescent="0.15">
      <c r="B10" s="312"/>
      <c r="C10" s="286" t="s">
        <v>28</v>
      </c>
      <c r="D10" s="287"/>
      <c r="E10" s="340">
        <v>131.77508</v>
      </c>
      <c r="F10" s="341"/>
      <c r="G10" s="342"/>
      <c r="H10" s="286" t="s">
        <v>37</v>
      </c>
      <c r="I10" s="343"/>
      <c r="J10" s="287"/>
      <c r="K10" s="373" t="s">
        <v>501</v>
      </c>
      <c r="L10" s="345"/>
      <c r="M10" s="348"/>
      <c r="N10" s="349"/>
      <c r="O10" s="286" t="s">
        <v>38</v>
      </c>
      <c r="P10" s="287"/>
      <c r="Q10" s="371" t="s">
        <v>497</v>
      </c>
      <c r="R10" s="371"/>
      <c r="S10" s="319"/>
      <c r="T10" s="296"/>
      <c r="U10" s="288" t="s">
        <v>39</v>
      </c>
      <c r="V10" s="294"/>
      <c r="W10" s="289"/>
      <c r="X10" s="221" t="s">
        <v>497</v>
      </c>
      <c r="Y10" s="221" t="s">
        <v>497</v>
      </c>
      <c r="Z10" s="221" t="s">
        <v>497</v>
      </c>
      <c r="AA10" s="293" t="s">
        <v>497</v>
      </c>
      <c r="AB10" s="293"/>
      <c r="AD10" s="22"/>
    </row>
    <row r="11" spans="2:37" ht="18.95" customHeight="1" x14ac:dyDescent="0.15">
      <c r="B11" s="286" t="s">
        <v>40</v>
      </c>
      <c r="C11" s="343"/>
      <c r="D11" s="287"/>
      <c r="E11" s="290" t="s">
        <v>496</v>
      </c>
      <c r="F11" s="291"/>
      <c r="G11" s="292"/>
      <c r="H11" s="286" t="s">
        <v>41</v>
      </c>
      <c r="I11" s="343"/>
      <c r="J11" s="287"/>
      <c r="K11" s="373" t="s">
        <v>501</v>
      </c>
      <c r="L11" s="345"/>
      <c r="M11" s="374" t="s">
        <v>42</v>
      </c>
      <c r="N11" s="375"/>
      <c r="O11" s="286" t="s">
        <v>21</v>
      </c>
      <c r="P11" s="287"/>
      <c r="Q11" s="376" t="s">
        <v>506</v>
      </c>
      <c r="R11" s="376"/>
      <c r="S11" s="319"/>
      <c r="T11" s="152" t="s">
        <v>43</v>
      </c>
      <c r="U11" s="288" t="s">
        <v>44</v>
      </c>
      <c r="V11" s="294"/>
      <c r="W11" s="289"/>
      <c r="X11" s="221" t="s">
        <v>497</v>
      </c>
      <c r="Y11" s="221" t="s">
        <v>497</v>
      </c>
      <c r="Z11" s="221" t="s">
        <v>497</v>
      </c>
      <c r="AA11" s="293" t="s">
        <v>497</v>
      </c>
      <c r="AB11" s="293"/>
      <c r="AD11" s="22"/>
    </row>
    <row r="12" spans="2:37" ht="18.95" customHeight="1" x14ac:dyDescent="0.15">
      <c r="B12" s="286" t="s">
        <v>45</v>
      </c>
      <c r="C12" s="343"/>
      <c r="D12" s="287"/>
      <c r="E12" s="290" t="s">
        <v>498</v>
      </c>
      <c r="F12" s="291"/>
      <c r="G12" s="214" t="s">
        <v>46</v>
      </c>
      <c r="H12" s="375" t="s">
        <v>47</v>
      </c>
      <c r="I12" s="318" t="s">
        <v>17</v>
      </c>
      <c r="J12" s="228" t="s">
        <v>48</v>
      </c>
      <c r="K12" s="290" t="s">
        <v>502</v>
      </c>
      <c r="L12" s="292"/>
      <c r="M12" s="348"/>
      <c r="N12" s="349"/>
      <c r="O12" s="286" t="s">
        <v>38</v>
      </c>
      <c r="P12" s="287"/>
      <c r="Q12" s="378" t="s">
        <v>497</v>
      </c>
      <c r="R12" s="378"/>
      <c r="S12" s="319"/>
      <c r="T12" s="295" t="s">
        <v>49</v>
      </c>
      <c r="U12" s="288" t="s">
        <v>50</v>
      </c>
      <c r="V12" s="294"/>
      <c r="W12" s="289"/>
      <c r="X12" s="221" t="s">
        <v>497</v>
      </c>
      <c r="Y12" s="221" t="s">
        <v>497</v>
      </c>
      <c r="Z12" s="221" t="s">
        <v>497</v>
      </c>
      <c r="AA12" s="293" t="s">
        <v>497</v>
      </c>
      <c r="AB12" s="293"/>
      <c r="AD12" s="22"/>
    </row>
    <row r="13" spans="2:37" ht="18.95" customHeight="1" x14ac:dyDescent="0.15">
      <c r="B13" s="368" t="s">
        <v>51</v>
      </c>
      <c r="C13" s="379"/>
      <c r="D13" s="380"/>
      <c r="E13" s="290">
        <v>44</v>
      </c>
      <c r="F13" s="291"/>
      <c r="G13" s="214" t="s">
        <v>52</v>
      </c>
      <c r="H13" s="347"/>
      <c r="I13" s="377"/>
      <c r="J13" s="228" t="s">
        <v>53</v>
      </c>
      <c r="K13" s="208">
        <v>1</v>
      </c>
      <c r="L13" s="223" t="s">
        <v>54</v>
      </c>
      <c r="M13" s="381" t="s">
        <v>55</v>
      </c>
      <c r="N13" s="382"/>
      <c r="O13" s="383"/>
      <c r="P13" s="216" t="s">
        <v>24</v>
      </c>
      <c r="Q13" s="207" t="s">
        <v>26</v>
      </c>
      <c r="R13" s="216" t="s">
        <v>38</v>
      </c>
      <c r="S13" s="319"/>
      <c r="T13" s="296"/>
      <c r="U13" s="288" t="s">
        <v>56</v>
      </c>
      <c r="V13" s="294"/>
      <c r="W13" s="289"/>
      <c r="X13" s="221" t="s">
        <v>497</v>
      </c>
      <c r="Y13" s="221" t="s">
        <v>497</v>
      </c>
      <c r="Z13" s="221" t="s">
        <v>497</v>
      </c>
      <c r="AA13" s="293" t="s">
        <v>497</v>
      </c>
      <c r="AB13" s="293"/>
      <c r="AD13" s="22"/>
      <c r="AF13" s="9"/>
      <c r="AG13" s="8"/>
      <c r="AH13" s="8"/>
      <c r="AI13" s="8"/>
      <c r="AJ13" s="10"/>
      <c r="AK13" s="6"/>
    </row>
    <row r="14" spans="2:37" ht="18.95" customHeight="1" x14ac:dyDescent="0.15">
      <c r="B14" s="368" t="s">
        <v>57</v>
      </c>
      <c r="C14" s="379"/>
      <c r="D14" s="380"/>
      <c r="E14" s="384">
        <v>2611</v>
      </c>
      <c r="F14" s="385"/>
      <c r="G14" s="217" t="s">
        <v>58</v>
      </c>
      <c r="H14" s="347"/>
      <c r="I14" s="318" t="s">
        <v>33</v>
      </c>
      <c r="J14" s="228" t="s">
        <v>48</v>
      </c>
      <c r="K14" s="290" t="s">
        <v>502</v>
      </c>
      <c r="L14" s="292"/>
      <c r="M14" s="318" t="s">
        <v>59</v>
      </c>
      <c r="N14" s="288" t="s">
        <v>60</v>
      </c>
      <c r="O14" s="289"/>
      <c r="P14" s="209" t="s">
        <v>497</v>
      </c>
      <c r="Q14" s="221" t="s">
        <v>497</v>
      </c>
      <c r="R14" s="153" t="s">
        <v>497</v>
      </c>
      <c r="S14" s="319"/>
      <c r="T14" s="295" t="s">
        <v>61</v>
      </c>
      <c r="U14" s="288" t="s">
        <v>62</v>
      </c>
      <c r="V14" s="294"/>
      <c r="W14" s="289"/>
      <c r="X14" s="221" t="s">
        <v>497</v>
      </c>
      <c r="Y14" s="221" t="s">
        <v>497</v>
      </c>
      <c r="Z14" s="221" t="s">
        <v>497</v>
      </c>
      <c r="AA14" s="293" t="s">
        <v>497</v>
      </c>
      <c r="AB14" s="293"/>
      <c r="AD14" s="22"/>
      <c r="AF14" s="9"/>
      <c r="AG14" s="8"/>
      <c r="AH14" s="8"/>
      <c r="AI14" s="8"/>
      <c r="AJ14" s="10"/>
      <c r="AK14" s="6"/>
    </row>
    <row r="15" spans="2:37" ht="18.95" customHeight="1" x14ac:dyDescent="0.15">
      <c r="B15" s="154"/>
      <c r="C15" s="286" t="s">
        <v>63</v>
      </c>
      <c r="D15" s="287"/>
      <c r="E15" s="290">
        <v>8.1999999999999993</v>
      </c>
      <c r="F15" s="291"/>
      <c r="G15" s="214" t="s">
        <v>46</v>
      </c>
      <c r="H15" s="349"/>
      <c r="I15" s="377"/>
      <c r="J15" s="155" t="s">
        <v>53</v>
      </c>
      <c r="K15" s="156">
        <v>1</v>
      </c>
      <c r="L15" s="157" t="s">
        <v>54</v>
      </c>
      <c r="M15" s="319"/>
      <c r="N15" s="288" t="s">
        <v>64</v>
      </c>
      <c r="O15" s="289"/>
      <c r="P15" s="209" t="s">
        <v>507</v>
      </c>
      <c r="Q15" s="221" t="s">
        <v>497</v>
      </c>
      <c r="R15" s="153" t="s">
        <v>497</v>
      </c>
      <c r="S15" s="319"/>
      <c r="T15" s="297"/>
      <c r="U15" s="298" t="s">
        <v>65</v>
      </c>
      <c r="V15" s="299"/>
      <c r="W15" s="300"/>
      <c r="X15" s="158" t="s">
        <v>497</v>
      </c>
      <c r="Y15" s="221" t="s">
        <v>497</v>
      </c>
      <c r="Z15" s="221" t="s">
        <v>497</v>
      </c>
      <c r="AA15" s="293" t="s">
        <v>497</v>
      </c>
      <c r="AB15" s="293"/>
      <c r="AD15" s="22"/>
      <c r="AF15" s="9"/>
      <c r="AG15" s="8"/>
      <c r="AH15" s="8"/>
      <c r="AI15" s="8"/>
      <c r="AJ15" s="10"/>
      <c r="AK15" s="6"/>
    </row>
    <row r="16" spans="2:37" ht="18.95" customHeight="1" x14ac:dyDescent="0.15">
      <c r="B16" s="319" t="s">
        <v>66</v>
      </c>
      <c r="C16" s="368" t="s">
        <v>67</v>
      </c>
      <c r="D16" s="380"/>
      <c r="E16" s="290">
        <v>2.75</v>
      </c>
      <c r="F16" s="291"/>
      <c r="G16" s="210" t="s">
        <v>46</v>
      </c>
      <c r="H16" s="318" t="s">
        <v>68</v>
      </c>
      <c r="I16" s="286" t="s">
        <v>69</v>
      </c>
      <c r="J16" s="287"/>
      <c r="K16" s="208">
        <v>60</v>
      </c>
      <c r="L16" s="223" t="s">
        <v>70</v>
      </c>
      <c r="M16" s="319"/>
      <c r="N16" s="288" t="s">
        <v>71</v>
      </c>
      <c r="O16" s="289"/>
      <c r="P16" s="209" t="s">
        <v>497</v>
      </c>
      <c r="Q16" s="221" t="s">
        <v>497</v>
      </c>
      <c r="R16" s="153" t="s">
        <v>497</v>
      </c>
      <c r="S16" s="319"/>
      <c r="T16" s="297"/>
      <c r="U16" s="301"/>
      <c r="V16" s="302"/>
      <c r="W16" s="303"/>
      <c r="X16" s="221" t="s">
        <v>497</v>
      </c>
      <c r="Y16" s="221" t="s">
        <v>497</v>
      </c>
      <c r="Z16" s="221" t="s">
        <v>497</v>
      </c>
      <c r="AA16" s="293" t="s">
        <v>497</v>
      </c>
      <c r="AB16" s="293"/>
      <c r="AD16" s="22"/>
      <c r="AF16" s="9"/>
      <c r="AG16" s="8"/>
      <c r="AH16" s="8"/>
      <c r="AI16" s="8"/>
      <c r="AJ16" s="10"/>
      <c r="AK16" s="6"/>
    </row>
    <row r="17" spans="2:37" ht="18.95" customHeight="1" x14ac:dyDescent="0.15">
      <c r="B17" s="319"/>
      <c r="C17" s="312"/>
      <c r="D17" s="314"/>
      <c r="E17" s="290">
        <v>2.75</v>
      </c>
      <c r="F17" s="291"/>
      <c r="G17" s="210" t="s">
        <v>46</v>
      </c>
      <c r="H17" s="319"/>
      <c r="I17" s="368" t="s">
        <v>72</v>
      </c>
      <c r="J17" s="380"/>
      <c r="K17" s="208">
        <v>60</v>
      </c>
      <c r="L17" s="223" t="s">
        <v>70</v>
      </c>
      <c r="M17" s="319"/>
      <c r="N17" s="288" t="s">
        <v>73</v>
      </c>
      <c r="O17" s="289"/>
      <c r="P17" s="220" t="s">
        <v>497</v>
      </c>
      <c r="Q17" s="221" t="s">
        <v>497</v>
      </c>
      <c r="R17" s="153" t="s">
        <v>497</v>
      </c>
      <c r="S17" s="319"/>
      <c r="T17" s="297"/>
      <c r="U17" s="288" t="s">
        <v>74</v>
      </c>
      <c r="V17" s="294"/>
      <c r="W17" s="289"/>
      <c r="X17" s="221" t="s">
        <v>497</v>
      </c>
      <c r="Y17" s="221" t="s">
        <v>497</v>
      </c>
      <c r="Z17" s="209" t="s">
        <v>497</v>
      </c>
      <c r="AA17" s="373" t="s">
        <v>497</v>
      </c>
      <c r="AB17" s="345"/>
      <c r="AD17" s="22"/>
      <c r="AF17" s="9"/>
      <c r="AG17" s="8"/>
      <c r="AH17" s="8"/>
      <c r="AI17" s="8"/>
      <c r="AJ17" s="7"/>
      <c r="AK17" s="6"/>
    </row>
    <row r="18" spans="2:37" ht="18.95" customHeight="1" x14ac:dyDescent="0.15">
      <c r="B18" s="226"/>
      <c r="C18" s="286" t="s">
        <v>75</v>
      </c>
      <c r="D18" s="287"/>
      <c r="E18" s="290">
        <v>1.7</v>
      </c>
      <c r="F18" s="291"/>
      <c r="G18" s="210" t="s">
        <v>46</v>
      </c>
      <c r="H18" s="319"/>
      <c r="I18" s="312"/>
      <c r="J18" s="314"/>
      <c r="K18" s="208">
        <v>60</v>
      </c>
      <c r="L18" s="223" t="s">
        <v>70</v>
      </c>
      <c r="M18" s="319"/>
      <c r="N18" s="288" t="s">
        <v>76</v>
      </c>
      <c r="O18" s="289"/>
      <c r="P18" s="220" t="s">
        <v>497</v>
      </c>
      <c r="Q18" s="221" t="s">
        <v>497</v>
      </c>
      <c r="R18" s="153" t="s">
        <v>497</v>
      </c>
      <c r="S18" s="319"/>
      <c r="T18" s="297"/>
      <c r="U18" s="301" t="s">
        <v>77</v>
      </c>
      <c r="V18" s="302"/>
      <c r="W18" s="303"/>
      <c r="X18" s="159" t="s">
        <v>497</v>
      </c>
      <c r="Y18" s="159" t="s">
        <v>497</v>
      </c>
      <c r="Z18" s="160" t="s">
        <v>497</v>
      </c>
      <c r="AA18" s="293" t="s">
        <v>497</v>
      </c>
      <c r="AB18" s="293"/>
      <c r="AD18" s="22"/>
      <c r="AF18" s="9"/>
      <c r="AG18" s="8"/>
      <c r="AH18" s="8"/>
      <c r="AI18" s="8"/>
      <c r="AJ18" s="7"/>
      <c r="AK18" s="6"/>
    </row>
    <row r="19" spans="2:37" ht="18.95" customHeight="1" x14ac:dyDescent="0.15">
      <c r="B19" s="319" t="s">
        <v>78</v>
      </c>
      <c r="C19" s="312" t="s">
        <v>79</v>
      </c>
      <c r="D19" s="314"/>
      <c r="E19" s="290" t="s">
        <v>497</v>
      </c>
      <c r="F19" s="291"/>
      <c r="G19" s="218" t="s">
        <v>46</v>
      </c>
      <c r="H19" s="377"/>
      <c r="I19" s="286" t="s">
        <v>80</v>
      </c>
      <c r="J19" s="287"/>
      <c r="K19" s="208" t="s">
        <v>497</v>
      </c>
      <c r="L19" s="223" t="s">
        <v>70</v>
      </c>
      <c r="M19" s="319"/>
      <c r="N19" s="288"/>
      <c r="O19" s="289"/>
      <c r="P19" s="220"/>
      <c r="Q19" s="221"/>
      <c r="R19" s="153"/>
      <c r="S19" s="319"/>
      <c r="T19" s="295" t="s">
        <v>81</v>
      </c>
      <c r="U19" s="288" t="s">
        <v>82</v>
      </c>
      <c r="V19" s="294"/>
      <c r="W19" s="289"/>
      <c r="X19" s="159" t="s">
        <v>497</v>
      </c>
      <c r="Y19" s="159" t="s">
        <v>497</v>
      </c>
      <c r="Z19" s="221" t="s">
        <v>497</v>
      </c>
      <c r="AA19" s="293" t="s">
        <v>497</v>
      </c>
      <c r="AB19" s="293"/>
      <c r="AD19" s="22"/>
    </row>
    <row r="20" spans="2:37" ht="18.95" customHeight="1" x14ac:dyDescent="0.15">
      <c r="B20" s="319"/>
      <c r="C20" s="286" t="s">
        <v>83</v>
      </c>
      <c r="D20" s="287"/>
      <c r="E20" s="290">
        <v>6.3</v>
      </c>
      <c r="F20" s="291"/>
      <c r="G20" s="214" t="s">
        <v>46</v>
      </c>
      <c r="H20" s="318" t="s">
        <v>84</v>
      </c>
      <c r="I20" s="286" t="s">
        <v>69</v>
      </c>
      <c r="J20" s="287"/>
      <c r="K20" s="161">
        <v>410</v>
      </c>
      <c r="L20" s="162" t="s">
        <v>70</v>
      </c>
      <c r="M20" s="319"/>
      <c r="N20" s="288"/>
      <c r="O20" s="289"/>
      <c r="P20" s="220"/>
      <c r="Q20" s="163"/>
      <c r="R20" s="153"/>
      <c r="S20" s="319"/>
      <c r="T20" s="297"/>
      <c r="U20" s="288" t="s">
        <v>85</v>
      </c>
      <c r="V20" s="294"/>
      <c r="W20" s="289"/>
      <c r="X20" s="159" t="s">
        <v>497</v>
      </c>
      <c r="Y20" s="159" t="s">
        <v>497</v>
      </c>
      <c r="Z20" s="221" t="s">
        <v>497</v>
      </c>
      <c r="AA20" s="293" t="s">
        <v>497</v>
      </c>
      <c r="AB20" s="293"/>
      <c r="AD20" s="22"/>
    </row>
    <row r="21" spans="2:37" ht="18.95" customHeight="1" x14ac:dyDescent="0.15">
      <c r="B21" s="377"/>
      <c r="C21" s="286" t="s">
        <v>86</v>
      </c>
      <c r="D21" s="287"/>
      <c r="E21" s="290">
        <v>4.5</v>
      </c>
      <c r="F21" s="291"/>
      <c r="G21" s="214" t="s">
        <v>46</v>
      </c>
      <c r="H21" s="319"/>
      <c r="I21" s="286" t="s">
        <v>72</v>
      </c>
      <c r="J21" s="287"/>
      <c r="K21" s="208">
        <v>400</v>
      </c>
      <c r="L21" s="222" t="s">
        <v>70</v>
      </c>
      <c r="M21" s="319"/>
      <c r="N21" s="288"/>
      <c r="O21" s="289"/>
      <c r="P21" s="220"/>
      <c r="Q21" s="163"/>
      <c r="R21" s="153"/>
      <c r="S21" s="319"/>
      <c r="T21" s="297"/>
      <c r="U21" s="288" t="s">
        <v>87</v>
      </c>
      <c r="V21" s="294"/>
      <c r="W21" s="289"/>
      <c r="X21" s="159" t="s">
        <v>497</v>
      </c>
      <c r="Y21" s="159" t="s">
        <v>497</v>
      </c>
      <c r="Z21" s="221" t="s">
        <v>497</v>
      </c>
      <c r="AA21" s="293" t="s">
        <v>497</v>
      </c>
      <c r="AB21" s="293"/>
      <c r="AD21" s="22"/>
    </row>
    <row r="22" spans="2:37" ht="18.95" customHeight="1" x14ac:dyDescent="0.15">
      <c r="B22" s="155"/>
      <c r="C22" s="164" t="s">
        <v>88</v>
      </c>
      <c r="D22" s="165"/>
      <c r="E22" s="386" t="s">
        <v>498</v>
      </c>
      <c r="F22" s="386"/>
      <c r="G22" s="386"/>
      <c r="H22" s="377"/>
      <c r="I22" s="286" t="s">
        <v>80</v>
      </c>
      <c r="J22" s="287"/>
      <c r="K22" s="156" t="s">
        <v>497</v>
      </c>
      <c r="L22" s="157" t="s">
        <v>70</v>
      </c>
      <c r="M22" s="316"/>
      <c r="N22" s="311"/>
      <c r="O22" s="311"/>
      <c r="P22" s="317"/>
      <c r="Q22" s="316"/>
      <c r="R22" s="317"/>
      <c r="S22" s="319"/>
      <c r="T22" s="297"/>
      <c r="U22" s="288" t="s">
        <v>89</v>
      </c>
      <c r="V22" s="294"/>
      <c r="W22" s="289"/>
      <c r="X22" s="159" t="s">
        <v>497</v>
      </c>
      <c r="Y22" s="159" t="s">
        <v>497</v>
      </c>
      <c r="Z22" s="221" t="s">
        <v>497</v>
      </c>
      <c r="AA22" s="293" t="s">
        <v>497</v>
      </c>
      <c r="AB22" s="293"/>
      <c r="AD22" s="22"/>
    </row>
    <row r="23" spans="2:37" ht="18.95" customHeight="1" x14ac:dyDescent="0.15">
      <c r="B23" s="319" t="s">
        <v>90</v>
      </c>
      <c r="C23" s="164" t="s">
        <v>91</v>
      </c>
      <c r="D23" s="165"/>
      <c r="E23" s="392" t="s">
        <v>498</v>
      </c>
      <c r="F23" s="392"/>
      <c r="G23" s="392"/>
      <c r="H23" s="318" t="s">
        <v>92</v>
      </c>
      <c r="I23" s="286" t="s">
        <v>93</v>
      </c>
      <c r="J23" s="287"/>
      <c r="K23" s="286" t="s">
        <v>94</v>
      </c>
      <c r="L23" s="287"/>
      <c r="M23" s="288" t="s">
        <v>95</v>
      </c>
      <c r="N23" s="294"/>
      <c r="O23" s="294"/>
      <c r="P23" s="289"/>
      <c r="Q23" s="288" t="s">
        <v>38</v>
      </c>
      <c r="R23" s="289"/>
      <c r="S23" s="304" t="s">
        <v>96</v>
      </c>
      <c r="T23" s="305"/>
      <c r="U23" s="288" t="s">
        <v>97</v>
      </c>
      <c r="V23" s="294"/>
      <c r="W23" s="289"/>
      <c r="X23" s="159" t="s">
        <v>497</v>
      </c>
      <c r="Y23" s="159" t="s">
        <v>497</v>
      </c>
      <c r="Z23" s="221" t="s">
        <v>497</v>
      </c>
      <c r="AA23" s="293" t="s">
        <v>497</v>
      </c>
      <c r="AB23" s="293"/>
      <c r="AD23" s="22"/>
    </row>
    <row r="24" spans="2:37" ht="18.95" customHeight="1" x14ac:dyDescent="0.15">
      <c r="B24" s="319"/>
      <c r="C24" s="318" t="s">
        <v>98</v>
      </c>
      <c r="D24" s="288" t="s">
        <v>99</v>
      </c>
      <c r="E24" s="294"/>
      <c r="F24" s="387" t="s">
        <v>498</v>
      </c>
      <c r="G24" s="388"/>
      <c r="H24" s="319"/>
      <c r="I24" s="290" t="s">
        <v>497</v>
      </c>
      <c r="J24" s="292"/>
      <c r="K24" s="290" t="s">
        <v>497</v>
      </c>
      <c r="L24" s="292"/>
      <c r="M24" s="290" t="s">
        <v>498</v>
      </c>
      <c r="N24" s="291"/>
      <c r="O24" s="291"/>
      <c r="P24" s="292"/>
      <c r="Q24" s="290" t="s">
        <v>498</v>
      </c>
      <c r="R24" s="292"/>
      <c r="S24" s="306"/>
      <c r="T24" s="307"/>
      <c r="U24" s="288"/>
      <c r="V24" s="294"/>
      <c r="W24" s="289"/>
      <c r="X24" s="221"/>
      <c r="Y24" s="221"/>
      <c r="Z24" s="221"/>
      <c r="AA24" s="293"/>
      <c r="AB24" s="293"/>
      <c r="AD24" s="22"/>
    </row>
    <row r="25" spans="2:37" ht="18.95" customHeight="1" x14ac:dyDescent="0.15">
      <c r="B25" s="319"/>
      <c r="C25" s="319"/>
      <c r="D25" s="288" t="s">
        <v>100</v>
      </c>
      <c r="E25" s="294"/>
      <c r="F25" s="387" t="s">
        <v>498</v>
      </c>
      <c r="G25" s="388"/>
      <c r="H25" s="319"/>
      <c r="I25" s="290" t="s">
        <v>497</v>
      </c>
      <c r="J25" s="292"/>
      <c r="K25" s="290" t="s">
        <v>497</v>
      </c>
      <c r="L25" s="292"/>
      <c r="M25" s="290" t="s">
        <v>498</v>
      </c>
      <c r="N25" s="291"/>
      <c r="O25" s="291"/>
      <c r="P25" s="292"/>
      <c r="Q25" s="290" t="s">
        <v>498</v>
      </c>
      <c r="R25" s="292"/>
      <c r="S25" s="306"/>
      <c r="T25" s="307"/>
      <c r="U25" s="288"/>
      <c r="V25" s="294"/>
      <c r="W25" s="289"/>
      <c r="X25" s="221"/>
      <c r="Y25" s="221"/>
      <c r="Z25" s="221"/>
      <c r="AA25" s="293"/>
      <c r="AB25" s="293"/>
      <c r="AD25" s="22"/>
    </row>
    <row r="26" spans="2:37" ht="18.95" customHeight="1" x14ac:dyDescent="0.15">
      <c r="B26" s="319"/>
      <c r="C26" s="319"/>
      <c r="D26" s="288" t="s">
        <v>101</v>
      </c>
      <c r="E26" s="294"/>
      <c r="F26" s="387" t="s">
        <v>498</v>
      </c>
      <c r="G26" s="388"/>
      <c r="H26" s="319"/>
      <c r="I26" s="290" t="s">
        <v>497</v>
      </c>
      <c r="J26" s="292"/>
      <c r="K26" s="290" t="s">
        <v>497</v>
      </c>
      <c r="L26" s="292"/>
      <c r="M26" s="290" t="s">
        <v>498</v>
      </c>
      <c r="N26" s="291"/>
      <c r="O26" s="291"/>
      <c r="P26" s="292"/>
      <c r="Q26" s="290" t="s">
        <v>498</v>
      </c>
      <c r="R26" s="292"/>
      <c r="S26" s="308"/>
      <c r="T26" s="309"/>
      <c r="U26" s="288"/>
      <c r="V26" s="294"/>
      <c r="W26" s="289"/>
      <c r="X26" s="221"/>
      <c r="Y26" s="221"/>
      <c r="Z26" s="221"/>
      <c r="AA26" s="293"/>
      <c r="AB26" s="293"/>
      <c r="AD26" s="22"/>
    </row>
    <row r="27" spans="2:37" ht="18.95" customHeight="1" x14ac:dyDescent="0.15">
      <c r="B27" s="166"/>
      <c r="C27" s="377"/>
      <c r="D27" s="288" t="s">
        <v>102</v>
      </c>
      <c r="E27" s="294"/>
      <c r="F27" s="387" t="s">
        <v>498</v>
      </c>
      <c r="G27" s="388"/>
      <c r="H27" s="377"/>
      <c r="I27" s="290" t="s">
        <v>497</v>
      </c>
      <c r="J27" s="292"/>
      <c r="K27" s="290" t="s">
        <v>497</v>
      </c>
      <c r="L27" s="292"/>
      <c r="M27" s="290" t="s">
        <v>498</v>
      </c>
      <c r="N27" s="291"/>
      <c r="O27" s="291"/>
      <c r="P27" s="292"/>
      <c r="Q27" s="290" t="s">
        <v>498</v>
      </c>
      <c r="R27" s="292"/>
      <c r="S27" s="306" t="s">
        <v>103</v>
      </c>
      <c r="T27" s="307"/>
      <c r="U27" s="288" t="s">
        <v>104</v>
      </c>
      <c r="V27" s="294"/>
      <c r="W27" s="289"/>
      <c r="X27" s="221" t="s">
        <v>497</v>
      </c>
      <c r="Y27" s="221" t="s">
        <v>497</v>
      </c>
      <c r="Z27" s="221" t="s">
        <v>497</v>
      </c>
      <c r="AA27" s="293" t="s">
        <v>497</v>
      </c>
      <c r="AB27" s="293"/>
      <c r="AD27" s="22"/>
    </row>
    <row r="28" spans="2:37" ht="18.95" customHeight="1" x14ac:dyDescent="0.15">
      <c r="B28" s="164" t="s">
        <v>105</v>
      </c>
      <c r="C28" s="167"/>
      <c r="D28" s="165"/>
      <c r="E28" s="290" t="s">
        <v>377</v>
      </c>
      <c r="F28" s="291"/>
      <c r="G28" s="291"/>
      <c r="H28" s="291"/>
      <c r="I28" s="291"/>
      <c r="J28" s="291"/>
      <c r="K28" s="389"/>
      <c r="L28" s="390"/>
      <c r="M28" s="390"/>
      <c r="N28" s="390"/>
      <c r="O28" s="390"/>
      <c r="P28" s="390"/>
      <c r="Q28" s="390"/>
      <c r="R28" s="391"/>
      <c r="S28" s="308"/>
      <c r="T28" s="309"/>
      <c r="U28" s="288" t="s">
        <v>106</v>
      </c>
      <c r="V28" s="294"/>
      <c r="W28" s="289"/>
      <c r="X28" s="221" t="s">
        <v>497</v>
      </c>
      <c r="Y28" s="221" t="s">
        <v>497</v>
      </c>
      <c r="Z28" s="221" t="s">
        <v>497</v>
      </c>
      <c r="AA28" s="293" t="s">
        <v>497</v>
      </c>
      <c r="AB28" s="293"/>
      <c r="AD28" s="22"/>
    </row>
    <row r="29" spans="2:37" ht="15" customHeight="1" x14ac:dyDescent="0.15">
      <c r="B29" s="168"/>
      <c r="C29" s="168" t="s">
        <v>107</v>
      </c>
      <c r="D29" s="168"/>
      <c r="E29" s="168"/>
      <c r="F29" s="168"/>
      <c r="G29" s="168"/>
      <c r="H29" s="168"/>
      <c r="I29" s="168"/>
      <c r="J29" s="168"/>
      <c r="K29" s="168"/>
      <c r="L29" s="168"/>
      <c r="M29" s="168"/>
      <c r="N29" s="168"/>
      <c r="O29" s="168"/>
      <c r="P29" s="168"/>
      <c r="Q29" s="168"/>
      <c r="R29" s="168"/>
      <c r="S29" s="168"/>
      <c r="T29" s="168"/>
      <c r="U29" s="168"/>
      <c r="V29" s="168"/>
      <c r="W29" s="169"/>
      <c r="X29" s="169"/>
      <c r="Y29" s="169"/>
      <c r="Z29" s="168"/>
      <c r="AA29" s="168"/>
      <c r="AB29" s="168"/>
    </row>
    <row r="31" spans="2:37" s="1" customFormat="1" ht="18" customHeight="1" x14ac:dyDescent="0.15">
      <c r="J31" s="243"/>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0"/>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N59"/>
  <sheetViews>
    <sheetView showGridLines="0" view="pageBreakPreview" zoomScale="85" zoomScaleNormal="55" zoomScaleSheetLayoutView="85" workbookViewId="0"/>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64" t="s">
        <v>108</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c r="AN3" s="464"/>
    </row>
    <row r="4" spans="2:40" ht="20.100000000000001" customHeight="1" x14ac:dyDescent="0.15">
      <c r="B4" s="465" t="s">
        <v>2</v>
      </c>
      <c r="C4" s="465"/>
      <c r="D4" s="465"/>
      <c r="E4" s="466" t="s">
        <v>540</v>
      </c>
      <c r="F4" s="467"/>
      <c r="G4" s="467"/>
      <c r="H4" s="467"/>
      <c r="I4" s="468"/>
      <c r="J4" s="469" t="s">
        <v>3</v>
      </c>
      <c r="K4" s="469"/>
      <c r="L4" s="469"/>
      <c r="M4" s="470" t="s">
        <v>526</v>
      </c>
      <c r="N4" s="471"/>
      <c r="O4" s="471"/>
      <c r="P4" s="471"/>
      <c r="Q4" s="471"/>
      <c r="R4" s="472"/>
      <c r="S4" s="477" t="s">
        <v>10</v>
      </c>
      <c r="T4" s="477"/>
      <c r="U4" s="477"/>
      <c r="V4" s="477"/>
      <c r="W4" s="477"/>
      <c r="X4" s="477"/>
      <c r="Y4" s="479" t="s">
        <v>534</v>
      </c>
      <c r="Z4" s="480"/>
      <c r="AA4" s="480"/>
      <c r="AB4" s="480"/>
      <c r="AC4" s="480"/>
      <c r="AD4" s="481"/>
      <c r="AE4" s="463" t="s">
        <v>11</v>
      </c>
      <c r="AF4" s="463"/>
      <c r="AG4" s="463"/>
      <c r="AH4" s="463"/>
      <c r="AI4" s="478">
        <v>46080</v>
      </c>
      <c r="AJ4" s="478"/>
      <c r="AK4" s="478"/>
      <c r="AL4" s="478"/>
      <c r="AM4" s="478"/>
      <c r="AN4" s="478"/>
    </row>
    <row r="5" spans="2:40" ht="20.100000000000001" customHeight="1" x14ac:dyDescent="0.15">
      <c r="B5" s="473" t="s">
        <v>109</v>
      </c>
      <c r="C5" s="473"/>
      <c r="D5" s="473"/>
      <c r="E5" s="474" t="s">
        <v>524</v>
      </c>
      <c r="F5" s="475"/>
      <c r="G5" s="475"/>
      <c r="H5" s="475"/>
      <c r="I5" s="476"/>
      <c r="J5" s="430" t="s">
        <v>110</v>
      </c>
      <c r="K5" s="430"/>
      <c r="L5" s="430"/>
      <c r="M5" s="470" t="s">
        <v>528</v>
      </c>
      <c r="N5" s="471"/>
      <c r="O5" s="471"/>
      <c r="P5" s="471"/>
      <c r="Q5" s="471"/>
      <c r="R5" s="472"/>
      <c r="S5" s="477"/>
      <c r="T5" s="477"/>
      <c r="U5" s="477"/>
      <c r="V5" s="477"/>
      <c r="W5" s="477"/>
      <c r="X5" s="477"/>
      <c r="Y5" s="482"/>
      <c r="Z5" s="483"/>
      <c r="AA5" s="483"/>
      <c r="AB5" s="483"/>
      <c r="AC5" s="483"/>
      <c r="AD5" s="484"/>
      <c r="AE5" s="463"/>
      <c r="AF5" s="463"/>
      <c r="AG5" s="463"/>
      <c r="AH5" s="463"/>
      <c r="AI5" s="478"/>
      <c r="AJ5" s="478"/>
      <c r="AK5" s="478"/>
      <c r="AL5" s="478"/>
      <c r="AM5" s="478"/>
      <c r="AN5" s="478"/>
    </row>
    <row r="6" spans="2:40" ht="13.5" customHeight="1" x14ac:dyDescent="0.15">
      <c r="B6" s="429" t="s">
        <v>111</v>
      </c>
      <c r="C6" s="429" t="s">
        <v>112</v>
      </c>
      <c r="D6" s="441" t="s">
        <v>113</v>
      </c>
      <c r="E6" s="442"/>
      <c r="F6" s="445" t="s">
        <v>114</v>
      </c>
      <c r="G6" s="446"/>
      <c r="H6" s="446"/>
      <c r="I6" s="446"/>
      <c r="J6" s="447"/>
      <c r="K6" s="451" t="s">
        <v>115</v>
      </c>
      <c r="L6" s="452"/>
      <c r="M6" s="452"/>
      <c r="N6" s="453"/>
      <c r="O6" s="413" t="s">
        <v>116</v>
      </c>
      <c r="P6" s="414"/>
      <c r="Q6" s="414"/>
      <c r="R6" s="414"/>
      <c r="S6" s="409"/>
      <c r="T6" s="409"/>
      <c r="U6" s="409"/>
      <c r="V6" s="409"/>
      <c r="W6" s="409"/>
      <c r="X6" s="409"/>
      <c r="Y6" s="409"/>
      <c r="Z6" s="409"/>
      <c r="AA6" s="409"/>
      <c r="AB6" s="409"/>
      <c r="AC6" s="409"/>
      <c r="AD6" s="410"/>
      <c r="AE6" s="457" t="s">
        <v>117</v>
      </c>
      <c r="AF6" s="458"/>
      <c r="AG6" s="458"/>
      <c r="AH6" s="458"/>
      <c r="AI6" s="458"/>
      <c r="AJ6" s="459"/>
      <c r="AK6" s="409" t="s">
        <v>118</v>
      </c>
      <c r="AL6" s="409"/>
      <c r="AM6" s="409"/>
      <c r="AN6" s="410"/>
    </row>
    <row r="7" spans="2:40" ht="13.5" customHeight="1" x14ac:dyDescent="0.15">
      <c r="B7" s="429"/>
      <c r="C7" s="431"/>
      <c r="D7" s="443"/>
      <c r="E7" s="444"/>
      <c r="F7" s="448"/>
      <c r="G7" s="449"/>
      <c r="H7" s="449"/>
      <c r="I7" s="449"/>
      <c r="J7" s="450"/>
      <c r="K7" s="454"/>
      <c r="L7" s="455"/>
      <c r="M7" s="455"/>
      <c r="N7" s="456"/>
      <c r="O7" s="463" t="s">
        <v>119</v>
      </c>
      <c r="P7" s="463"/>
      <c r="Q7" s="463"/>
      <c r="R7" s="99" t="s">
        <v>120</v>
      </c>
      <c r="S7" s="463" t="s">
        <v>121</v>
      </c>
      <c r="T7" s="463"/>
      <c r="U7" s="463" t="s">
        <v>122</v>
      </c>
      <c r="V7" s="463"/>
      <c r="W7" s="463"/>
      <c r="X7" s="463"/>
      <c r="Y7" s="417" t="s">
        <v>123</v>
      </c>
      <c r="Z7" s="418"/>
      <c r="AA7" s="418"/>
      <c r="AB7" s="419"/>
      <c r="AC7" s="401" t="s">
        <v>124</v>
      </c>
      <c r="AD7" s="402"/>
      <c r="AE7" s="460"/>
      <c r="AF7" s="461"/>
      <c r="AG7" s="461"/>
      <c r="AH7" s="461"/>
      <c r="AI7" s="461"/>
      <c r="AJ7" s="462"/>
      <c r="AK7" s="409"/>
      <c r="AL7" s="409"/>
      <c r="AM7" s="409"/>
      <c r="AN7" s="410"/>
    </row>
    <row r="8" spans="2:40" ht="13.5" customHeight="1" x14ac:dyDescent="0.15">
      <c r="B8" s="430"/>
      <c r="C8" s="432"/>
      <c r="D8" s="15" t="s">
        <v>125</v>
      </c>
      <c r="E8" s="14" t="s">
        <v>126</v>
      </c>
      <c r="F8" s="430" t="s">
        <v>127</v>
      </c>
      <c r="G8" s="430"/>
      <c r="H8" s="430"/>
      <c r="I8" s="425" t="s">
        <v>128</v>
      </c>
      <c r="J8" s="425" t="s">
        <v>129</v>
      </c>
      <c r="K8" s="425" t="s">
        <v>130</v>
      </c>
      <c r="L8" s="427" t="s">
        <v>131</v>
      </c>
      <c r="M8" s="401" t="s">
        <v>124</v>
      </c>
      <c r="N8" s="433"/>
      <c r="O8" s="421" t="s">
        <v>132</v>
      </c>
      <c r="P8" s="421" t="s">
        <v>133</v>
      </c>
      <c r="Q8" s="421" t="s">
        <v>134</v>
      </c>
      <c r="R8" s="421" t="s">
        <v>135</v>
      </c>
      <c r="S8" s="423" t="s">
        <v>136</v>
      </c>
      <c r="T8" s="423" t="s">
        <v>137</v>
      </c>
      <c r="U8" s="423" t="s">
        <v>138</v>
      </c>
      <c r="V8" s="421" t="s">
        <v>139</v>
      </c>
      <c r="W8" s="423" t="s">
        <v>140</v>
      </c>
      <c r="X8" s="423" t="s">
        <v>141</v>
      </c>
      <c r="Y8" s="421" t="s">
        <v>142</v>
      </c>
      <c r="Z8" s="421" t="s">
        <v>143</v>
      </c>
      <c r="AA8" s="421" t="s">
        <v>144</v>
      </c>
      <c r="AB8" s="423" t="s">
        <v>145</v>
      </c>
      <c r="AC8" s="415"/>
      <c r="AD8" s="416"/>
      <c r="AE8" s="435" t="s">
        <v>146</v>
      </c>
      <c r="AF8" s="437" t="s">
        <v>147</v>
      </c>
      <c r="AG8" s="437" t="s">
        <v>148</v>
      </c>
      <c r="AH8" s="439" t="s">
        <v>149</v>
      </c>
      <c r="AI8" s="401" t="s">
        <v>124</v>
      </c>
      <c r="AJ8" s="402"/>
      <c r="AK8" s="409"/>
      <c r="AL8" s="409"/>
      <c r="AM8" s="409"/>
      <c r="AN8" s="410"/>
    </row>
    <row r="9" spans="2:40" x14ac:dyDescent="0.15">
      <c r="B9" s="430"/>
      <c r="C9" s="20" t="s">
        <v>150</v>
      </c>
      <c r="D9" s="13" t="s">
        <v>150</v>
      </c>
      <c r="E9" s="13" t="s">
        <v>150</v>
      </c>
      <c r="F9" s="430"/>
      <c r="G9" s="430"/>
      <c r="H9" s="430"/>
      <c r="I9" s="426"/>
      <c r="J9" s="426"/>
      <c r="K9" s="426"/>
      <c r="L9" s="428"/>
      <c r="M9" s="434"/>
      <c r="N9" s="412"/>
      <c r="O9" s="422"/>
      <c r="P9" s="422"/>
      <c r="Q9" s="422"/>
      <c r="R9" s="422"/>
      <c r="S9" s="424"/>
      <c r="T9" s="424"/>
      <c r="U9" s="424"/>
      <c r="V9" s="422"/>
      <c r="W9" s="424"/>
      <c r="X9" s="424"/>
      <c r="Y9" s="422"/>
      <c r="Z9" s="422"/>
      <c r="AA9" s="422"/>
      <c r="AB9" s="424"/>
      <c r="AC9" s="403"/>
      <c r="AD9" s="404"/>
      <c r="AE9" s="436"/>
      <c r="AF9" s="438"/>
      <c r="AG9" s="438"/>
      <c r="AH9" s="440"/>
      <c r="AI9" s="403"/>
      <c r="AJ9" s="404"/>
      <c r="AK9" s="411"/>
      <c r="AL9" s="411"/>
      <c r="AM9" s="411"/>
      <c r="AN9" s="412"/>
    </row>
    <row r="10" spans="2:40" ht="13.5" customHeight="1" x14ac:dyDescent="0.15">
      <c r="B10" s="77" t="s">
        <v>508</v>
      </c>
      <c r="C10" s="269">
        <v>0</v>
      </c>
      <c r="D10" s="269">
        <v>0</v>
      </c>
      <c r="E10" s="269">
        <v>0</v>
      </c>
      <c r="F10" s="393"/>
      <c r="G10" s="394"/>
      <c r="H10" s="394"/>
      <c r="I10" s="77"/>
      <c r="J10" s="268"/>
      <c r="K10" s="12"/>
      <c r="L10" s="11"/>
      <c r="M10" s="395"/>
      <c r="N10" s="396"/>
      <c r="O10" s="12"/>
      <c r="P10" s="11"/>
      <c r="Q10" s="11"/>
      <c r="R10" s="11"/>
      <c r="S10" s="11"/>
      <c r="T10" s="77"/>
      <c r="U10" s="77"/>
      <c r="V10" s="77"/>
      <c r="W10" s="77"/>
      <c r="X10" s="77"/>
      <c r="Y10" s="77"/>
      <c r="Z10" s="77"/>
      <c r="AA10" s="52"/>
      <c r="AB10" s="53"/>
      <c r="AC10" s="397"/>
      <c r="AD10" s="398"/>
      <c r="AE10" s="77"/>
      <c r="AF10" s="77"/>
      <c r="AG10" s="77"/>
      <c r="AH10" s="77"/>
      <c r="AI10" s="393"/>
      <c r="AJ10" s="394"/>
      <c r="AK10" s="406"/>
      <c r="AL10" s="407"/>
      <c r="AM10" s="407"/>
      <c r="AN10" s="408"/>
    </row>
    <row r="11" spans="2:40" ht="13.5" customHeight="1" x14ac:dyDescent="0.15">
      <c r="B11" s="101" t="s">
        <v>509</v>
      </c>
      <c r="C11" s="269">
        <v>3.7</v>
      </c>
      <c r="D11" s="269">
        <v>0</v>
      </c>
      <c r="E11" s="269">
        <v>3.7</v>
      </c>
      <c r="F11" s="393"/>
      <c r="G11" s="394"/>
      <c r="H11" s="394"/>
      <c r="I11" s="77"/>
      <c r="J11" s="268"/>
      <c r="K11" s="12"/>
      <c r="L11" s="11"/>
      <c r="M11" s="395"/>
      <c r="N11" s="396"/>
      <c r="O11" s="12"/>
      <c r="P11" s="11"/>
      <c r="Q11" s="11"/>
      <c r="R11" s="11"/>
      <c r="S11" s="11"/>
      <c r="T11" s="77"/>
      <c r="U11" s="77"/>
      <c r="V11" s="77"/>
      <c r="W11" s="77"/>
      <c r="X11" s="77"/>
      <c r="Y11" s="77"/>
      <c r="Z11" s="77"/>
      <c r="AA11" s="52"/>
      <c r="AB11" s="53"/>
      <c r="AC11" s="397"/>
      <c r="AD11" s="398"/>
      <c r="AE11" s="77"/>
      <c r="AF11" s="77"/>
      <c r="AG11" s="77"/>
      <c r="AH11" s="12"/>
      <c r="AI11" s="393"/>
      <c r="AJ11" s="394"/>
      <c r="AK11" s="406"/>
      <c r="AL11" s="407"/>
      <c r="AM11" s="407"/>
      <c r="AN11" s="408"/>
    </row>
    <row r="12" spans="2:40" ht="13.5" customHeight="1" x14ac:dyDescent="0.15">
      <c r="B12" s="101" t="s">
        <v>510</v>
      </c>
      <c r="C12" s="269">
        <v>3.3</v>
      </c>
      <c r="D12" s="269">
        <v>3.7</v>
      </c>
      <c r="E12" s="269">
        <v>7</v>
      </c>
      <c r="F12" s="393"/>
      <c r="G12" s="394"/>
      <c r="H12" s="394"/>
      <c r="I12" s="77"/>
      <c r="J12" s="268"/>
      <c r="K12" s="12"/>
      <c r="L12" s="11"/>
      <c r="M12" s="395"/>
      <c r="N12" s="396"/>
      <c r="O12" s="12"/>
      <c r="P12" s="11"/>
      <c r="Q12" s="11"/>
      <c r="R12" s="11"/>
      <c r="S12" s="11"/>
      <c r="T12" s="77"/>
      <c r="U12" s="77"/>
      <c r="V12" s="77"/>
      <c r="W12" s="77"/>
      <c r="X12" s="77"/>
      <c r="Y12" s="77"/>
      <c r="Z12" s="77"/>
      <c r="AA12" s="52"/>
      <c r="AB12" s="53"/>
      <c r="AC12" s="397"/>
      <c r="AD12" s="398"/>
      <c r="AE12" s="77"/>
      <c r="AF12" s="12"/>
      <c r="AG12" s="12"/>
      <c r="AH12" s="77"/>
      <c r="AI12" s="393"/>
      <c r="AJ12" s="394"/>
      <c r="AK12" s="406"/>
      <c r="AL12" s="407"/>
      <c r="AM12" s="407"/>
      <c r="AN12" s="408"/>
    </row>
    <row r="13" spans="2:40" ht="13.5" customHeight="1" x14ac:dyDescent="0.15">
      <c r="B13" s="101" t="s">
        <v>511</v>
      </c>
      <c r="C13" s="269">
        <v>7.8</v>
      </c>
      <c r="D13" s="269">
        <v>7</v>
      </c>
      <c r="E13" s="269">
        <v>14.8</v>
      </c>
      <c r="F13" s="393"/>
      <c r="G13" s="394"/>
      <c r="H13" s="394"/>
      <c r="I13" s="77"/>
      <c r="J13" s="268"/>
      <c r="K13" s="12"/>
      <c r="L13" s="11"/>
      <c r="M13" s="395"/>
      <c r="N13" s="396"/>
      <c r="O13" s="12"/>
      <c r="P13" s="11"/>
      <c r="Q13" s="11"/>
      <c r="R13" s="11"/>
      <c r="S13" s="11"/>
      <c r="T13" s="77"/>
      <c r="U13" s="77"/>
      <c r="V13" s="77"/>
      <c r="W13" s="77"/>
      <c r="X13" s="77"/>
      <c r="Y13" s="77"/>
      <c r="Z13" s="77"/>
      <c r="AA13" s="52"/>
      <c r="AB13" s="53"/>
      <c r="AC13" s="397"/>
      <c r="AD13" s="398"/>
      <c r="AE13" s="12"/>
      <c r="AF13" s="77"/>
      <c r="AG13" s="77"/>
      <c r="AH13" s="77"/>
      <c r="AI13" s="395"/>
      <c r="AJ13" s="405"/>
      <c r="AK13" s="399"/>
      <c r="AL13" s="400"/>
      <c r="AM13" s="400"/>
      <c r="AN13" s="396"/>
    </row>
    <row r="14" spans="2:40" ht="13.5" customHeight="1" x14ac:dyDescent="0.15">
      <c r="B14" s="101" t="s">
        <v>512</v>
      </c>
      <c r="C14" s="269">
        <v>7.8</v>
      </c>
      <c r="D14" s="269">
        <v>14.8</v>
      </c>
      <c r="E14" s="269">
        <v>22.6</v>
      </c>
      <c r="F14" s="393"/>
      <c r="G14" s="394"/>
      <c r="H14" s="394"/>
      <c r="I14" s="77"/>
      <c r="J14" s="268"/>
      <c r="K14" s="12"/>
      <c r="L14" s="11"/>
      <c r="M14" s="395"/>
      <c r="N14" s="396"/>
      <c r="O14" s="12"/>
      <c r="P14" s="11"/>
      <c r="Q14" s="11"/>
      <c r="R14" s="11"/>
      <c r="S14" s="11"/>
      <c r="T14" s="77"/>
      <c r="U14" s="77"/>
      <c r="V14" s="77"/>
      <c r="W14" s="77"/>
      <c r="X14" s="77"/>
      <c r="Y14" s="77"/>
      <c r="Z14" s="77"/>
      <c r="AA14" s="52"/>
      <c r="AB14" s="53"/>
      <c r="AC14" s="397"/>
      <c r="AD14" s="398"/>
      <c r="AE14" s="77"/>
      <c r="AF14" s="77"/>
      <c r="AG14" s="52"/>
      <c r="AH14" s="53"/>
      <c r="AI14" s="393"/>
      <c r="AJ14" s="394"/>
      <c r="AK14" s="399"/>
      <c r="AL14" s="400"/>
      <c r="AM14" s="400"/>
      <c r="AN14" s="396"/>
    </row>
    <row r="15" spans="2:40" ht="13.5" customHeight="1" x14ac:dyDescent="0.15">
      <c r="B15" s="101" t="s">
        <v>513</v>
      </c>
      <c r="C15" s="269">
        <v>7.8</v>
      </c>
      <c r="D15" s="269">
        <v>22.6</v>
      </c>
      <c r="E15" s="269">
        <v>30.400000000000002</v>
      </c>
      <c r="F15" s="393"/>
      <c r="G15" s="394"/>
      <c r="H15" s="394"/>
      <c r="I15" s="77"/>
      <c r="J15" s="268"/>
      <c r="K15" s="12"/>
      <c r="L15" s="11"/>
      <c r="M15" s="395"/>
      <c r="N15" s="396"/>
      <c r="O15" s="12"/>
      <c r="P15" s="11"/>
      <c r="Q15" s="11"/>
      <c r="R15" s="11"/>
      <c r="S15" s="11"/>
      <c r="T15" s="77"/>
      <c r="U15" s="77"/>
      <c r="V15" s="77"/>
      <c r="W15" s="77"/>
      <c r="X15" s="77"/>
      <c r="Y15" s="77"/>
      <c r="Z15" s="77"/>
      <c r="AA15" s="52"/>
      <c r="AB15" s="53"/>
      <c r="AC15" s="397"/>
      <c r="AD15" s="398"/>
      <c r="AE15" s="77"/>
      <c r="AF15" s="77"/>
      <c r="AG15" s="52"/>
      <c r="AH15" s="53"/>
      <c r="AI15" s="393"/>
      <c r="AJ15" s="394"/>
      <c r="AK15" s="399"/>
      <c r="AL15" s="400"/>
      <c r="AM15" s="400"/>
      <c r="AN15" s="396"/>
    </row>
    <row r="16" spans="2:40" ht="13.5" customHeight="1" x14ac:dyDescent="0.15">
      <c r="B16" s="101" t="s">
        <v>514</v>
      </c>
      <c r="C16" s="269">
        <v>7.8</v>
      </c>
      <c r="D16" s="269">
        <v>30.400000000000002</v>
      </c>
      <c r="E16" s="269">
        <v>38.200000000000003</v>
      </c>
      <c r="F16" s="393"/>
      <c r="G16" s="394"/>
      <c r="H16" s="394"/>
      <c r="I16" s="77"/>
      <c r="J16" s="268"/>
      <c r="K16" s="12"/>
      <c r="L16" s="11"/>
      <c r="M16" s="395"/>
      <c r="N16" s="396"/>
      <c r="O16" s="12"/>
      <c r="P16" s="11"/>
      <c r="Q16" s="11"/>
      <c r="R16" s="11"/>
      <c r="S16" s="11"/>
      <c r="T16" s="77"/>
      <c r="U16" s="77"/>
      <c r="V16" s="77"/>
      <c r="W16" s="77"/>
      <c r="X16" s="77"/>
      <c r="Y16" s="77"/>
      <c r="Z16" s="77"/>
      <c r="AA16" s="52"/>
      <c r="AB16" s="53"/>
      <c r="AC16" s="397"/>
      <c r="AD16" s="398"/>
      <c r="AE16" s="77"/>
      <c r="AF16" s="77"/>
      <c r="AG16" s="52"/>
      <c r="AH16" s="53"/>
      <c r="AI16" s="393"/>
      <c r="AJ16" s="394"/>
      <c r="AK16" s="399"/>
      <c r="AL16" s="400"/>
      <c r="AM16" s="400"/>
      <c r="AN16" s="396"/>
    </row>
    <row r="17" spans="2:40" ht="13.5" customHeight="1" x14ac:dyDescent="0.15">
      <c r="B17" s="101" t="s">
        <v>515</v>
      </c>
      <c r="C17" s="269">
        <v>7.7</v>
      </c>
      <c r="D17" s="269">
        <v>38.200000000000003</v>
      </c>
      <c r="E17" s="269">
        <v>45.900000000000006</v>
      </c>
      <c r="F17" s="393"/>
      <c r="G17" s="394"/>
      <c r="H17" s="394"/>
      <c r="I17" s="77"/>
      <c r="J17" s="268"/>
      <c r="K17" s="12"/>
      <c r="L17" s="11"/>
      <c r="M17" s="395"/>
      <c r="N17" s="396"/>
      <c r="O17" s="12"/>
      <c r="P17" s="11"/>
      <c r="Q17" s="11"/>
      <c r="R17" s="11"/>
      <c r="S17" s="11"/>
      <c r="T17" s="77"/>
      <c r="U17" s="77"/>
      <c r="V17" s="77"/>
      <c r="W17" s="77"/>
      <c r="X17" s="77"/>
      <c r="Y17" s="77"/>
      <c r="Z17" s="77"/>
      <c r="AA17" s="52"/>
      <c r="AB17" s="53"/>
      <c r="AC17" s="397"/>
      <c r="AD17" s="398"/>
      <c r="AE17" s="77"/>
      <c r="AF17" s="77"/>
      <c r="AG17" s="52"/>
      <c r="AH17" s="53"/>
      <c r="AI17" s="393"/>
      <c r="AJ17" s="394"/>
      <c r="AK17" s="399"/>
      <c r="AL17" s="400"/>
      <c r="AM17" s="400"/>
      <c r="AN17" s="396"/>
    </row>
    <row r="18" spans="2:40" ht="13.5" customHeight="1" x14ac:dyDescent="0.15">
      <c r="B18" s="101" t="s">
        <v>516</v>
      </c>
      <c r="C18" s="269">
        <v>7.7</v>
      </c>
      <c r="D18" s="269">
        <v>45.900000000000006</v>
      </c>
      <c r="E18" s="269">
        <v>53.600000000000009</v>
      </c>
      <c r="F18" s="393"/>
      <c r="G18" s="394"/>
      <c r="H18" s="394"/>
      <c r="I18" s="77"/>
      <c r="J18" s="268"/>
      <c r="K18" s="12"/>
      <c r="L18" s="11"/>
      <c r="M18" s="395"/>
      <c r="N18" s="396"/>
      <c r="O18" s="12"/>
      <c r="P18" s="11"/>
      <c r="Q18" s="11"/>
      <c r="R18" s="11"/>
      <c r="S18" s="11"/>
      <c r="T18" s="77"/>
      <c r="U18" s="77"/>
      <c r="V18" s="77"/>
      <c r="W18" s="77"/>
      <c r="X18" s="77"/>
      <c r="Y18" s="77"/>
      <c r="Z18" s="77"/>
      <c r="AA18" s="52"/>
      <c r="AB18" s="53"/>
      <c r="AC18" s="397"/>
      <c r="AD18" s="398"/>
      <c r="AE18" s="77"/>
      <c r="AF18" s="77"/>
      <c r="AG18" s="52"/>
      <c r="AH18" s="53"/>
      <c r="AI18" s="393"/>
      <c r="AJ18" s="394"/>
      <c r="AK18" s="399"/>
      <c r="AL18" s="400"/>
      <c r="AM18" s="400"/>
      <c r="AN18" s="396"/>
    </row>
    <row r="19" spans="2:40" ht="13.5" customHeight="1" x14ac:dyDescent="0.15">
      <c r="B19" s="101" t="s">
        <v>517</v>
      </c>
      <c r="C19" s="269">
        <v>7.5</v>
      </c>
      <c r="D19" s="269">
        <v>53.600000000000009</v>
      </c>
      <c r="E19" s="269">
        <v>61.100000000000009</v>
      </c>
      <c r="F19" s="393"/>
      <c r="G19" s="394"/>
      <c r="H19" s="394"/>
      <c r="I19" s="77"/>
      <c r="J19" s="268"/>
      <c r="K19" s="12"/>
      <c r="L19" s="11"/>
      <c r="M19" s="395"/>
      <c r="N19" s="396"/>
      <c r="O19" s="12"/>
      <c r="P19" s="11"/>
      <c r="Q19" s="11"/>
      <c r="R19" s="11"/>
      <c r="S19" s="11"/>
      <c r="T19" s="77"/>
      <c r="U19" s="77"/>
      <c r="V19" s="77"/>
      <c r="W19" s="77"/>
      <c r="X19" s="77"/>
      <c r="Y19" s="77"/>
      <c r="Z19" s="77"/>
      <c r="AA19" s="52"/>
      <c r="AB19" s="53"/>
      <c r="AC19" s="397"/>
      <c r="AD19" s="398"/>
      <c r="AE19" s="77"/>
      <c r="AF19" s="77"/>
      <c r="AG19" s="52"/>
      <c r="AH19" s="53"/>
      <c r="AI19" s="393"/>
      <c r="AJ19" s="394"/>
      <c r="AK19" s="399"/>
      <c r="AL19" s="400"/>
      <c r="AM19" s="400"/>
      <c r="AN19" s="396"/>
    </row>
    <row r="20" spans="2:40" ht="13.5" customHeight="1" x14ac:dyDescent="0.15">
      <c r="B20" s="101" t="s">
        <v>518</v>
      </c>
      <c r="C20" s="269">
        <v>7.4</v>
      </c>
      <c r="D20" s="269">
        <v>61.100000000000009</v>
      </c>
      <c r="E20" s="269">
        <v>68.500000000000014</v>
      </c>
      <c r="F20" s="393"/>
      <c r="G20" s="394"/>
      <c r="H20" s="394"/>
      <c r="I20" s="77"/>
      <c r="J20" s="268"/>
      <c r="K20" s="12"/>
      <c r="L20" s="11"/>
      <c r="M20" s="395"/>
      <c r="N20" s="396"/>
      <c r="O20" s="12"/>
      <c r="P20" s="11"/>
      <c r="Q20" s="11"/>
      <c r="R20" s="11"/>
      <c r="S20" s="11"/>
      <c r="T20" s="21"/>
      <c r="U20" s="21"/>
      <c r="V20" s="21"/>
      <c r="W20" s="77"/>
      <c r="X20" s="77"/>
      <c r="Y20" s="77"/>
      <c r="Z20" s="77"/>
      <c r="AA20" s="52"/>
      <c r="AB20" s="53"/>
      <c r="AC20" s="397"/>
      <c r="AD20" s="398"/>
      <c r="AE20" s="77"/>
      <c r="AF20" s="77"/>
      <c r="AG20" s="52"/>
      <c r="AH20" s="53"/>
      <c r="AI20" s="393"/>
      <c r="AJ20" s="394"/>
      <c r="AK20" s="399"/>
      <c r="AL20" s="400"/>
      <c r="AM20" s="400"/>
      <c r="AN20" s="396"/>
    </row>
    <row r="21" spans="2:40" ht="13.5" customHeight="1" x14ac:dyDescent="0.15">
      <c r="B21" s="101" t="s">
        <v>519</v>
      </c>
      <c r="C21" s="269">
        <v>7.5</v>
      </c>
      <c r="D21" s="269">
        <v>68.500000000000014</v>
      </c>
      <c r="E21" s="269">
        <v>76.000000000000014</v>
      </c>
      <c r="F21" s="393"/>
      <c r="G21" s="394"/>
      <c r="H21" s="394"/>
      <c r="I21" s="77"/>
      <c r="J21" s="268"/>
      <c r="K21" s="12"/>
      <c r="L21" s="11"/>
      <c r="M21" s="395"/>
      <c r="N21" s="396"/>
      <c r="O21" s="12"/>
      <c r="P21" s="11"/>
      <c r="Q21" s="11"/>
      <c r="R21" s="11"/>
      <c r="S21" s="11"/>
      <c r="T21" s="77"/>
      <c r="U21" s="77"/>
      <c r="V21" s="77"/>
      <c r="W21" s="77"/>
      <c r="X21" s="77"/>
      <c r="Y21" s="77"/>
      <c r="Z21" s="77"/>
      <c r="AA21" s="52"/>
      <c r="AB21" s="53"/>
      <c r="AC21" s="397"/>
      <c r="AD21" s="398"/>
      <c r="AE21" s="77"/>
      <c r="AF21" s="77"/>
      <c r="AG21" s="52"/>
      <c r="AH21" s="53"/>
      <c r="AI21" s="393"/>
      <c r="AJ21" s="394"/>
      <c r="AK21" s="399"/>
      <c r="AL21" s="400"/>
      <c r="AM21" s="400"/>
      <c r="AN21" s="396"/>
    </row>
    <row r="22" spans="2:40" ht="13.5" customHeight="1" x14ac:dyDescent="0.15">
      <c r="B22" s="101" t="s">
        <v>520</v>
      </c>
      <c r="C22" s="269">
        <v>6.5</v>
      </c>
      <c r="D22" s="269">
        <v>76.000000000000014</v>
      </c>
      <c r="E22" s="269">
        <v>82.500000000000014</v>
      </c>
      <c r="F22" s="393"/>
      <c r="G22" s="394"/>
      <c r="H22" s="394"/>
      <c r="I22" s="77"/>
      <c r="J22" s="268"/>
      <c r="K22" s="12"/>
      <c r="L22" s="11"/>
      <c r="M22" s="395"/>
      <c r="N22" s="396"/>
      <c r="O22" s="12"/>
      <c r="P22" s="11"/>
      <c r="Q22" s="11"/>
      <c r="R22" s="11"/>
      <c r="S22" s="11"/>
      <c r="T22" s="77"/>
      <c r="U22" s="77"/>
      <c r="V22" s="77"/>
      <c r="W22" s="77"/>
      <c r="X22" s="77"/>
      <c r="Y22" s="77"/>
      <c r="Z22" s="77"/>
      <c r="AA22" s="52"/>
      <c r="AB22" s="53"/>
      <c r="AC22" s="397"/>
      <c r="AD22" s="398"/>
      <c r="AE22" s="77"/>
      <c r="AF22" s="77"/>
      <c r="AG22" s="52"/>
      <c r="AH22" s="53"/>
      <c r="AI22" s="393"/>
      <c r="AJ22" s="394"/>
      <c r="AK22" s="399"/>
      <c r="AL22" s="400"/>
      <c r="AM22" s="400"/>
      <c r="AN22" s="396"/>
    </row>
    <row r="23" spans="2:40" ht="13.5" customHeight="1" x14ac:dyDescent="0.15">
      <c r="B23" s="101" t="s">
        <v>521</v>
      </c>
      <c r="C23" s="269">
        <v>4.5</v>
      </c>
      <c r="D23" s="269">
        <v>82.500000000000014</v>
      </c>
      <c r="E23" s="269">
        <v>87.000000000000014</v>
      </c>
      <c r="F23" s="393"/>
      <c r="G23" s="394"/>
      <c r="H23" s="394"/>
      <c r="I23" s="77"/>
      <c r="J23" s="268"/>
      <c r="K23" s="12"/>
      <c r="L23" s="11"/>
      <c r="M23" s="395"/>
      <c r="N23" s="396"/>
      <c r="O23" s="12"/>
      <c r="P23" s="11"/>
      <c r="Q23" s="11"/>
      <c r="R23" s="11"/>
      <c r="S23" s="11"/>
      <c r="T23" s="21"/>
      <c r="U23" s="12"/>
      <c r="V23" s="21"/>
      <c r="W23" s="21"/>
      <c r="X23" s="21"/>
      <c r="Y23" s="21"/>
      <c r="Z23" s="21"/>
      <c r="AA23" s="52"/>
      <c r="AB23" s="12"/>
      <c r="AC23" s="397"/>
      <c r="AD23" s="398"/>
      <c r="AE23" s="77"/>
      <c r="AF23" s="77"/>
      <c r="AG23" s="52"/>
      <c r="AH23" s="53"/>
      <c r="AI23" s="393"/>
      <c r="AJ23" s="394"/>
      <c r="AK23" s="399"/>
      <c r="AL23" s="400"/>
      <c r="AM23" s="400"/>
      <c r="AN23" s="396"/>
    </row>
    <row r="24" spans="2:40" ht="13.5" customHeight="1" x14ac:dyDescent="0.15">
      <c r="B24" s="101" t="s">
        <v>522</v>
      </c>
      <c r="C24" s="269">
        <v>0</v>
      </c>
      <c r="D24" s="269">
        <v>87.000000000000014</v>
      </c>
      <c r="E24" s="269">
        <v>87.000000000000014</v>
      </c>
      <c r="F24" s="393"/>
      <c r="G24" s="394"/>
      <c r="H24" s="394"/>
      <c r="I24" s="77"/>
      <c r="J24" s="268"/>
      <c r="K24" s="12"/>
      <c r="L24" s="11"/>
      <c r="M24" s="395"/>
      <c r="N24" s="396"/>
      <c r="O24" s="12"/>
      <c r="P24" s="11"/>
      <c r="Q24" s="11"/>
      <c r="R24" s="11"/>
      <c r="S24" s="11"/>
      <c r="T24" s="77"/>
      <c r="U24" s="77"/>
      <c r="V24" s="77"/>
      <c r="W24" s="77"/>
      <c r="X24" s="77"/>
      <c r="Y24" s="77"/>
      <c r="Z24" s="77"/>
      <c r="AA24" s="52"/>
      <c r="AB24" s="53"/>
      <c r="AC24" s="397"/>
      <c r="AD24" s="398"/>
      <c r="AE24" s="77"/>
      <c r="AF24" s="77"/>
      <c r="AG24" s="52"/>
      <c r="AH24" s="53"/>
      <c r="AI24" s="393"/>
      <c r="AJ24" s="394"/>
      <c r="AK24" s="399"/>
      <c r="AL24" s="400"/>
      <c r="AM24" s="400"/>
      <c r="AN24" s="396"/>
    </row>
    <row r="25" spans="2:40" ht="13.5" customHeight="1" x14ac:dyDescent="0.15">
      <c r="B25" s="101"/>
      <c r="C25" s="269"/>
      <c r="D25" s="269"/>
      <c r="E25" s="269"/>
      <c r="F25" s="393"/>
      <c r="G25" s="394"/>
      <c r="H25" s="394"/>
      <c r="I25" s="77"/>
      <c r="J25" s="268"/>
      <c r="K25" s="12"/>
      <c r="L25" s="11"/>
      <c r="M25" s="395"/>
      <c r="N25" s="396"/>
      <c r="O25" s="12"/>
      <c r="P25" s="11"/>
      <c r="Q25" s="11"/>
      <c r="R25" s="11"/>
      <c r="S25" s="11"/>
      <c r="T25" s="77"/>
      <c r="U25" s="77"/>
      <c r="V25" s="77"/>
      <c r="W25" s="77"/>
      <c r="X25" s="77"/>
      <c r="Y25" s="77"/>
      <c r="Z25" s="77"/>
      <c r="AA25" s="52"/>
      <c r="AB25" s="53"/>
      <c r="AC25" s="397"/>
      <c r="AD25" s="398"/>
      <c r="AE25" s="77"/>
      <c r="AF25" s="77"/>
      <c r="AG25" s="52"/>
      <c r="AH25" s="53"/>
      <c r="AI25" s="393"/>
      <c r="AJ25" s="394"/>
      <c r="AK25" s="399"/>
      <c r="AL25" s="400"/>
      <c r="AM25" s="400"/>
      <c r="AN25" s="396"/>
    </row>
    <row r="26" spans="2:40" ht="13.5" customHeight="1" x14ac:dyDescent="0.15">
      <c r="B26" s="101"/>
      <c r="C26" s="100"/>
      <c r="D26" s="100"/>
      <c r="E26" s="100"/>
      <c r="F26" s="393"/>
      <c r="G26" s="394"/>
      <c r="H26" s="394"/>
      <c r="I26" s="77"/>
      <c r="J26" s="268"/>
      <c r="K26" s="12"/>
      <c r="L26" s="11"/>
      <c r="M26" s="395"/>
      <c r="N26" s="396"/>
      <c r="O26" s="12"/>
      <c r="P26" s="12"/>
      <c r="Q26" s="11"/>
      <c r="R26" s="11"/>
      <c r="S26" s="12"/>
      <c r="T26" s="77"/>
      <c r="U26" s="77"/>
      <c r="V26" s="77"/>
      <c r="W26" s="77"/>
      <c r="X26" s="77"/>
      <c r="Y26" s="77"/>
      <c r="Z26" s="77"/>
      <c r="AA26" s="52"/>
      <c r="AB26" s="53"/>
      <c r="AC26" s="397"/>
      <c r="AD26" s="398"/>
      <c r="AE26" s="77"/>
      <c r="AF26" s="77"/>
      <c r="AG26" s="52"/>
      <c r="AH26" s="53"/>
      <c r="AI26" s="393"/>
      <c r="AJ26" s="394"/>
      <c r="AK26" s="399"/>
      <c r="AL26" s="400"/>
      <c r="AM26" s="400"/>
      <c r="AN26" s="396"/>
    </row>
    <row r="27" spans="2:40" ht="13.5" customHeight="1" x14ac:dyDescent="0.15">
      <c r="B27" s="101"/>
      <c r="C27" s="100"/>
      <c r="D27" s="100"/>
      <c r="E27" s="100"/>
      <c r="F27" s="393"/>
      <c r="G27" s="394"/>
      <c r="H27" s="394"/>
      <c r="I27" s="77"/>
      <c r="J27" s="268"/>
      <c r="K27" s="12"/>
      <c r="L27" s="11"/>
      <c r="M27" s="395"/>
      <c r="N27" s="396"/>
      <c r="O27" s="12"/>
      <c r="P27" s="11"/>
      <c r="Q27" s="11"/>
      <c r="R27" s="11"/>
      <c r="S27" s="11"/>
      <c r="T27" s="77"/>
      <c r="U27" s="77"/>
      <c r="V27" s="77"/>
      <c r="W27" s="77"/>
      <c r="X27" s="77"/>
      <c r="Y27" s="77"/>
      <c r="Z27" s="77"/>
      <c r="AA27" s="52"/>
      <c r="AB27" s="53"/>
      <c r="AC27" s="397"/>
      <c r="AD27" s="398"/>
      <c r="AE27" s="77"/>
      <c r="AF27" s="77"/>
      <c r="AG27" s="52"/>
      <c r="AH27" s="53"/>
      <c r="AI27" s="393"/>
      <c r="AJ27" s="394"/>
      <c r="AK27" s="399"/>
      <c r="AL27" s="400"/>
      <c r="AM27" s="400"/>
      <c r="AN27" s="396"/>
    </row>
    <row r="28" spans="2:40" ht="13.5" customHeight="1" x14ac:dyDescent="0.15">
      <c r="B28" s="101"/>
      <c r="C28" s="100"/>
      <c r="D28" s="100"/>
      <c r="E28" s="100"/>
      <c r="F28" s="393"/>
      <c r="G28" s="394"/>
      <c r="H28" s="394"/>
      <c r="I28" s="77"/>
      <c r="J28" s="268"/>
      <c r="K28" s="12"/>
      <c r="L28" s="11"/>
      <c r="M28" s="395"/>
      <c r="N28" s="396"/>
      <c r="O28" s="12"/>
      <c r="P28" s="11"/>
      <c r="Q28" s="11"/>
      <c r="R28" s="11"/>
      <c r="S28" s="11"/>
      <c r="T28" s="77"/>
      <c r="U28" s="77"/>
      <c r="V28" s="77"/>
      <c r="W28" s="77"/>
      <c r="X28" s="77"/>
      <c r="Y28" s="77"/>
      <c r="Z28" s="77"/>
      <c r="AA28" s="52"/>
      <c r="AB28" s="53"/>
      <c r="AC28" s="397"/>
      <c r="AD28" s="398"/>
      <c r="AE28" s="77"/>
      <c r="AF28" s="77"/>
      <c r="AG28" s="52"/>
      <c r="AH28" s="53"/>
      <c r="AI28" s="393"/>
      <c r="AJ28" s="394"/>
      <c r="AK28" s="399"/>
      <c r="AL28" s="400"/>
      <c r="AM28" s="400"/>
      <c r="AN28" s="396"/>
    </row>
    <row r="29" spans="2:40" ht="13.5" customHeight="1" x14ac:dyDescent="0.15">
      <c r="B29" s="101"/>
      <c r="C29" s="100"/>
      <c r="D29" s="100"/>
      <c r="E29" s="100"/>
      <c r="F29" s="393"/>
      <c r="G29" s="394"/>
      <c r="H29" s="394"/>
      <c r="I29" s="77"/>
      <c r="J29" s="268"/>
      <c r="K29" s="12"/>
      <c r="L29" s="11"/>
      <c r="M29" s="395"/>
      <c r="N29" s="396"/>
      <c r="O29" s="12"/>
      <c r="P29" s="11"/>
      <c r="Q29" s="11"/>
      <c r="R29" s="11"/>
      <c r="S29" s="11"/>
      <c r="T29" s="77"/>
      <c r="U29" s="77"/>
      <c r="V29" s="77"/>
      <c r="W29" s="77"/>
      <c r="X29" s="77"/>
      <c r="Y29" s="77"/>
      <c r="Z29" s="77"/>
      <c r="AA29" s="52"/>
      <c r="AB29" s="53"/>
      <c r="AC29" s="397"/>
      <c r="AD29" s="398"/>
      <c r="AE29" s="77"/>
      <c r="AF29" s="77"/>
      <c r="AG29" s="52"/>
      <c r="AH29" s="53"/>
      <c r="AI29" s="393"/>
      <c r="AJ29" s="394"/>
      <c r="AK29" s="399"/>
      <c r="AL29" s="400"/>
      <c r="AM29" s="400"/>
      <c r="AN29" s="396"/>
    </row>
    <row r="30" spans="2:40" ht="13.5" customHeight="1" x14ac:dyDescent="0.15">
      <c r="B30" s="101"/>
      <c r="C30" s="100"/>
      <c r="D30" s="100"/>
      <c r="E30" s="100"/>
      <c r="F30" s="393"/>
      <c r="G30" s="394"/>
      <c r="H30" s="394"/>
      <c r="I30" s="77"/>
      <c r="J30" s="268"/>
      <c r="K30" s="12"/>
      <c r="L30" s="11"/>
      <c r="M30" s="395"/>
      <c r="N30" s="396"/>
      <c r="O30" s="12"/>
      <c r="P30" s="11"/>
      <c r="Q30" s="11"/>
      <c r="R30" s="11"/>
      <c r="S30" s="11"/>
      <c r="T30" s="77"/>
      <c r="U30" s="77"/>
      <c r="V30" s="77"/>
      <c r="W30" s="77"/>
      <c r="X30" s="77"/>
      <c r="Y30" s="77"/>
      <c r="Z30" s="77"/>
      <c r="AA30" s="52"/>
      <c r="AB30" s="53"/>
      <c r="AC30" s="397"/>
      <c r="AD30" s="398"/>
      <c r="AE30" s="77"/>
      <c r="AF30" s="77"/>
      <c r="AG30" s="52"/>
      <c r="AH30" s="53"/>
      <c r="AI30" s="393"/>
      <c r="AJ30" s="394"/>
      <c r="AK30" s="399"/>
      <c r="AL30" s="400"/>
      <c r="AM30" s="400"/>
      <c r="AN30" s="396"/>
    </row>
    <row r="31" spans="2:40" ht="13.5" customHeight="1" x14ac:dyDescent="0.15">
      <c r="B31" s="101"/>
      <c r="C31" s="100"/>
      <c r="D31" s="100"/>
      <c r="E31" s="100"/>
      <c r="F31" s="393"/>
      <c r="G31" s="394"/>
      <c r="H31" s="394"/>
      <c r="I31" s="77"/>
      <c r="J31" s="268"/>
      <c r="K31" s="12"/>
      <c r="L31" s="11"/>
      <c r="M31" s="395"/>
      <c r="N31" s="396"/>
      <c r="O31" s="12"/>
      <c r="P31" s="11"/>
      <c r="Q31" s="11"/>
      <c r="R31" s="11"/>
      <c r="S31" s="11"/>
      <c r="T31" s="77"/>
      <c r="U31" s="77"/>
      <c r="V31" s="77"/>
      <c r="W31" s="77"/>
      <c r="X31" s="77"/>
      <c r="Y31" s="77"/>
      <c r="Z31" s="77"/>
      <c r="AA31" s="52"/>
      <c r="AB31" s="53"/>
      <c r="AC31" s="397"/>
      <c r="AD31" s="398"/>
      <c r="AE31" s="77"/>
      <c r="AF31" s="77"/>
      <c r="AG31" s="52"/>
      <c r="AH31" s="53"/>
      <c r="AI31" s="393"/>
      <c r="AJ31" s="394"/>
      <c r="AK31" s="399"/>
      <c r="AL31" s="400"/>
      <c r="AM31" s="400"/>
      <c r="AN31" s="396"/>
    </row>
    <row r="32" spans="2:40" ht="13.5" customHeight="1" x14ac:dyDescent="0.15">
      <c r="B32" s="101"/>
      <c r="C32" s="100"/>
      <c r="D32" s="100"/>
      <c r="E32" s="100"/>
      <c r="F32" s="393"/>
      <c r="G32" s="394"/>
      <c r="H32" s="394"/>
      <c r="I32" s="77"/>
      <c r="J32" s="268"/>
      <c r="K32" s="12"/>
      <c r="L32" s="11"/>
      <c r="M32" s="395"/>
      <c r="N32" s="396"/>
      <c r="O32" s="12"/>
      <c r="P32" s="11"/>
      <c r="Q32" s="11"/>
      <c r="R32" s="11"/>
      <c r="S32" s="11"/>
      <c r="T32" s="77"/>
      <c r="U32" s="77"/>
      <c r="V32" s="77"/>
      <c r="W32" s="77"/>
      <c r="X32" s="77"/>
      <c r="Y32" s="77"/>
      <c r="Z32" s="77"/>
      <c r="AA32" s="52"/>
      <c r="AB32" s="53"/>
      <c r="AC32" s="397"/>
      <c r="AD32" s="398"/>
      <c r="AE32" s="77"/>
      <c r="AF32" s="77"/>
      <c r="AG32" s="52"/>
      <c r="AH32" s="53"/>
      <c r="AI32" s="393"/>
      <c r="AJ32" s="394"/>
      <c r="AK32" s="399"/>
      <c r="AL32" s="400"/>
      <c r="AM32" s="400"/>
      <c r="AN32" s="396"/>
    </row>
    <row r="33" spans="2:40" ht="13.5" customHeight="1" x14ac:dyDescent="0.15">
      <c r="B33" s="101"/>
      <c r="C33" s="100"/>
      <c r="D33" s="100"/>
      <c r="E33" s="100"/>
      <c r="F33" s="393"/>
      <c r="G33" s="394"/>
      <c r="H33" s="394"/>
      <c r="I33" s="77"/>
      <c r="J33" s="268"/>
      <c r="K33" s="12"/>
      <c r="L33" s="11"/>
      <c r="M33" s="395"/>
      <c r="N33" s="396"/>
      <c r="O33" s="12"/>
      <c r="P33" s="11"/>
      <c r="Q33" s="11"/>
      <c r="R33" s="11"/>
      <c r="S33" s="11"/>
      <c r="T33" s="77"/>
      <c r="U33" s="77"/>
      <c r="V33" s="77"/>
      <c r="W33" s="77"/>
      <c r="X33" s="77"/>
      <c r="Y33" s="77"/>
      <c r="Z33" s="77"/>
      <c r="AA33" s="52"/>
      <c r="AB33" s="53"/>
      <c r="AC33" s="397"/>
      <c r="AD33" s="398"/>
      <c r="AE33" s="77"/>
      <c r="AF33" s="77"/>
      <c r="AG33" s="52"/>
      <c r="AH33" s="53"/>
      <c r="AI33" s="393"/>
      <c r="AJ33" s="394"/>
      <c r="AK33" s="399"/>
      <c r="AL33" s="400"/>
      <c r="AM33" s="400"/>
      <c r="AN33" s="396"/>
    </row>
    <row r="34" spans="2:40" ht="13.5" customHeight="1" x14ac:dyDescent="0.15">
      <c r="B34" s="101"/>
      <c r="C34" s="100"/>
      <c r="D34" s="100"/>
      <c r="E34" s="100"/>
      <c r="F34" s="393"/>
      <c r="G34" s="394"/>
      <c r="H34" s="394"/>
      <c r="I34" s="77"/>
      <c r="J34" s="268"/>
      <c r="K34" s="12"/>
      <c r="L34" s="11"/>
      <c r="M34" s="395"/>
      <c r="N34" s="396"/>
      <c r="O34" s="12"/>
      <c r="P34" s="11"/>
      <c r="Q34" s="11"/>
      <c r="R34" s="11"/>
      <c r="S34" s="11"/>
      <c r="T34" s="77"/>
      <c r="U34" s="77"/>
      <c r="V34" s="77"/>
      <c r="W34" s="77"/>
      <c r="X34" s="77"/>
      <c r="Y34" s="77"/>
      <c r="Z34" s="77"/>
      <c r="AA34" s="52"/>
      <c r="AB34" s="53"/>
      <c r="AC34" s="397"/>
      <c r="AD34" s="398"/>
      <c r="AE34" s="77"/>
      <c r="AF34" s="77"/>
      <c r="AG34" s="52"/>
      <c r="AH34" s="53"/>
      <c r="AI34" s="393"/>
      <c r="AJ34" s="394"/>
      <c r="AK34" s="399"/>
      <c r="AL34" s="400"/>
      <c r="AM34" s="400"/>
      <c r="AN34" s="396"/>
    </row>
    <row r="35" spans="2:40" ht="13.5" customHeight="1" x14ac:dyDescent="0.15">
      <c r="B35" s="101"/>
      <c r="C35" s="100"/>
      <c r="D35" s="100"/>
      <c r="E35" s="100"/>
      <c r="F35" s="393"/>
      <c r="G35" s="394"/>
      <c r="H35" s="394"/>
      <c r="I35" s="77"/>
      <c r="J35" s="268"/>
      <c r="K35" s="12"/>
      <c r="L35" s="11"/>
      <c r="M35" s="395"/>
      <c r="N35" s="396"/>
      <c r="O35" s="12"/>
      <c r="P35" s="11"/>
      <c r="Q35" s="11"/>
      <c r="R35" s="11"/>
      <c r="S35" s="11"/>
      <c r="T35" s="77"/>
      <c r="U35" s="77"/>
      <c r="V35" s="77"/>
      <c r="W35" s="77"/>
      <c r="X35" s="77"/>
      <c r="Y35" s="77"/>
      <c r="Z35" s="77"/>
      <c r="AA35" s="52"/>
      <c r="AB35" s="53"/>
      <c r="AC35" s="397"/>
      <c r="AD35" s="398"/>
      <c r="AE35" s="77"/>
      <c r="AF35" s="77"/>
      <c r="AG35" s="52"/>
      <c r="AH35" s="53"/>
      <c r="AI35" s="393"/>
      <c r="AJ35" s="394"/>
      <c r="AK35" s="399"/>
      <c r="AL35" s="400"/>
      <c r="AM35" s="400"/>
      <c r="AN35" s="396"/>
    </row>
    <row r="36" spans="2:40" ht="13.5" customHeight="1" x14ac:dyDescent="0.15">
      <c r="B36" s="101"/>
      <c r="C36" s="100"/>
      <c r="D36" s="100"/>
      <c r="E36" s="100"/>
      <c r="F36" s="393"/>
      <c r="G36" s="394"/>
      <c r="H36" s="394"/>
      <c r="I36" s="77"/>
      <c r="J36" s="268"/>
      <c r="K36" s="12"/>
      <c r="L36" s="11"/>
      <c r="M36" s="395"/>
      <c r="N36" s="396"/>
      <c r="O36" s="12"/>
      <c r="P36" s="11"/>
      <c r="Q36" s="11"/>
      <c r="R36" s="11"/>
      <c r="S36" s="11"/>
      <c r="T36" s="77"/>
      <c r="U36" s="77"/>
      <c r="V36" s="77"/>
      <c r="W36" s="77"/>
      <c r="X36" s="77"/>
      <c r="Y36" s="77"/>
      <c r="Z36" s="77"/>
      <c r="AA36" s="52"/>
      <c r="AB36" s="53"/>
      <c r="AC36" s="397"/>
      <c r="AD36" s="398"/>
      <c r="AE36" s="77"/>
      <c r="AF36" s="77"/>
      <c r="AG36" s="52"/>
      <c r="AH36" s="53"/>
      <c r="AI36" s="393"/>
      <c r="AJ36" s="394"/>
      <c r="AK36" s="399"/>
      <c r="AL36" s="400"/>
      <c r="AM36" s="400"/>
      <c r="AN36" s="396"/>
    </row>
    <row r="37" spans="2:40" ht="13.5" customHeight="1" x14ac:dyDescent="0.15">
      <c r="B37" s="101"/>
      <c r="C37" s="100"/>
      <c r="D37" s="100"/>
      <c r="E37" s="100"/>
      <c r="F37" s="393"/>
      <c r="G37" s="394"/>
      <c r="H37" s="394"/>
      <c r="I37" s="12"/>
      <c r="J37" s="79"/>
      <c r="K37" s="12"/>
      <c r="L37" s="11"/>
      <c r="M37" s="395"/>
      <c r="N37" s="396"/>
      <c r="O37" s="12"/>
      <c r="P37" s="11"/>
      <c r="Q37" s="11"/>
      <c r="R37" s="11"/>
      <c r="S37" s="11"/>
      <c r="T37" s="77"/>
      <c r="U37" s="77"/>
      <c r="V37" s="77"/>
      <c r="W37" s="77"/>
      <c r="X37" s="77"/>
      <c r="Y37" s="77"/>
      <c r="Z37" s="77"/>
      <c r="AA37" s="52"/>
      <c r="AB37" s="53"/>
      <c r="AC37" s="397"/>
      <c r="AD37" s="398"/>
      <c r="AE37" s="77"/>
      <c r="AF37" s="77"/>
      <c r="AG37" s="52"/>
      <c r="AH37" s="53"/>
      <c r="AI37" s="393"/>
      <c r="AJ37" s="394"/>
      <c r="AK37" s="399"/>
      <c r="AL37" s="400"/>
      <c r="AM37" s="400"/>
      <c r="AN37" s="396"/>
    </row>
    <row r="38" spans="2:40" ht="13.5" customHeight="1" x14ac:dyDescent="0.15">
      <c r="B38" s="101"/>
      <c r="C38" s="100"/>
      <c r="D38" s="100"/>
      <c r="E38" s="100"/>
      <c r="F38" s="393"/>
      <c r="G38" s="394"/>
      <c r="H38" s="394"/>
      <c r="I38" s="12"/>
      <c r="J38" s="79"/>
      <c r="K38" s="12"/>
      <c r="L38" s="11"/>
      <c r="M38" s="395"/>
      <c r="N38" s="396"/>
      <c r="O38" s="12"/>
      <c r="P38" s="11"/>
      <c r="Q38" s="11"/>
      <c r="R38" s="11"/>
      <c r="S38" s="11"/>
      <c r="T38" s="77"/>
      <c r="U38" s="77"/>
      <c r="V38" s="77"/>
      <c r="W38" s="77"/>
      <c r="X38" s="77"/>
      <c r="Y38" s="77"/>
      <c r="Z38" s="77"/>
      <c r="AA38" s="52"/>
      <c r="AB38" s="53"/>
      <c r="AC38" s="397"/>
      <c r="AD38" s="398"/>
      <c r="AE38" s="77"/>
      <c r="AF38" s="77"/>
      <c r="AG38" s="52"/>
      <c r="AH38" s="53"/>
      <c r="AI38" s="393"/>
      <c r="AJ38" s="394"/>
      <c r="AK38" s="399"/>
      <c r="AL38" s="400"/>
      <c r="AM38" s="400"/>
      <c r="AN38" s="396"/>
    </row>
    <row r="39" spans="2:40" ht="13.5" customHeight="1" x14ac:dyDescent="0.15">
      <c r="B39" s="101"/>
      <c r="C39" s="100"/>
      <c r="D39" s="100"/>
      <c r="E39" s="100"/>
      <c r="F39" s="420"/>
      <c r="G39" s="394"/>
      <c r="H39" s="394"/>
      <c r="I39" s="12"/>
      <c r="J39" s="79"/>
      <c r="K39" s="12"/>
      <c r="L39" s="11"/>
      <c r="M39" s="395"/>
      <c r="N39" s="396"/>
      <c r="O39" s="12"/>
      <c r="P39" s="11"/>
      <c r="Q39" s="11"/>
      <c r="R39" s="11"/>
      <c r="S39" s="11"/>
      <c r="T39" s="77"/>
      <c r="U39" s="77"/>
      <c r="V39" s="77"/>
      <c r="W39" s="77"/>
      <c r="X39" s="77"/>
      <c r="Y39" s="77"/>
      <c r="Z39" s="77"/>
      <c r="AA39" s="52"/>
      <c r="AB39" s="53"/>
      <c r="AC39" s="397"/>
      <c r="AD39" s="398"/>
      <c r="AE39" s="77"/>
      <c r="AF39" s="77"/>
      <c r="AG39" s="52"/>
      <c r="AH39" s="53"/>
      <c r="AI39" s="393"/>
      <c r="AJ39" s="394"/>
      <c r="AK39" s="399"/>
      <c r="AL39" s="400"/>
      <c r="AM39" s="400"/>
      <c r="AN39" s="396"/>
    </row>
    <row r="40" spans="2:40" ht="13.5" customHeight="1" x14ac:dyDescent="0.15">
      <c r="B40" s="101"/>
      <c r="C40" s="100"/>
      <c r="D40" s="100"/>
      <c r="E40" s="100"/>
      <c r="F40" s="420"/>
      <c r="G40" s="394"/>
      <c r="H40" s="394"/>
      <c r="I40" s="12"/>
      <c r="J40" s="79"/>
      <c r="K40" s="12"/>
      <c r="L40" s="11"/>
      <c r="M40" s="395"/>
      <c r="N40" s="396"/>
      <c r="O40" s="12"/>
      <c r="P40" s="11"/>
      <c r="Q40" s="11"/>
      <c r="R40" s="11"/>
      <c r="S40" s="11"/>
      <c r="T40" s="77"/>
      <c r="U40" s="77"/>
      <c r="V40" s="77"/>
      <c r="W40" s="77"/>
      <c r="X40" s="77"/>
      <c r="Y40" s="77"/>
      <c r="Z40" s="77"/>
      <c r="AA40" s="52"/>
      <c r="AB40" s="53"/>
      <c r="AC40" s="397"/>
      <c r="AD40" s="398"/>
      <c r="AE40" s="77"/>
      <c r="AF40" s="77"/>
      <c r="AG40" s="52"/>
      <c r="AH40" s="53"/>
      <c r="AI40" s="393"/>
      <c r="AJ40" s="394"/>
      <c r="AK40" s="399"/>
      <c r="AL40" s="400"/>
      <c r="AM40" s="400"/>
      <c r="AN40" s="396"/>
    </row>
    <row r="41" spans="2:40" ht="13.5" customHeight="1" x14ac:dyDescent="0.15">
      <c r="B41" s="101"/>
      <c r="C41" s="100"/>
      <c r="D41" s="100"/>
      <c r="E41" s="100"/>
      <c r="F41" s="420"/>
      <c r="G41" s="394"/>
      <c r="H41" s="394"/>
      <c r="I41" s="12"/>
      <c r="J41" s="79"/>
      <c r="K41" s="12"/>
      <c r="L41" s="11"/>
      <c r="M41" s="395"/>
      <c r="N41" s="396"/>
      <c r="O41" s="12"/>
      <c r="P41" s="12"/>
      <c r="Q41" s="11"/>
      <c r="R41" s="11"/>
      <c r="S41" s="12"/>
      <c r="T41" s="21"/>
      <c r="U41" s="12"/>
      <c r="V41" s="21"/>
      <c r="W41" s="77"/>
      <c r="X41" s="77"/>
      <c r="Y41" s="77"/>
      <c r="Z41" s="77"/>
      <c r="AA41" s="52"/>
      <c r="AB41" s="53"/>
      <c r="AC41" s="397"/>
      <c r="AD41" s="398"/>
      <c r="AE41" s="77"/>
      <c r="AF41" s="77"/>
      <c r="AG41" s="52"/>
      <c r="AH41" s="53"/>
      <c r="AI41" s="393"/>
      <c r="AJ41" s="394"/>
      <c r="AK41" s="399"/>
      <c r="AL41" s="400"/>
      <c r="AM41" s="400"/>
      <c r="AN41" s="396"/>
    </row>
    <row r="42" spans="2:40" ht="13.5" customHeight="1" x14ac:dyDescent="0.15">
      <c r="B42" s="101"/>
      <c r="C42" s="100"/>
      <c r="D42" s="100"/>
      <c r="E42" s="100"/>
      <c r="F42" s="393"/>
      <c r="G42" s="394"/>
      <c r="H42" s="394"/>
      <c r="I42" s="12"/>
      <c r="J42" s="79"/>
      <c r="K42" s="12"/>
      <c r="L42" s="11"/>
      <c r="M42" s="395"/>
      <c r="N42" s="396"/>
      <c r="O42" s="12"/>
      <c r="P42" s="11"/>
      <c r="Q42" s="11"/>
      <c r="R42" s="11"/>
      <c r="S42" s="11"/>
      <c r="T42" s="77"/>
      <c r="U42" s="77"/>
      <c r="V42" s="77"/>
      <c r="W42" s="77"/>
      <c r="X42" s="77"/>
      <c r="Y42" s="77"/>
      <c r="Z42" s="77"/>
      <c r="AA42" s="52"/>
      <c r="AB42" s="53"/>
      <c r="AC42" s="397"/>
      <c r="AD42" s="398"/>
      <c r="AE42" s="77"/>
      <c r="AF42" s="77"/>
      <c r="AG42" s="52"/>
      <c r="AH42" s="53"/>
      <c r="AI42" s="393"/>
      <c r="AJ42" s="394"/>
      <c r="AK42" s="399"/>
      <c r="AL42" s="400"/>
      <c r="AM42" s="400"/>
      <c r="AN42" s="396"/>
    </row>
    <row r="43" spans="2:40" ht="13.5" customHeight="1" x14ac:dyDescent="0.15">
      <c r="B43" s="101"/>
      <c r="C43" s="100"/>
      <c r="D43" s="100"/>
      <c r="E43" s="100"/>
      <c r="F43" s="393"/>
      <c r="G43" s="394"/>
      <c r="H43" s="394"/>
      <c r="I43" s="12"/>
      <c r="J43" s="79"/>
      <c r="K43" s="12"/>
      <c r="L43" s="11"/>
      <c r="M43" s="395"/>
      <c r="N43" s="396"/>
      <c r="O43" s="12"/>
      <c r="P43" s="11"/>
      <c r="Q43" s="11"/>
      <c r="R43" s="11"/>
      <c r="S43" s="11"/>
      <c r="T43" s="77"/>
      <c r="U43" s="77"/>
      <c r="V43" s="77"/>
      <c r="W43" s="77"/>
      <c r="X43" s="77"/>
      <c r="Y43" s="77"/>
      <c r="Z43" s="77"/>
      <c r="AA43" s="52"/>
      <c r="AB43" s="53"/>
      <c r="AC43" s="397"/>
      <c r="AD43" s="398"/>
      <c r="AE43" s="77"/>
      <c r="AF43" s="77"/>
      <c r="AG43" s="52"/>
      <c r="AH43" s="53"/>
      <c r="AI43" s="393"/>
      <c r="AJ43" s="394"/>
      <c r="AK43" s="399"/>
      <c r="AL43" s="400"/>
      <c r="AM43" s="400"/>
      <c r="AN43" s="396"/>
    </row>
    <row r="44" spans="2:40" ht="13.5" customHeight="1" x14ac:dyDescent="0.15">
      <c r="B44" s="101"/>
      <c r="C44" s="100"/>
      <c r="D44" s="100"/>
      <c r="E44" s="100"/>
      <c r="F44" s="393"/>
      <c r="G44" s="394"/>
      <c r="H44" s="394"/>
      <c r="I44" s="12"/>
      <c r="J44" s="79"/>
      <c r="K44" s="12"/>
      <c r="L44" s="11"/>
      <c r="M44" s="395"/>
      <c r="N44" s="396"/>
      <c r="O44" s="12"/>
      <c r="P44" s="11"/>
      <c r="Q44" s="11"/>
      <c r="R44" s="11"/>
      <c r="S44" s="11"/>
      <c r="T44" s="77"/>
      <c r="U44" s="77"/>
      <c r="V44" s="77"/>
      <c r="W44" s="77"/>
      <c r="X44" s="77"/>
      <c r="Y44" s="77"/>
      <c r="Z44" s="77"/>
      <c r="AA44" s="52"/>
      <c r="AB44" s="53"/>
      <c r="AC44" s="397"/>
      <c r="AD44" s="398"/>
      <c r="AE44" s="77"/>
      <c r="AF44" s="77"/>
      <c r="AG44" s="52"/>
      <c r="AH44" s="53"/>
      <c r="AI44" s="393"/>
      <c r="AJ44" s="394"/>
      <c r="AK44" s="399"/>
      <c r="AL44" s="400"/>
      <c r="AM44" s="400"/>
      <c r="AN44" s="396"/>
    </row>
    <row r="45" spans="2:40" ht="13.5" customHeight="1" x14ac:dyDescent="0.15">
      <c r="B45" s="101"/>
      <c r="C45" s="100"/>
      <c r="D45" s="100"/>
      <c r="E45" s="100"/>
      <c r="F45" s="393"/>
      <c r="G45" s="394"/>
      <c r="H45" s="394"/>
      <c r="I45" s="12"/>
      <c r="J45" s="79"/>
      <c r="K45" s="12"/>
      <c r="L45" s="11"/>
      <c r="M45" s="395"/>
      <c r="N45" s="396"/>
      <c r="O45" s="12"/>
      <c r="P45" s="11"/>
      <c r="Q45" s="11"/>
      <c r="R45" s="11"/>
      <c r="S45" s="11"/>
      <c r="T45" s="77"/>
      <c r="U45" s="77"/>
      <c r="V45" s="77"/>
      <c r="W45" s="77"/>
      <c r="X45" s="77"/>
      <c r="Y45" s="77"/>
      <c r="Z45" s="77"/>
      <c r="AA45" s="52"/>
      <c r="AB45" s="53"/>
      <c r="AC45" s="397"/>
      <c r="AD45" s="398"/>
      <c r="AE45" s="77"/>
      <c r="AF45" s="77"/>
      <c r="AG45" s="52"/>
      <c r="AH45" s="53"/>
      <c r="AI45" s="393"/>
      <c r="AJ45" s="394"/>
      <c r="AK45" s="399"/>
      <c r="AL45" s="400"/>
      <c r="AM45" s="400"/>
      <c r="AN45" s="396"/>
    </row>
    <row r="46" spans="2:40" ht="13.5" customHeight="1" x14ac:dyDescent="0.15">
      <c r="B46" s="3" t="s">
        <v>151</v>
      </c>
    </row>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sheetData>
  <mergeCells count="23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5:H45"/>
    <mergeCell ref="M45:N45"/>
    <mergeCell ref="M43:N43"/>
    <mergeCell ref="F44:H44"/>
    <mergeCell ref="M44:N44"/>
    <mergeCell ref="AK6:AN9"/>
    <mergeCell ref="O6:AD6"/>
    <mergeCell ref="AC7:AD9"/>
    <mergeCell ref="Y7:AB7"/>
    <mergeCell ref="F43:H43"/>
    <mergeCell ref="F39:H39"/>
    <mergeCell ref="M39:N39"/>
    <mergeCell ref="F40:H40"/>
    <mergeCell ref="M40:N40"/>
    <mergeCell ref="F42:H42"/>
    <mergeCell ref="M42:N42"/>
    <mergeCell ref="F41:H41"/>
    <mergeCell ref="M41:N41"/>
    <mergeCell ref="F38:H38"/>
    <mergeCell ref="M38:N38"/>
    <mergeCell ref="F37:H37"/>
    <mergeCell ref="M37:N37"/>
    <mergeCell ref="AC10:AD10"/>
    <mergeCell ref="AC11:AD11"/>
    <mergeCell ref="AC12:AD12"/>
    <mergeCell ref="AK15:AN15"/>
    <mergeCell ref="AK16:AN16"/>
    <mergeCell ref="AK17:AN17"/>
    <mergeCell ref="AI8:AJ9"/>
    <mergeCell ref="AC37:AD37"/>
    <mergeCell ref="AC38:AD38"/>
    <mergeCell ref="AC39:AD39"/>
    <mergeCell ref="AC40:AD40"/>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41:AD41"/>
    <mergeCell ref="AC42:AD42"/>
    <mergeCell ref="AC43:AD43"/>
    <mergeCell ref="AC44:AD44"/>
    <mergeCell ref="AC45:AD45"/>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7:AN37"/>
    <mergeCell ref="AK38:AN38"/>
    <mergeCell ref="AK39:AN39"/>
    <mergeCell ref="AK40:AN40"/>
    <mergeCell ref="AK41:AN41"/>
    <mergeCell ref="AK42:AN42"/>
    <mergeCell ref="AK43:AN43"/>
    <mergeCell ref="AK44:AN44"/>
    <mergeCell ref="AK45:AN45"/>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5:AJ45"/>
    <mergeCell ref="AI32:AJ32"/>
    <mergeCell ref="AI37:AJ37"/>
    <mergeCell ref="AI38:AJ38"/>
    <mergeCell ref="AI39:AJ39"/>
    <mergeCell ref="AI40:AJ40"/>
    <mergeCell ref="AI41:AJ41"/>
    <mergeCell ref="AI42:AJ42"/>
    <mergeCell ref="AI43:AJ43"/>
    <mergeCell ref="AI44:AJ44"/>
    <mergeCell ref="F33:H33"/>
    <mergeCell ref="M33:N33"/>
    <mergeCell ref="AC33:AD33"/>
    <mergeCell ref="AI33:AJ33"/>
    <mergeCell ref="AK33:AN33"/>
    <mergeCell ref="F34:H34"/>
    <mergeCell ref="M34:N34"/>
    <mergeCell ref="AC34:AD34"/>
    <mergeCell ref="AI34:AJ34"/>
    <mergeCell ref="AK34:AN34"/>
    <mergeCell ref="F35:H35"/>
    <mergeCell ref="M35:N35"/>
    <mergeCell ref="AC35:AD35"/>
    <mergeCell ref="AI35:AJ35"/>
    <mergeCell ref="AK35:AN35"/>
    <mergeCell ref="F36:H36"/>
    <mergeCell ref="M36:N36"/>
    <mergeCell ref="AC36:AD36"/>
    <mergeCell ref="AI36:AJ36"/>
    <mergeCell ref="AK36:AN36"/>
  </mergeCells>
  <phoneticPr fontId="10"/>
  <dataValidations count="1">
    <dataValidation type="list" allowBlank="1" showInputMessage="1" showErrorMessage="1" sqref="AH11 U23 U41 AB23 AE13 AF12:AG12 K10:L45"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5" fitToWidth="0"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C6748-81B4-4100-B9D0-E2AD395D5202}">
  <dimension ref="B2:AI19"/>
  <sheetViews>
    <sheetView showGridLines="0" showZeros="0" view="pageBreakPreview" topLeftCell="D1" zoomScale="85" zoomScaleNormal="70" zoomScaleSheetLayoutView="85"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89" t="s">
        <v>152</v>
      </c>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490" t="s">
        <v>2</v>
      </c>
      <c r="C4" s="491"/>
      <c r="D4" s="492"/>
      <c r="E4" s="493" t="s">
        <v>540</v>
      </c>
      <c r="F4" s="494"/>
      <c r="G4" s="494"/>
      <c r="H4" s="494"/>
      <c r="I4" s="495"/>
      <c r="J4" s="496" t="s">
        <v>3</v>
      </c>
      <c r="K4" s="496"/>
      <c r="L4" s="496"/>
      <c r="M4" s="497" t="s">
        <v>526</v>
      </c>
      <c r="N4" s="497"/>
      <c r="O4" s="497"/>
      <c r="P4" s="497"/>
      <c r="Q4" s="497"/>
      <c r="R4" s="497"/>
      <c r="S4" s="498" t="s">
        <v>10</v>
      </c>
      <c r="T4" s="499"/>
      <c r="U4" s="499"/>
      <c r="V4" s="500"/>
      <c r="W4" s="504" t="s">
        <v>534</v>
      </c>
      <c r="X4" s="505"/>
      <c r="Y4" s="505"/>
      <c r="Z4" s="505"/>
      <c r="AA4" s="505"/>
      <c r="AB4" s="506"/>
      <c r="AC4" s="510" t="s">
        <v>153</v>
      </c>
      <c r="AD4" s="511"/>
      <c r="AE4" s="512"/>
      <c r="AF4" s="516">
        <v>46080</v>
      </c>
      <c r="AG4" s="517"/>
      <c r="AH4" s="517"/>
      <c r="AI4" s="518"/>
    </row>
    <row r="5" spans="2:35" ht="20.100000000000001" customHeight="1" x14ac:dyDescent="0.15">
      <c r="B5" s="522" t="s">
        <v>109</v>
      </c>
      <c r="C5" s="523"/>
      <c r="D5" s="524"/>
      <c r="E5" s="525" t="s">
        <v>524</v>
      </c>
      <c r="F5" s="526"/>
      <c r="G5" s="526"/>
      <c r="H5" s="526"/>
      <c r="I5" s="527"/>
      <c r="J5" s="528" t="s">
        <v>110</v>
      </c>
      <c r="K5" s="528"/>
      <c r="L5" s="528"/>
      <c r="M5" s="497" t="s">
        <v>528</v>
      </c>
      <c r="N5" s="497"/>
      <c r="O5" s="497"/>
      <c r="P5" s="497"/>
      <c r="Q5" s="497"/>
      <c r="R5" s="497"/>
      <c r="S5" s="501"/>
      <c r="T5" s="502"/>
      <c r="U5" s="502"/>
      <c r="V5" s="503"/>
      <c r="W5" s="507"/>
      <c r="X5" s="508"/>
      <c r="Y5" s="508"/>
      <c r="Z5" s="508"/>
      <c r="AA5" s="508"/>
      <c r="AB5" s="509"/>
      <c r="AC5" s="513"/>
      <c r="AD5" s="514"/>
      <c r="AE5" s="515"/>
      <c r="AF5" s="519"/>
      <c r="AG5" s="520"/>
      <c r="AH5" s="520"/>
      <c r="AI5" s="521"/>
    </row>
    <row r="6" spans="2:35" ht="26.25" customHeight="1" x14ac:dyDescent="0.15">
      <c r="B6" s="485" t="s">
        <v>154</v>
      </c>
      <c r="C6" s="487"/>
      <c r="D6" s="487"/>
      <c r="E6" s="487"/>
      <c r="F6" s="487"/>
      <c r="G6" s="487"/>
      <c r="H6" s="487"/>
      <c r="I6" s="487"/>
      <c r="J6" s="487"/>
      <c r="K6" s="487"/>
      <c r="L6" s="487"/>
      <c r="M6" s="487"/>
      <c r="N6" s="487"/>
      <c r="O6" s="487"/>
      <c r="P6" s="487"/>
      <c r="Q6" s="487"/>
      <c r="R6" s="487"/>
      <c r="S6" s="487"/>
      <c r="T6" s="487"/>
      <c r="U6" s="487"/>
      <c r="V6" s="487"/>
      <c r="W6" s="487"/>
      <c r="X6" s="487"/>
      <c r="Y6" s="487"/>
      <c r="Z6" s="487"/>
      <c r="AA6" s="487"/>
      <c r="AB6" s="487"/>
      <c r="AC6" s="487"/>
      <c r="AD6" s="487"/>
      <c r="AE6" s="487"/>
      <c r="AF6" s="487"/>
      <c r="AG6" s="487"/>
      <c r="AH6" s="487"/>
      <c r="AI6" s="487"/>
    </row>
    <row r="7" spans="2:35" ht="35.450000000000003" customHeight="1" x14ac:dyDescent="0.15">
      <c r="B7" s="486"/>
      <c r="C7" s="488"/>
      <c r="D7" s="488"/>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row>
    <row r="8" spans="2:35" ht="35.450000000000003" customHeight="1" x14ac:dyDescent="0.15">
      <c r="B8" s="486"/>
      <c r="C8" s="488"/>
      <c r="D8" s="488"/>
      <c r="E8" s="488"/>
      <c r="F8" s="488"/>
      <c r="G8" s="488"/>
      <c r="H8" s="488"/>
      <c r="I8" s="488"/>
      <c r="J8" s="488"/>
      <c r="K8" s="488"/>
      <c r="L8" s="488"/>
      <c r="M8" s="488"/>
      <c r="N8" s="488"/>
      <c r="O8" s="488"/>
      <c r="P8" s="488"/>
      <c r="Q8" s="488"/>
      <c r="R8" s="488"/>
      <c r="S8" s="488"/>
      <c r="T8" s="488"/>
      <c r="U8" s="488"/>
      <c r="V8" s="488"/>
      <c r="W8" s="488"/>
      <c r="X8" s="488"/>
      <c r="Y8" s="488"/>
      <c r="Z8" s="488"/>
      <c r="AA8" s="488"/>
      <c r="AB8" s="488"/>
      <c r="AC8" s="488"/>
      <c r="AD8" s="488"/>
      <c r="AE8" s="488"/>
      <c r="AF8" s="488"/>
      <c r="AG8" s="488"/>
      <c r="AH8" s="488"/>
      <c r="AI8" s="488"/>
    </row>
    <row r="9" spans="2:35" ht="35.450000000000003" customHeight="1" x14ac:dyDescent="0.15">
      <c r="B9" s="486"/>
      <c r="C9" s="488"/>
      <c r="D9" s="488"/>
      <c r="E9" s="488"/>
      <c r="F9" s="488"/>
      <c r="G9" s="488"/>
      <c r="H9" s="488"/>
      <c r="I9" s="488"/>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8"/>
    </row>
    <row r="10" spans="2:35" ht="35.450000000000003" customHeight="1" x14ac:dyDescent="0.15">
      <c r="B10" s="486"/>
      <c r="C10" s="488"/>
      <c r="D10" s="488"/>
      <c r="E10" s="488"/>
      <c r="F10" s="488"/>
      <c r="G10" s="488"/>
      <c r="H10" s="488"/>
      <c r="I10" s="488"/>
      <c r="J10" s="488"/>
      <c r="K10" s="488"/>
      <c r="L10" s="488"/>
      <c r="M10" s="488"/>
      <c r="N10" s="488"/>
      <c r="O10" s="488"/>
      <c r="P10" s="488"/>
      <c r="Q10" s="488"/>
      <c r="R10" s="488"/>
      <c r="S10" s="488"/>
      <c r="T10" s="488"/>
      <c r="U10" s="488"/>
      <c r="V10" s="488"/>
      <c r="W10" s="488"/>
      <c r="X10" s="488"/>
      <c r="Y10" s="488"/>
      <c r="Z10" s="488"/>
      <c r="AA10" s="488"/>
      <c r="AB10" s="488"/>
      <c r="AC10" s="488"/>
      <c r="AD10" s="488"/>
      <c r="AE10" s="488"/>
      <c r="AF10" s="488"/>
      <c r="AG10" s="488"/>
      <c r="AH10" s="488"/>
      <c r="AI10" s="488"/>
    </row>
    <row r="11" spans="2:35" ht="35.450000000000003" customHeight="1" x14ac:dyDescent="0.15">
      <c r="B11" s="486"/>
      <c r="C11" s="488"/>
      <c r="D11" s="488"/>
      <c r="E11" s="488"/>
      <c r="F11" s="488"/>
      <c r="G11" s="488"/>
      <c r="H11" s="488"/>
      <c r="I11" s="488"/>
      <c r="J11" s="488"/>
      <c r="K11" s="488"/>
      <c r="L11" s="488"/>
      <c r="M11" s="488"/>
      <c r="N11" s="488"/>
      <c r="O11" s="488"/>
      <c r="P11" s="488"/>
      <c r="Q11" s="488"/>
      <c r="R11" s="488"/>
      <c r="S11" s="488"/>
      <c r="T11" s="488"/>
      <c r="U11" s="488"/>
      <c r="V11" s="488"/>
      <c r="W11" s="488"/>
      <c r="X11" s="488"/>
      <c r="Y11" s="488"/>
      <c r="Z11" s="488"/>
      <c r="AA11" s="488"/>
      <c r="AB11" s="488"/>
      <c r="AC11" s="488"/>
      <c r="AD11" s="488"/>
      <c r="AE11" s="488"/>
      <c r="AF11" s="488"/>
      <c r="AG11" s="488"/>
      <c r="AH11" s="488"/>
      <c r="AI11" s="488"/>
    </row>
    <row r="12" spans="2:35" ht="35.450000000000003" customHeight="1" x14ac:dyDescent="0.15">
      <c r="B12" s="486"/>
      <c r="C12" s="488"/>
      <c r="D12" s="488"/>
      <c r="E12" s="488"/>
      <c r="F12" s="488"/>
      <c r="G12" s="488"/>
      <c r="H12" s="488"/>
      <c r="I12" s="488"/>
      <c r="J12" s="488"/>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row>
    <row r="13" spans="2:35" ht="35.450000000000003" customHeight="1" x14ac:dyDescent="0.15">
      <c r="B13" s="486"/>
      <c r="C13" s="488"/>
      <c r="D13" s="488"/>
      <c r="E13" s="488"/>
      <c r="F13" s="488"/>
      <c r="G13" s="488"/>
      <c r="H13" s="488"/>
      <c r="I13" s="488"/>
      <c r="J13" s="488"/>
      <c r="K13" s="488"/>
      <c r="L13" s="488"/>
      <c r="M13" s="488"/>
      <c r="N13" s="488"/>
      <c r="O13" s="488"/>
      <c r="P13" s="488"/>
      <c r="Q13" s="488"/>
      <c r="R13" s="488"/>
      <c r="S13" s="488"/>
      <c r="T13" s="488"/>
      <c r="U13" s="488"/>
      <c r="V13" s="488"/>
      <c r="W13" s="488"/>
      <c r="X13" s="488"/>
      <c r="Y13" s="488"/>
      <c r="Z13" s="488"/>
      <c r="AA13" s="488"/>
      <c r="AB13" s="488"/>
      <c r="AC13" s="488"/>
      <c r="AD13" s="488"/>
      <c r="AE13" s="488"/>
      <c r="AF13" s="488"/>
      <c r="AG13" s="488"/>
      <c r="AH13" s="488"/>
      <c r="AI13" s="488"/>
    </row>
    <row r="14" spans="2:35" ht="35.450000000000003" customHeight="1" x14ac:dyDescent="0.15">
      <c r="B14" s="486"/>
      <c r="C14" s="488"/>
      <c r="D14" s="488"/>
      <c r="E14" s="488"/>
      <c r="F14" s="488"/>
      <c r="G14" s="488"/>
      <c r="H14" s="488"/>
      <c r="I14" s="488"/>
      <c r="J14" s="488"/>
      <c r="K14" s="488"/>
      <c r="L14" s="488"/>
      <c r="M14" s="488"/>
      <c r="N14" s="488"/>
      <c r="O14" s="488"/>
      <c r="P14" s="488"/>
      <c r="Q14" s="488"/>
      <c r="R14" s="488"/>
      <c r="S14" s="488"/>
      <c r="T14" s="488"/>
      <c r="U14" s="488"/>
      <c r="V14" s="488"/>
      <c r="W14" s="488"/>
      <c r="X14" s="488"/>
      <c r="Y14" s="488"/>
      <c r="Z14" s="488"/>
      <c r="AA14" s="488"/>
      <c r="AB14" s="488"/>
      <c r="AC14" s="488"/>
      <c r="AD14" s="488"/>
      <c r="AE14" s="488"/>
      <c r="AF14" s="488"/>
      <c r="AG14" s="488"/>
      <c r="AH14" s="488"/>
      <c r="AI14" s="488"/>
    </row>
    <row r="15" spans="2:35" ht="35.450000000000003" customHeight="1" x14ac:dyDescent="0.15">
      <c r="B15" s="486"/>
      <c r="C15" s="488"/>
      <c r="D15" s="488"/>
      <c r="E15" s="488"/>
      <c r="F15" s="488"/>
      <c r="G15" s="488"/>
      <c r="H15" s="488"/>
      <c r="I15" s="488"/>
      <c r="J15" s="488"/>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row>
    <row r="16" spans="2:35" ht="35.450000000000003" customHeight="1" x14ac:dyDescent="0.15">
      <c r="B16" s="486"/>
      <c r="C16" s="488"/>
      <c r="D16" s="488"/>
      <c r="E16" s="488"/>
      <c r="F16" s="488"/>
      <c r="G16" s="488"/>
      <c r="H16" s="488"/>
      <c r="I16" s="488"/>
      <c r="J16" s="488"/>
      <c r="K16" s="488"/>
      <c r="L16" s="488"/>
      <c r="M16" s="488"/>
      <c r="N16" s="488"/>
      <c r="O16" s="488"/>
      <c r="P16" s="488"/>
      <c r="Q16" s="488"/>
      <c r="R16" s="488"/>
      <c r="S16" s="488"/>
      <c r="T16" s="488"/>
      <c r="U16" s="488"/>
      <c r="V16" s="488"/>
      <c r="W16" s="488"/>
      <c r="X16" s="488"/>
      <c r="Y16" s="488"/>
      <c r="Z16" s="488"/>
      <c r="AA16" s="488"/>
      <c r="AB16" s="488"/>
      <c r="AC16" s="488"/>
      <c r="AD16" s="488"/>
      <c r="AE16" s="488"/>
      <c r="AF16" s="488"/>
      <c r="AG16" s="488"/>
      <c r="AH16" s="488"/>
      <c r="AI16" s="488"/>
    </row>
    <row r="17" spans="2:35" ht="35.450000000000003" customHeight="1" x14ac:dyDescent="0.15">
      <c r="B17" s="486"/>
      <c r="C17" s="488"/>
      <c r="D17" s="488"/>
      <c r="E17" s="488"/>
      <c r="F17" s="488"/>
      <c r="G17" s="488"/>
      <c r="H17" s="488"/>
      <c r="I17" s="488"/>
      <c r="J17" s="488"/>
      <c r="K17" s="488"/>
      <c r="L17" s="488"/>
      <c r="M17" s="488"/>
      <c r="N17" s="488"/>
      <c r="O17" s="488"/>
      <c r="P17" s="488"/>
      <c r="Q17" s="488"/>
      <c r="R17" s="488"/>
      <c r="S17" s="488"/>
      <c r="T17" s="488"/>
      <c r="U17" s="488"/>
      <c r="V17" s="488"/>
      <c r="W17" s="488"/>
      <c r="X17" s="488"/>
      <c r="Y17" s="488"/>
      <c r="Z17" s="488"/>
      <c r="AA17" s="488"/>
      <c r="AB17" s="488"/>
      <c r="AC17" s="488"/>
      <c r="AD17" s="488"/>
      <c r="AE17" s="488"/>
      <c r="AF17" s="488"/>
      <c r="AG17" s="488"/>
      <c r="AH17" s="488"/>
      <c r="AI17" s="488"/>
    </row>
    <row r="18" spans="2:35" ht="53.25" customHeight="1" x14ac:dyDescent="0.15">
      <c r="B18" s="486"/>
      <c r="C18" s="488"/>
      <c r="D18" s="488"/>
      <c r="E18" s="488"/>
      <c r="F18" s="488"/>
      <c r="G18" s="488"/>
      <c r="H18" s="488"/>
      <c r="I18" s="488"/>
      <c r="J18" s="488"/>
      <c r="K18" s="488"/>
      <c r="L18" s="488"/>
      <c r="M18" s="488"/>
      <c r="N18" s="488"/>
      <c r="O18" s="488"/>
      <c r="P18" s="488"/>
      <c r="Q18" s="488"/>
      <c r="R18" s="488"/>
      <c r="S18" s="488"/>
      <c r="T18" s="488"/>
      <c r="U18" s="488"/>
      <c r="V18" s="488"/>
      <c r="W18" s="488"/>
      <c r="X18" s="488"/>
      <c r="Y18" s="488"/>
      <c r="Z18" s="488"/>
      <c r="AA18" s="488"/>
      <c r="AB18" s="488"/>
      <c r="AC18" s="488"/>
      <c r="AD18" s="488"/>
      <c r="AE18" s="488"/>
      <c r="AF18" s="488"/>
      <c r="AG18" s="488"/>
      <c r="AH18" s="488"/>
      <c r="AI18" s="488"/>
    </row>
    <row r="19" spans="2:35" ht="15" customHeight="1" x14ac:dyDescent="0.15">
      <c r="B19" s="16"/>
      <c r="C19" s="16"/>
      <c r="D19" s="24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6A0A6-4F26-44AC-9606-2B346A8A6E3D}">
  <sheetPr>
    <pageSetUpPr fitToPage="1"/>
  </sheetPr>
  <dimension ref="B1:AA37"/>
  <sheetViews>
    <sheetView showGridLines="0" view="pageBreakPreview" zoomScaleNormal="70" zoomScaleSheetLayoutView="100" workbookViewId="0">
      <selection activeCell="L9" sqref="L9:M1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1" t="s">
        <v>155</v>
      </c>
      <c r="C2" s="168"/>
      <c r="D2" s="168"/>
      <c r="E2" s="168"/>
      <c r="F2" s="168"/>
      <c r="G2" s="168"/>
      <c r="H2" s="168"/>
      <c r="I2" s="168"/>
      <c r="J2" s="168"/>
      <c r="K2" s="168"/>
      <c r="L2" s="168"/>
      <c r="M2" s="170"/>
      <c r="N2" s="322" t="s">
        <v>156</v>
      </c>
      <c r="O2" s="322"/>
      <c r="P2" s="568">
        <v>45944</v>
      </c>
      <c r="Q2" s="569"/>
      <c r="R2" s="570"/>
      <c r="S2" s="322" t="s">
        <v>157</v>
      </c>
      <c r="T2" s="322"/>
      <c r="U2" s="322"/>
      <c r="V2" s="571" t="s">
        <v>723</v>
      </c>
      <c r="W2" s="571"/>
      <c r="X2" s="571"/>
      <c r="Y2" s="571"/>
      <c r="Z2" s="571"/>
    </row>
    <row r="3" spans="2:27" ht="20.100000000000001" customHeight="1" x14ac:dyDescent="0.15">
      <c r="B3" s="215" t="s">
        <v>2</v>
      </c>
      <c r="C3" s="323" t="s">
        <v>540</v>
      </c>
      <c r="D3" s="324"/>
      <c r="E3" s="324"/>
      <c r="F3" s="325"/>
      <c r="G3" s="320" t="s">
        <v>158</v>
      </c>
      <c r="H3" s="323" t="s">
        <v>526</v>
      </c>
      <c r="I3" s="324"/>
      <c r="J3" s="325"/>
      <c r="K3" s="320" t="s">
        <v>159</v>
      </c>
      <c r="L3" s="572" t="s">
        <v>528</v>
      </c>
      <c r="M3" s="572"/>
      <c r="N3" s="572"/>
      <c r="O3" s="572"/>
      <c r="P3" s="572"/>
      <c r="Q3" s="298" t="s">
        <v>160</v>
      </c>
      <c r="R3" s="300"/>
      <c r="S3" s="323" t="s">
        <v>530</v>
      </c>
      <c r="T3" s="324"/>
      <c r="U3" s="325"/>
      <c r="V3" s="574" t="s">
        <v>161</v>
      </c>
      <c r="W3" s="171" t="s">
        <v>162</v>
      </c>
      <c r="X3" s="563">
        <v>34.167671203613281</v>
      </c>
      <c r="Y3" s="564"/>
      <c r="Z3" s="565"/>
    </row>
    <row r="4" spans="2:27" ht="20.100000000000001" customHeight="1" x14ac:dyDescent="0.15">
      <c r="B4" s="212" t="s">
        <v>6</v>
      </c>
      <c r="C4" s="326" t="s">
        <v>535</v>
      </c>
      <c r="D4" s="327"/>
      <c r="E4" s="327"/>
      <c r="F4" s="328"/>
      <c r="G4" s="315"/>
      <c r="H4" s="326"/>
      <c r="I4" s="327"/>
      <c r="J4" s="328"/>
      <c r="K4" s="315"/>
      <c r="L4" s="573"/>
      <c r="M4" s="573"/>
      <c r="N4" s="573"/>
      <c r="O4" s="573"/>
      <c r="P4" s="573"/>
      <c r="Q4" s="301"/>
      <c r="R4" s="303"/>
      <c r="S4" s="326" t="s">
        <v>532</v>
      </c>
      <c r="T4" s="327"/>
      <c r="U4" s="328"/>
      <c r="V4" s="575"/>
      <c r="W4" s="224" t="s">
        <v>163</v>
      </c>
      <c r="X4" s="563">
        <v>131.77536010742188</v>
      </c>
      <c r="Y4" s="564"/>
      <c r="Z4" s="565"/>
    </row>
    <row r="5" spans="2:27" ht="20.100000000000001" customHeight="1" x14ac:dyDescent="0.15">
      <c r="B5" s="566" t="s">
        <v>8</v>
      </c>
      <c r="C5" s="219" t="s">
        <v>9</v>
      </c>
      <c r="D5" s="316" t="s">
        <v>523</v>
      </c>
      <c r="E5" s="311"/>
      <c r="F5" s="311"/>
      <c r="G5" s="288" t="s">
        <v>164</v>
      </c>
      <c r="H5" s="289"/>
      <c r="I5" s="316" t="s">
        <v>536</v>
      </c>
      <c r="J5" s="311"/>
      <c r="K5" s="317"/>
      <c r="L5" s="322" t="s">
        <v>12</v>
      </c>
      <c r="M5" s="322"/>
      <c r="N5" s="213" t="s">
        <v>13</v>
      </c>
      <c r="O5" s="172">
        <v>87</v>
      </c>
      <c r="P5" s="214" t="s">
        <v>14</v>
      </c>
      <c r="Q5" s="544" t="s">
        <v>165</v>
      </c>
      <c r="R5" s="561" t="s">
        <v>493</v>
      </c>
      <c r="S5" s="320" t="s">
        <v>166</v>
      </c>
      <c r="T5" s="320"/>
      <c r="U5" s="173" t="s">
        <v>538</v>
      </c>
      <c r="V5" s="298" t="s">
        <v>167</v>
      </c>
      <c r="W5" s="171" t="s">
        <v>162</v>
      </c>
      <c r="X5" s="563">
        <v>34.16680908203125</v>
      </c>
      <c r="Y5" s="564"/>
      <c r="Z5" s="565"/>
    </row>
    <row r="6" spans="2:27" ht="20.100000000000001" customHeight="1" x14ac:dyDescent="0.15">
      <c r="B6" s="567"/>
      <c r="C6" s="219" t="s">
        <v>15</v>
      </c>
      <c r="D6" s="316" t="s">
        <v>523</v>
      </c>
      <c r="E6" s="311"/>
      <c r="F6" s="311"/>
      <c r="G6" s="322" t="s">
        <v>168</v>
      </c>
      <c r="H6" s="322"/>
      <c r="I6" s="316" t="s">
        <v>537</v>
      </c>
      <c r="J6" s="311"/>
      <c r="K6" s="317"/>
      <c r="L6" s="322" t="s">
        <v>169</v>
      </c>
      <c r="M6" s="322"/>
      <c r="N6" s="213" t="s">
        <v>13</v>
      </c>
      <c r="O6" s="210">
        <v>8.1999999999999993</v>
      </c>
      <c r="P6" s="214" t="s">
        <v>14</v>
      </c>
      <c r="Q6" s="303"/>
      <c r="R6" s="562"/>
      <c r="S6" s="322" t="s">
        <v>170</v>
      </c>
      <c r="T6" s="322"/>
      <c r="U6" s="174" t="s">
        <v>539</v>
      </c>
      <c r="V6" s="301"/>
      <c r="W6" s="171" t="s">
        <v>163</v>
      </c>
      <c r="X6" s="563">
        <v>131.77508544921875</v>
      </c>
      <c r="Y6" s="564"/>
      <c r="Z6" s="565"/>
    </row>
    <row r="7" spans="2:27" ht="7.5" customHeight="1" x14ac:dyDescent="0.15">
      <c r="B7" s="541" t="s">
        <v>171</v>
      </c>
      <c r="C7" s="541"/>
      <c r="D7" s="542" t="s">
        <v>574</v>
      </c>
      <c r="E7" s="542"/>
      <c r="F7" s="175"/>
      <c r="G7" s="175"/>
      <c r="H7" s="175"/>
      <c r="I7" s="175"/>
      <c r="J7" s="175"/>
      <c r="K7" s="175"/>
      <c r="L7" s="175"/>
      <c r="M7" s="175"/>
      <c r="N7" s="175"/>
      <c r="O7" s="175"/>
      <c r="P7" s="175"/>
      <c r="Q7" s="175"/>
      <c r="R7" s="175"/>
      <c r="S7" s="175"/>
      <c r="T7" s="175"/>
      <c r="U7" s="175"/>
      <c r="V7" s="175"/>
      <c r="W7" s="175"/>
      <c r="X7" s="176"/>
      <c r="Y7" s="176"/>
      <c r="Z7" s="177"/>
    </row>
    <row r="8" spans="2:27" ht="21.75" customHeight="1" x14ac:dyDescent="0.15">
      <c r="B8" s="541"/>
      <c r="C8" s="541"/>
      <c r="D8" s="542"/>
      <c r="E8" s="542"/>
      <c r="F8" s="178"/>
      <c r="G8" s="543" t="s">
        <v>172</v>
      </c>
      <c r="H8" s="544"/>
      <c r="I8" s="549" t="s">
        <v>173</v>
      </c>
      <c r="J8" s="179" t="s">
        <v>174</v>
      </c>
      <c r="K8" s="180" t="s">
        <v>175</v>
      </c>
      <c r="L8" s="552">
        <v>51</v>
      </c>
      <c r="M8" s="553"/>
      <c r="N8" s="219" t="s">
        <v>176</v>
      </c>
      <c r="O8" s="560">
        <v>7</v>
      </c>
      <c r="P8" s="560"/>
      <c r="Q8" s="219" t="s">
        <v>177</v>
      </c>
      <c r="R8" s="552">
        <v>0</v>
      </c>
      <c r="S8" s="553"/>
      <c r="T8" s="543" t="s">
        <v>178</v>
      </c>
      <c r="U8" s="544"/>
      <c r="V8" s="543" t="s">
        <v>179</v>
      </c>
      <c r="W8" s="544"/>
      <c r="X8" s="530">
        <v>0</v>
      </c>
      <c r="Y8" s="531"/>
      <c r="Z8" s="178"/>
      <c r="AA8" s="97"/>
    </row>
    <row r="9" spans="2:27" ht="10.9" customHeight="1" x14ac:dyDescent="0.15">
      <c r="B9" s="541"/>
      <c r="C9" s="541"/>
      <c r="D9" s="542"/>
      <c r="E9" s="542"/>
      <c r="F9" s="178"/>
      <c r="G9" s="545"/>
      <c r="H9" s="546"/>
      <c r="I9" s="550"/>
      <c r="J9" s="556" t="s">
        <v>180</v>
      </c>
      <c r="K9" s="558" t="s">
        <v>175</v>
      </c>
      <c r="L9" s="530">
        <v>10</v>
      </c>
      <c r="M9" s="531"/>
      <c r="N9" s="556" t="s">
        <v>176</v>
      </c>
      <c r="O9" s="530">
        <v>0</v>
      </c>
      <c r="P9" s="531"/>
      <c r="Q9" s="556" t="s">
        <v>177</v>
      </c>
      <c r="R9" s="530">
        <v>0</v>
      </c>
      <c r="S9" s="531"/>
      <c r="T9" s="545"/>
      <c r="U9" s="546"/>
      <c r="V9" s="547"/>
      <c r="W9" s="548"/>
      <c r="X9" s="554"/>
      <c r="Y9" s="555"/>
      <c r="Z9" s="178"/>
      <c r="AA9" s="97"/>
    </row>
    <row r="10" spans="2:27" ht="10.9" customHeight="1" x14ac:dyDescent="0.15">
      <c r="B10" s="541"/>
      <c r="C10" s="541"/>
      <c r="D10" s="542"/>
      <c r="E10" s="542"/>
      <c r="F10" s="178"/>
      <c r="G10" s="545"/>
      <c r="H10" s="546"/>
      <c r="I10" s="550"/>
      <c r="J10" s="557"/>
      <c r="K10" s="559"/>
      <c r="L10" s="532"/>
      <c r="M10" s="533"/>
      <c r="N10" s="557"/>
      <c r="O10" s="532"/>
      <c r="P10" s="533"/>
      <c r="Q10" s="557"/>
      <c r="R10" s="532"/>
      <c r="S10" s="533"/>
      <c r="T10" s="545"/>
      <c r="U10" s="546"/>
      <c r="V10" s="534" t="s">
        <v>181</v>
      </c>
      <c r="W10" s="535"/>
      <c r="X10" s="530">
        <v>0</v>
      </c>
      <c r="Y10" s="531"/>
      <c r="Z10" s="178"/>
      <c r="AA10" s="97"/>
    </row>
    <row r="11" spans="2:27" ht="21.75" customHeight="1" x14ac:dyDescent="0.15">
      <c r="B11" s="541"/>
      <c r="C11" s="541"/>
      <c r="D11" s="542"/>
      <c r="E11" s="542"/>
      <c r="F11" s="178"/>
      <c r="G11" s="547"/>
      <c r="H11" s="548"/>
      <c r="I11" s="551"/>
      <c r="J11" s="219" t="s">
        <v>182</v>
      </c>
      <c r="K11" s="180" t="s">
        <v>175</v>
      </c>
      <c r="L11" s="538">
        <v>1</v>
      </c>
      <c r="M11" s="539"/>
      <c r="N11" s="219" t="s">
        <v>176</v>
      </c>
      <c r="O11" s="540">
        <v>0</v>
      </c>
      <c r="P11" s="540"/>
      <c r="Q11" s="219" t="s">
        <v>177</v>
      </c>
      <c r="R11" s="538">
        <v>0</v>
      </c>
      <c r="S11" s="539"/>
      <c r="T11" s="547"/>
      <c r="U11" s="548"/>
      <c r="V11" s="536"/>
      <c r="W11" s="537"/>
      <c r="X11" s="532"/>
      <c r="Y11" s="533"/>
      <c r="Z11" s="178"/>
      <c r="AA11" s="97"/>
    </row>
    <row r="12" spans="2:27" ht="21.75" customHeight="1" x14ac:dyDescent="0.15">
      <c r="B12" s="318" t="s">
        <v>183</v>
      </c>
      <c r="C12" s="178"/>
      <c r="D12" s="181"/>
      <c r="E12" s="181"/>
      <c r="F12" s="178"/>
      <c r="G12" s="178"/>
      <c r="H12" s="178"/>
      <c r="I12" s="178"/>
      <c r="J12" s="178"/>
      <c r="K12" s="178"/>
      <c r="L12" s="178"/>
      <c r="M12" s="178"/>
      <c r="N12" s="178"/>
      <c r="O12" s="178"/>
      <c r="P12" s="178"/>
      <c r="Q12" s="178"/>
      <c r="R12" s="178"/>
      <c r="S12" s="178"/>
      <c r="T12" s="178"/>
      <c r="U12" s="178"/>
      <c r="V12" s="178"/>
      <c r="W12" s="178"/>
      <c r="X12" s="178"/>
      <c r="Y12" s="178"/>
      <c r="Z12" s="178"/>
      <c r="AA12" s="97"/>
    </row>
    <row r="13" spans="2:27" ht="21.75" customHeight="1" x14ac:dyDescent="0.15">
      <c r="B13" s="319"/>
      <c r="C13" s="178"/>
      <c r="D13" s="181"/>
      <c r="E13" s="181"/>
      <c r="F13" s="178"/>
      <c r="G13" s="178"/>
      <c r="H13" s="178"/>
      <c r="I13" s="178"/>
      <c r="J13" s="178"/>
      <c r="K13" s="178"/>
      <c r="L13" s="178"/>
      <c r="M13" s="178"/>
      <c r="N13" s="178"/>
      <c r="O13" s="178"/>
      <c r="P13" s="178"/>
      <c r="Q13" s="178"/>
      <c r="R13" s="178"/>
      <c r="S13" s="178"/>
      <c r="T13" s="178"/>
      <c r="U13" s="178"/>
      <c r="V13" s="182"/>
      <c r="W13" s="182"/>
      <c r="X13" s="182"/>
      <c r="Y13" s="182"/>
      <c r="Z13" s="178"/>
      <c r="AA13" s="97"/>
    </row>
    <row r="14" spans="2:27" ht="21.75" customHeight="1" x14ac:dyDescent="0.15">
      <c r="B14" s="319"/>
      <c r="C14" s="178"/>
      <c r="D14" s="181"/>
      <c r="E14" s="181"/>
      <c r="F14" s="178"/>
      <c r="G14" s="178"/>
      <c r="H14" s="178"/>
      <c r="I14" s="178"/>
      <c r="J14" s="178"/>
      <c r="K14" s="178"/>
      <c r="L14" s="178"/>
      <c r="M14" s="178"/>
      <c r="N14" s="178"/>
      <c r="O14" s="178"/>
      <c r="P14" s="178"/>
      <c r="Q14" s="178"/>
      <c r="R14" s="178"/>
      <c r="S14" s="178"/>
      <c r="T14" s="182"/>
      <c r="U14" s="182"/>
      <c r="V14" s="183"/>
      <c r="W14" s="183"/>
      <c r="X14" s="183"/>
      <c r="Y14" s="183"/>
      <c r="Z14" s="184"/>
      <c r="AA14" s="97"/>
    </row>
    <row r="15" spans="2:27" ht="21.75" customHeight="1" x14ac:dyDescent="0.15">
      <c r="B15" s="319"/>
      <c r="C15" s="178"/>
      <c r="D15" s="181"/>
      <c r="E15" s="181"/>
      <c r="F15" s="178"/>
      <c r="G15" s="178"/>
      <c r="H15" s="178"/>
      <c r="I15" s="178"/>
      <c r="J15" s="178"/>
      <c r="K15" s="178"/>
      <c r="L15" s="178"/>
      <c r="M15" s="178"/>
      <c r="N15" s="178"/>
      <c r="O15" s="178"/>
      <c r="P15" s="178"/>
      <c r="Q15" s="178"/>
      <c r="R15" s="178"/>
      <c r="S15" s="178"/>
      <c r="T15" s="182"/>
      <c r="U15" s="182"/>
      <c r="V15" s="178"/>
      <c r="W15" s="178"/>
      <c r="X15" s="185"/>
      <c r="Y15" s="185"/>
      <c r="Z15" s="184"/>
    </row>
    <row r="16" spans="2:27" ht="21.75" customHeight="1" x14ac:dyDescent="0.15">
      <c r="B16" s="319"/>
      <c r="C16" s="178"/>
      <c r="D16" s="181"/>
      <c r="E16" s="181"/>
      <c r="F16" s="178"/>
      <c r="G16" s="178"/>
      <c r="H16" s="178"/>
      <c r="I16" s="178"/>
      <c r="J16" s="178"/>
      <c r="K16" s="178"/>
      <c r="L16" s="178"/>
      <c r="M16" s="178"/>
      <c r="N16" s="178"/>
      <c r="O16" s="178"/>
      <c r="P16" s="178"/>
      <c r="Q16" s="178"/>
      <c r="R16" s="178"/>
      <c r="S16" s="178"/>
      <c r="T16" s="186"/>
      <c r="U16" s="186"/>
      <c r="V16" s="186"/>
      <c r="W16" s="186"/>
      <c r="X16" s="186"/>
      <c r="Y16" s="186"/>
      <c r="Z16" s="184"/>
    </row>
    <row r="17" spans="2:26" ht="21.75" customHeight="1" x14ac:dyDescent="0.15">
      <c r="B17" s="319"/>
      <c r="C17" s="178"/>
      <c r="D17" s="181"/>
      <c r="E17" s="181"/>
      <c r="F17" s="178"/>
      <c r="G17" s="178"/>
      <c r="H17" s="178"/>
      <c r="I17" s="178"/>
      <c r="J17" s="178"/>
      <c r="K17" s="178"/>
      <c r="L17" s="178"/>
      <c r="M17" s="178"/>
      <c r="N17" s="178"/>
      <c r="O17" s="178"/>
      <c r="P17" s="178"/>
      <c r="Q17" s="178"/>
      <c r="R17" s="178"/>
      <c r="S17" s="178"/>
      <c r="T17" s="178"/>
      <c r="U17" s="178"/>
      <c r="V17" s="182"/>
      <c r="W17" s="182"/>
      <c r="X17" s="182"/>
      <c r="Y17" s="182"/>
      <c r="Z17" s="184"/>
    </row>
    <row r="18" spans="2:26" ht="21.75" customHeight="1" x14ac:dyDescent="0.15">
      <c r="B18" s="319"/>
      <c r="C18" s="178"/>
      <c r="D18" s="181"/>
      <c r="E18" s="181"/>
      <c r="F18" s="178"/>
      <c r="G18" s="178"/>
      <c r="H18" s="178"/>
      <c r="I18" s="178"/>
      <c r="J18" s="178"/>
      <c r="K18" s="178"/>
      <c r="L18" s="178"/>
      <c r="M18" s="178"/>
      <c r="N18" s="178"/>
      <c r="O18" s="178"/>
      <c r="P18" s="178"/>
      <c r="Q18" s="178"/>
      <c r="R18" s="178"/>
      <c r="S18" s="178"/>
      <c r="T18" s="178"/>
      <c r="U18" s="178"/>
      <c r="V18" s="178"/>
      <c r="W18" s="178"/>
      <c r="X18" s="185"/>
      <c r="Y18" s="185"/>
      <c r="Z18" s="184"/>
    </row>
    <row r="19" spans="2:26" ht="21.75" customHeight="1" x14ac:dyDescent="0.15">
      <c r="B19" s="319"/>
      <c r="C19" s="178"/>
      <c r="D19" s="181"/>
      <c r="E19" s="181"/>
      <c r="F19" s="178"/>
      <c r="G19" s="178"/>
      <c r="H19" s="178"/>
      <c r="I19" s="178"/>
      <c r="J19" s="178"/>
      <c r="K19" s="178"/>
      <c r="L19" s="178"/>
      <c r="M19" s="178"/>
      <c r="N19" s="178"/>
      <c r="O19" s="178"/>
      <c r="P19" s="178"/>
      <c r="Q19" s="178"/>
      <c r="R19" s="178"/>
      <c r="S19" s="178"/>
      <c r="T19" s="178"/>
      <c r="U19" s="178"/>
      <c r="V19" s="178"/>
      <c r="W19" s="178"/>
      <c r="X19" s="185"/>
      <c r="Y19" s="185"/>
      <c r="Z19" s="184"/>
    </row>
    <row r="20" spans="2:26" ht="21.75" customHeight="1" x14ac:dyDescent="0.15">
      <c r="B20" s="319"/>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7"/>
    </row>
    <row r="21" spans="2:26" ht="21.75" customHeight="1" x14ac:dyDescent="0.15">
      <c r="B21" s="319"/>
      <c r="C21" s="182"/>
      <c r="D21" s="182"/>
      <c r="E21" s="182"/>
      <c r="F21" s="182"/>
      <c r="G21" s="182"/>
      <c r="H21" s="188"/>
      <c r="I21" s="182"/>
      <c r="J21" s="182"/>
      <c r="K21" s="182"/>
      <c r="L21" s="182"/>
      <c r="M21" s="188"/>
      <c r="N21" s="188"/>
      <c r="O21" s="188"/>
      <c r="P21" s="182"/>
      <c r="Q21" s="188"/>
      <c r="R21" s="182"/>
      <c r="S21" s="182"/>
      <c r="T21" s="182"/>
      <c r="U21" s="182"/>
      <c r="V21" s="182"/>
      <c r="W21" s="182"/>
      <c r="X21" s="182"/>
      <c r="Y21" s="182"/>
      <c r="Z21" s="189"/>
    </row>
    <row r="22" spans="2:26" ht="21.75" customHeight="1" x14ac:dyDescent="0.15">
      <c r="B22" s="319"/>
      <c r="C22" s="182"/>
      <c r="D22" s="182"/>
      <c r="E22" s="182"/>
      <c r="F22" s="182"/>
      <c r="G22" s="182"/>
      <c r="H22" s="188"/>
      <c r="I22" s="182"/>
      <c r="J22" s="182"/>
      <c r="K22" s="182"/>
      <c r="L22" s="182"/>
      <c r="M22" s="188"/>
      <c r="N22" s="188"/>
      <c r="O22" s="188"/>
      <c r="P22" s="182"/>
      <c r="Q22" s="188"/>
      <c r="R22" s="182"/>
      <c r="S22" s="182"/>
      <c r="T22" s="182"/>
      <c r="U22" s="182"/>
      <c r="V22" s="182"/>
      <c r="W22" s="182"/>
      <c r="X22" s="182"/>
      <c r="Y22" s="182"/>
      <c r="Z22" s="189"/>
    </row>
    <row r="23" spans="2:26" ht="21.75" customHeight="1" x14ac:dyDescent="0.15">
      <c r="B23" s="319"/>
      <c r="C23" s="188"/>
      <c r="D23" s="182"/>
      <c r="E23" s="182"/>
      <c r="F23" s="188"/>
      <c r="G23" s="188"/>
      <c r="H23" s="182"/>
      <c r="I23" s="182"/>
      <c r="J23" s="182"/>
      <c r="K23" s="182"/>
      <c r="L23" s="182"/>
      <c r="M23" s="188"/>
      <c r="N23" s="188"/>
      <c r="O23" s="188"/>
      <c r="P23" s="182"/>
      <c r="Q23" s="188"/>
      <c r="R23" s="182"/>
      <c r="S23" s="182"/>
      <c r="T23" s="182"/>
      <c r="U23" s="182"/>
      <c r="V23" s="182"/>
      <c r="W23" s="182"/>
      <c r="X23" s="182"/>
      <c r="Y23" s="182"/>
      <c r="Z23" s="189"/>
    </row>
    <row r="24" spans="2:26" ht="21.75" customHeight="1" x14ac:dyDescent="0.15">
      <c r="B24" s="319"/>
      <c r="C24" s="188"/>
      <c r="D24" s="182"/>
      <c r="E24" s="182"/>
      <c r="F24" s="188"/>
      <c r="G24" s="188"/>
      <c r="H24" s="182"/>
      <c r="I24" s="182"/>
      <c r="J24" s="182"/>
      <c r="K24" s="182"/>
      <c r="L24" s="182"/>
      <c r="M24" s="188"/>
      <c r="N24" s="188"/>
      <c r="O24" s="188"/>
      <c r="P24" s="182"/>
      <c r="Q24" s="188"/>
      <c r="R24" s="182"/>
      <c r="S24" s="182"/>
      <c r="T24" s="182"/>
      <c r="U24" s="182"/>
      <c r="V24" s="182"/>
      <c r="W24" s="182"/>
      <c r="X24" s="182"/>
      <c r="Y24" s="182"/>
      <c r="Z24" s="189"/>
    </row>
    <row r="25" spans="2:26" ht="21.75" customHeight="1" x14ac:dyDescent="0.15">
      <c r="B25" s="319"/>
      <c r="C25" s="188"/>
      <c r="D25" s="182"/>
      <c r="E25" s="182"/>
      <c r="F25" s="188"/>
      <c r="G25" s="188"/>
      <c r="H25" s="182"/>
      <c r="I25" s="182"/>
      <c r="J25" s="182"/>
      <c r="K25" s="182"/>
      <c r="L25" s="182"/>
      <c r="M25" s="188"/>
      <c r="N25" s="188"/>
      <c r="O25" s="188"/>
      <c r="P25" s="182"/>
      <c r="Q25" s="188"/>
      <c r="R25" s="182"/>
      <c r="S25" s="182"/>
      <c r="T25" s="182"/>
      <c r="U25" s="182"/>
      <c r="V25" s="182"/>
      <c r="W25" s="182"/>
      <c r="X25" s="182"/>
      <c r="Y25" s="182"/>
      <c r="Z25" s="189"/>
    </row>
    <row r="26" spans="2:26" ht="21.75" customHeight="1" x14ac:dyDescent="0.15">
      <c r="B26" s="319"/>
      <c r="C26" s="188"/>
      <c r="D26" s="182"/>
      <c r="E26" s="182"/>
      <c r="F26" s="188"/>
      <c r="G26" s="188"/>
      <c r="H26" s="182"/>
      <c r="I26" s="182"/>
      <c r="J26" s="182"/>
      <c r="K26" s="182"/>
      <c r="L26" s="182"/>
      <c r="M26" s="188"/>
      <c r="N26" s="188"/>
      <c r="O26" s="188"/>
      <c r="P26" s="182"/>
      <c r="Q26" s="188"/>
      <c r="R26" s="182"/>
      <c r="S26" s="182"/>
      <c r="T26" s="182"/>
      <c r="U26" s="182"/>
      <c r="V26" s="182"/>
      <c r="W26" s="182"/>
      <c r="X26" s="182"/>
      <c r="Y26" s="182"/>
      <c r="Z26" s="189"/>
    </row>
    <row r="27" spans="2:26" ht="21.75" customHeight="1" x14ac:dyDescent="0.15">
      <c r="B27" s="319"/>
      <c r="C27" s="188"/>
      <c r="D27" s="182"/>
      <c r="E27" s="182"/>
      <c r="F27" s="188"/>
      <c r="G27" s="188"/>
      <c r="H27" s="182"/>
      <c r="I27" s="182"/>
      <c r="J27" s="182"/>
      <c r="K27" s="182"/>
      <c r="L27" s="182"/>
      <c r="M27" s="188"/>
      <c r="N27" s="188"/>
      <c r="O27" s="188"/>
      <c r="P27" s="182"/>
      <c r="Q27" s="188"/>
      <c r="R27" s="182"/>
      <c r="S27" s="182"/>
      <c r="T27" s="182"/>
      <c r="U27" s="182"/>
      <c r="V27" s="182"/>
      <c r="W27" s="182"/>
      <c r="X27" s="182"/>
      <c r="Y27" s="182"/>
      <c r="Z27" s="189"/>
    </row>
    <row r="28" spans="2:26" ht="21.75" customHeight="1" x14ac:dyDescent="0.15">
      <c r="B28" s="319"/>
      <c r="C28" s="188"/>
      <c r="D28" s="182"/>
      <c r="E28" s="182"/>
      <c r="F28" s="190"/>
      <c r="G28" s="191"/>
      <c r="H28" s="191"/>
      <c r="I28" s="191"/>
      <c r="J28" s="191"/>
      <c r="K28" s="191"/>
      <c r="L28" s="182"/>
      <c r="M28" s="188"/>
      <c r="N28" s="188"/>
      <c r="O28" s="188"/>
      <c r="P28" s="182"/>
      <c r="Q28" s="191"/>
      <c r="R28" s="183"/>
      <c r="S28" s="183"/>
      <c r="T28" s="183"/>
      <c r="U28" s="183"/>
      <c r="V28" s="183"/>
      <c r="W28" s="183"/>
      <c r="X28" s="183"/>
      <c r="Y28" s="183"/>
      <c r="Z28" s="192"/>
    </row>
    <row r="29" spans="2:26" ht="47.25" customHeight="1" x14ac:dyDescent="0.15">
      <c r="B29" s="377"/>
      <c r="C29" s="193"/>
      <c r="D29" s="193"/>
      <c r="E29" s="194"/>
      <c r="F29" s="195"/>
      <c r="G29" s="193"/>
      <c r="H29" s="193"/>
      <c r="I29" s="193"/>
      <c r="J29" s="529" t="s">
        <v>184</v>
      </c>
      <c r="K29" s="529"/>
      <c r="L29" s="529"/>
      <c r="M29" s="529"/>
      <c r="N29" s="529"/>
      <c r="O29" s="529"/>
      <c r="P29" s="529"/>
      <c r="Q29" s="529" t="s">
        <v>185</v>
      </c>
      <c r="R29" s="529"/>
      <c r="S29" s="529"/>
      <c r="T29" s="529"/>
      <c r="U29" s="529"/>
      <c r="V29" s="529"/>
      <c r="W29" s="529"/>
      <c r="X29" s="529"/>
      <c r="Y29" s="529"/>
      <c r="Z29" s="196"/>
    </row>
    <row r="30" spans="2:26" ht="15" customHeight="1" x14ac:dyDescent="0.15">
      <c r="C30" s="243"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dataValidations count="1">
    <dataValidation allowBlank="1" showInputMessage="1" showErrorMessage="1" prompt="緯度を小数点以下５桁まで入力する。" sqref="X3:Z6" xr:uid="{08AE554C-F86E-4C65-8C76-4E943D291F63}"/>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C4ED31B-26F1-4797-844F-A0D312C8DC72}">
          <x14:formula1>
            <xm:f>'(参考)リスト'!$G$16:$G$19</xm:f>
          </x14:formula1>
          <xm:sqref>D7:E11</xm:sqref>
        </x14:dataValidation>
        <x14:dataValidation type="list" allowBlank="1" showInputMessage="1" showErrorMessage="1" xr:uid="{D33E0DF4-E9EE-4F8A-AD4D-427B7CD25D6B}">
          <x14:formula1>
            <xm:f>'(参考)リスト'!$E$6:$E$10</xm:f>
          </x14:formula1>
          <xm:sqref>U6</xm:sqref>
        </x14:dataValidation>
        <x14:dataValidation type="list" allowBlank="1" showInputMessage="1" showErrorMessage="1" xr:uid="{404A2241-A0B1-44B0-AE4C-5C5781EC64F0}">
          <x14:formula1>
            <xm:f>'(参考)リスト'!$F$6:$F$7</xm:f>
          </x14:formula1>
          <xm:sqref>U5</xm:sqref>
        </x14:dataValidation>
        <x14:dataValidation type="list" allowBlank="1" showInputMessage="1" showErrorMessage="1" xr:uid="{055C7146-FE3F-43E0-BB28-B6C8D3AF3946}">
          <x14:formula1>
            <xm:f>'(参考)リスト'!$D$6:$D$7</xm:f>
          </x14:formula1>
          <xm:sqref>R5:R6</xm:sqref>
        </x14:dataValidation>
        <x14:dataValidation type="list" allowBlank="1" showInputMessage="1" showErrorMessage="1" xr:uid="{0EAEAB8B-CA26-448F-9EA1-1A8180D3876D}">
          <x14:formula1>
            <xm:f>'(参考)リスト'!$C$6:$C$11</xm:f>
          </x14:formula1>
          <xm:sqref>I5:K5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D390E-24CF-47DB-967F-358CC3F1125E}">
  <sheetPr>
    <pageSetUpPr fitToPage="1"/>
  </sheetPr>
  <dimension ref="B1:AA37"/>
  <sheetViews>
    <sheetView showGridLines="0" view="pageBreakPreview" zoomScaleNormal="70" zoomScaleSheetLayoutView="100" workbookViewId="0">
      <selection activeCell="O9" sqref="O9:P1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1" t="s">
        <v>155</v>
      </c>
      <c r="C2" s="168"/>
      <c r="D2" s="168"/>
      <c r="E2" s="168"/>
      <c r="F2" s="168"/>
      <c r="G2" s="168"/>
      <c r="H2" s="168"/>
      <c r="I2" s="168"/>
      <c r="J2" s="168"/>
      <c r="K2" s="168"/>
      <c r="L2" s="168"/>
      <c r="M2" s="170"/>
      <c r="N2" s="322" t="s">
        <v>156</v>
      </c>
      <c r="O2" s="322"/>
      <c r="P2" s="568">
        <v>45944</v>
      </c>
      <c r="Q2" s="569"/>
      <c r="R2" s="570"/>
      <c r="S2" s="322" t="s">
        <v>157</v>
      </c>
      <c r="T2" s="322"/>
      <c r="U2" s="322"/>
      <c r="V2" s="571" t="s">
        <v>723</v>
      </c>
      <c r="W2" s="571"/>
      <c r="X2" s="571"/>
      <c r="Y2" s="571"/>
      <c r="Z2" s="571"/>
    </row>
    <row r="3" spans="2:27" ht="20.100000000000001" customHeight="1" x14ac:dyDescent="0.15">
      <c r="B3" s="215" t="s">
        <v>2</v>
      </c>
      <c r="C3" s="323" t="s">
        <v>540</v>
      </c>
      <c r="D3" s="324"/>
      <c r="E3" s="324"/>
      <c r="F3" s="325"/>
      <c r="G3" s="320" t="s">
        <v>158</v>
      </c>
      <c r="H3" s="323" t="s">
        <v>526</v>
      </c>
      <c r="I3" s="324"/>
      <c r="J3" s="325"/>
      <c r="K3" s="320" t="s">
        <v>159</v>
      </c>
      <c r="L3" s="572" t="s">
        <v>528</v>
      </c>
      <c r="M3" s="572"/>
      <c r="N3" s="572"/>
      <c r="O3" s="572"/>
      <c r="P3" s="572"/>
      <c r="Q3" s="298" t="s">
        <v>160</v>
      </c>
      <c r="R3" s="300"/>
      <c r="S3" s="323" t="s">
        <v>530</v>
      </c>
      <c r="T3" s="324"/>
      <c r="U3" s="325"/>
      <c r="V3" s="574" t="s">
        <v>161</v>
      </c>
      <c r="W3" s="171" t="s">
        <v>162</v>
      </c>
      <c r="X3" s="563">
        <v>34.167671203613281</v>
      </c>
      <c r="Y3" s="564"/>
      <c r="Z3" s="565"/>
    </row>
    <row r="4" spans="2:27" ht="20.100000000000001" customHeight="1" x14ac:dyDescent="0.15">
      <c r="B4" s="212" t="s">
        <v>6</v>
      </c>
      <c r="C4" s="326" t="s">
        <v>535</v>
      </c>
      <c r="D4" s="327"/>
      <c r="E4" s="327"/>
      <c r="F4" s="328"/>
      <c r="G4" s="315"/>
      <c r="H4" s="326"/>
      <c r="I4" s="327"/>
      <c r="J4" s="328"/>
      <c r="K4" s="315"/>
      <c r="L4" s="573"/>
      <c r="M4" s="573"/>
      <c r="N4" s="573"/>
      <c r="O4" s="573"/>
      <c r="P4" s="573"/>
      <c r="Q4" s="301"/>
      <c r="R4" s="303"/>
      <c r="S4" s="326" t="s">
        <v>532</v>
      </c>
      <c r="T4" s="327"/>
      <c r="U4" s="328"/>
      <c r="V4" s="575"/>
      <c r="W4" s="224" t="s">
        <v>163</v>
      </c>
      <c r="X4" s="563">
        <v>131.77536010742188</v>
      </c>
      <c r="Y4" s="564"/>
      <c r="Z4" s="565"/>
    </row>
    <row r="5" spans="2:27" ht="20.100000000000001" customHeight="1" x14ac:dyDescent="0.15">
      <c r="B5" s="566" t="s">
        <v>8</v>
      </c>
      <c r="C5" s="219" t="s">
        <v>9</v>
      </c>
      <c r="D5" s="316" t="s">
        <v>523</v>
      </c>
      <c r="E5" s="311"/>
      <c r="F5" s="311"/>
      <c r="G5" s="288" t="s">
        <v>164</v>
      </c>
      <c r="H5" s="289"/>
      <c r="I5" s="316" t="s">
        <v>536</v>
      </c>
      <c r="J5" s="311"/>
      <c r="K5" s="317"/>
      <c r="L5" s="322" t="s">
        <v>12</v>
      </c>
      <c r="M5" s="322"/>
      <c r="N5" s="213" t="s">
        <v>13</v>
      </c>
      <c r="O5" s="172">
        <v>87</v>
      </c>
      <c r="P5" s="214" t="s">
        <v>14</v>
      </c>
      <c r="Q5" s="544" t="s">
        <v>165</v>
      </c>
      <c r="R5" s="561" t="s">
        <v>493</v>
      </c>
      <c r="S5" s="320" t="s">
        <v>166</v>
      </c>
      <c r="T5" s="320"/>
      <c r="U5" s="173" t="s">
        <v>538</v>
      </c>
      <c r="V5" s="298" t="s">
        <v>167</v>
      </c>
      <c r="W5" s="171" t="s">
        <v>162</v>
      </c>
      <c r="X5" s="563">
        <v>34.16680908203125</v>
      </c>
      <c r="Y5" s="564"/>
      <c r="Z5" s="565"/>
    </row>
    <row r="6" spans="2:27" ht="20.100000000000001" customHeight="1" x14ac:dyDescent="0.15">
      <c r="B6" s="567"/>
      <c r="C6" s="219" t="s">
        <v>15</v>
      </c>
      <c r="D6" s="316" t="s">
        <v>523</v>
      </c>
      <c r="E6" s="311"/>
      <c r="F6" s="311"/>
      <c r="G6" s="322" t="s">
        <v>168</v>
      </c>
      <c r="H6" s="322"/>
      <c r="I6" s="316" t="s">
        <v>537</v>
      </c>
      <c r="J6" s="311"/>
      <c r="K6" s="317"/>
      <c r="L6" s="322" t="s">
        <v>169</v>
      </c>
      <c r="M6" s="322"/>
      <c r="N6" s="213" t="s">
        <v>13</v>
      </c>
      <c r="O6" s="210">
        <v>8.1999999999999993</v>
      </c>
      <c r="P6" s="214" t="s">
        <v>14</v>
      </c>
      <c r="Q6" s="303"/>
      <c r="R6" s="562"/>
      <c r="S6" s="322" t="s">
        <v>170</v>
      </c>
      <c r="T6" s="322"/>
      <c r="U6" s="174" t="s">
        <v>539</v>
      </c>
      <c r="V6" s="301"/>
      <c r="W6" s="171" t="s">
        <v>163</v>
      </c>
      <c r="X6" s="563">
        <v>131.77508544921875</v>
      </c>
      <c r="Y6" s="564"/>
      <c r="Z6" s="565"/>
    </row>
    <row r="7" spans="2:27" ht="7.5" customHeight="1" x14ac:dyDescent="0.15">
      <c r="B7" s="541" t="s">
        <v>171</v>
      </c>
      <c r="C7" s="541"/>
      <c r="D7" s="542" t="s">
        <v>574</v>
      </c>
      <c r="E7" s="542"/>
      <c r="F7" s="175"/>
      <c r="G7" s="175"/>
      <c r="H7" s="175"/>
      <c r="I7" s="175"/>
      <c r="J7" s="175"/>
      <c r="K7" s="175"/>
      <c r="L7" s="175"/>
      <c r="M7" s="175"/>
      <c r="N7" s="175"/>
      <c r="O7" s="175"/>
      <c r="P7" s="175"/>
      <c r="Q7" s="175"/>
      <c r="R7" s="175"/>
      <c r="S7" s="175"/>
      <c r="T7" s="175"/>
      <c r="U7" s="175"/>
      <c r="V7" s="175"/>
      <c r="W7" s="175"/>
      <c r="X7" s="176"/>
      <c r="Y7" s="176"/>
      <c r="Z7" s="177"/>
    </row>
    <row r="8" spans="2:27" ht="21.75" customHeight="1" x14ac:dyDescent="0.15">
      <c r="B8" s="541"/>
      <c r="C8" s="541"/>
      <c r="D8" s="542"/>
      <c r="E8" s="542"/>
      <c r="F8" s="178"/>
      <c r="G8" s="543" t="s">
        <v>172</v>
      </c>
      <c r="H8" s="544"/>
      <c r="I8" s="549" t="s">
        <v>173</v>
      </c>
      <c r="J8" s="179" t="s">
        <v>174</v>
      </c>
      <c r="K8" s="180" t="s">
        <v>175</v>
      </c>
      <c r="L8" s="552">
        <v>51</v>
      </c>
      <c r="M8" s="553"/>
      <c r="N8" s="219" t="s">
        <v>176</v>
      </c>
      <c r="O8" s="560">
        <v>7</v>
      </c>
      <c r="P8" s="560"/>
      <c r="Q8" s="219" t="s">
        <v>177</v>
      </c>
      <c r="R8" s="552">
        <v>0</v>
      </c>
      <c r="S8" s="553"/>
      <c r="T8" s="543" t="s">
        <v>178</v>
      </c>
      <c r="U8" s="544"/>
      <c r="V8" s="543" t="s">
        <v>179</v>
      </c>
      <c r="W8" s="544"/>
      <c r="X8" s="530">
        <v>0</v>
      </c>
      <c r="Y8" s="531"/>
      <c r="Z8" s="178"/>
      <c r="AA8" s="97"/>
    </row>
    <row r="9" spans="2:27" ht="10.9" customHeight="1" x14ac:dyDescent="0.15">
      <c r="B9" s="541"/>
      <c r="C9" s="541"/>
      <c r="D9" s="542"/>
      <c r="E9" s="542"/>
      <c r="F9" s="178"/>
      <c r="G9" s="545"/>
      <c r="H9" s="546"/>
      <c r="I9" s="550"/>
      <c r="J9" s="556" t="s">
        <v>180</v>
      </c>
      <c r="K9" s="558" t="s">
        <v>175</v>
      </c>
      <c r="L9" s="530">
        <v>10</v>
      </c>
      <c r="M9" s="531"/>
      <c r="N9" s="556" t="s">
        <v>176</v>
      </c>
      <c r="O9" s="530">
        <v>0</v>
      </c>
      <c r="P9" s="531"/>
      <c r="Q9" s="556" t="s">
        <v>177</v>
      </c>
      <c r="R9" s="530">
        <v>0</v>
      </c>
      <c r="S9" s="531"/>
      <c r="T9" s="545"/>
      <c r="U9" s="546"/>
      <c r="V9" s="547"/>
      <c r="W9" s="548"/>
      <c r="X9" s="554"/>
      <c r="Y9" s="555"/>
      <c r="Z9" s="178"/>
      <c r="AA9" s="97"/>
    </row>
    <row r="10" spans="2:27" ht="10.9" customHeight="1" x14ac:dyDescent="0.15">
      <c r="B10" s="541"/>
      <c r="C10" s="541"/>
      <c r="D10" s="542"/>
      <c r="E10" s="542"/>
      <c r="F10" s="178"/>
      <c r="G10" s="545"/>
      <c r="H10" s="546"/>
      <c r="I10" s="550"/>
      <c r="J10" s="557"/>
      <c r="K10" s="559"/>
      <c r="L10" s="532"/>
      <c r="M10" s="533"/>
      <c r="N10" s="557"/>
      <c r="O10" s="532"/>
      <c r="P10" s="533"/>
      <c r="Q10" s="557"/>
      <c r="R10" s="532"/>
      <c r="S10" s="533"/>
      <c r="T10" s="545"/>
      <c r="U10" s="546"/>
      <c r="V10" s="534" t="s">
        <v>181</v>
      </c>
      <c r="W10" s="535"/>
      <c r="X10" s="530">
        <v>0</v>
      </c>
      <c r="Y10" s="531"/>
      <c r="Z10" s="178"/>
      <c r="AA10" s="97"/>
    </row>
    <row r="11" spans="2:27" ht="21.75" customHeight="1" x14ac:dyDescent="0.15">
      <c r="B11" s="541"/>
      <c r="C11" s="541"/>
      <c r="D11" s="542"/>
      <c r="E11" s="542"/>
      <c r="F11" s="178"/>
      <c r="G11" s="547"/>
      <c r="H11" s="548"/>
      <c r="I11" s="551"/>
      <c r="J11" s="219" t="s">
        <v>182</v>
      </c>
      <c r="K11" s="180" t="s">
        <v>175</v>
      </c>
      <c r="L11" s="538">
        <v>1</v>
      </c>
      <c r="M11" s="539"/>
      <c r="N11" s="219" t="s">
        <v>176</v>
      </c>
      <c r="O11" s="540">
        <v>0</v>
      </c>
      <c r="P11" s="540"/>
      <c r="Q11" s="219" t="s">
        <v>177</v>
      </c>
      <c r="R11" s="538">
        <v>0</v>
      </c>
      <c r="S11" s="539"/>
      <c r="T11" s="547"/>
      <c r="U11" s="548"/>
      <c r="V11" s="536"/>
      <c r="W11" s="537"/>
      <c r="X11" s="532"/>
      <c r="Y11" s="533"/>
      <c r="Z11" s="178"/>
      <c r="AA11" s="97"/>
    </row>
    <row r="12" spans="2:27" ht="21.75" customHeight="1" x14ac:dyDescent="0.15">
      <c r="B12" s="318" t="s">
        <v>183</v>
      </c>
      <c r="C12" s="178"/>
      <c r="D12" s="181"/>
      <c r="E12" s="181"/>
      <c r="F12" s="178"/>
      <c r="G12" s="178"/>
      <c r="H12" s="178"/>
      <c r="I12" s="178"/>
      <c r="J12" s="178"/>
      <c r="K12" s="178"/>
      <c r="L12" s="178"/>
      <c r="M12" s="178"/>
      <c r="N12" s="178"/>
      <c r="O12" s="178"/>
      <c r="P12" s="178"/>
      <c r="Q12" s="178"/>
      <c r="R12" s="178"/>
      <c r="S12" s="178"/>
      <c r="T12" s="178"/>
      <c r="U12" s="178"/>
      <c r="V12" s="178"/>
      <c r="W12" s="178"/>
      <c r="X12" s="178"/>
      <c r="Y12" s="178"/>
      <c r="Z12" s="178"/>
      <c r="AA12" s="97"/>
    </row>
    <row r="13" spans="2:27" ht="21.75" customHeight="1" x14ac:dyDescent="0.15">
      <c r="B13" s="319"/>
      <c r="C13" s="178"/>
      <c r="D13" s="181"/>
      <c r="E13" s="181"/>
      <c r="F13" s="178"/>
      <c r="G13" s="178"/>
      <c r="H13" s="178"/>
      <c r="I13" s="178"/>
      <c r="J13" s="178"/>
      <c r="K13" s="178"/>
      <c r="L13" s="178"/>
      <c r="M13" s="178"/>
      <c r="N13" s="178"/>
      <c r="O13" s="178"/>
      <c r="P13" s="178"/>
      <c r="Q13" s="178"/>
      <c r="R13" s="178"/>
      <c r="S13" s="178"/>
      <c r="T13" s="178"/>
      <c r="U13" s="178"/>
      <c r="V13" s="182"/>
      <c r="W13" s="182"/>
      <c r="X13" s="182"/>
      <c r="Y13" s="182"/>
      <c r="Z13" s="178"/>
      <c r="AA13" s="97"/>
    </row>
    <row r="14" spans="2:27" ht="21.75" customHeight="1" x14ac:dyDescent="0.15">
      <c r="B14" s="319"/>
      <c r="C14" s="178"/>
      <c r="D14" s="181"/>
      <c r="E14" s="181"/>
      <c r="F14" s="178"/>
      <c r="G14" s="178"/>
      <c r="H14" s="178"/>
      <c r="I14" s="178"/>
      <c r="J14" s="178"/>
      <c r="K14" s="178"/>
      <c r="L14" s="178"/>
      <c r="M14" s="178"/>
      <c r="N14" s="178"/>
      <c r="O14" s="178"/>
      <c r="P14" s="178"/>
      <c r="Q14" s="178"/>
      <c r="R14" s="178"/>
      <c r="S14" s="178"/>
      <c r="T14" s="182"/>
      <c r="U14" s="182"/>
      <c r="V14" s="183"/>
      <c r="W14" s="183"/>
      <c r="X14" s="183"/>
      <c r="Y14" s="183"/>
      <c r="Z14" s="184"/>
      <c r="AA14" s="97"/>
    </row>
    <row r="15" spans="2:27" ht="21.75" customHeight="1" x14ac:dyDescent="0.15">
      <c r="B15" s="319"/>
      <c r="C15" s="178"/>
      <c r="D15" s="181"/>
      <c r="E15" s="181"/>
      <c r="F15" s="178"/>
      <c r="G15" s="178"/>
      <c r="H15" s="178"/>
      <c r="I15" s="178"/>
      <c r="J15" s="178"/>
      <c r="K15" s="178"/>
      <c r="L15" s="178"/>
      <c r="M15" s="178"/>
      <c r="N15" s="178"/>
      <c r="O15" s="178"/>
      <c r="P15" s="178"/>
      <c r="Q15" s="178"/>
      <c r="R15" s="178"/>
      <c r="S15" s="178"/>
      <c r="T15" s="182"/>
      <c r="U15" s="182"/>
      <c r="V15" s="178"/>
      <c r="W15" s="178"/>
      <c r="X15" s="185"/>
      <c r="Y15" s="185"/>
      <c r="Z15" s="184"/>
    </row>
    <row r="16" spans="2:27" ht="21.75" customHeight="1" x14ac:dyDescent="0.15">
      <c r="B16" s="319"/>
      <c r="C16" s="178"/>
      <c r="D16" s="181"/>
      <c r="E16" s="181"/>
      <c r="F16" s="178"/>
      <c r="G16" s="178"/>
      <c r="H16" s="178"/>
      <c r="I16" s="178"/>
      <c r="J16" s="178"/>
      <c r="K16" s="178"/>
      <c r="L16" s="178"/>
      <c r="M16" s="178"/>
      <c r="N16" s="178"/>
      <c r="O16" s="178"/>
      <c r="P16" s="178"/>
      <c r="Q16" s="178"/>
      <c r="R16" s="178"/>
      <c r="S16" s="178"/>
      <c r="T16" s="186"/>
      <c r="U16" s="186"/>
      <c r="V16" s="186"/>
      <c r="W16" s="186"/>
      <c r="X16" s="186"/>
      <c r="Y16" s="186"/>
      <c r="Z16" s="184"/>
    </row>
    <row r="17" spans="2:26" ht="21.75" customHeight="1" x14ac:dyDescent="0.15">
      <c r="B17" s="319"/>
      <c r="C17" s="178"/>
      <c r="D17" s="181"/>
      <c r="E17" s="181"/>
      <c r="F17" s="178"/>
      <c r="G17" s="178"/>
      <c r="H17" s="178"/>
      <c r="I17" s="178"/>
      <c r="J17" s="178"/>
      <c r="K17" s="178"/>
      <c r="L17" s="178"/>
      <c r="M17" s="178"/>
      <c r="N17" s="178"/>
      <c r="O17" s="178"/>
      <c r="P17" s="178"/>
      <c r="Q17" s="178"/>
      <c r="R17" s="178"/>
      <c r="S17" s="178"/>
      <c r="T17" s="178"/>
      <c r="U17" s="178"/>
      <c r="V17" s="182"/>
      <c r="W17" s="182"/>
      <c r="X17" s="182"/>
      <c r="Y17" s="182"/>
      <c r="Z17" s="184"/>
    </row>
    <row r="18" spans="2:26" ht="21.75" customHeight="1" x14ac:dyDescent="0.15">
      <c r="B18" s="319"/>
      <c r="C18" s="178"/>
      <c r="D18" s="181"/>
      <c r="E18" s="181"/>
      <c r="F18" s="178"/>
      <c r="G18" s="178"/>
      <c r="H18" s="178"/>
      <c r="I18" s="178"/>
      <c r="J18" s="178"/>
      <c r="K18" s="178"/>
      <c r="L18" s="178"/>
      <c r="M18" s="178"/>
      <c r="N18" s="178"/>
      <c r="O18" s="178"/>
      <c r="P18" s="178"/>
      <c r="Q18" s="178"/>
      <c r="R18" s="178"/>
      <c r="S18" s="178"/>
      <c r="T18" s="178"/>
      <c r="U18" s="178"/>
      <c r="V18" s="178"/>
      <c r="W18" s="178"/>
      <c r="X18" s="185"/>
      <c r="Y18" s="185"/>
      <c r="Z18" s="184"/>
    </row>
    <row r="19" spans="2:26" ht="21.75" customHeight="1" x14ac:dyDescent="0.15">
      <c r="B19" s="319"/>
      <c r="C19" s="178"/>
      <c r="D19" s="181"/>
      <c r="E19" s="181"/>
      <c r="F19" s="178"/>
      <c r="G19" s="178"/>
      <c r="H19" s="178"/>
      <c r="I19" s="178"/>
      <c r="J19" s="178"/>
      <c r="K19" s="178"/>
      <c r="L19" s="178"/>
      <c r="M19" s="178"/>
      <c r="N19" s="178"/>
      <c r="O19" s="178"/>
      <c r="P19" s="178"/>
      <c r="Q19" s="178"/>
      <c r="R19" s="178"/>
      <c r="S19" s="178"/>
      <c r="T19" s="178"/>
      <c r="U19" s="178"/>
      <c r="V19" s="178"/>
      <c r="W19" s="178"/>
      <c r="X19" s="185"/>
      <c r="Y19" s="185"/>
      <c r="Z19" s="184"/>
    </row>
    <row r="20" spans="2:26" ht="21.75" customHeight="1" x14ac:dyDescent="0.15">
      <c r="B20" s="319"/>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7"/>
    </row>
    <row r="21" spans="2:26" ht="21.75" customHeight="1" x14ac:dyDescent="0.15">
      <c r="B21" s="319"/>
      <c r="C21" s="182"/>
      <c r="D21" s="182"/>
      <c r="E21" s="182"/>
      <c r="F21" s="182"/>
      <c r="G21" s="182"/>
      <c r="H21" s="188"/>
      <c r="I21" s="182"/>
      <c r="J21" s="182"/>
      <c r="K21" s="182"/>
      <c r="L21" s="182"/>
      <c r="M21" s="188"/>
      <c r="N21" s="188"/>
      <c r="O21" s="188"/>
      <c r="P21" s="182"/>
      <c r="Q21" s="188"/>
      <c r="R21" s="182"/>
      <c r="S21" s="182"/>
      <c r="T21" s="182"/>
      <c r="U21" s="182"/>
      <c r="V21" s="182"/>
      <c r="W21" s="182"/>
      <c r="X21" s="182"/>
      <c r="Y21" s="182"/>
      <c r="Z21" s="189"/>
    </row>
    <row r="22" spans="2:26" ht="21.75" customHeight="1" x14ac:dyDescent="0.15">
      <c r="B22" s="319"/>
      <c r="C22" s="182"/>
      <c r="D22" s="182"/>
      <c r="E22" s="182"/>
      <c r="F22" s="182"/>
      <c r="G22" s="182"/>
      <c r="H22" s="188"/>
      <c r="I22" s="182"/>
      <c r="J22" s="182"/>
      <c r="K22" s="182"/>
      <c r="L22" s="182"/>
      <c r="M22" s="188"/>
      <c r="N22" s="188"/>
      <c r="O22" s="188"/>
      <c r="P22" s="182"/>
      <c r="Q22" s="188"/>
      <c r="R22" s="182"/>
      <c r="S22" s="182"/>
      <c r="T22" s="182"/>
      <c r="U22" s="182"/>
      <c r="V22" s="182"/>
      <c r="W22" s="182"/>
      <c r="X22" s="182"/>
      <c r="Y22" s="182"/>
      <c r="Z22" s="189"/>
    </row>
    <row r="23" spans="2:26" ht="21.75" customHeight="1" x14ac:dyDescent="0.15">
      <c r="B23" s="319"/>
      <c r="C23" s="188"/>
      <c r="D23" s="182"/>
      <c r="E23" s="182"/>
      <c r="F23" s="188"/>
      <c r="G23" s="188"/>
      <c r="H23" s="182"/>
      <c r="I23" s="182"/>
      <c r="J23" s="182"/>
      <c r="K23" s="182"/>
      <c r="L23" s="182"/>
      <c r="M23" s="188"/>
      <c r="N23" s="188"/>
      <c r="O23" s="188"/>
      <c r="P23" s="182"/>
      <c r="Q23" s="188"/>
      <c r="R23" s="182"/>
      <c r="S23" s="182"/>
      <c r="T23" s="182"/>
      <c r="U23" s="182"/>
      <c r="V23" s="182"/>
      <c r="W23" s="182"/>
      <c r="X23" s="182"/>
      <c r="Y23" s="182"/>
      <c r="Z23" s="189"/>
    </row>
    <row r="24" spans="2:26" ht="21.75" customHeight="1" x14ac:dyDescent="0.15">
      <c r="B24" s="319"/>
      <c r="C24" s="188"/>
      <c r="D24" s="182"/>
      <c r="E24" s="182"/>
      <c r="F24" s="188"/>
      <c r="G24" s="188"/>
      <c r="H24" s="182"/>
      <c r="I24" s="182"/>
      <c r="J24" s="182"/>
      <c r="K24" s="182"/>
      <c r="L24" s="182"/>
      <c r="M24" s="188"/>
      <c r="N24" s="188"/>
      <c r="O24" s="188"/>
      <c r="P24" s="182"/>
      <c r="Q24" s="188"/>
      <c r="R24" s="182"/>
      <c r="S24" s="182"/>
      <c r="T24" s="182"/>
      <c r="U24" s="182"/>
      <c r="V24" s="182"/>
      <c r="W24" s="182"/>
      <c r="X24" s="182"/>
      <c r="Y24" s="182"/>
      <c r="Z24" s="189"/>
    </row>
    <row r="25" spans="2:26" ht="21.75" customHeight="1" x14ac:dyDescent="0.15">
      <c r="B25" s="319"/>
      <c r="C25" s="188"/>
      <c r="D25" s="182"/>
      <c r="E25" s="182"/>
      <c r="F25" s="188"/>
      <c r="G25" s="188"/>
      <c r="H25" s="182"/>
      <c r="I25" s="182"/>
      <c r="J25" s="182"/>
      <c r="K25" s="182"/>
      <c r="L25" s="182"/>
      <c r="M25" s="188"/>
      <c r="N25" s="188"/>
      <c r="O25" s="188"/>
      <c r="P25" s="182"/>
      <c r="Q25" s="188"/>
      <c r="R25" s="182"/>
      <c r="S25" s="182"/>
      <c r="T25" s="182"/>
      <c r="U25" s="182"/>
      <c r="V25" s="182"/>
      <c r="W25" s="182"/>
      <c r="X25" s="182"/>
      <c r="Y25" s="182"/>
      <c r="Z25" s="189"/>
    </row>
    <row r="26" spans="2:26" ht="21.75" customHeight="1" x14ac:dyDescent="0.15">
      <c r="B26" s="319"/>
      <c r="C26" s="188"/>
      <c r="D26" s="182"/>
      <c r="E26" s="182"/>
      <c r="F26" s="188"/>
      <c r="G26" s="188"/>
      <c r="H26" s="182"/>
      <c r="I26" s="182"/>
      <c r="J26" s="182"/>
      <c r="K26" s="182"/>
      <c r="L26" s="182"/>
      <c r="M26" s="188"/>
      <c r="N26" s="188"/>
      <c r="O26" s="188"/>
      <c r="P26" s="182"/>
      <c r="Q26" s="188"/>
      <c r="R26" s="182"/>
      <c r="S26" s="182"/>
      <c r="T26" s="182"/>
      <c r="U26" s="182"/>
      <c r="V26" s="182"/>
      <c r="W26" s="182"/>
      <c r="X26" s="182"/>
      <c r="Y26" s="182"/>
      <c r="Z26" s="189"/>
    </row>
    <row r="27" spans="2:26" ht="21.75" customHeight="1" x14ac:dyDescent="0.15">
      <c r="B27" s="319"/>
      <c r="C27" s="188"/>
      <c r="D27" s="182"/>
      <c r="E27" s="182"/>
      <c r="F27" s="188"/>
      <c r="G27" s="188"/>
      <c r="H27" s="182"/>
      <c r="I27" s="182"/>
      <c r="J27" s="182"/>
      <c r="K27" s="182"/>
      <c r="L27" s="182"/>
      <c r="M27" s="188"/>
      <c r="N27" s="188"/>
      <c r="O27" s="188"/>
      <c r="P27" s="182"/>
      <c r="Q27" s="188"/>
      <c r="R27" s="182"/>
      <c r="S27" s="182"/>
      <c r="T27" s="182"/>
      <c r="U27" s="182"/>
      <c r="V27" s="182"/>
      <c r="W27" s="182"/>
      <c r="X27" s="182"/>
      <c r="Y27" s="182"/>
      <c r="Z27" s="189"/>
    </row>
    <row r="28" spans="2:26" ht="21.75" customHeight="1" x14ac:dyDescent="0.15">
      <c r="B28" s="319"/>
      <c r="C28" s="188"/>
      <c r="D28" s="182"/>
      <c r="E28" s="182"/>
      <c r="F28" s="190"/>
      <c r="G28" s="191"/>
      <c r="H28" s="191"/>
      <c r="I28" s="191"/>
      <c r="J28" s="191"/>
      <c r="K28" s="191"/>
      <c r="L28" s="182"/>
      <c r="M28" s="188"/>
      <c r="N28" s="188"/>
      <c r="O28" s="188"/>
      <c r="P28" s="182"/>
      <c r="Q28" s="191"/>
      <c r="R28" s="183"/>
      <c r="S28" s="183"/>
      <c r="T28" s="183"/>
      <c r="U28" s="183"/>
      <c r="V28" s="183"/>
      <c r="W28" s="183"/>
      <c r="X28" s="183"/>
      <c r="Y28" s="183"/>
      <c r="Z28" s="192"/>
    </row>
    <row r="29" spans="2:26" ht="47.25" customHeight="1" x14ac:dyDescent="0.15">
      <c r="B29" s="377"/>
      <c r="C29" s="193"/>
      <c r="D29" s="193"/>
      <c r="E29" s="194"/>
      <c r="F29" s="195"/>
      <c r="G29" s="193"/>
      <c r="H29" s="193"/>
      <c r="I29" s="193"/>
      <c r="J29" s="529" t="s">
        <v>184</v>
      </c>
      <c r="K29" s="529"/>
      <c r="L29" s="529"/>
      <c r="M29" s="529"/>
      <c r="N29" s="529"/>
      <c r="O29" s="529"/>
      <c r="P29" s="529"/>
      <c r="Q29" s="529" t="s">
        <v>185</v>
      </c>
      <c r="R29" s="529"/>
      <c r="S29" s="529"/>
      <c r="T29" s="529"/>
      <c r="U29" s="529"/>
      <c r="V29" s="529"/>
      <c r="W29" s="529"/>
      <c r="X29" s="529"/>
      <c r="Y29" s="529"/>
      <c r="Z29" s="196"/>
    </row>
    <row r="30" spans="2:26" ht="15" customHeight="1" x14ac:dyDescent="0.15">
      <c r="C30" s="243"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dataValidations count="1">
    <dataValidation allowBlank="1" showInputMessage="1" showErrorMessage="1" prompt="緯度を小数点以下５桁まで入力する。" sqref="X3:Z6" xr:uid="{E3EE877F-BE53-4654-A84E-B2151D1131E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E03FBA4-D464-4903-A3EB-D1797EC05B1C}">
          <x14:formula1>
            <xm:f>'(参考)リスト'!$G$16:$G$19</xm:f>
          </x14:formula1>
          <xm:sqref>D7:E11</xm:sqref>
        </x14:dataValidation>
        <x14:dataValidation type="list" allowBlank="1" showInputMessage="1" showErrorMessage="1" xr:uid="{F4215397-1A5F-49AE-8A4C-F15C3EE28C34}">
          <x14:formula1>
            <xm:f>'(参考)リスト'!$E$6:$E$10</xm:f>
          </x14:formula1>
          <xm:sqref>U6</xm:sqref>
        </x14:dataValidation>
        <x14:dataValidation type="list" allowBlank="1" showInputMessage="1" showErrorMessage="1" xr:uid="{B476397E-2EE6-4BA0-9690-370385A86645}">
          <x14:formula1>
            <xm:f>'(参考)リスト'!$F$6:$F$7</xm:f>
          </x14:formula1>
          <xm:sqref>U5</xm:sqref>
        </x14:dataValidation>
        <x14:dataValidation type="list" allowBlank="1" showInputMessage="1" showErrorMessage="1" xr:uid="{2BDAB0BC-5012-4F7C-983B-7F149FBFA2A1}">
          <x14:formula1>
            <xm:f>'(参考)リスト'!$D$6:$D$7</xm:f>
          </x14:formula1>
          <xm:sqref>R5:R6</xm:sqref>
        </x14:dataValidation>
        <x14:dataValidation type="list" allowBlank="1" showInputMessage="1" showErrorMessage="1" xr:uid="{8E38BEC5-16AF-4532-9701-8679DE37DB13}">
          <x14:formula1>
            <xm:f>'(参考)リスト'!$C$6:$C$11</xm:f>
          </x14:formula1>
          <xm:sqref>I5:K5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F51C2-E281-46A0-BBEB-762A257235C6}">
  <sheetPr>
    <pageSetUpPr fitToPage="1"/>
  </sheetPr>
  <dimension ref="B1:Y48"/>
  <sheetViews>
    <sheetView showGridLines="0" showZeros="0" view="pageBreakPreview" topLeftCell="D1" zoomScale="85" zoomScaleNormal="55" zoomScaleSheetLayoutView="85"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2" t="s">
        <v>190</v>
      </c>
      <c r="C2" s="602"/>
      <c r="D2" s="602"/>
      <c r="E2" s="602"/>
      <c r="F2" s="603"/>
      <c r="G2" s="603"/>
      <c r="H2" s="603"/>
      <c r="I2" s="602"/>
      <c r="J2" s="602"/>
      <c r="K2" s="602"/>
      <c r="L2" s="602"/>
      <c r="M2" s="602"/>
      <c r="N2" s="602"/>
      <c r="O2" s="602"/>
      <c r="P2" s="602"/>
      <c r="Q2" s="602"/>
      <c r="R2" s="602"/>
      <c r="S2" s="602"/>
      <c r="T2" s="602"/>
      <c r="U2" s="602"/>
      <c r="V2" s="602"/>
      <c r="W2" s="602"/>
      <c r="X2" s="602"/>
      <c r="Y2" s="182"/>
    </row>
    <row r="3" spans="2:25" ht="20.100000000000001" customHeight="1" x14ac:dyDescent="0.15">
      <c r="B3" s="368" t="s">
        <v>2</v>
      </c>
      <c r="C3" s="379"/>
      <c r="D3" s="379"/>
      <c r="E3" s="379"/>
      <c r="F3" s="604" t="s">
        <v>540</v>
      </c>
      <c r="G3" s="604"/>
      <c r="H3" s="604"/>
      <c r="I3" s="286" t="s">
        <v>3</v>
      </c>
      <c r="J3" s="287"/>
      <c r="K3" s="316" t="s">
        <v>526</v>
      </c>
      <c r="L3" s="311"/>
      <c r="M3" s="311"/>
      <c r="N3" s="317"/>
      <c r="O3" s="320" t="s">
        <v>191</v>
      </c>
      <c r="P3" s="605" t="s">
        <v>530</v>
      </c>
      <c r="Q3" s="572"/>
      <c r="R3" s="572"/>
      <c r="S3" s="606"/>
      <c r="T3" s="543" t="s">
        <v>192</v>
      </c>
      <c r="U3" s="607"/>
      <c r="V3" s="607"/>
      <c r="W3" s="544"/>
      <c r="X3" s="611">
        <v>45944</v>
      </c>
      <c r="Y3" s="612"/>
    </row>
    <row r="4" spans="2:25" ht="20.100000000000001" customHeight="1" x14ac:dyDescent="0.15">
      <c r="B4" s="312" t="s">
        <v>109</v>
      </c>
      <c r="C4" s="313"/>
      <c r="D4" s="313"/>
      <c r="E4" s="313"/>
      <c r="F4" s="615" t="s">
        <v>524</v>
      </c>
      <c r="G4" s="615"/>
      <c r="H4" s="615"/>
      <c r="I4" s="616" t="s">
        <v>110</v>
      </c>
      <c r="J4" s="617"/>
      <c r="K4" s="316" t="s">
        <v>528</v>
      </c>
      <c r="L4" s="311"/>
      <c r="M4" s="311"/>
      <c r="N4" s="317"/>
      <c r="O4" s="315"/>
      <c r="P4" s="618" t="s">
        <v>532</v>
      </c>
      <c r="Q4" s="573"/>
      <c r="R4" s="573"/>
      <c r="S4" s="610"/>
      <c r="T4" s="608"/>
      <c r="U4" s="609"/>
      <c r="V4" s="609"/>
      <c r="W4" s="610"/>
      <c r="X4" s="613"/>
      <c r="Y4" s="614"/>
    </row>
    <row r="5" spans="2:25" ht="15" customHeight="1" x14ac:dyDescent="0.15">
      <c r="B5" s="319" t="s">
        <v>193</v>
      </c>
      <c r="C5" s="582" t="s">
        <v>194</v>
      </c>
      <c r="D5" s="583"/>
      <c r="E5" s="584" t="s">
        <v>195</v>
      </c>
      <c r="F5" s="584" t="s">
        <v>196</v>
      </c>
      <c r="G5" s="586" t="s">
        <v>197</v>
      </c>
      <c r="H5" s="587"/>
      <c r="I5" s="368" t="s">
        <v>198</v>
      </c>
      <c r="J5" s="379"/>
      <c r="K5" s="379"/>
      <c r="L5" s="379"/>
      <c r="M5" s="379"/>
      <c r="N5" s="380"/>
      <c r="O5" s="197" t="s">
        <v>199</v>
      </c>
      <c r="P5" s="566" t="s">
        <v>200</v>
      </c>
      <c r="Q5" s="590"/>
      <c r="R5" s="590"/>
      <c r="S5" s="591"/>
      <c r="T5" s="586" t="s">
        <v>201</v>
      </c>
      <c r="U5" s="594"/>
      <c r="V5" s="594"/>
      <c r="W5" s="594"/>
      <c r="X5" s="587"/>
      <c r="Y5" s="596" t="s">
        <v>202</v>
      </c>
    </row>
    <row r="6" spans="2:25" ht="15" customHeight="1" x14ac:dyDescent="0.15">
      <c r="B6" s="319"/>
      <c r="C6" s="582"/>
      <c r="D6" s="583"/>
      <c r="E6" s="584"/>
      <c r="F6" s="584"/>
      <c r="G6" s="588"/>
      <c r="H6" s="589"/>
      <c r="I6" s="312"/>
      <c r="J6" s="313"/>
      <c r="K6" s="313"/>
      <c r="L6" s="313"/>
      <c r="M6" s="313"/>
      <c r="N6" s="314"/>
      <c r="O6" s="198">
        <v>44099</v>
      </c>
      <c r="P6" s="567"/>
      <c r="Q6" s="592"/>
      <c r="R6" s="592"/>
      <c r="S6" s="593"/>
      <c r="T6" s="588"/>
      <c r="U6" s="595"/>
      <c r="V6" s="595"/>
      <c r="W6" s="595"/>
      <c r="X6" s="589"/>
      <c r="Y6" s="584"/>
    </row>
    <row r="7" spans="2:25" ht="16.149999999999999" customHeight="1" x14ac:dyDescent="0.15">
      <c r="B7" s="319"/>
      <c r="C7" s="582"/>
      <c r="D7" s="583"/>
      <c r="E7" s="584"/>
      <c r="F7" s="584"/>
      <c r="G7" s="541" t="s">
        <v>203</v>
      </c>
      <c r="H7" s="541" t="s">
        <v>204</v>
      </c>
      <c r="I7" s="599" t="s">
        <v>205</v>
      </c>
      <c r="J7" s="599" t="s">
        <v>206</v>
      </c>
      <c r="K7" s="580"/>
      <c r="L7" s="580"/>
      <c r="M7" s="600" t="s">
        <v>207</v>
      </c>
      <c r="N7" s="601" t="s">
        <v>208</v>
      </c>
      <c r="O7" s="599" t="s">
        <v>209</v>
      </c>
      <c r="P7" s="350" t="s">
        <v>210</v>
      </c>
      <c r="Q7" s="580"/>
      <c r="R7" s="541" t="s">
        <v>211</v>
      </c>
      <c r="S7" s="541" t="s">
        <v>212</v>
      </c>
      <c r="T7" s="581" t="s">
        <v>213</v>
      </c>
      <c r="U7" s="541" t="s">
        <v>214</v>
      </c>
      <c r="V7" s="580"/>
      <c r="W7" s="580"/>
      <c r="X7" s="580"/>
      <c r="Y7" s="584"/>
    </row>
    <row r="8" spans="2:25" ht="16.149999999999999" customHeight="1" x14ac:dyDescent="0.15">
      <c r="B8" s="319"/>
      <c r="C8" s="312"/>
      <c r="D8" s="314"/>
      <c r="E8" s="585"/>
      <c r="F8" s="585"/>
      <c r="G8" s="598"/>
      <c r="H8" s="598"/>
      <c r="I8" s="580"/>
      <c r="J8" s="580"/>
      <c r="K8" s="580"/>
      <c r="L8" s="580"/>
      <c r="M8" s="580"/>
      <c r="N8" s="580"/>
      <c r="O8" s="580"/>
      <c r="P8" s="199" t="s">
        <v>215</v>
      </c>
      <c r="Q8" s="199" t="s">
        <v>216</v>
      </c>
      <c r="R8" s="580"/>
      <c r="S8" s="580"/>
      <c r="T8" s="580"/>
      <c r="U8" s="580"/>
      <c r="V8" s="580"/>
      <c r="W8" s="580"/>
      <c r="X8" s="580"/>
      <c r="Y8" s="597"/>
    </row>
    <row r="9" spans="2:25" ht="15.75" customHeight="1" x14ac:dyDescent="0.15">
      <c r="B9" s="319"/>
      <c r="C9" s="576">
        <v>1</v>
      </c>
      <c r="D9" s="577"/>
      <c r="E9" s="209">
        <v>1</v>
      </c>
      <c r="F9" s="245">
        <v>0.9</v>
      </c>
      <c r="G9" s="209" t="s">
        <v>542</v>
      </c>
      <c r="H9" s="209" t="s">
        <v>543</v>
      </c>
      <c r="I9" s="209" t="s">
        <v>544</v>
      </c>
      <c r="J9" s="293" t="s">
        <v>414</v>
      </c>
      <c r="K9" s="293"/>
      <c r="L9" s="293"/>
      <c r="M9" s="209" t="s">
        <v>545</v>
      </c>
      <c r="N9" s="209" t="s">
        <v>545</v>
      </c>
      <c r="O9" s="209" t="s">
        <v>546</v>
      </c>
      <c r="P9" s="209" t="s">
        <v>497</v>
      </c>
      <c r="Q9" s="209" t="s">
        <v>546</v>
      </c>
      <c r="R9" s="209" t="s">
        <v>547</v>
      </c>
      <c r="S9" s="209" t="s">
        <v>548</v>
      </c>
      <c r="T9" s="209" t="s">
        <v>549</v>
      </c>
      <c r="U9" s="293" t="s">
        <v>550</v>
      </c>
      <c r="V9" s="578"/>
      <c r="W9" s="578"/>
      <c r="X9" s="578"/>
      <c r="Y9" s="209"/>
    </row>
    <row r="10" spans="2:25" ht="15.95" customHeight="1" x14ac:dyDescent="0.15">
      <c r="B10" s="319"/>
      <c r="C10" s="576">
        <v>1</v>
      </c>
      <c r="D10" s="577"/>
      <c r="E10" s="209">
        <v>2</v>
      </c>
      <c r="F10" s="245">
        <v>0.91</v>
      </c>
      <c r="G10" s="209" t="s">
        <v>542</v>
      </c>
      <c r="H10" s="209" t="s">
        <v>551</v>
      </c>
      <c r="I10" s="209" t="s">
        <v>442</v>
      </c>
      <c r="J10" s="293" t="s">
        <v>448</v>
      </c>
      <c r="K10" s="293"/>
      <c r="L10" s="293"/>
      <c r="M10" s="209" t="s">
        <v>497</v>
      </c>
      <c r="N10" s="209" t="s">
        <v>552</v>
      </c>
      <c r="O10" s="209" t="s">
        <v>553</v>
      </c>
      <c r="P10" s="209" t="s">
        <v>497</v>
      </c>
      <c r="Q10" s="209" t="s">
        <v>554</v>
      </c>
      <c r="R10" s="209" t="s">
        <v>547</v>
      </c>
      <c r="S10" s="209" t="s">
        <v>547</v>
      </c>
      <c r="T10" s="209" t="s">
        <v>555</v>
      </c>
      <c r="U10" s="293" t="s">
        <v>497</v>
      </c>
      <c r="V10" s="578"/>
      <c r="W10" s="578"/>
      <c r="X10" s="578"/>
      <c r="Y10" s="244"/>
    </row>
    <row r="11" spans="2:25" ht="15.95" customHeight="1" x14ac:dyDescent="0.15">
      <c r="B11" s="319"/>
      <c r="C11" s="576">
        <v>1</v>
      </c>
      <c r="D11" s="577"/>
      <c r="E11" s="209">
        <v>3</v>
      </c>
      <c r="F11" s="245">
        <v>3.13</v>
      </c>
      <c r="G11" s="209" t="s">
        <v>542</v>
      </c>
      <c r="H11" s="209" t="s">
        <v>551</v>
      </c>
      <c r="I11" s="209" t="s">
        <v>544</v>
      </c>
      <c r="J11" s="293" t="s">
        <v>448</v>
      </c>
      <c r="K11" s="293"/>
      <c r="L11" s="293"/>
      <c r="M11" s="209" t="s">
        <v>556</v>
      </c>
      <c r="N11" s="209" t="s">
        <v>556</v>
      </c>
      <c r="O11" s="209" t="s">
        <v>546</v>
      </c>
      <c r="P11" s="209" t="s">
        <v>497</v>
      </c>
      <c r="Q11" s="209" t="s">
        <v>554</v>
      </c>
      <c r="R11" s="209" t="s">
        <v>547</v>
      </c>
      <c r="S11" s="209" t="s">
        <v>547</v>
      </c>
      <c r="T11" s="209" t="s">
        <v>555</v>
      </c>
      <c r="U11" s="293" t="s">
        <v>497</v>
      </c>
      <c r="V11" s="578"/>
      <c r="W11" s="578"/>
      <c r="X11" s="578"/>
      <c r="Y11" s="209" t="s">
        <v>557</v>
      </c>
    </row>
    <row r="12" spans="2:25" ht="15.95" customHeight="1" x14ac:dyDescent="0.15">
      <c r="B12" s="319"/>
      <c r="C12" s="576">
        <v>2</v>
      </c>
      <c r="D12" s="577"/>
      <c r="E12" s="209">
        <v>1</v>
      </c>
      <c r="F12" s="245">
        <v>3.7</v>
      </c>
      <c r="G12" s="209" t="s">
        <v>542</v>
      </c>
      <c r="H12" s="209" t="s">
        <v>543</v>
      </c>
      <c r="I12" s="209" t="s">
        <v>544</v>
      </c>
      <c r="J12" s="293" t="s">
        <v>414</v>
      </c>
      <c r="K12" s="293"/>
      <c r="L12" s="293"/>
      <c r="M12" s="209" t="s">
        <v>558</v>
      </c>
      <c r="N12" s="209" t="s">
        <v>558</v>
      </c>
      <c r="O12" s="209" t="s">
        <v>546</v>
      </c>
      <c r="P12" s="209" t="s">
        <v>497</v>
      </c>
      <c r="Q12" s="209" t="s">
        <v>546</v>
      </c>
      <c r="R12" s="209" t="s">
        <v>547</v>
      </c>
      <c r="S12" s="209" t="s">
        <v>548</v>
      </c>
      <c r="T12" s="209" t="s">
        <v>549</v>
      </c>
      <c r="U12" s="293" t="s">
        <v>550</v>
      </c>
      <c r="V12" s="578"/>
      <c r="W12" s="578"/>
      <c r="X12" s="578"/>
      <c r="Y12" s="209"/>
    </row>
    <row r="13" spans="2:25" ht="15.95" customHeight="1" x14ac:dyDescent="0.15">
      <c r="B13" s="319"/>
      <c r="C13" s="576">
        <v>2</v>
      </c>
      <c r="D13" s="577"/>
      <c r="E13" s="209">
        <v>2</v>
      </c>
      <c r="F13" s="245">
        <v>4.1500000000000004</v>
      </c>
      <c r="G13" s="209" t="s">
        <v>542</v>
      </c>
      <c r="H13" s="209" t="s">
        <v>551</v>
      </c>
      <c r="I13" s="209" t="s">
        <v>544</v>
      </c>
      <c r="J13" s="293" t="s">
        <v>423</v>
      </c>
      <c r="K13" s="293"/>
      <c r="L13" s="293"/>
      <c r="M13" s="209" t="s">
        <v>559</v>
      </c>
      <c r="N13" s="209" t="s">
        <v>559</v>
      </c>
      <c r="O13" s="209" t="s">
        <v>546</v>
      </c>
      <c r="P13" s="209" t="s">
        <v>497</v>
      </c>
      <c r="Q13" s="209" t="s">
        <v>546</v>
      </c>
      <c r="R13" s="209" t="s">
        <v>547</v>
      </c>
      <c r="S13" s="209" t="s">
        <v>548</v>
      </c>
      <c r="T13" s="209" t="s">
        <v>549</v>
      </c>
      <c r="U13" s="293" t="s">
        <v>550</v>
      </c>
      <c r="V13" s="578"/>
      <c r="W13" s="578"/>
      <c r="X13" s="578"/>
      <c r="Y13" s="209"/>
    </row>
    <row r="14" spans="2:25" ht="15.95" customHeight="1" x14ac:dyDescent="0.15">
      <c r="B14" s="319"/>
      <c r="C14" s="576">
        <v>2</v>
      </c>
      <c r="D14" s="577"/>
      <c r="E14" s="209">
        <v>3</v>
      </c>
      <c r="F14" s="245">
        <v>3.7</v>
      </c>
      <c r="G14" s="209" t="s">
        <v>542</v>
      </c>
      <c r="H14" s="209" t="s">
        <v>560</v>
      </c>
      <c r="I14" s="209" t="s">
        <v>544</v>
      </c>
      <c r="J14" s="293" t="s">
        <v>414</v>
      </c>
      <c r="K14" s="293"/>
      <c r="L14" s="293"/>
      <c r="M14" s="209" t="s">
        <v>558</v>
      </c>
      <c r="N14" s="209" t="s">
        <v>558</v>
      </c>
      <c r="O14" s="200" t="s">
        <v>546</v>
      </c>
      <c r="P14" s="200" t="s">
        <v>497</v>
      </c>
      <c r="Q14" s="200" t="s">
        <v>546</v>
      </c>
      <c r="R14" s="209" t="s">
        <v>547</v>
      </c>
      <c r="S14" s="209" t="s">
        <v>548</v>
      </c>
      <c r="T14" s="209" t="s">
        <v>549</v>
      </c>
      <c r="U14" s="293" t="s">
        <v>550</v>
      </c>
      <c r="V14" s="578"/>
      <c r="W14" s="578"/>
      <c r="X14" s="578"/>
      <c r="Y14" s="209"/>
    </row>
    <row r="15" spans="2:25" ht="15.95" customHeight="1" x14ac:dyDescent="0.15">
      <c r="B15" s="319"/>
      <c r="C15" s="576">
        <v>2</v>
      </c>
      <c r="D15" s="577"/>
      <c r="E15" s="209">
        <v>4</v>
      </c>
      <c r="F15" s="245">
        <v>6.98</v>
      </c>
      <c r="G15" s="209" t="s">
        <v>542</v>
      </c>
      <c r="H15" s="209" t="s">
        <v>561</v>
      </c>
      <c r="I15" s="209" t="s">
        <v>544</v>
      </c>
      <c r="J15" s="293" t="s">
        <v>414</v>
      </c>
      <c r="K15" s="293"/>
      <c r="L15" s="293"/>
      <c r="M15" s="209" t="s">
        <v>562</v>
      </c>
      <c r="N15" s="209" t="s">
        <v>562</v>
      </c>
      <c r="O15" s="200" t="s">
        <v>553</v>
      </c>
      <c r="P15" s="200" t="s">
        <v>497</v>
      </c>
      <c r="Q15" s="200" t="s">
        <v>546</v>
      </c>
      <c r="R15" s="209" t="s">
        <v>547</v>
      </c>
      <c r="S15" s="209" t="s">
        <v>548</v>
      </c>
      <c r="T15" s="209" t="s">
        <v>549</v>
      </c>
      <c r="U15" s="293" t="s">
        <v>550</v>
      </c>
      <c r="V15" s="578"/>
      <c r="W15" s="578"/>
      <c r="X15" s="578"/>
      <c r="Y15" s="209" t="s">
        <v>557</v>
      </c>
    </row>
    <row r="16" spans="2:25" ht="15.95" customHeight="1" x14ac:dyDescent="0.15">
      <c r="B16" s="319"/>
      <c r="C16" s="576">
        <v>2</v>
      </c>
      <c r="D16" s="577"/>
      <c r="E16" s="209">
        <v>5</v>
      </c>
      <c r="F16" s="245">
        <v>3.55</v>
      </c>
      <c r="G16" s="209" t="s">
        <v>563</v>
      </c>
      <c r="H16" s="209" t="s">
        <v>564</v>
      </c>
      <c r="I16" s="209"/>
      <c r="J16" s="293" t="s">
        <v>448</v>
      </c>
      <c r="K16" s="293"/>
      <c r="L16" s="293"/>
      <c r="M16" s="209" t="s">
        <v>565</v>
      </c>
      <c r="N16" s="209" t="s">
        <v>565</v>
      </c>
      <c r="O16" s="200" t="s">
        <v>546</v>
      </c>
      <c r="P16" s="200"/>
      <c r="Q16" s="200"/>
      <c r="R16" s="209" t="s">
        <v>547</v>
      </c>
      <c r="S16" s="209" t="s">
        <v>547</v>
      </c>
      <c r="T16" s="209"/>
      <c r="U16" s="293" t="s">
        <v>497</v>
      </c>
      <c r="V16" s="578"/>
      <c r="W16" s="578"/>
      <c r="X16" s="578"/>
      <c r="Y16" s="209"/>
    </row>
    <row r="17" spans="2:25" ht="15.95" customHeight="1" x14ac:dyDescent="0.15">
      <c r="B17" s="319"/>
      <c r="C17" s="576">
        <v>3</v>
      </c>
      <c r="D17" s="577"/>
      <c r="E17" s="209">
        <v>1</v>
      </c>
      <c r="F17" s="245">
        <v>7</v>
      </c>
      <c r="G17" s="209" t="s">
        <v>542</v>
      </c>
      <c r="H17" s="209" t="s">
        <v>543</v>
      </c>
      <c r="I17" s="209" t="s">
        <v>544</v>
      </c>
      <c r="J17" s="373" t="s">
        <v>414</v>
      </c>
      <c r="K17" s="579"/>
      <c r="L17" s="345"/>
      <c r="M17" s="209" t="s">
        <v>566</v>
      </c>
      <c r="N17" s="209" t="s">
        <v>567</v>
      </c>
      <c r="O17" s="200" t="s">
        <v>546</v>
      </c>
      <c r="P17" s="200" t="s">
        <v>497</v>
      </c>
      <c r="Q17" s="200" t="s">
        <v>546</v>
      </c>
      <c r="R17" s="209" t="s">
        <v>547</v>
      </c>
      <c r="S17" s="209" t="s">
        <v>548</v>
      </c>
      <c r="T17" s="209" t="s">
        <v>549</v>
      </c>
      <c r="U17" s="373" t="s">
        <v>550</v>
      </c>
      <c r="V17" s="579"/>
      <c r="W17" s="579"/>
      <c r="X17" s="345"/>
      <c r="Y17" s="209" t="s">
        <v>568</v>
      </c>
    </row>
    <row r="18" spans="2:25" ht="15.95" customHeight="1" x14ac:dyDescent="0.15">
      <c r="B18" s="319"/>
      <c r="C18" s="576">
        <v>3</v>
      </c>
      <c r="D18" s="577"/>
      <c r="E18" s="209">
        <v>2</v>
      </c>
      <c r="F18" s="245">
        <v>8.32</v>
      </c>
      <c r="G18" s="209" t="s">
        <v>542</v>
      </c>
      <c r="H18" s="209" t="s">
        <v>569</v>
      </c>
      <c r="I18" s="209" t="s">
        <v>570</v>
      </c>
      <c r="J18" s="373" t="s">
        <v>406</v>
      </c>
      <c r="K18" s="579"/>
      <c r="L18" s="345"/>
      <c r="M18" s="209" t="s">
        <v>571</v>
      </c>
      <c r="N18" s="209" t="s">
        <v>572</v>
      </c>
      <c r="O18" s="200" t="s">
        <v>546</v>
      </c>
      <c r="P18" s="200" t="s">
        <v>497</v>
      </c>
      <c r="Q18" s="200" t="s">
        <v>546</v>
      </c>
      <c r="R18" s="209" t="s">
        <v>547</v>
      </c>
      <c r="S18" s="209" t="s">
        <v>548</v>
      </c>
      <c r="T18" s="209" t="s">
        <v>549</v>
      </c>
      <c r="U18" s="373" t="s">
        <v>550</v>
      </c>
      <c r="V18" s="579"/>
      <c r="W18" s="579"/>
      <c r="X18" s="345"/>
      <c r="Y18" s="209"/>
    </row>
    <row r="19" spans="2:25" ht="15.95" customHeight="1" x14ac:dyDescent="0.15">
      <c r="B19" s="319"/>
      <c r="C19" s="576">
        <v>3</v>
      </c>
      <c r="D19" s="577"/>
      <c r="E19" s="209">
        <v>3</v>
      </c>
      <c r="F19" s="245">
        <v>11.11</v>
      </c>
      <c r="G19" s="209" t="s">
        <v>542</v>
      </c>
      <c r="H19" s="209" t="s">
        <v>551</v>
      </c>
      <c r="I19" s="209" t="s">
        <v>544</v>
      </c>
      <c r="J19" s="373" t="s">
        <v>414</v>
      </c>
      <c r="K19" s="579"/>
      <c r="L19" s="345"/>
      <c r="M19" s="209" t="s">
        <v>573</v>
      </c>
      <c r="N19" s="209" t="s">
        <v>573</v>
      </c>
      <c r="O19" s="200" t="s">
        <v>553</v>
      </c>
      <c r="P19" s="200" t="s">
        <v>497</v>
      </c>
      <c r="Q19" s="200" t="s">
        <v>574</v>
      </c>
      <c r="R19" s="209" t="s">
        <v>547</v>
      </c>
      <c r="S19" s="209" t="s">
        <v>575</v>
      </c>
      <c r="T19" s="209" t="s">
        <v>549</v>
      </c>
      <c r="U19" s="373" t="s">
        <v>575</v>
      </c>
      <c r="V19" s="579"/>
      <c r="W19" s="579"/>
      <c r="X19" s="345"/>
      <c r="Y19" s="209" t="s">
        <v>557</v>
      </c>
    </row>
    <row r="20" spans="2:25" ht="15.95" customHeight="1" x14ac:dyDescent="0.15">
      <c r="B20" s="319"/>
      <c r="C20" s="576">
        <v>3</v>
      </c>
      <c r="D20" s="577"/>
      <c r="E20" s="209">
        <v>4</v>
      </c>
      <c r="F20" s="245">
        <v>7.4</v>
      </c>
      <c r="G20" s="209" t="s">
        <v>542</v>
      </c>
      <c r="H20" s="209" t="s">
        <v>551</v>
      </c>
      <c r="I20" s="209" t="s">
        <v>442</v>
      </c>
      <c r="J20" s="373" t="s">
        <v>448</v>
      </c>
      <c r="K20" s="579"/>
      <c r="L20" s="345"/>
      <c r="M20" s="209" t="s">
        <v>497</v>
      </c>
      <c r="N20" s="209" t="s">
        <v>576</v>
      </c>
      <c r="O20" s="200" t="s">
        <v>553</v>
      </c>
      <c r="P20" s="200" t="s">
        <v>497</v>
      </c>
      <c r="Q20" s="200" t="s">
        <v>554</v>
      </c>
      <c r="R20" s="209" t="s">
        <v>547</v>
      </c>
      <c r="S20" s="209" t="s">
        <v>547</v>
      </c>
      <c r="T20" s="209" t="s">
        <v>555</v>
      </c>
      <c r="U20" s="293" t="s">
        <v>497</v>
      </c>
      <c r="V20" s="578"/>
      <c r="W20" s="578"/>
      <c r="X20" s="578"/>
      <c r="Y20" s="209"/>
    </row>
    <row r="21" spans="2:25" ht="15.95" customHeight="1" x14ac:dyDescent="0.15">
      <c r="B21" s="319"/>
      <c r="C21" s="576">
        <v>3</v>
      </c>
      <c r="D21" s="577"/>
      <c r="E21" s="209">
        <v>5</v>
      </c>
      <c r="F21" s="245">
        <v>9</v>
      </c>
      <c r="G21" s="209" t="s">
        <v>542</v>
      </c>
      <c r="H21" s="209" t="s">
        <v>577</v>
      </c>
      <c r="I21" s="209" t="s">
        <v>442</v>
      </c>
      <c r="J21" s="293" t="s">
        <v>442</v>
      </c>
      <c r="K21" s="293"/>
      <c r="L21" s="293"/>
      <c r="M21" s="209" t="s">
        <v>576</v>
      </c>
      <c r="N21" s="209" t="s">
        <v>576</v>
      </c>
      <c r="O21" s="200" t="s">
        <v>553</v>
      </c>
      <c r="P21" s="200" t="s">
        <v>497</v>
      </c>
      <c r="Q21" s="200" t="s">
        <v>554</v>
      </c>
      <c r="R21" s="209" t="s">
        <v>547</v>
      </c>
      <c r="S21" s="209" t="s">
        <v>547</v>
      </c>
      <c r="T21" s="209" t="s">
        <v>578</v>
      </c>
      <c r="U21" s="293" t="s">
        <v>579</v>
      </c>
      <c r="V21" s="578"/>
      <c r="W21" s="578"/>
      <c r="X21" s="578"/>
      <c r="Y21" s="209"/>
    </row>
    <row r="22" spans="2:25" ht="15.95" customHeight="1" x14ac:dyDescent="0.15">
      <c r="B22" s="319"/>
      <c r="C22" s="576">
        <v>3</v>
      </c>
      <c r="D22" s="577"/>
      <c r="E22" s="209">
        <v>6</v>
      </c>
      <c r="F22" s="245">
        <v>9.3699999999999992</v>
      </c>
      <c r="G22" s="209" t="s">
        <v>542</v>
      </c>
      <c r="H22" s="209" t="s">
        <v>577</v>
      </c>
      <c r="I22" s="209" t="s">
        <v>442</v>
      </c>
      <c r="J22" s="293" t="s">
        <v>442</v>
      </c>
      <c r="K22" s="293"/>
      <c r="L22" s="293"/>
      <c r="M22" s="209" t="s">
        <v>580</v>
      </c>
      <c r="N22" s="209" t="s">
        <v>580</v>
      </c>
      <c r="O22" s="209" t="s">
        <v>546</v>
      </c>
      <c r="P22" s="209" t="s">
        <v>497</v>
      </c>
      <c r="Q22" s="209" t="s">
        <v>554</v>
      </c>
      <c r="R22" s="209" t="s">
        <v>547</v>
      </c>
      <c r="S22" s="209" t="s">
        <v>547</v>
      </c>
      <c r="T22" s="209" t="s">
        <v>578</v>
      </c>
      <c r="U22" s="293" t="s">
        <v>579</v>
      </c>
      <c r="V22" s="578"/>
      <c r="W22" s="578"/>
      <c r="X22" s="578"/>
      <c r="Y22" s="209"/>
    </row>
    <row r="23" spans="2:25" ht="15.95" customHeight="1" x14ac:dyDescent="0.15">
      <c r="B23" s="319"/>
      <c r="C23" s="576">
        <v>3</v>
      </c>
      <c r="D23" s="577"/>
      <c r="E23" s="209">
        <v>7</v>
      </c>
      <c r="F23" s="245">
        <v>7</v>
      </c>
      <c r="G23" s="209" t="s">
        <v>542</v>
      </c>
      <c r="H23" s="209" t="s">
        <v>560</v>
      </c>
      <c r="I23" s="209" t="s">
        <v>544</v>
      </c>
      <c r="J23" s="293" t="s">
        <v>414</v>
      </c>
      <c r="K23" s="293"/>
      <c r="L23" s="293"/>
      <c r="M23" s="209" t="s">
        <v>581</v>
      </c>
      <c r="N23" s="209" t="s">
        <v>581</v>
      </c>
      <c r="O23" s="209" t="s">
        <v>546</v>
      </c>
      <c r="P23" s="209" t="s">
        <v>497</v>
      </c>
      <c r="Q23" s="209" t="s">
        <v>546</v>
      </c>
      <c r="R23" s="209" t="s">
        <v>547</v>
      </c>
      <c r="S23" s="209" t="s">
        <v>548</v>
      </c>
      <c r="T23" s="209" t="s">
        <v>549</v>
      </c>
      <c r="U23" s="293" t="s">
        <v>550</v>
      </c>
      <c r="V23" s="578"/>
      <c r="W23" s="578"/>
      <c r="X23" s="578"/>
      <c r="Y23" s="209"/>
    </row>
    <row r="24" spans="2:25" ht="15.95" customHeight="1" x14ac:dyDescent="0.15">
      <c r="B24" s="319"/>
      <c r="C24" s="576">
        <v>3</v>
      </c>
      <c r="D24" s="577"/>
      <c r="E24" s="209">
        <v>8</v>
      </c>
      <c r="F24" s="245">
        <v>11.6</v>
      </c>
      <c r="G24" s="209" t="s">
        <v>542</v>
      </c>
      <c r="H24" s="209" t="s">
        <v>569</v>
      </c>
      <c r="I24" s="209" t="s">
        <v>544</v>
      </c>
      <c r="J24" s="293" t="s">
        <v>406</v>
      </c>
      <c r="K24" s="293"/>
      <c r="L24" s="293"/>
      <c r="M24" s="209" t="s">
        <v>582</v>
      </c>
      <c r="N24" s="209" t="s">
        <v>498</v>
      </c>
      <c r="O24" s="209" t="s">
        <v>498</v>
      </c>
      <c r="P24" s="209" t="s">
        <v>497</v>
      </c>
      <c r="Q24" s="209" t="s">
        <v>553</v>
      </c>
      <c r="R24" s="209" t="s">
        <v>547</v>
      </c>
      <c r="S24" s="209" t="s">
        <v>548</v>
      </c>
      <c r="T24" s="209" t="s">
        <v>555</v>
      </c>
      <c r="U24" s="293" t="s">
        <v>497</v>
      </c>
      <c r="V24" s="578"/>
      <c r="W24" s="578"/>
      <c r="X24" s="578"/>
      <c r="Y24" s="209"/>
    </row>
    <row r="25" spans="2:25" ht="15.95" customHeight="1" x14ac:dyDescent="0.15">
      <c r="B25" s="319"/>
      <c r="C25" s="576">
        <v>3</v>
      </c>
      <c r="D25" s="577"/>
      <c r="E25" s="209">
        <v>9</v>
      </c>
      <c r="F25" s="245">
        <v>7</v>
      </c>
      <c r="G25" s="209" t="s">
        <v>542</v>
      </c>
      <c r="H25" s="209" t="s">
        <v>561</v>
      </c>
      <c r="I25" s="209" t="s">
        <v>544</v>
      </c>
      <c r="J25" s="293" t="s">
        <v>414</v>
      </c>
      <c r="K25" s="293"/>
      <c r="L25" s="293"/>
      <c r="M25" s="209" t="s">
        <v>573</v>
      </c>
      <c r="N25" s="209" t="s">
        <v>498</v>
      </c>
      <c r="O25" s="209" t="s">
        <v>498</v>
      </c>
      <c r="P25" s="209" t="s">
        <v>497</v>
      </c>
      <c r="Q25" s="209" t="s">
        <v>546</v>
      </c>
      <c r="R25" s="209" t="s">
        <v>547</v>
      </c>
      <c r="S25" s="209" t="s">
        <v>548</v>
      </c>
      <c r="T25" s="209" t="s">
        <v>555</v>
      </c>
      <c r="U25" s="293" t="s">
        <v>497</v>
      </c>
      <c r="V25" s="578"/>
      <c r="W25" s="578"/>
      <c r="X25" s="578"/>
      <c r="Y25" s="209"/>
    </row>
    <row r="26" spans="2:25" ht="15.95" customHeight="1" x14ac:dyDescent="0.15">
      <c r="B26" s="319"/>
      <c r="C26" s="576">
        <v>4</v>
      </c>
      <c r="D26" s="577"/>
      <c r="E26" s="209">
        <v>1</v>
      </c>
      <c r="F26" s="245">
        <v>16.239999999999998</v>
      </c>
      <c r="G26" s="209" t="s">
        <v>542</v>
      </c>
      <c r="H26" s="209" t="s">
        <v>583</v>
      </c>
      <c r="I26" s="209" t="s">
        <v>442</v>
      </c>
      <c r="J26" s="293" t="s">
        <v>448</v>
      </c>
      <c r="K26" s="293"/>
      <c r="L26" s="293"/>
      <c r="M26" s="209" t="s">
        <v>497</v>
      </c>
      <c r="N26" s="209" t="s">
        <v>584</v>
      </c>
      <c r="O26" s="209" t="s">
        <v>546</v>
      </c>
      <c r="P26" s="209" t="s">
        <v>497</v>
      </c>
      <c r="Q26" s="209" t="s">
        <v>554</v>
      </c>
      <c r="R26" s="209" t="s">
        <v>547</v>
      </c>
      <c r="S26" s="209" t="s">
        <v>547</v>
      </c>
      <c r="T26" s="209" t="s">
        <v>555</v>
      </c>
      <c r="U26" s="293" t="s">
        <v>497</v>
      </c>
      <c r="V26" s="578"/>
      <c r="W26" s="578"/>
      <c r="X26" s="578"/>
      <c r="Y26" s="209"/>
    </row>
    <row r="27" spans="2:25" ht="15.95" customHeight="1" x14ac:dyDescent="0.15">
      <c r="B27" s="319"/>
      <c r="C27" s="576">
        <v>4</v>
      </c>
      <c r="D27" s="577"/>
      <c r="E27" s="209">
        <v>2</v>
      </c>
      <c r="F27" s="245">
        <v>16.670000000000002</v>
      </c>
      <c r="G27" s="209" t="s">
        <v>542</v>
      </c>
      <c r="H27" s="209" t="s">
        <v>569</v>
      </c>
      <c r="I27" s="209" t="s">
        <v>442</v>
      </c>
      <c r="J27" s="293" t="s">
        <v>442</v>
      </c>
      <c r="K27" s="293"/>
      <c r="L27" s="293"/>
      <c r="M27" s="209" t="s">
        <v>585</v>
      </c>
      <c r="N27" s="209" t="s">
        <v>586</v>
      </c>
      <c r="O27" s="209" t="s">
        <v>553</v>
      </c>
      <c r="P27" s="209" t="s">
        <v>497</v>
      </c>
      <c r="Q27" s="209" t="s">
        <v>546</v>
      </c>
      <c r="R27" s="209" t="s">
        <v>547</v>
      </c>
      <c r="S27" s="209" t="s">
        <v>548</v>
      </c>
      <c r="T27" s="209" t="s">
        <v>549</v>
      </c>
      <c r="U27" s="293" t="s">
        <v>550</v>
      </c>
      <c r="V27" s="578"/>
      <c r="W27" s="578"/>
      <c r="X27" s="578"/>
      <c r="Y27" s="209"/>
    </row>
    <row r="28" spans="2:25" ht="15.95" customHeight="1" x14ac:dyDescent="0.15">
      <c r="B28" s="319"/>
      <c r="C28" s="576">
        <v>4</v>
      </c>
      <c r="D28" s="577"/>
      <c r="E28" s="209">
        <v>3</v>
      </c>
      <c r="F28" s="245">
        <v>16.3</v>
      </c>
      <c r="G28" s="209" t="s">
        <v>542</v>
      </c>
      <c r="H28" s="209" t="s">
        <v>543</v>
      </c>
      <c r="I28" s="209" t="s">
        <v>544</v>
      </c>
      <c r="J28" s="293" t="s">
        <v>414</v>
      </c>
      <c r="K28" s="293"/>
      <c r="L28" s="293"/>
      <c r="M28" s="209" t="s">
        <v>566</v>
      </c>
      <c r="N28" s="209" t="s">
        <v>567</v>
      </c>
      <c r="O28" s="209" t="s">
        <v>546</v>
      </c>
      <c r="P28" s="209" t="s">
        <v>497</v>
      </c>
      <c r="Q28" s="209" t="s">
        <v>546</v>
      </c>
      <c r="R28" s="209" t="s">
        <v>547</v>
      </c>
      <c r="S28" s="209" t="s">
        <v>548</v>
      </c>
      <c r="T28" s="209" t="s">
        <v>549</v>
      </c>
      <c r="U28" s="293" t="s">
        <v>550</v>
      </c>
      <c r="V28" s="578"/>
      <c r="W28" s="578"/>
      <c r="X28" s="578"/>
      <c r="Y28" s="209" t="s">
        <v>568</v>
      </c>
    </row>
    <row r="29" spans="2:25" ht="15.95" customHeight="1" x14ac:dyDescent="0.15">
      <c r="B29" s="319"/>
      <c r="C29" s="576">
        <v>4</v>
      </c>
      <c r="D29" s="577"/>
      <c r="E29" s="209">
        <v>4</v>
      </c>
      <c r="F29" s="245">
        <v>17.86</v>
      </c>
      <c r="G29" s="209" t="s">
        <v>542</v>
      </c>
      <c r="H29" s="209" t="s">
        <v>569</v>
      </c>
      <c r="I29" s="209" t="s">
        <v>544</v>
      </c>
      <c r="J29" s="293" t="s">
        <v>414</v>
      </c>
      <c r="K29" s="293"/>
      <c r="L29" s="293"/>
      <c r="M29" s="209" t="s">
        <v>587</v>
      </c>
      <c r="N29" s="209" t="s">
        <v>587</v>
      </c>
      <c r="O29" s="209" t="s">
        <v>553</v>
      </c>
      <c r="P29" s="209" t="s">
        <v>497</v>
      </c>
      <c r="Q29" s="209" t="s">
        <v>554</v>
      </c>
      <c r="R29" s="209" t="s">
        <v>547</v>
      </c>
      <c r="S29" s="209" t="s">
        <v>547</v>
      </c>
      <c r="T29" s="209" t="s">
        <v>578</v>
      </c>
      <c r="U29" s="293" t="s">
        <v>588</v>
      </c>
      <c r="V29" s="578"/>
      <c r="W29" s="578"/>
      <c r="X29" s="578"/>
      <c r="Y29" s="209"/>
    </row>
    <row r="30" spans="2:25" ht="15.95" customHeight="1" x14ac:dyDescent="0.15">
      <c r="B30" s="319"/>
      <c r="C30" s="576">
        <v>4</v>
      </c>
      <c r="D30" s="577"/>
      <c r="E30" s="209">
        <v>5</v>
      </c>
      <c r="F30" s="245">
        <v>17.850000000000001</v>
      </c>
      <c r="G30" s="209" t="s">
        <v>542</v>
      </c>
      <c r="H30" s="209" t="s">
        <v>569</v>
      </c>
      <c r="I30" s="209" t="s">
        <v>544</v>
      </c>
      <c r="J30" s="293" t="s">
        <v>414</v>
      </c>
      <c r="K30" s="293"/>
      <c r="L30" s="293"/>
      <c r="M30" s="209" t="s">
        <v>556</v>
      </c>
      <c r="N30" s="209" t="s">
        <v>556</v>
      </c>
      <c r="O30" s="209" t="s">
        <v>553</v>
      </c>
      <c r="P30" s="209" t="s">
        <v>497</v>
      </c>
      <c r="Q30" s="209" t="s">
        <v>554</v>
      </c>
      <c r="R30" s="209" t="s">
        <v>547</v>
      </c>
      <c r="S30" s="209" t="s">
        <v>547</v>
      </c>
      <c r="T30" s="209" t="s">
        <v>578</v>
      </c>
      <c r="U30" s="293" t="s">
        <v>588</v>
      </c>
      <c r="V30" s="578"/>
      <c r="W30" s="578"/>
      <c r="X30" s="578"/>
      <c r="Y30" s="209"/>
    </row>
    <row r="31" spans="2:25" ht="15.95" customHeight="1" x14ac:dyDescent="0.15">
      <c r="B31" s="319"/>
      <c r="C31" s="576">
        <v>4</v>
      </c>
      <c r="D31" s="577"/>
      <c r="E31" s="209">
        <v>6</v>
      </c>
      <c r="F31" s="245">
        <v>14.8</v>
      </c>
      <c r="G31" s="209" t="s">
        <v>542</v>
      </c>
      <c r="H31" s="209" t="s">
        <v>560</v>
      </c>
      <c r="I31" s="209" t="s">
        <v>544</v>
      </c>
      <c r="J31" s="293" t="s">
        <v>414</v>
      </c>
      <c r="K31" s="293"/>
      <c r="L31" s="293"/>
      <c r="M31" s="209" t="s">
        <v>581</v>
      </c>
      <c r="N31" s="209" t="s">
        <v>581</v>
      </c>
      <c r="O31" s="209" t="s">
        <v>546</v>
      </c>
      <c r="P31" s="209" t="s">
        <v>497</v>
      </c>
      <c r="Q31" s="209" t="s">
        <v>546</v>
      </c>
      <c r="R31" s="209" t="s">
        <v>547</v>
      </c>
      <c r="S31" s="209" t="s">
        <v>548</v>
      </c>
      <c r="T31" s="209" t="s">
        <v>549</v>
      </c>
      <c r="U31" s="293" t="s">
        <v>550</v>
      </c>
      <c r="V31" s="578"/>
      <c r="W31" s="578"/>
      <c r="X31" s="578"/>
      <c r="Y31" s="209"/>
    </row>
    <row r="32" spans="2:25" ht="15.95" customHeight="1" x14ac:dyDescent="0.15">
      <c r="B32" s="319"/>
      <c r="C32" s="576">
        <v>4</v>
      </c>
      <c r="D32" s="577"/>
      <c r="E32" s="209">
        <v>7</v>
      </c>
      <c r="F32" s="245">
        <v>14.86</v>
      </c>
      <c r="G32" s="209" t="s">
        <v>542</v>
      </c>
      <c r="H32" s="209" t="s">
        <v>551</v>
      </c>
      <c r="I32" s="209" t="s">
        <v>544</v>
      </c>
      <c r="J32" s="293" t="s">
        <v>406</v>
      </c>
      <c r="K32" s="293"/>
      <c r="L32" s="293"/>
      <c r="M32" s="209" t="s">
        <v>589</v>
      </c>
      <c r="N32" s="209" t="s">
        <v>590</v>
      </c>
      <c r="O32" s="209" t="s">
        <v>554</v>
      </c>
      <c r="P32" s="209" t="s">
        <v>497</v>
      </c>
      <c r="Q32" s="209" t="s">
        <v>554</v>
      </c>
      <c r="R32" s="209" t="s">
        <v>547</v>
      </c>
      <c r="S32" s="209" t="s">
        <v>547</v>
      </c>
      <c r="T32" s="209" t="s">
        <v>555</v>
      </c>
      <c r="U32" s="293" t="s">
        <v>497</v>
      </c>
      <c r="V32" s="578"/>
      <c r="W32" s="578"/>
      <c r="X32" s="578"/>
      <c r="Y32" s="209" t="s">
        <v>591</v>
      </c>
    </row>
    <row r="33" spans="2:25" ht="15.95" customHeight="1" x14ac:dyDescent="0.15">
      <c r="B33" s="319"/>
      <c r="C33" s="576">
        <v>4</v>
      </c>
      <c r="D33" s="577"/>
      <c r="E33" s="209">
        <v>8</v>
      </c>
      <c r="F33" s="245">
        <v>18.04</v>
      </c>
      <c r="G33" s="209" t="s">
        <v>542</v>
      </c>
      <c r="H33" s="209" t="s">
        <v>551</v>
      </c>
      <c r="I33" s="209" t="s">
        <v>544</v>
      </c>
      <c r="J33" s="293" t="s">
        <v>414</v>
      </c>
      <c r="K33" s="293"/>
      <c r="L33" s="293"/>
      <c r="M33" s="209" t="s">
        <v>587</v>
      </c>
      <c r="N33" s="209" t="s">
        <v>587</v>
      </c>
      <c r="O33" s="209" t="s">
        <v>553</v>
      </c>
      <c r="P33" s="209" t="s">
        <v>497</v>
      </c>
      <c r="Q33" s="209" t="s">
        <v>554</v>
      </c>
      <c r="R33" s="209" t="s">
        <v>547</v>
      </c>
      <c r="S33" s="209" t="s">
        <v>547</v>
      </c>
      <c r="T33" s="209" t="s">
        <v>578</v>
      </c>
      <c r="U33" s="293" t="s">
        <v>588</v>
      </c>
      <c r="V33" s="578"/>
      <c r="W33" s="578"/>
      <c r="X33" s="578"/>
      <c r="Y33" s="209"/>
    </row>
    <row r="34" spans="2:25" ht="15.95" customHeight="1" x14ac:dyDescent="0.15">
      <c r="B34" s="319"/>
      <c r="C34" s="576">
        <v>4</v>
      </c>
      <c r="D34" s="577"/>
      <c r="E34" s="209">
        <v>9</v>
      </c>
      <c r="F34" s="245">
        <v>22.6</v>
      </c>
      <c r="G34" s="209" t="s">
        <v>542</v>
      </c>
      <c r="H34" s="209" t="s">
        <v>592</v>
      </c>
      <c r="I34" s="209" t="s">
        <v>544</v>
      </c>
      <c r="J34" s="293" t="s">
        <v>414</v>
      </c>
      <c r="K34" s="293"/>
      <c r="L34" s="293"/>
      <c r="M34" s="209" t="s">
        <v>593</v>
      </c>
      <c r="N34" s="209" t="s">
        <v>498</v>
      </c>
      <c r="O34" s="209" t="s">
        <v>498</v>
      </c>
      <c r="P34" s="209" t="s">
        <v>497</v>
      </c>
      <c r="Q34" s="209" t="s">
        <v>574</v>
      </c>
      <c r="R34" s="209" t="s">
        <v>547</v>
      </c>
      <c r="S34" s="209" t="s">
        <v>575</v>
      </c>
      <c r="T34" s="209" t="s">
        <v>555</v>
      </c>
      <c r="U34" s="293" t="s">
        <v>497</v>
      </c>
      <c r="V34" s="578"/>
      <c r="W34" s="578"/>
      <c r="X34" s="578"/>
      <c r="Y34" s="209"/>
    </row>
    <row r="35" spans="2:25" ht="15.95" customHeight="1" x14ac:dyDescent="0.15">
      <c r="B35" s="319"/>
      <c r="C35" s="576">
        <v>4</v>
      </c>
      <c r="D35" s="577"/>
      <c r="E35" s="209">
        <v>10</v>
      </c>
      <c r="F35" s="245">
        <v>16.23</v>
      </c>
      <c r="G35" s="209" t="s">
        <v>542</v>
      </c>
      <c r="H35" s="209" t="s">
        <v>551</v>
      </c>
      <c r="I35" s="209" t="s">
        <v>442</v>
      </c>
      <c r="J35" s="293" t="s">
        <v>442</v>
      </c>
      <c r="K35" s="293"/>
      <c r="L35" s="293"/>
      <c r="M35" s="209" t="s">
        <v>594</v>
      </c>
      <c r="N35" s="209" t="s">
        <v>498</v>
      </c>
      <c r="O35" s="209" t="s">
        <v>498</v>
      </c>
      <c r="P35" s="209" t="s">
        <v>497</v>
      </c>
      <c r="Q35" s="209" t="s">
        <v>546</v>
      </c>
      <c r="R35" s="209" t="s">
        <v>547</v>
      </c>
      <c r="S35" s="209" t="s">
        <v>548</v>
      </c>
      <c r="T35" s="209" t="s">
        <v>555</v>
      </c>
      <c r="U35" s="293" t="s">
        <v>497</v>
      </c>
      <c r="V35" s="578"/>
      <c r="W35" s="578"/>
      <c r="X35" s="578"/>
      <c r="Y35" s="209"/>
    </row>
    <row r="36" spans="2:25" ht="15.95" customHeight="1" x14ac:dyDescent="0.15">
      <c r="B36" s="319"/>
      <c r="C36" s="576">
        <v>4</v>
      </c>
      <c r="D36" s="577"/>
      <c r="E36" s="209">
        <v>11</v>
      </c>
      <c r="F36" s="245">
        <v>16.22</v>
      </c>
      <c r="G36" s="209" t="s">
        <v>542</v>
      </c>
      <c r="H36" s="209" t="s">
        <v>595</v>
      </c>
      <c r="I36" s="209" t="s">
        <v>544</v>
      </c>
      <c r="J36" s="293" t="s">
        <v>414</v>
      </c>
      <c r="K36" s="293"/>
      <c r="L36" s="293"/>
      <c r="M36" s="209" t="s">
        <v>596</v>
      </c>
      <c r="N36" s="209" t="s">
        <v>596</v>
      </c>
      <c r="O36" s="209" t="s">
        <v>546</v>
      </c>
      <c r="P36" s="209" t="s">
        <v>497</v>
      </c>
      <c r="Q36" s="209" t="s">
        <v>546</v>
      </c>
      <c r="R36" s="209" t="s">
        <v>547</v>
      </c>
      <c r="S36" s="209" t="s">
        <v>548</v>
      </c>
      <c r="T36" s="209" t="s">
        <v>549</v>
      </c>
      <c r="U36" s="293" t="s">
        <v>550</v>
      </c>
      <c r="V36" s="578"/>
      <c r="W36" s="578"/>
      <c r="X36" s="578"/>
      <c r="Y36" s="209"/>
    </row>
    <row r="37" spans="2:25" ht="15.95" customHeight="1" x14ac:dyDescent="0.15">
      <c r="B37" s="319"/>
      <c r="C37" s="576">
        <v>4</v>
      </c>
      <c r="D37" s="577"/>
      <c r="E37" s="209">
        <v>12</v>
      </c>
      <c r="F37" s="245">
        <v>20.71</v>
      </c>
      <c r="G37" s="209" t="s">
        <v>542</v>
      </c>
      <c r="H37" s="209" t="s">
        <v>595</v>
      </c>
      <c r="I37" s="209" t="s">
        <v>544</v>
      </c>
      <c r="J37" s="293" t="s">
        <v>414</v>
      </c>
      <c r="K37" s="293"/>
      <c r="L37" s="293"/>
      <c r="M37" s="209" t="s">
        <v>597</v>
      </c>
      <c r="N37" s="209" t="s">
        <v>597</v>
      </c>
      <c r="O37" s="209" t="s">
        <v>546</v>
      </c>
      <c r="P37" s="209" t="s">
        <v>497</v>
      </c>
      <c r="Q37" s="209" t="s">
        <v>546</v>
      </c>
      <c r="R37" s="209" t="s">
        <v>547</v>
      </c>
      <c r="S37" s="209" t="s">
        <v>548</v>
      </c>
      <c r="T37" s="209" t="s">
        <v>549</v>
      </c>
      <c r="U37" s="293" t="s">
        <v>550</v>
      </c>
      <c r="V37" s="578"/>
      <c r="W37" s="578"/>
      <c r="X37" s="578"/>
      <c r="Y37" s="209"/>
    </row>
    <row r="38" spans="2:25" ht="15.95" customHeight="1" x14ac:dyDescent="0.15">
      <c r="B38" s="319"/>
      <c r="C38" s="576">
        <v>5</v>
      </c>
      <c r="D38" s="577"/>
      <c r="E38" s="209">
        <v>1</v>
      </c>
      <c r="F38" s="245">
        <v>22.6</v>
      </c>
      <c r="G38" s="209" t="s">
        <v>542</v>
      </c>
      <c r="H38" s="209" t="s">
        <v>543</v>
      </c>
      <c r="I38" s="209" t="s">
        <v>544</v>
      </c>
      <c r="J38" s="293" t="s">
        <v>414</v>
      </c>
      <c r="K38" s="293"/>
      <c r="L38" s="293"/>
      <c r="M38" s="209" t="s">
        <v>581</v>
      </c>
      <c r="N38" s="209" t="s">
        <v>581</v>
      </c>
      <c r="O38" s="209" t="s">
        <v>546</v>
      </c>
      <c r="P38" s="209" t="s">
        <v>497</v>
      </c>
      <c r="Q38" s="209" t="s">
        <v>546</v>
      </c>
      <c r="R38" s="209" t="s">
        <v>547</v>
      </c>
      <c r="S38" s="209" t="s">
        <v>548</v>
      </c>
      <c r="T38" s="209" t="s">
        <v>549</v>
      </c>
      <c r="U38" s="293" t="s">
        <v>550</v>
      </c>
      <c r="V38" s="578"/>
      <c r="W38" s="578"/>
      <c r="X38" s="578"/>
      <c r="Y38" s="209"/>
    </row>
    <row r="39" spans="2:25" ht="15.95" customHeight="1" x14ac:dyDescent="0.15">
      <c r="B39" s="319"/>
      <c r="C39" s="576">
        <v>5</v>
      </c>
      <c r="D39" s="577"/>
      <c r="E39" s="209">
        <v>2</v>
      </c>
      <c r="F39" s="245">
        <v>22.6</v>
      </c>
      <c r="G39" s="209" t="s">
        <v>542</v>
      </c>
      <c r="H39" s="209" t="s">
        <v>560</v>
      </c>
      <c r="I39" s="209" t="s">
        <v>544</v>
      </c>
      <c r="J39" s="293" t="s">
        <v>414</v>
      </c>
      <c r="K39" s="293"/>
      <c r="L39" s="293"/>
      <c r="M39" s="209" t="s">
        <v>581</v>
      </c>
      <c r="N39" s="209" t="s">
        <v>581</v>
      </c>
      <c r="O39" s="209" t="s">
        <v>546</v>
      </c>
      <c r="P39" s="209" t="s">
        <v>497</v>
      </c>
      <c r="Q39" s="209" t="s">
        <v>546</v>
      </c>
      <c r="R39" s="209" t="s">
        <v>547</v>
      </c>
      <c r="S39" s="209" t="s">
        <v>548</v>
      </c>
      <c r="T39" s="209" t="s">
        <v>549</v>
      </c>
      <c r="U39" s="293" t="s">
        <v>550</v>
      </c>
      <c r="V39" s="578"/>
      <c r="W39" s="578"/>
      <c r="X39" s="578"/>
      <c r="Y39" s="209"/>
    </row>
    <row r="40" spans="2:25" ht="15.95" customHeight="1" x14ac:dyDescent="0.15">
      <c r="B40" s="319"/>
      <c r="C40" s="576">
        <v>5</v>
      </c>
      <c r="D40" s="577"/>
      <c r="E40" s="209">
        <v>3</v>
      </c>
      <c r="F40" s="245">
        <v>22.6</v>
      </c>
      <c r="G40" s="209" t="s">
        <v>542</v>
      </c>
      <c r="H40" s="209" t="s">
        <v>569</v>
      </c>
      <c r="I40" s="209" t="s">
        <v>544</v>
      </c>
      <c r="J40" s="293" t="s">
        <v>406</v>
      </c>
      <c r="K40" s="293"/>
      <c r="L40" s="293"/>
      <c r="M40" s="209" t="s">
        <v>598</v>
      </c>
      <c r="N40" s="209" t="s">
        <v>498</v>
      </c>
      <c r="O40" s="209" t="s">
        <v>498</v>
      </c>
      <c r="P40" s="209" t="s">
        <v>497</v>
      </c>
      <c r="Q40" s="209" t="s">
        <v>553</v>
      </c>
      <c r="R40" s="209" t="s">
        <v>547</v>
      </c>
      <c r="S40" s="209" t="s">
        <v>548</v>
      </c>
      <c r="T40" s="209" t="s">
        <v>555</v>
      </c>
      <c r="U40" s="293" t="s">
        <v>497</v>
      </c>
      <c r="V40" s="578"/>
      <c r="W40" s="578"/>
      <c r="X40" s="578"/>
      <c r="Y40" s="209"/>
    </row>
    <row r="41" spans="2:25" ht="15.95" customHeight="1" x14ac:dyDescent="0.15">
      <c r="B41" s="319"/>
      <c r="C41" s="576">
        <v>5</v>
      </c>
      <c r="D41" s="577"/>
      <c r="E41" s="209">
        <v>4</v>
      </c>
      <c r="F41" s="245">
        <v>25.58</v>
      </c>
      <c r="G41" s="209" t="s">
        <v>542</v>
      </c>
      <c r="H41" s="209" t="s">
        <v>569</v>
      </c>
      <c r="I41" s="209" t="s">
        <v>544</v>
      </c>
      <c r="J41" s="293" t="s">
        <v>406</v>
      </c>
      <c r="K41" s="293"/>
      <c r="L41" s="293"/>
      <c r="M41" s="209" t="s">
        <v>599</v>
      </c>
      <c r="N41" s="209" t="s">
        <v>498</v>
      </c>
      <c r="O41" s="209" t="s">
        <v>498</v>
      </c>
      <c r="P41" s="209" t="s">
        <v>497</v>
      </c>
      <c r="Q41" s="209" t="s">
        <v>553</v>
      </c>
      <c r="R41" s="209" t="s">
        <v>547</v>
      </c>
      <c r="S41" s="209" t="s">
        <v>548</v>
      </c>
      <c r="T41" s="209" t="s">
        <v>555</v>
      </c>
      <c r="U41" s="293" t="s">
        <v>497</v>
      </c>
      <c r="V41" s="578"/>
      <c r="W41" s="578"/>
      <c r="X41" s="578"/>
      <c r="Y41" s="209"/>
    </row>
    <row r="42" spans="2:25" ht="15.95" customHeight="1" x14ac:dyDescent="0.15">
      <c r="B42" s="377"/>
      <c r="C42" s="576">
        <v>5</v>
      </c>
      <c r="D42" s="577"/>
      <c r="E42" s="209">
        <v>5</v>
      </c>
      <c r="F42" s="245">
        <v>22.6</v>
      </c>
      <c r="G42" s="209" t="s">
        <v>542</v>
      </c>
      <c r="H42" s="209" t="s">
        <v>561</v>
      </c>
      <c r="I42" s="209" t="s">
        <v>544</v>
      </c>
      <c r="J42" s="293" t="s">
        <v>406</v>
      </c>
      <c r="K42" s="293"/>
      <c r="L42" s="293"/>
      <c r="M42" s="209" t="s">
        <v>600</v>
      </c>
      <c r="N42" s="209" t="s">
        <v>498</v>
      </c>
      <c r="O42" s="209" t="s">
        <v>498</v>
      </c>
      <c r="P42" s="209" t="s">
        <v>497</v>
      </c>
      <c r="Q42" s="209" t="s">
        <v>546</v>
      </c>
      <c r="R42" s="209" t="s">
        <v>547</v>
      </c>
      <c r="S42" s="209" t="s">
        <v>548</v>
      </c>
      <c r="T42" s="209" t="s">
        <v>555</v>
      </c>
      <c r="U42" s="293" t="s">
        <v>497</v>
      </c>
      <c r="V42" s="578"/>
      <c r="W42" s="578"/>
      <c r="X42" s="578"/>
      <c r="Y42" s="209"/>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D8307CDC-D8E9-4777-9B31-22489DC5ADD6}"/>
    <dataValidation allowBlank="1" showInputMessage="1" showErrorMessage="1" prompt="前回の定期点検年月日を入力" sqref="O6" xr:uid="{5A72093D-D1C2-4909-ADA5-2382B5F8FD90}"/>
    <dataValidation type="list" errorStyle="warning" allowBlank="1" showInputMessage="1" showErrorMessage="1" error="選択出来ません" sqref="H9:H42" xr:uid="{0803197F-C12F-48A8-8D37-C3AD301122A1}">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B258AAF-502D-40E2-8862-553DB32EDBA5}">
          <x14:formula1>
            <xm:f>'(参考)リスト'!$E$16:$E$27</xm:f>
          </x14:formula1>
          <xm:sqref>J9:L42</xm:sqref>
        </x14:dataValidation>
        <x14:dataValidation type="list" showInputMessage="1" showErrorMessage="1" xr:uid="{02873A4B-8182-4A1A-8A6C-3F3F6CD610D8}">
          <x14:formula1>
            <xm:f>'(参考)リスト'!$B$16:$B$21</xm:f>
          </x14:formula1>
          <xm:sqref>G9:G42</xm:sqref>
        </x14:dataValidation>
        <x14:dataValidation type="list" allowBlank="1" showInputMessage="1" showErrorMessage="1" xr:uid="{F10EE4F7-57AA-48E4-8D52-89F1EDECF43F}">
          <x14:formula1>
            <xm:f>'(参考)リスト'!$F$16:$F$21</xm:f>
          </x14:formula1>
          <xm:sqref>O9:Q42</xm:sqref>
        </x14:dataValidation>
        <x14:dataValidation type="list" allowBlank="1" showInputMessage="1" showErrorMessage="1" xr:uid="{452EFA60-4D7F-4F3C-926A-5402F41F7773}">
          <x14:formula1>
            <xm:f>'(参考)リスト'!$I$16:$I$18</xm:f>
          </x14:formula1>
          <xm:sqref>S9:S42</xm:sqref>
        </x14:dataValidation>
        <x14:dataValidation type="list" allowBlank="1" showInputMessage="1" showErrorMessage="1" xr:uid="{6482E604-B9A8-4671-B0B0-B140AC601E1A}">
          <x14:formula1>
            <xm:f>'(参考)リスト'!$H$16:$H$17</xm:f>
          </x14:formula1>
          <xm:sqref>R9:R42</xm:sqref>
        </x14:dataValidation>
        <x14:dataValidation type="list" allowBlank="1" showInputMessage="1" showErrorMessage="1" xr:uid="{5E80E5AE-B0EB-496C-97C9-48FD3093B88B}">
          <x14:formula1>
            <xm:f>'(参考)リスト'!$J$16:$J$18</xm:f>
          </x14:formula1>
          <xm:sqref>T9:T42</xm:sqref>
        </x14:dataValidation>
        <x14:dataValidation type="list" allowBlank="1" showInputMessage="1" showErrorMessage="1" xr:uid="{0F7D6803-80CA-41EC-BEF3-2B87CED4089C}">
          <x14:formula1>
            <xm:f>'(参考)リスト'!$D$16:$D$18</xm:f>
          </x14:formula1>
          <xm:sqref>I9:I42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5028-01A5-4B03-8E51-8AABC997EFA9}">
  <sheetPr>
    <pageSetUpPr fitToPage="1"/>
  </sheetPr>
  <dimension ref="B1:Y48"/>
  <sheetViews>
    <sheetView showGridLines="0" showZeros="0" view="pageBreakPreview" zoomScale="85" zoomScaleNormal="55" zoomScaleSheetLayoutView="85" workbookViewId="0">
      <selection activeCell="Q42" sqref="Q4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2" t="s">
        <v>190</v>
      </c>
      <c r="C2" s="602"/>
      <c r="D2" s="602"/>
      <c r="E2" s="602"/>
      <c r="F2" s="603"/>
      <c r="G2" s="603"/>
      <c r="H2" s="603"/>
      <c r="I2" s="602"/>
      <c r="J2" s="602"/>
      <c r="K2" s="602"/>
      <c r="L2" s="602"/>
      <c r="M2" s="602"/>
      <c r="N2" s="602"/>
      <c r="O2" s="602"/>
      <c r="P2" s="602"/>
      <c r="Q2" s="602"/>
      <c r="R2" s="602"/>
      <c r="S2" s="602"/>
      <c r="T2" s="602"/>
      <c r="U2" s="602"/>
      <c r="V2" s="602"/>
      <c r="W2" s="602"/>
      <c r="X2" s="602"/>
      <c r="Y2" s="182"/>
    </row>
    <row r="3" spans="2:25" ht="20.100000000000001" customHeight="1" x14ac:dyDescent="0.15">
      <c r="B3" s="368" t="s">
        <v>2</v>
      </c>
      <c r="C3" s="379"/>
      <c r="D3" s="379"/>
      <c r="E3" s="379"/>
      <c r="F3" s="604" t="s">
        <v>540</v>
      </c>
      <c r="G3" s="604"/>
      <c r="H3" s="604"/>
      <c r="I3" s="286" t="s">
        <v>3</v>
      </c>
      <c r="J3" s="287"/>
      <c r="K3" s="316" t="s">
        <v>526</v>
      </c>
      <c r="L3" s="311"/>
      <c r="M3" s="311"/>
      <c r="N3" s="317"/>
      <c r="O3" s="320" t="s">
        <v>191</v>
      </c>
      <c r="P3" s="605" t="s">
        <v>530</v>
      </c>
      <c r="Q3" s="572"/>
      <c r="R3" s="572"/>
      <c r="S3" s="606"/>
      <c r="T3" s="543" t="s">
        <v>192</v>
      </c>
      <c r="U3" s="607"/>
      <c r="V3" s="607"/>
      <c r="W3" s="544"/>
      <c r="X3" s="611">
        <v>45944</v>
      </c>
      <c r="Y3" s="612"/>
    </row>
    <row r="4" spans="2:25" ht="20.100000000000001" customHeight="1" x14ac:dyDescent="0.15">
      <c r="B4" s="312" t="s">
        <v>109</v>
      </c>
      <c r="C4" s="313"/>
      <c r="D4" s="313"/>
      <c r="E4" s="313"/>
      <c r="F4" s="615" t="s">
        <v>524</v>
      </c>
      <c r="G4" s="615"/>
      <c r="H4" s="615"/>
      <c r="I4" s="616" t="s">
        <v>110</v>
      </c>
      <c r="J4" s="617"/>
      <c r="K4" s="316" t="s">
        <v>528</v>
      </c>
      <c r="L4" s="311"/>
      <c r="M4" s="311"/>
      <c r="N4" s="317"/>
      <c r="O4" s="315"/>
      <c r="P4" s="618" t="s">
        <v>532</v>
      </c>
      <c r="Q4" s="573"/>
      <c r="R4" s="573"/>
      <c r="S4" s="610"/>
      <c r="T4" s="608"/>
      <c r="U4" s="609"/>
      <c r="V4" s="609"/>
      <c r="W4" s="610"/>
      <c r="X4" s="613"/>
      <c r="Y4" s="614"/>
    </row>
    <row r="5" spans="2:25" ht="15" customHeight="1" x14ac:dyDescent="0.15">
      <c r="B5" s="319" t="s">
        <v>193</v>
      </c>
      <c r="C5" s="582" t="s">
        <v>194</v>
      </c>
      <c r="D5" s="583"/>
      <c r="E5" s="584" t="s">
        <v>195</v>
      </c>
      <c r="F5" s="584" t="s">
        <v>196</v>
      </c>
      <c r="G5" s="586" t="s">
        <v>197</v>
      </c>
      <c r="H5" s="587"/>
      <c r="I5" s="368" t="s">
        <v>198</v>
      </c>
      <c r="J5" s="379"/>
      <c r="K5" s="379"/>
      <c r="L5" s="379"/>
      <c r="M5" s="379"/>
      <c r="N5" s="380"/>
      <c r="O5" s="197" t="s">
        <v>199</v>
      </c>
      <c r="P5" s="566" t="s">
        <v>200</v>
      </c>
      <c r="Q5" s="590"/>
      <c r="R5" s="590"/>
      <c r="S5" s="591"/>
      <c r="T5" s="586" t="s">
        <v>201</v>
      </c>
      <c r="U5" s="594"/>
      <c r="V5" s="594"/>
      <c r="W5" s="594"/>
      <c r="X5" s="587"/>
      <c r="Y5" s="596" t="s">
        <v>202</v>
      </c>
    </row>
    <row r="6" spans="2:25" ht="15" customHeight="1" x14ac:dyDescent="0.15">
      <c r="B6" s="319"/>
      <c r="C6" s="582"/>
      <c r="D6" s="583"/>
      <c r="E6" s="584"/>
      <c r="F6" s="584"/>
      <c r="G6" s="588"/>
      <c r="H6" s="589"/>
      <c r="I6" s="312"/>
      <c r="J6" s="313"/>
      <c r="K6" s="313"/>
      <c r="L6" s="313"/>
      <c r="M6" s="313"/>
      <c r="N6" s="314"/>
      <c r="O6" s="198">
        <v>44099</v>
      </c>
      <c r="P6" s="567"/>
      <c r="Q6" s="592"/>
      <c r="R6" s="592"/>
      <c r="S6" s="593"/>
      <c r="T6" s="588"/>
      <c r="U6" s="595"/>
      <c r="V6" s="595"/>
      <c r="W6" s="595"/>
      <c r="X6" s="589"/>
      <c r="Y6" s="584"/>
    </row>
    <row r="7" spans="2:25" ht="16.149999999999999" customHeight="1" x14ac:dyDescent="0.15">
      <c r="B7" s="319"/>
      <c r="C7" s="582"/>
      <c r="D7" s="583"/>
      <c r="E7" s="584"/>
      <c r="F7" s="584"/>
      <c r="G7" s="541" t="s">
        <v>203</v>
      </c>
      <c r="H7" s="541" t="s">
        <v>204</v>
      </c>
      <c r="I7" s="599" t="s">
        <v>205</v>
      </c>
      <c r="J7" s="599" t="s">
        <v>206</v>
      </c>
      <c r="K7" s="580"/>
      <c r="L7" s="580"/>
      <c r="M7" s="600" t="s">
        <v>207</v>
      </c>
      <c r="N7" s="601" t="s">
        <v>208</v>
      </c>
      <c r="O7" s="599" t="s">
        <v>209</v>
      </c>
      <c r="P7" s="350" t="s">
        <v>210</v>
      </c>
      <c r="Q7" s="580"/>
      <c r="R7" s="541" t="s">
        <v>211</v>
      </c>
      <c r="S7" s="541" t="s">
        <v>212</v>
      </c>
      <c r="T7" s="581" t="s">
        <v>213</v>
      </c>
      <c r="U7" s="541" t="s">
        <v>214</v>
      </c>
      <c r="V7" s="580"/>
      <c r="W7" s="580"/>
      <c r="X7" s="580"/>
      <c r="Y7" s="584"/>
    </row>
    <row r="8" spans="2:25" ht="16.149999999999999" customHeight="1" x14ac:dyDescent="0.15">
      <c r="B8" s="319"/>
      <c r="C8" s="312"/>
      <c r="D8" s="314"/>
      <c r="E8" s="585"/>
      <c r="F8" s="585"/>
      <c r="G8" s="598"/>
      <c r="H8" s="598"/>
      <c r="I8" s="580"/>
      <c r="J8" s="580"/>
      <c r="K8" s="580"/>
      <c r="L8" s="580"/>
      <c r="M8" s="580"/>
      <c r="N8" s="580"/>
      <c r="O8" s="580"/>
      <c r="P8" s="199" t="s">
        <v>215</v>
      </c>
      <c r="Q8" s="199" t="s">
        <v>216</v>
      </c>
      <c r="R8" s="580"/>
      <c r="S8" s="580"/>
      <c r="T8" s="580"/>
      <c r="U8" s="580"/>
      <c r="V8" s="580"/>
      <c r="W8" s="580"/>
      <c r="X8" s="580"/>
      <c r="Y8" s="597"/>
    </row>
    <row r="9" spans="2:25" ht="15.75" customHeight="1" x14ac:dyDescent="0.15">
      <c r="B9" s="319"/>
      <c r="C9" s="576">
        <v>5</v>
      </c>
      <c r="D9" s="577"/>
      <c r="E9" s="209">
        <v>6</v>
      </c>
      <c r="F9" s="245">
        <v>24.02</v>
      </c>
      <c r="G9" s="209" t="s">
        <v>542</v>
      </c>
      <c r="H9" s="209" t="s">
        <v>595</v>
      </c>
      <c r="I9" s="209" t="s">
        <v>544</v>
      </c>
      <c r="J9" s="293" t="s">
        <v>414</v>
      </c>
      <c r="K9" s="293"/>
      <c r="L9" s="293"/>
      <c r="M9" s="209" t="s">
        <v>597</v>
      </c>
      <c r="N9" s="209" t="s">
        <v>597</v>
      </c>
      <c r="O9" s="209" t="s">
        <v>546</v>
      </c>
      <c r="P9" s="209" t="s">
        <v>497</v>
      </c>
      <c r="Q9" s="209" t="s">
        <v>546</v>
      </c>
      <c r="R9" s="209" t="s">
        <v>547</v>
      </c>
      <c r="S9" s="209" t="s">
        <v>548</v>
      </c>
      <c r="T9" s="209" t="s">
        <v>549</v>
      </c>
      <c r="U9" s="293" t="s">
        <v>550</v>
      </c>
      <c r="V9" s="578"/>
      <c r="W9" s="578"/>
      <c r="X9" s="578"/>
      <c r="Y9" s="209"/>
    </row>
    <row r="10" spans="2:25" ht="15.95" customHeight="1" x14ac:dyDescent="0.15">
      <c r="B10" s="319"/>
      <c r="C10" s="576">
        <v>5</v>
      </c>
      <c r="D10" s="577"/>
      <c r="E10" s="209">
        <v>7</v>
      </c>
      <c r="F10" s="245">
        <v>28.57</v>
      </c>
      <c r="G10" s="209" t="s">
        <v>542</v>
      </c>
      <c r="H10" s="209" t="s">
        <v>595</v>
      </c>
      <c r="I10" s="209" t="s">
        <v>544</v>
      </c>
      <c r="J10" s="293" t="s">
        <v>414</v>
      </c>
      <c r="K10" s="293"/>
      <c r="L10" s="293"/>
      <c r="M10" s="209" t="s">
        <v>596</v>
      </c>
      <c r="N10" s="209" t="s">
        <v>596</v>
      </c>
      <c r="O10" s="209" t="s">
        <v>546</v>
      </c>
      <c r="P10" s="209" t="s">
        <v>497</v>
      </c>
      <c r="Q10" s="209" t="s">
        <v>546</v>
      </c>
      <c r="R10" s="209" t="s">
        <v>547</v>
      </c>
      <c r="S10" s="209" t="s">
        <v>548</v>
      </c>
      <c r="T10" s="209" t="s">
        <v>549</v>
      </c>
      <c r="U10" s="293" t="s">
        <v>550</v>
      </c>
      <c r="V10" s="578"/>
      <c r="W10" s="578"/>
      <c r="X10" s="578"/>
      <c r="Y10" s="244"/>
    </row>
    <row r="11" spans="2:25" ht="15.95" customHeight="1" x14ac:dyDescent="0.15">
      <c r="B11" s="319"/>
      <c r="C11" s="576">
        <v>6</v>
      </c>
      <c r="D11" s="577"/>
      <c r="E11" s="209">
        <v>1</v>
      </c>
      <c r="F11" s="245">
        <v>30.4</v>
      </c>
      <c r="G11" s="209" t="s">
        <v>542</v>
      </c>
      <c r="H11" s="209" t="s">
        <v>543</v>
      </c>
      <c r="I11" s="209" t="s">
        <v>544</v>
      </c>
      <c r="J11" s="293" t="s">
        <v>414</v>
      </c>
      <c r="K11" s="293"/>
      <c r="L11" s="293"/>
      <c r="M11" s="209" t="s">
        <v>581</v>
      </c>
      <c r="N11" s="209" t="s">
        <v>581</v>
      </c>
      <c r="O11" s="209" t="s">
        <v>546</v>
      </c>
      <c r="P11" s="209" t="s">
        <v>497</v>
      </c>
      <c r="Q11" s="209" t="s">
        <v>546</v>
      </c>
      <c r="R11" s="209" t="s">
        <v>547</v>
      </c>
      <c r="S11" s="209" t="s">
        <v>548</v>
      </c>
      <c r="T11" s="209" t="s">
        <v>549</v>
      </c>
      <c r="U11" s="293" t="s">
        <v>550</v>
      </c>
      <c r="V11" s="578"/>
      <c r="W11" s="578"/>
      <c r="X11" s="578"/>
      <c r="Y11" s="209"/>
    </row>
    <row r="12" spans="2:25" ht="15.95" customHeight="1" x14ac:dyDescent="0.15">
      <c r="B12" s="319"/>
      <c r="C12" s="576">
        <v>6</v>
      </c>
      <c r="D12" s="577"/>
      <c r="E12" s="209">
        <v>2</v>
      </c>
      <c r="F12" s="245">
        <v>34.18</v>
      </c>
      <c r="G12" s="209" t="s">
        <v>542</v>
      </c>
      <c r="H12" s="209" t="s">
        <v>569</v>
      </c>
      <c r="I12" s="209" t="s">
        <v>544</v>
      </c>
      <c r="J12" s="293" t="s">
        <v>406</v>
      </c>
      <c r="K12" s="293"/>
      <c r="L12" s="293"/>
      <c r="M12" s="209" t="s">
        <v>601</v>
      </c>
      <c r="N12" s="209" t="s">
        <v>602</v>
      </c>
      <c r="O12" s="209" t="s">
        <v>546</v>
      </c>
      <c r="P12" s="209" t="s">
        <v>497</v>
      </c>
      <c r="Q12" s="209" t="s">
        <v>546</v>
      </c>
      <c r="R12" s="209" t="s">
        <v>547</v>
      </c>
      <c r="S12" s="209" t="s">
        <v>548</v>
      </c>
      <c r="T12" s="209" t="s">
        <v>549</v>
      </c>
      <c r="U12" s="293" t="s">
        <v>550</v>
      </c>
      <c r="V12" s="578"/>
      <c r="W12" s="578"/>
      <c r="X12" s="578"/>
      <c r="Y12" s="209"/>
    </row>
    <row r="13" spans="2:25" ht="15.95" customHeight="1" x14ac:dyDescent="0.15">
      <c r="B13" s="319"/>
      <c r="C13" s="576">
        <v>6</v>
      </c>
      <c r="D13" s="577"/>
      <c r="E13" s="209">
        <v>3</v>
      </c>
      <c r="F13" s="245">
        <v>30.4</v>
      </c>
      <c r="G13" s="209" t="s">
        <v>542</v>
      </c>
      <c r="H13" s="209" t="s">
        <v>560</v>
      </c>
      <c r="I13" s="209" t="s">
        <v>544</v>
      </c>
      <c r="J13" s="293" t="s">
        <v>414</v>
      </c>
      <c r="K13" s="293"/>
      <c r="L13" s="293"/>
      <c r="M13" s="209" t="s">
        <v>581</v>
      </c>
      <c r="N13" s="209" t="s">
        <v>581</v>
      </c>
      <c r="O13" s="209" t="s">
        <v>546</v>
      </c>
      <c r="P13" s="209" t="s">
        <v>497</v>
      </c>
      <c r="Q13" s="209" t="s">
        <v>546</v>
      </c>
      <c r="R13" s="209" t="s">
        <v>547</v>
      </c>
      <c r="S13" s="209" t="s">
        <v>548</v>
      </c>
      <c r="T13" s="209" t="s">
        <v>549</v>
      </c>
      <c r="U13" s="293" t="s">
        <v>550</v>
      </c>
      <c r="V13" s="578"/>
      <c r="W13" s="578"/>
      <c r="X13" s="578"/>
      <c r="Y13" s="209"/>
    </row>
    <row r="14" spans="2:25" ht="15.95" customHeight="1" x14ac:dyDescent="0.15">
      <c r="B14" s="319"/>
      <c r="C14" s="576">
        <v>6</v>
      </c>
      <c r="D14" s="577"/>
      <c r="E14" s="209">
        <v>4</v>
      </c>
      <c r="F14" s="245">
        <v>36.25</v>
      </c>
      <c r="G14" s="209" t="s">
        <v>542</v>
      </c>
      <c r="H14" s="209" t="s">
        <v>595</v>
      </c>
      <c r="I14" s="209" t="s">
        <v>442</v>
      </c>
      <c r="J14" s="293" t="s">
        <v>442</v>
      </c>
      <c r="K14" s="293"/>
      <c r="L14" s="293"/>
      <c r="M14" s="209" t="s">
        <v>603</v>
      </c>
      <c r="N14" s="209" t="s">
        <v>604</v>
      </c>
      <c r="O14" s="200" t="s">
        <v>546</v>
      </c>
      <c r="P14" s="200" t="s">
        <v>497</v>
      </c>
      <c r="Q14" s="200" t="s">
        <v>546</v>
      </c>
      <c r="R14" s="209" t="s">
        <v>547</v>
      </c>
      <c r="S14" s="209" t="s">
        <v>548</v>
      </c>
      <c r="T14" s="209" t="s">
        <v>549</v>
      </c>
      <c r="U14" s="293" t="s">
        <v>550</v>
      </c>
      <c r="V14" s="578"/>
      <c r="W14" s="578"/>
      <c r="X14" s="578"/>
      <c r="Y14" s="209"/>
    </row>
    <row r="15" spans="2:25" ht="15.95" customHeight="1" x14ac:dyDescent="0.15">
      <c r="B15" s="319"/>
      <c r="C15" s="576">
        <v>6</v>
      </c>
      <c r="D15" s="577"/>
      <c r="E15" s="209">
        <v>5</v>
      </c>
      <c r="F15" s="245">
        <v>38.200000000000003</v>
      </c>
      <c r="G15" s="209" t="s">
        <v>542</v>
      </c>
      <c r="H15" s="209" t="s">
        <v>561</v>
      </c>
      <c r="I15" s="209" t="s">
        <v>544</v>
      </c>
      <c r="J15" s="293" t="s">
        <v>414</v>
      </c>
      <c r="K15" s="293"/>
      <c r="L15" s="293"/>
      <c r="M15" s="209" t="s">
        <v>593</v>
      </c>
      <c r="N15" s="209" t="s">
        <v>593</v>
      </c>
      <c r="O15" s="200" t="s">
        <v>546</v>
      </c>
      <c r="P15" s="200" t="s">
        <v>497</v>
      </c>
      <c r="Q15" s="200" t="s">
        <v>546</v>
      </c>
      <c r="R15" s="209" t="s">
        <v>547</v>
      </c>
      <c r="S15" s="209" t="s">
        <v>548</v>
      </c>
      <c r="T15" s="209" t="s">
        <v>549</v>
      </c>
      <c r="U15" s="293" t="s">
        <v>550</v>
      </c>
      <c r="V15" s="578"/>
      <c r="W15" s="578"/>
      <c r="X15" s="578"/>
      <c r="Y15" s="209"/>
    </row>
    <row r="16" spans="2:25" ht="15.95" customHeight="1" x14ac:dyDescent="0.15">
      <c r="B16" s="319"/>
      <c r="C16" s="576">
        <v>7</v>
      </c>
      <c r="D16" s="577"/>
      <c r="E16" s="209">
        <v>1</v>
      </c>
      <c r="F16" s="245">
        <v>38.200000000000003</v>
      </c>
      <c r="G16" s="209" t="s">
        <v>542</v>
      </c>
      <c r="H16" s="209" t="s">
        <v>543</v>
      </c>
      <c r="I16" s="209" t="s">
        <v>544</v>
      </c>
      <c r="J16" s="293" t="s">
        <v>414</v>
      </c>
      <c r="K16" s="293"/>
      <c r="L16" s="293"/>
      <c r="M16" s="209" t="s">
        <v>605</v>
      </c>
      <c r="N16" s="209" t="s">
        <v>606</v>
      </c>
      <c r="O16" s="200" t="s">
        <v>546</v>
      </c>
      <c r="P16" s="200" t="s">
        <v>497</v>
      </c>
      <c r="Q16" s="200" t="s">
        <v>546</v>
      </c>
      <c r="R16" s="209" t="s">
        <v>547</v>
      </c>
      <c r="S16" s="209" t="s">
        <v>548</v>
      </c>
      <c r="T16" s="209" t="s">
        <v>549</v>
      </c>
      <c r="U16" s="293" t="s">
        <v>550</v>
      </c>
      <c r="V16" s="578"/>
      <c r="W16" s="578"/>
      <c r="X16" s="578"/>
      <c r="Y16" s="209"/>
    </row>
    <row r="17" spans="2:25" ht="15.95" customHeight="1" x14ac:dyDescent="0.15">
      <c r="B17" s="319"/>
      <c r="C17" s="576">
        <v>7</v>
      </c>
      <c r="D17" s="577"/>
      <c r="E17" s="209">
        <v>2</v>
      </c>
      <c r="F17" s="245">
        <v>41.3</v>
      </c>
      <c r="G17" s="209" t="s">
        <v>542</v>
      </c>
      <c r="H17" s="209" t="s">
        <v>583</v>
      </c>
      <c r="I17" s="209" t="s">
        <v>442</v>
      </c>
      <c r="J17" s="373" t="s">
        <v>442</v>
      </c>
      <c r="K17" s="579"/>
      <c r="L17" s="345"/>
      <c r="M17" s="209" t="s">
        <v>607</v>
      </c>
      <c r="N17" s="209" t="s">
        <v>608</v>
      </c>
      <c r="O17" s="200" t="s">
        <v>546</v>
      </c>
      <c r="P17" s="200" t="s">
        <v>497</v>
      </c>
      <c r="Q17" s="200" t="s">
        <v>546</v>
      </c>
      <c r="R17" s="209" t="s">
        <v>547</v>
      </c>
      <c r="S17" s="209" t="s">
        <v>548</v>
      </c>
      <c r="T17" s="209" t="s">
        <v>549</v>
      </c>
      <c r="U17" s="373" t="s">
        <v>550</v>
      </c>
      <c r="V17" s="579"/>
      <c r="W17" s="579"/>
      <c r="X17" s="345"/>
      <c r="Y17" s="209"/>
    </row>
    <row r="18" spans="2:25" ht="15.95" customHeight="1" x14ac:dyDescent="0.15">
      <c r="B18" s="319"/>
      <c r="C18" s="576">
        <v>7</v>
      </c>
      <c r="D18" s="577"/>
      <c r="E18" s="209">
        <v>3</v>
      </c>
      <c r="F18" s="245">
        <v>38.200000000000003</v>
      </c>
      <c r="G18" s="209" t="s">
        <v>542</v>
      </c>
      <c r="H18" s="209" t="s">
        <v>560</v>
      </c>
      <c r="I18" s="209" t="s">
        <v>544</v>
      </c>
      <c r="J18" s="373" t="s">
        <v>414</v>
      </c>
      <c r="K18" s="579"/>
      <c r="L18" s="345"/>
      <c r="M18" s="209" t="s">
        <v>609</v>
      </c>
      <c r="N18" s="209" t="s">
        <v>609</v>
      </c>
      <c r="O18" s="200" t="s">
        <v>546</v>
      </c>
      <c r="P18" s="200" t="s">
        <v>497</v>
      </c>
      <c r="Q18" s="200" t="s">
        <v>546</v>
      </c>
      <c r="R18" s="209" t="s">
        <v>547</v>
      </c>
      <c r="S18" s="209" t="s">
        <v>548</v>
      </c>
      <c r="T18" s="209" t="s">
        <v>549</v>
      </c>
      <c r="U18" s="373" t="s">
        <v>550</v>
      </c>
      <c r="V18" s="579"/>
      <c r="W18" s="579"/>
      <c r="X18" s="345"/>
      <c r="Y18" s="209"/>
    </row>
    <row r="19" spans="2:25" ht="15.95" customHeight="1" x14ac:dyDescent="0.15">
      <c r="B19" s="319"/>
      <c r="C19" s="576">
        <v>7</v>
      </c>
      <c r="D19" s="577"/>
      <c r="E19" s="209">
        <v>4</v>
      </c>
      <c r="F19" s="245">
        <v>45.9</v>
      </c>
      <c r="G19" s="209" t="s">
        <v>542</v>
      </c>
      <c r="H19" s="209" t="s">
        <v>561</v>
      </c>
      <c r="I19" s="209" t="s">
        <v>544</v>
      </c>
      <c r="J19" s="373" t="s">
        <v>414</v>
      </c>
      <c r="K19" s="579"/>
      <c r="L19" s="345"/>
      <c r="M19" s="209" t="s">
        <v>610</v>
      </c>
      <c r="N19" s="209" t="s">
        <v>610</v>
      </c>
      <c r="O19" s="200" t="s">
        <v>553</v>
      </c>
      <c r="P19" s="200" t="s">
        <v>497</v>
      </c>
      <c r="Q19" s="200" t="s">
        <v>574</v>
      </c>
      <c r="R19" s="209" t="s">
        <v>547</v>
      </c>
      <c r="S19" s="209" t="s">
        <v>575</v>
      </c>
      <c r="T19" s="209" t="s">
        <v>549</v>
      </c>
      <c r="U19" s="373" t="s">
        <v>575</v>
      </c>
      <c r="V19" s="579"/>
      <c r="W19" s="579"/>
      <c r="X19" s="345"/>
      <c r="Y19" s="209" t="s">
        <v>557</v>
      </c>
    </row>
    <row r="20" spans="2:25" ht="15.95" customHeight="1" x14ac:dyDescent="0.15">
      <c r="B20" s="319"/>
      <c r="C20" s="576">
        <v>7</v>
      </c>
      <c r="D20" s="577"/>
      <c r="E20" s="209">
        <v>5</v>
      </c>
      <c r="F20" s="245">
        <v>38.44</v>
      </c>
      <c r="G20" s="209" t="s">
        <v>563</v>
      </c>
      <c r="H20" s="209" t="s">
        <v>611</v>
      </c>
      <c r="I20" s="209"/>
      <c r="J20" s="373" t="s">
        <v>448</v>
      </c>
      <c r="K20" s="579"/>
      <c r="L20" s="345"/>
      <c r="M20" s="209" t="s">
        <v>612</v>
      </c>
      <c r="N20" s="209" t="s">
        <v>612</v>
      </c>
      <c r="O20" s="200" t="s">
        <v>554</v>
      </c>
      <c r="P20" s="200"/>
      <c r="Q20" s="200"/>
      <c r="R20" s="209" t="s">
        <v>547</v>
      </c>
      <c r="S20" s="209" t="s">
        <v>547</v>
      </c>
      <c r="T20" s="209"/>
      <c r="U20" s="293" t="s">
        <v>497</v>
      </c>
      <c r="V20" s="578"/>
      <c r="W20" s="578"/>
      <c r="X20" s="578"/>
      <c r="Y20" s="209"/>
    </row>
    <row r="21" spans="2:25" ht="15.95" customHeight="1" x14ac:dyDescent="0.15">
      <c r="B21" s="319"/>
      <c r="C21" s="576">
        <v>7</v>
      </c>
      <c r="D21" s="577"/>
      <c r="E21" s="209">
        <v>6</v>
      </c>
      <c r="F21" s="245">
        <v>39.74</v>
      </c>
      <c r="G21" s="209" t="s">
        <v>542</v>
      </c>
      <c r="H21" s="209" t="s">
        <v>583</v>
      </c>
      <c r="I21" s="209" t="s">
        <v>544</v>
      </c>
      <c r="J21" s="293" t="s">
        <v>414</v>
      </c>
      <c r="K21" s="293"/>
      <c r="L21" s="293"/>
      <c r="M21" s="209" t="s">
        <v>613</v>
      </c>
      <c r="N21" s="209" t="s">
        <v>613</v>
      </c>
      <c r="O21" s="200" t="s">
        <v>546</v>
      </c>
      <c r="P21" s="200" t="s">
        <v>497</v>
      </c>
      <c r="Q21" s="200" t="s">
        <v>546</v>
      </c>
      <c r="R21" s="209" t="s">
        <v>547</v>
      </c>
      <c r="S21" s="209" t="s">
        <v>548</v>
      </c>
      <c r="T21" s="209" t="s">
        <v>549</v>
      </c>
      <c r="U21" s="293" t="s">
        <v>550</v>
      </c>
      <c r="V21" s="578"/>
      <c r="W21" s="578"/>
      <c r="X21" s="578"/>
      <c r="Y21" s="209"/>
    </row>
    <row r="22" spans="2:25" ht="15.95" customHeight="1" x14ac:dyDescent="0.15">
      <c r="B22" s="319"/>
      <c r="C22" s="576">
        <v>7</v>
      </c>
      <c r="D22" s="577"/>
      <c r="E22" s="209">
        <v>7</v>
      </c>
      <c r="F22" s="245">
        <v>41.9</v>
      </c>
      <c r="G22" s="209" t="s">
        <v>542</v>
      </c>
      <c r="H22" s="209" t="s">
        <v>569</v>
      </c>
      <c r="I22" s="209" t="s">
        <v>544</v>
      </c>
      <c r="J22" s="293" t="s">
        <v>406</v>
      </c>
      <c r="K22" s="293"/>
      <c r="L22" s="293"/>
      <c r="M22" s="209" t="s">
        <v>614</v>
      </c>
      <c r="N22" s="209" t="s">
        <v>498</v>
      </c>
      <c r="O22" s="209" t="s">
        <v>498</v>
      </c>
      <c r="P22" s="209" t="s">
        <v>497</v>
      </c>
      <c r="Q22" s="209" t="s">
        <v>553</v>
      </c>
      <c r="R22" s="209" t="s">
        <v>547</v>
      </c>
      <c r="S22" s="209" t="s">
        <v>548</v>
      </c>
      <c r="T22" s="209" t="s">
        <v>555</v>
      </c>
      <c r="U22" s="293" t="s">
        <v>497</v>
      </c>
      <c r="V22" s="578"/>
      <c r="W22" s="578"/>
      <c r="X22" s="578"/>
      <c r="Y22" s="209"/>
    </row>
    <row r="23" spans="2:25" ht="15.95" customHeight="1" x14ac:dyDescent="0.15">
      <c r="B23" s="319"/>
      <c r="C23" s="576">
        <v>7</v>
      </c>
      <c r="D23" s="577"/>
      <c r="E23" s="209">
        <v>8</v>
      </c>
      <c r="F23" s="245">
        <v>41.86</v>
      </c>
      <c r="G23" s="209" t="s">
        <v>542</v>
      </c>
      <c r="H23" s="209" t="s">
        <v>569</v>
      </c>
      <c r="I23" s="209" t="s">
        <v>544</v>
      </c>
      <c r="J23" s="293" t="s">
        <v>406</v>
      </c>
      <c r="K23" s="293"/>
      <c r="L23" s="293"/>
      <c r="M23" s="209" t="s">
        <v>615</v>
      </c>
      <c r="N23" s="209" t="s">
        <v>498</v>
      </c>
      <c r="O23" s="209" t="s">
        <v>498</v>
      </c>
      <c r="P23" s="209" t="s">
        <v>497</v>
      </c>
      <c r="Q23" s="209" t="s">
        <v>546</v>
      </c>
      <c r="R23" s="209" t="s">
        <v>547</v>
      </c>
      <c r="S23" s="209" t="s">
        <v>548</v>
      </c>
      <c r="T23" s="209" t="s">
        <v>555</v>
      </c>
      <c r="U23" s="293" t="s">
        <v>497</v>
      </c>
      <c r="V23" s="578"/>
      <c r="W23" s="578"/>
      <c r="X23" s="578"/>
      <c r="Y23" s="209"/>
    </row>
    <row r="24" spans="2:25" ht="15.95" customHeight="1" x14ac:dyDescent="0.15">
      <c r="B24" s="319"/>
      <c r="C24" s="576">
        <v>7</v>
      </c>
      <c r="D24" s="577"/>
      <c r="E24" s="209">
        <v>9</v>
      </c>
      <c r="F24" s="245">
        <v>43.98</v>
      </c>
      <c r="G24" s="209" t="s">
        <v>542</v>
      </c>
      <c r="H24" s="209" t="s">
        <v>569</v>
      </c>
      <c r="I24" s="209" t="s">
        <v>544</v>
      </c>
      <c r="J24" s="293" t="s">
        <v>406</v>
      </c>
      <c r="K24" s="293"/>
      <c r="L24" s="293"/>
      <c r="M24" s="209" t="s">
        <v>616</v>
      </c>
      <c r="N24" s="209" t="s">
        <v>498</v>
      </c>
      <c r="O24" s="209" t="s">
        <v>498</v>
      </c>
      <c r="P24" s="209" t="s">
        <v>497</v>
      </c>
      <c r="Q24" s="209" t="s">
        <v>553</v>
      </c>
      <c r="R24" s="209" t="s">
        <v>547</v>
      </c>
      <c r="S24" s="209" t="s">
        <v>548</v>
      </c>
      <c r="T24" s="209" t="s">
        <v>555</v>
      </c>
      <c r="U24" s="293" t="s">
        <v>497</v>
      </c>
      <c r="V24" s="578"/>
      <c r="W24" s="578"/>
      <c r="X24" s="578"/>
      <c r="Y24" s="209"/>
    </row>
    <row r="25" spans="2:25" ht="15.95" customHeight="1" x14ac:dyDescent="0.15">
      <c r="B25" s="319"/>
      <c r="C25" s="576">
        <v>8</v>
      </c>
      <c r="D25" s="577"/>
      <c r="E25" s="209">
        <v>1</v>
      </c>
      <c r="F25" s="245">
        <v>45.9</v>
      </c>
      <c r="G25" s="209" t="s">
        <v>542</v>
      </c>
      <c r="H25" s="209" t="s">
        <v>543</v>
      </c>
      <c r="I25" s="209" t="s">
        <v>544</v>
      </c>
      <c r="J25" s="293" t="s">
        <v>414</v>
      </c>
      <c r="K25" s="293"/>
      <c r="L25" s="293"/>
      <c r="M25" s="209" t="s">
        <v>609</v>
      </c>
      <c r="N25" s="209" t="s">
        <v>609</v>
      </c>
      <c r="O25" s="209" t="s">
        <v>546</v>
      </c>
      <c r="P25" s="209" t="s">
        <v>497</v>
      </c>
      <c r="Q25" s="209" t="s">
        <v>546</v>
      </c>
      <c r="R25" s="209" t="s">
        <v>547</v>
      </c>
      <c r="S25" s="209" t="s">
        <v>548</v>
      </c>
      <c r="T25" s="209" t="s">
        <v>549</v>
      </c>
      <c r="U25" s="293" t="s">
        <v>550</v>
      </c>
      <c r="V25" s="578"/>
      <c r="W25" s="578"/>
      <c r="X25" s="578"/>
      <c r="Y25" s="209"/>
    </row>
    <row r="26" spans="2:25" ht="15.95" customHeight="1" x14ac:dyDescent="0.15">
      <c r="B26" s="319"/>
      <c r="C26" s="576">
        <v>8</v>
      </c>
      <c r="D26" s="577"/>
      <c r="E26" s="209">
        <v>2</v>
      </c>
      <c r="F26" s="245">
        <v>53.57</v>
      </c>
      <c r="G26" s="209" t="s">
        <v>542</v>
      </c>
      <c r="H26" s="209" t="s">
        <v>592</v>
      </c>
      <c r="I26" s="209" t="s">
        <v>544</v>
      </c>
      <c r="J26" s="293" t="s">
        <v>414</v>
      </c>
      <c r="K26" s="293"/>
      <c r="L26" s="293"/>
      <c r="M26" s="209" t="s">
        <v>617</v>
      </c>
      <c r="N26" s="209" t="s">
        <v>593</v>
      </c>
      <c r="O26" s="209" t="s">
        <v>553</v>
      </c>
      <c r="P26" s="209" t="s">
        <v>497</v>
      </c>
      <c r="Q26" s="209" t="s">
        <v>546</v>
      </c>
      <c r="R26" s="209" t="s">
        <v>547</v>
      </c>
      <c r="S26" s="209" t="s">
        <v>548</v>
      </c>
      <c r="T26" s="209" t="s">
        <v>549</v>
      </c>
      <c r="U26" s="293" t="s">
        <v>550</v>
      </c>
      <c r="V26" s="578"/>
      <c r="W26" s="578"/>
      <c r="X26" s="578"/>
      <c r="Y26" s="209" t="s">
        <v>618</v>
      </c>
    </row>
    <row r="27" spans="2:25" ht="15.95" customHeight="1" x14ac:dyDescent="0.15">
      <c r="B27" s="319"/>
      <c r="C27" s="576">
        <v>8</v>
      </c>
      <c r="D27" s="577"/>
      <c r="E27" s="209">
        <v>3</v>
      </c>
      <c r="F27" s="245">
        <v>45.9</v>
      </c>
      <c r="G27" s="209" t="s">
        <v>542</v>
      </c>
      <c r="H27" s="209" t="s">
        <v>560</v>
      </c>
      <c r="I27" s="209" t="s">
        <v>544</v>
      </c>
      <c r="J27" s="293" t="s">
        <v>414</v>
      </c>
      <c r="K27" s="293"/>
      <c r="L27" s="293"/>
      <c r="M27" s="209" t="s">
        <v>609</v>
      </c>
      <c r="N27" s="209" t="s">
        <v>609</v>
      </c>
      <c r="O27" s="209" t="s">
        <v>546</v>
      </c>
      <c r="P27" s="209" t="s">
        <v>497</v>
      </c>
      <c r="Q27" s="209" t="s">
        <v>546</v>
      </c>
      <c r="R27" s="209" t="s">
        <v>547</v>
      </c>
      <c r="S27" s="209" t="s">
        <v>548</v>
      </c>
      <c r="T27" s="209" t="s">
        <v>549</v>
      </c>
      <c r="U27" s="293" t="s">
        <v>550</v>
      </c>
      <c r="V27" s="578"/>
      <c r="W27" s="578"/>
      <c r="X27" s="578"/>
      <c r="Y27" s="209"/>
    </row>
    <row r="28" spans="2:25" ht="15.95" customHeight="1" x14ac:dyDescent="0.15">
      <c r="B28" s="319"/>
      <c r="C28" s="576">
        <v>9</v>
      </c>
      <c r="D28" s="577"/>
      <c r="E28" s="209">
        <v>1</v>
      </c>
      <c r="F28" s="245">
        <v>53.6</v>
      </c>
      <c r="G28" s="209" t="s">
        <v>542</v>
      </c>
      <c r="H28" s="209" t="s">
        <v>543</v>
      </c>
      <c r="I28" s="209" t="s">
        <v>544</v>
      </c>
      <c r="J28" s="293" t="s">
        <v>414</v>
      </c>
      <c r="K28" s="293"/>
      <c r="L28" s="293"/>
      <c r="M28" s="209" t="s">
        <v>619</v>
      </c>
      <c r="N28" s="209" t="s">
        <v>619</v>
      </c>
      <c r="O28" s="209" t="s">
        <v>546</v>
      </c>
      <c r="P28" s="209" t="s">
        <v>497</v>
      </c>
      <c r="Q28" s="209" t="s">
        <v>546</v>
      </c>
      <c r="R28" s="209" t="s">
        <v>547</v>
      </c>
      <c r="S28" s="209" t="s">
        <v>548</v>
      </c>
      <c r="T28" s="209" t="s">
        <v>549</v>
      </c>
      <c r="U28" s="293" t="s">
        <v>550</v>
      </c>
      <c r="V28" s="578"/>
      <c r="W28" s="578"/>
      <c r="X28" s="578"/>
      <c r="Y28" s="209"/>
    </row>
    <row r="29" spans="2:25" ht="15.95" customHeight="1" x14ac:dyDescent="0.15">
      <c r="B29" s="319"/>
      <c r="C29" s="576">
        <v>9</v>
      </c>
      <c r="D29" s="577"/>
      <c r="E29" s="209">
        <v>2</v>
      </c>
      <c r="F29" s="245">
        <v>55.76</v>
      </c>
      <c r="G29" s="209" t="s">
        <v>542</v>
      </c>
      <c r="H29" s="209" t="s">
        <v>551</v>
      </c>
      <c r="I29" s="209" t="s">
        <v>544</v>
      </c>
      <c r="J29" s="293" t="s">
        <v>414</v>
      </c>
      <c r="K29" s="293"/>
      <c r="L29" s="293"/>
      <c r="M29" s="209" t="s">
        <v>573</v>
      </c>
      <c r="N29" s="209" t="s">
        <v>573</v>
      </c>
      <c r="O29" s="209" t="s">
        <v>553</v>
      </c>
      <c r="P29" s="209" t="s">
        <v>497</v>
      </c>
      <c r="Q29" s="209" t="s">
        <v>574</v>
      </c>
      <c r="R29" s="209" t="s">
        <v>547</v>
      </c>
      <c r="S29" s="209" t="s">
        <v>575</v>
      </c>
      <c r="T29" s="209" t="s">
        <v>549</v>
      </c>
      <c r="U29" s="293" t="s">
        <v>575</v>
      </c>
      <c r="V29" s="578"/>
      <c r="W29" s="578"/>
      <c r="X29" s="578"/>
      <c r="Y29" s="209" t="s">
        <v>557</v>
      </c>
    </row>
    <row r="30" spans="2:25" ht="15.95" customHeight="1" x14ac:dyDescent="0.15">
      <c r="B30" s="319"/>
      <c r="C30" s="576">
        <v>9</v>
      </c>
      <c r="D30" s="577"/>
      <c r="E30" s="209">
        <v>3</v>
      </c>
      <c r="F30" s="245">
        <v>53.6</v>
      </c>
      <c r="G30" s="209" t="s">
        <v>542</v>
      </c>
      <c r="H30" s="209" t="s">
        <v>560</v>
      </c>
      <c r="I30" s="209" t="s">
        <v>544</v>
      </c>
      <c r="J30" s="293" t="s">
        <v>414</v>
      </c>
      <c r="K30" s="293"/>
      <c r="L30" s="293"/>
      <c r="M30" s="209" t="s">
        <v>609</v>
      </c>
      <c r="N30" s="209" t="s">
        <v>609</v>
      </c>
      <c r="O30" s="209" t="s">
        <v>546</v>
      </c>
      <c r="P30" s="209" t="s">
        <v>497</v>
      </c>
      <c r="Q30" s="209" t="s">
        <v>546</v>
      </c>
      <c r="R30" s="209" t="s">
        <v>547</v>
      </c>
      <c r="S30" s="209" t="s">
        <v>548</v>
      </c>
      <c r="T30" s="209" t="s">
        <v>549</v>
      </c>
      <c r="U30" s="293" t="s">
        <v>550</v>
      </c>
      <c r="V30" s="578"/>
      <c r="W30" s="578"/>
      <c r="X30" s="578"/>
      <c r="Y30" s="209"/>
    </row>
    <row r="31" spans="2:25" ht="15.95" customHeight="1" x14ac:dyDescent="0.15">
      <c r="B31" s="319"/>
      <c r="C31" s="576">
        <v>9</v>
      </c>
      <c r="D31" s="577"/>
      <c r="E31" s="209">
        <v>4</v>
      </c>
      <c r="F31" s="245">
        <v>60.54</v>
      </c>
      <c r="G31" s="209" t="s">
        <v>542</v>
      </c>
      <c r="H31" s="209" t="s">
        <v>620</v>
      </c>
      <c r="I31" s="209" t="s">
        <v>442</v>
      </c>
      <c r="J31" s="293" t="s">
        <v>442</v>
      </c>
      <c r="K31" s="293"/>
      <c r="L31" s="293"/>
      <c r="M31" s="209" t="s">
        <v>621</v>
      </c>
      <c r="N31" s="209" t="s">
        <v>621</v>
      </c>
      <c r="O31" s="209" t="s">
        <v>553</v>
      </c>
      <c r="P31" s="209" t="s">
        <v>497</v>
      </c>
      <c r="Q31" s="209" t="s">
        <v>554</v>
      </c>
      <c r="R31" s="209" t="s">
        <v>547</v>
      </c>
      <c r="S31" s="209" t="s">
        <v>547</v>
      </c>
      <c r="T31" s="209" t="s">
        <v>578</v>
      </c>
      <c r="U31" s="293" t="s">
        <v>622</v>
      </c>
      <c r="V31" s="578"/>
      <c r="W31" s="578"/>
      <c r="X31" s="578"/>
      <c r="Y31" s="209"/>
    </row>
    <row r="32" spans="2:25" ht="15.95" customHeight="1" x14ac:dyDescent="0.15">
      <c r="B32" s="319"/>
      <c r="C32" s="576">
        <v>9</v>
      </c>
      <c r="D32" s="577"/>
      <c r="E32" s="209">
        <v>5</v>
      </c>
      <c r="F32" s="245">
        <v>58.56</v>
      </c>
      <c r="G32" s="209" t="s">
        <v>563</v>
      </c>
      <c r="H32" s="209" t="s">
        <v>611</v>
      </c>
      <c r="I32" s="209"/>
      <c r="J32" s="293" t="s">
        <v>448</v>
      </c>
      <c r="K32" s="293"/>
      <c r="L32" s="293"/>
      <c r="M32" s="209" t="s">
        <v>623</v>
      </c>
      <c r="N32" s="209" t="s">
        <v>623</v>
      </c>
      <c r="O32" s="209" t="s">
        <v>554</v>
      </c>
      <c r="P32" s="209"/>
      <c r="Q32" s="209"/>
      <c r="R32" s="209" t="s">
        <v>547</v>
      </c>
      <c r="S32" s="209" t="s">
        <v>547</v>
      </c>
      <c r="T32" s="209"/>
      <c r="U32" s="293" t="s">
        <v>497</v>
      </c>
      <c r="V32" s="578"/>
      <c r="W32" s="578"/>
      <c r="X32" s="578"/>
      <c r="Y32" s="209"/>
    </row>
    <row r="33" spans="2:25" ht="15.95" customHeight="1" x14ac:dyDescent="0.15">
      <c r="B33" s="319"/>
      <c r="C33" s="576">
        <v>9</v>
      </c>
      <c r="D33" s="577"/>
      <c r="E33" s="209">
        <v>6</v>
      </c>
      <c r="F33" s="245">
        <v>60.05</v>
      </c>
      <c r="G33" s="209" t="s">
        <v>542</v>
      </c>
      <c r="H33" s="209" t="s">
        <v>583</v>
      </c>
      <c r="I33" s="209" t="s">
        <v>442</v>
      </c>
      <c r="J33" s="293" t="s">
        <v>442</v>
      </c>
      <c r="K33" s="293"/>
      <c r="L33" s="293"/>
      <c r="M33" s="209" t="s">
        <v>624</v>
      </c>
      <c r="N33" s="209" t="s">
        <v>498</v>
      </c>
      <c r="O33" s="209" t="s">
        <v>498</v>
      </c>
      <c r="P33" s="209" t="s">
        <v>497</v>
      </c>
      <c r="Q33" s="209" t="s">
        <v>546</v>
      </c>
      <c r="R33" s="209" t="s">
        <v>547</v>
      </c>
      <c r="S33" s="209" t="s">
        <v>548</v>
      </c>
      <c r="T33" s="209" t="s">
        <v>555</v>
      </c>
      <c r="U33" s="293" t="s">
        <v>497</v>
      </c>
      <c r="V33" s="578"/>
      <c r="W33" s="578"/>
      <c r="X33" s="578"/>
      <c r="Y33" s="209"/>
    </row>
    <row r="34" spans="2:25" ht="15.95" customHeight="1" x14ac:dyDescent="0.15">
      <c r="B34" s="319"/>
      <c r="C34" s="576">
        <v>9</v>
      </c>
      <c r="D34" s="577"/>
      <c r="E34" s="209">
        <v>7</v>
      </c>
      <c r="F34" s="245">
        <v>55.32</v>
      </c>
      <c r="G34" s="209" t="s">
        <v>542</v>
      </c>
      <c r="H34" s="209" t="s">
        <v>595</v>
      </c>
      <c r="I34" s="209" t="s">
        <v>442</v>
      </c>
      <c r="J34" s="293" t="s">
        <v>442</v>
      </c>
      <c r="K34" s="293"/>
      <c r="L34" s="293"/>
      <c r="M34" s="209" t="s">
        <v>625</v>
      </c>
      <c r="N34" s="209" t="s">
        <v>498</v>
      </c>
      <c r="O34" s="209" t="s">
        <v>498</v>
      </c>
      <c r="P34" s="209" t="s">
        <v>497</v>
      </c>
      <c r="Q34" s="209" t="s">
        <v>546</v>
      </c>
      <c r="R34" s="209" t="s">
        <v>547</v>
      </c>
      <c r="S34" s="209" t="s">
        <v>548</v>
      </c>
      <c r="T34" s="209" t="s">
        <v>555</v>
      </c>
      <c r="U34" s="293" t="s">
        <v>497</v>
      </c>
      <c r="V34" s="578"/>
      <c r="W34" s="578"/>
      <c r="X34" s="578"/>
      <c r="Y34" s="209"/>
    </row>
    <row r="35" spans="2:25" ht="15.95" customHeight="1" x14ac:dyDescent="0.15">
      <c r="B35" s="319"/>
      <c r="C35" s="576">
        <v>10</v>
      </c>
      <c r="D35" s="577"/>
      <c r="E35" s="209">
        <v>1</v>
      </c>
      <c r="F35" s="245">
        <v>63.93</v>
      </c>
      <c r="G35" s="209" t="s">
        <v>542</v>
      </c>
      <c r="H35" s="209" t="s">
        <v>569</v>
      </c>
      <c r="I35" s="209" t="s">
        <v>544</v>
      </c>
      <c r="J35" s="293" t="s">
        <v>414</v>
      </c>
      <c r="K35" s="293"/>
      <c r="L35" s="293"/>
      <c r="M35" s="209" t="s">
        <v>626</v>
      </c>
      <c r="N35" s="209" t="s">
        <v>626</v>
      </c>
      <c r="O35" s="209" t="s">
        <v>553</v>
      </c>
      <c r="P35" s="209" t="s">
        <v>497</v>
      </c>
      <c r="Q35" s="209" t="s">
        <v>574</v>
      </c>
      <c r="R35" s="209" t="s">
        <v>547</v>
      </c>
      <c r="S35" s="209" t="s">
        <v>575</v>
      </c>
      <c r="T35" s="209" t="s">
        <v>549</v>
      </c>
      <c r="U35" s="293" t="s">
        <v>575</v>
      </c>
      <c r="V35" s="578"/>
      <c r="W35" s="578"/>
      <c r="X35" s="578"/>
      <c r="Y35" s="209" t="s">
        <v>557</v>
      </c>
    </row>
    <row r="36" spans="2:25" ht="15.95" customHeight="1" x14ac:dyDescent="0.15">
      <c r="B36" s="319"/>
      <c r="C36" s="576">
        <v>10</v>
      </c>
      <c r="D36" s="577"/>
      <c r="E36" s="209">
        <v>2</v>
      </c>
      <c r="F36" s="245">
        <v>61.1</v>
      </c>
      <c r="G36" s="209" t="s">
        <v>542</v>
      </c>
      <c r="H36" s="209" t="s">
        <v>543</v>
      </c>
      <c r="I36" s="209" t="s">
        <v>544</v>
      </c>
      <c r="J36" s="293" t="s">
        <v>414</v>
      </c>
      <c r="K36" s="293"/>
      <c r="L36" s="293"/>
      <c r="M36" s="209" t="s">
        <v>627</v>
      </c>
      <c r="N36" s="209" t="s">
        <v>627</v>
      </c>
      <c r="O36" s="209" t="s">
        <v>546</v>
      </c>
      <c r="P36" s="209" t="s">
        <v>497</v>
      </c>
      <c r="Q36" s="209" t="s">
        <v>546</v>
      </c>
      <c r="R36" s="209" t="s">
        <v>547</v>
      </c>
      <c r="S36" s="209" t="s">
        <v>548</v>
      </c>
      <c r="T36" s="209" t="s">
        <v>549</v>
      </c>
      <c r="U36" s="293" t="s">
        <v>550</v>
      </c>
      <c r="V36" s="578"/>
      <c r="W36" s="578"/>
      <c r="X36" s="578"/>
      <c r="Y36" s="209"/>
    </row>
    <row r="37" spans="2:25" ht="15.95" customHeight="1" x14ac:dyDescent="0.15">
      <c r="B37" s="319"/>
      <c r="C37" s="576">
        <v>10</v>
      </c>
      <c r="D37" s="577"/>
      <c r="E37" s="209">
        <v>3</v>
      </c>
      <c r="F37" s="245">
        <v>62.14</v>
      </c>
      <c r="G37" s="209" t="s">
        <v>542</v>
      </c>
      <c r="H37" s="209" t="s">
        <v>583</v>
      </c>
      <c r="I37" s="209" t="s">
        <v>442</v>
      </c>
      <c r="J37" s="293" t="s">
        <v>442</v>
      </c>
      <c r="K37" s="293"/>
      <c r="L37" s="293"/>
      <c r="M37" s="209" t="s">
        <v>628</v>
      </c>
      <c r="N37" s="209" t="s">
        <v>629</v>
      </c>
      <c r="O37" s="209" t="s">
        <v>546</v>
      </c>
      <c r="P37" s="209" t="s">
        <v>497</v>
      </c>
      <c r="Q37" s="209" t="s">
        <v>546</v>
      </c>
      <c r="R37" s="209" t="s">
        <v>547</v>
      </c>
      <c r="S37" s="209" t="s">
        <v>548</v>
      </c>
      <c r="T37" s="209" t="s">
        <v>549</v>
      </c>
      <c r="U37" s="293" t="s">
        <v>550</v>
      </c>
      <c r="V37" s="578"/>
      <c r="W37" s="578"/>
      <c r="X37" s="578"/>
      <c r="Y37" s="209"/>
    </row>
    <row r="38" spans="2:25" ht="15.95" customHeight="1" x14ac:dyDescent="0.15">
      <c r="B38" s="319"/>
      <c r="C38" s="576">
        <v>10</v>
      </c>
      <c r="D38" s="577"/>
      <c r="E38" s="209">
        <v>4</v>
      </c>
      <c r="F38" s="245">
        <v>65.099999999999994</v>
      </c>
      <c r="G38" s="209" t="s">
        <v>542</v>
      </c>
      <c r="H38" s="209" t="s">
        <v>569</v>
      </c>
      <c r="I38" s="209" t="s">
        <v>544</v>
      </c>
      <c r="J38" s="293" t="s">
        <v>423</v>
      </c>
      <c r="K38" s="293"/>
      <c r="L38" s="293"/>
      <c r="M38" s="209" t="s">
        <v>630</v>
      </c>
      <c r="N38" s="209" t="s">
        <v>630</v>
      </c>
      <c r="O38" s="209" t="s">
        <v>546</v>
      </c>
      <c r="P38" s="209" t="s">
        <v>497</v>
      </c>
      <c r="Q38" s="209" t="s">
        <v>546</v>
      </c>
      <c r="R38" s="209" t="s">
        <v>547</v>
      </c>
      <c r="S38" s="209" t="s">
        <v>548</v>
      </c>
      <c r="T38" s="209" t="s">
        <v>549</v>
      </c>
      <c r="U38" s="293" t="s">
        <v>550</v>
      </c>
      <c r="V38" s="578"/>
      <c r="W38" s="578"/>
      <c r="X38" s="578"/>
      <c r="Y38" s="209"/>
    </row>
    <row r="39" spans="2:25" ht="15.95" customHeight="1" x14ac:dyDescent="0.15">
      <c r="B39" s="319"/>
      <c r="C39" s="576">
        <v>10</v>
      </c>
      <c r="D39" s="577"/>
      <c r="E39" s="209">
        <v>5</v>
      </c>
      <c r="F39" s="245">
        <v>61.15</v>
      </c>
      <c r="G39" s="209" t="s">
        <v>542</v>
      </c>
      <c r="H39" s="209" t="s">
        <v>551</v>
      </c>
      <c r="I39" s="209" t="s">
        <v>442</v>
      </c>
      <c r="J39" s="293" t="s">
        <v>448</v>
      </c>
      <c r="K39" s="293"/>
      <c r="L39" s="293"/>
      <c r="M39" s="209" t="s">
        <v>497</v>
      </c>
      <c r="N39" s="209" t="s">
        <v>631</v>
      </c>
      <c r="O39" s="209" t="s">
        <v>553</v>
      </c>
      <c r="P39" s="209" t="s">
        <v>497</v>
      </c>
      <c r="Q39" s="209" t="s">
        <v>554</v>
      </c>
      <c r="R39" s="209" t="s">
        <v>547</v>
      </c>
      <c r="S39" s="209" t="s">
        <v>547</v>
      </c>
      <c r="T39" s="209" t="s">
        <v>555</v>
      </c>
      <c r="U39" s="293" t="s">
        <v>497</v>
      </c>
      <c r="V39" s="578"/>
      <c r="W39" s="578"/>
      <c r="X39" s="578"/>
      <c r="Y39" s="209"/>
    </row>
    <row r="40" spans="2:25" ht="15.95" customHeight="1" x14ac:dyDescent="0.15">
      <c r="B40" s="319"/>
      <c r="C40" s="576">
        <v>10</v>
      </c>
      <c r="D40" s="577"/>
      <c r="E40" s="209">
        <v>6</v>
      </c>
      <c r="F40" s="245">
        <v>61.1</v>
      </c>
      <c r="G40" s="209" t="s">
        <v>542</v>
      </c>
      <c r="H40" s="209" t="s">
        <v>560</v>
      </c>
      <c r="I40" s="209" t="s">
        <v>544</v>
      </c>
      <c r="J40" s="293" t="s">
        <v>414</v>
      </c>
      <c r="K40" s="293"/>
      <c r="L40" s="293"/>
      <c r="M40" s="209" t="s">
        <v>627</v>
      </c>
      <c r="N40" s="209" t="s">
        <v>627</v>
      </c>
      <c r="O40" s="209" t="s">
        <v>546</v>
      </c>
      <c r="P40" s="209" t="s">
        <v>497</v>
      </c>
      <c r="Q40" s="209" t="s">
        <v>546</v>
      </c>
      <c r="R40" s="209" t="s">
        <v>547</v>
      </c>
      <c r="S40" s="209" t="s">
        <v>548</v>
      </c>
      <c r="T40" s="209" t="s">
        <v>549</v>
      </c>
      <c r="U40" s="293" t="s">
        <v>550</v>
      </c>
      <c r="V40" s="578"/>
      <c r="W40" s="578"/>
      <c r="X40" s="578"/>
      <c r="Y40" s="209"/>
    </row>
    <row r="41" spans="2:25" ht="15.95" customHeight="1" x14ac:dyDescent="0.15">
      <c r="B41" s="319"/>
      <c r="C41" s="576">
        <v>10</v>
      </c>
      <c r="D41" s="577"/>
      <c r="E41" s="209">
        <v>7</v>
      </c>
      <c r="F41" s="245">
        <v>68.47</v>
      </c>
      <c r="G41" s="209" t="s">
        <v>542</v>
      </c>
      <c r="H41" s="209" t="s">
        <v>592</v>
      </c>
      <c r="I41" s="209" t="s">
        <v>544</v>
      </c>
      <c r="J41" s="293" t="s">
        <v>448</v>
      </c>
      <c r="K41" s="293"/>
      <c r="L41" s="293"/>
      <c r="M41" s="209" t="s">
        <v>562</v>
      </c>
      <c r="N41" s="209" t="s">
        <v>562</v>
      </c>
      <c r="O41" s="209" t="s">
        <v>546</v>
      </c>
      <c r="P41" s="209" t="s">
        <v>497</v>
      </c>
      <c r="Q41" s="209" t="s">
        <v>554</v>
      </c>
      <c r="R41" s="209" t="s">
        <v>547</v>
      </c>
      <c r="S41" s="209" t="s">
        <v>547</v>
      </c>
      <c r="T41" s="209" t="s">
        <v>555</v>
      </c>
      <c r="U41" s="293" t="s">
        <v>497</v>
      </c>
      <c r="V41" s="578"/>
      <c r="W41" s="578"/>
      <c r="X41" s="578"/>
      <c r="Y41" s="209" t="s">
        <v>557</v>
      </c>
    </row>
    <row r="42" spans="2:25" ht="15.95" customHeight="1" x14ac:dyDescent="0.15">
      <c r="B42" s="377"/>
      <c r="C42" s="576">
        <v>10</v>
      </c>
      <c r="D42" s="577"/>
      <c r="E42" s="209">
        <v>8</v>
      </c>
      <c r="F42" s="245">
        <v>68.5</v>
      </c>
      <c r="G42" s="209" t="s">
        <v>542</v>
      </c>
      <c r="H42" s="209" t="s">
        <v>561</v>
      </c>
      <c r="I42" s="209" t="s">
        <v>544</v>
      </c>
      <c r="J42" s="293" t="s">
        <v>414</v>
      </c>
      <c r="K42" s="293"/>
      <c r="L42" s="293"/>
      <c r="M42" s="209" t="s">
        <v>632</v>
      </c>
      <c r="N42" s="209" t="s">
        <v>632</v>
      </c>
      <c r="O42" s="209" t="s">
        <v>553</v>
      </c>
      <c r="P42" s="209" t="s">
        <v>497</v>
      </c>
      <c r="Q42" s="209" t="s">
        <v>574</v>
      </c>
      <c r="R42" s="209" t="s">
        <v>547</v>
      </c>
      <c r="S42" s="209" t="s">
        <v>548</v>
      </c>
      <c r="T42" s="209" t="s">
        <v>549</v>
      </c>
      <c r="U42" s="293" t="s">
        <v>633</v>
      </c>
      <c r="V42" s="578"/>
      <c r="W42" s="578"/>
      <c r="X42" s="578"/>
      <c r="Y42" s="209"/>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761A4D9F-2CAA-4264-9EC6-BA3EB1A5E970}"/>
    <dataValidation allowBlank="1" showInputMessage="1" showErrorMessage="1" prompt="前回の定期点検年月日を入力" sqref="O6" xr:uid="{6586D763-AC5B-4035-A33E-3238726C1E8D}"/>
    <dataValidation type="list" errorStyle="warning" allowBlank="1" showInputMessage="1" showErrorMessage="1" error="選択出来ません" sqref="H9:H42" xr:uid="{FAF17915-6005-4D62-A519-3E7DDFFDB77E}">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C8BE92AF-EFF2-48CA-AA97-80D37FB06AC2}">
          <x14:formula1>
            <xm:f>'(参考)リスト'!$E$16:$E$27</xm:f>
          </x14:formula1>
          <xm:sqref>J9:L42</xm:sqref>
        </x14:dataValidation>
        <x14:dataValidation type="list" showInputMessage="1" showErrorMessage="1" xr:uid="{F8467CC8-E421-423F-B86F-27F83F472E6C}">
          <x14:formula1>
            <xm:f>'(参考)リスト'!$B$16:$B$21</xm:f>
          </x14:formula1>
          <xm:sqref>G9:G42</xm:sqref>
        </x14:dataValidation>
        <x14:dataValidation type="list" allowBlank="1" showInputMessage="1" showErrorMessage="1" xr:uid="{08D24499-8D9A-4F57-B839-8DDE3FB55B60}">
          <x14:formula1>
            <xm:f>'(参考)リスト'!$F$16:$F$21</xm:f>
          </x14:formula1>
          <xm:sqref>O9:Q42</xm:sqref>
        </x14:dataValidation>
        <x14:dataValidation type="list" allowBlank="1" showInputMessage="1" showErrorMessage="1" xr:uid="{A5336158-0455-4F02-9A60-FDC7DFBDABF2}">
          <x14:formula1>
            <xm:f>'(参考)リスト'!$I$16:$I$18</xm:f>
          </x14:formula1>
          <xm:sqref>S9:S42</xm:sqref>
        </x14:dataValidation>
        <x14:dataValidation type="list" allowBlank="1" showInputMessage="1" showErrorMessage="1" xr:uid="{BA066FFB-B7D8-4CDF-89DF-F101D2F1D557}">
          <x14:formula1>
            <xm:f>'(参考)リスト'!$H$16:$H$17</xm:f>
          </x14:formula1>
          <xm:sqref>R9:R42</xm:sqref>
        </x14:dataValidation>
        <x14:dataValidation type="list" allowBlank="1" showInputMessage="1" showErrorMessage="1" xr:uid="{D8805314-E809-4B5A-863C-0BDA83470A9F}">
          <x14:formula1>
            <xm:f>'(参考)リスト'!$J$16:$J$18</xm:f>
          </x14:formula1>
          <xm:sqref>T9:T42</xm:sqref>
        </x14:dataValidation>
        <x14:dataValidation type="list" allowBlank="1" showInputMessage="1" showErrorMessage="1" xr:uid="{1E0DC705-1D3A-4C66-A5A1-2B67BA06EE7A}">
          <x14:formula1>
            <xm:f>'(参考)リスト'!$D$16:$D$18</xm:f>
          </x14:formula1>
          <xm:sqref>I9:I42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DBA6-324E-40F0-8C66-3EABA007F6EB}">
  <sheetPr>
    <pageSetUpPr fitToPage="1"/>
  </sheetPr>
  <dimension ref="B1:Y48"/>
  <sheetViews>
    <sheetView showGridLines="0" showZeros="0" view="pageBreakPreview" zoomScale="85" zoomScaleNormal="55" zoomScaleSheetLayoutView="85"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2" t="s">
        <v>190</v>
      </c>
      <c r="C2" s="602"/>
      <c r="D2" s="602"/>
      <c r="E2" s="602"/>
      <c r="F2" s="603"/>
      <c r="G2" s="603"/>
      <c r="H2" s="603"/>
      <c r="I2" s="602"/>
      <c r="J2" s="602"/>
      <c r="K2" s="602"/>
      <c r="L2" s="602"/>
      <c r="M2" s="602"/>
      <c r="N2" s="602"/>
      <c r="O2" s="602"/>
      <c r="P2" s="602"/>
      <c r="Q2" s="602"/>
      <c r="R2" s="602"/>
      <c r="S2" s="602"/>
      <c r="T2" s="602"/>
      <c r="U2" s="602"/>
      <c r="V2" s="602"/>
      <c r="W2" s="602"/>
      <c r="X2" s="602"/>
      <c r="Y2" s="182"/>
    </row>
    <row r="3" spans="2:25" ht="20.100000000000001" customHeight="1" x14ac:dyDescent="0.15">
      <c r="B3" s="368" t="s">
        <v>2</v>
      </c>
      <c r="C3" s="379"/>
      <c r="D3" s="379"/>
      <c r="E3" s="379"/>
      <c r="F3" s="604" t="s">
        <v>540</v>
      </c>
      <c r="G3" s="604"/>
      <c r="H3" s="604"/>
      <c r="I3" s="286" t="s">
        <v>3</v>
      </c>
      <c r="J3" s="287"/>
      <c r="K3" s="316" t="s">
        <v>526</v>
      </c>
      <c r="L3" s="311"/>
      <c r="M3" s="311"/>
      <c r="N3" s="317"/>
      <c r="O3" s="320" t="s">
        <v>191</v>
      </c>
      <c r="P3" s="605" t="s">
        <v>530</v>
      </c>
      <c r="Q3" s="572"/>
      <c r="R3" s="572"/>
      <c r="S3" s="606"/>
      <c r="T3" s="543" t="s">
        <v>192</v>
      </c>
      <c r="U3" s="607"/>
      <c r="V3" s="607"/>
      <c r="W3" s="544"/>
      <c r="X3" s="611">
        <v>45944</v>
      </c>
      <c r="Y3" s="612"/>
    </row>
    <row r="4" spans="2:25" ht="20.100000000000001" customHeight="1" x14ac:dyDescent="0.15">
      <c r="B4" s="312" t="s">
        <v>109</v>
      </c>
      <c r="C4" s="313"/>
      <c r="D4" s="313"/>
      <c r="E4" s="313"/>
      <c r="F4" s="615" t="s">
        <v>524</v>
      </c>
      <c r="G4" s="615"/>
      <c r="H4" s="615"/>
      <c r="I4" s="616" t="s">
        <v>110</v>
      </c>
      <c r="J4" s="617"/>
      <c r="K4" s="316" t="s">
        <v>528</v>
      </c>
      <c r="L4" s="311"/>
      <c r="M4" s="311"/>
      <c r="N4" s="317"/>
      <c r="O4" s="315"/>
      <c r="P4" s="618" t="s">
        <v>532</v>
      </c>
      <c r="Q4" s="573"/>
      <c r="R4" s="573"/>
      <c r="S4" s="610"/>
      <c r="T4" s="608"/>
      <c r="U4" s="609"/>
      <c r="V4" s="609"/>
      <c r="W4" s="610"/>
      <c r="X4" s="613"/>
      <c r="Y4" s="614"/>
    </row>
    <row r="5" spans="2:25" ht="15" customHeight="1" x14ac:dyDescent="0.15">
      <c r="B5" s="319" t="s">
        <v>193</v>
      </c>
      <c r="C5" s="582" t="s">
        <v>194</v>
      </c>
      <c r="D5" s="583"/>
      <c r="E5" s="584" t="s">
        <v>195</v>
      </c>
      <c r="F5" s="584" t="s">
        <v>196</v>
      </c>
      <c r="G5" s="586" t="s">
        <v>197</v>
      </c>
      <c r="H5" s="587"/>
      <c r="I5" s="368" t="s">
        <v>198</v>
      </c>
      <c r="J5" s="379"/>
      <c r="K5" s="379"/>
      <c r="L5" s="379"/>
      <c r="M5" s="379"/>
      <c r="N5" s="380"/>
      <c r="O5" s="197" t="s">
        <v>199</v>
      </c>
      <c r="P5" s="566" t="s">
        <v>200</v>
      </c>
      <c r="Q5" s="590"/>
      <c r="R5" s="590"/>
      <c r="S5" s="591"/>
      <c r="T5" s="586" t="s">
        <v>201</v>
      </c>
      <c r="U5" s="594"/>
      <c r="V5" s="594"/>
      <c r="W5" s="594"/>
      <c r="X5" s="587"/>
      <c r="Y5" s="596" t="s">
        <v>202</v>
      </c>
    </row>
    <row r="6" spans="2:25" ht="15" customHeight="1" x14ac:dyDescent="0.15">
      <c r="B6" s="319"/>
      <c r="C6" s="582"/>
      <c r="D6" s="583"/>
      <c r="E6" s="584"/>
      <c r="F6" s="584"/>
      <c r="G6" s="588"/>
      <c r="H6" s="589"/>
      <c r="I6" s="312"/>
      <c r="J6" s="313"/>
      <c r="K6" s="313"/>
      <c r="L6" s="313"/>
      <c r="M6" s="313"/>
      <c r="N6" s="314"/>
      <c r="O6" s="198">
        <v>44099</v>
      </c>
      <c r="P6" s="567"/>
      <c r="Q6" s="592"/>
      <c r="R6" s="592"/>
      <c r="S6" s="593"/>
      <c r="T6" s="588"/>
      <c r="U6" s="595"/>
      <c r="V6" s="595"/>
      <c r="W6" s="595"/>
      <c r="X6" s="589"/>
      <c r="Y6" s="584"/>
    </row>
    <row r="7" spans="2:25" ht="16.149999999999999" customHeight="1" x14ac:dyDescent="0.15">
      <c r="B7" s="319"/>
      <c r="C7" s="582"/>
      <c r="D7" s="583"/>
      <c r="E7" s="584"/>
      <c r="F7" s="584"/>
      <c r="G7" s="541" t="s">
        <v>203</v>
      </c>
      <c r="H7" s="541" t="s">
        <v>204</v>
      </c>
      <c r="I7" s="599" t="s">
        <v>205</v>
      </c>
      <c r="J7" s="599" t="s">
        <v>206</v>
      </c>
      <c r="K7" s="580"/>
      <c r="L7" s="580"/>
      <c r="M7" s="600" t="s">
        <v>207</v>
      </c>
      <c r="N7" s="601" t="s">
        <v>208</v>
      </c>
      <c r="O7" s="599" t="s">
        <v>209</v>
      </c>
      <c r="P7" s="350" t="s">
        <v>210</v>
      </c>
      <c r="Q7" s="580"/>
      <c r="R7" s="541" t="s">
        <v>211</v>
      </c>
      <c r="S7" s="541" t="s">
        <v>212</v>
      </c>
      <c r="T7" s="581" t="s">
        <v>213</v>
      </c>
      <c r="U7" s="541" t="s">
        <v>214</v>
      </c>
      <c r="V7" s="580"/>
      <c r="W7" s="580"/>
      <c r="X7" s="580"/>
      <c r="Y7" s="584"/>
    </row>
    <row r="8" spans="2:25" ht="16.149999999999999" customHeight="1" x14ac:dyDescent="0.15">
      <c r="B8" s="319"/>
      <c r="C8" s="312"/>
      <c r="D8" s="314"/>
      <c r="E8" s="585"/>
      <c r="F8" s="585"/>
      <c r="G8" s="598"/>
      <c r="H8" s="598"/>
      <c r="I8" s="580"/>
      <c r="J8" s="580"/>
      <c r="K8" s="580"/>
      <c r="L8" s="580"/>
      <c r="M8" s="580"/>
      <c r="N8" s="580"/>
      <c r="O8" s="580"/>
      <c r="P8" s="199" t="s">
        <v>215</v>
      </c>
      <c r="Q8" s="199" t="s">
        <v>216</v>
      </c>
      <c r="R8" s="580"/>
      <c r="S8" s="580"/>
      <c r="T8" s="580"/>
      <c r="U8" s="580"/>
      <c r="V8" s="580"/>
      <c r="W8" s="580"/>
      <c r="X8" s="580"/>
      <c r="Y8" s="597"/>
    </row>
    <row r="9" spans="2:25" ht="15.75" customHeight="1" x14ac:dyDescent="0.15">
      <c r="B9" s="319"/>
      <c r="C9" s="576">
        <v>10</v>
      </c>
      <c r="D9" s="577"/>
      <c r="E9" s="209">
        <v>9</v>
      </c>
      <c r="F9" s="245">
        <v>65.790000000000006</v>
      </c>
      <c r="G9" s="209" t="s">
        <v>542</v>
      </c>
      <c r="H9" s="209" t="s">
        <v>569</v>
      </c>
      <c r="I9" s="209" t="s">
        <v>544</v>
      </c>
      <c r="J9" s="293" t="s">
        <v>423</v>
      </c>
      <c r="K9" s="293"/>
      <c r="L9" s="293"/>
      <c r="M9" s="209" t="s">
        <v>634</v>
      </c>
      <c r="N9" s="209" t="s">
        <v>634</v>
      </c>
      <c r="O9" s="209" t="s">
        <v>546</v>
      </c>
      <c r="P9" s="209" t="s">
        <v>497</v>
      </c>
      <c r="Q9" s="209" t="s">
        <v>546</v>
      </c>
      <c r="R9" s="209" t="s">
        <v>547</v>
      </c>
      <c r="S9" s="209" t="s">
        <v>548</v>
      </c>
      <c r="T9" s="209" t="s">
        <v>549</v>
      </c>
      <c r="U9" s="293" t="s">
        <v>550</v>
      </c>
      <c r="V9" s="578"/>
      <c r="W9" s="578"/>
      <c r="X9" s="578"/>
      <c r="Y9" s="209"/>
    </row>
    <row r="10" spans="2:25" ht="15.95" customHeight="1" x14ac:dyDescent="0.15">
      <c r="B10" s="319"/>
      <c r="C10" s="576">
        <v>10</v>
      </c>
      <c r="D10" s="577"/>
      <c r="E10" s="209">
        <v>10</v>
      </c>
      <c r="F10" s="245">
        <v>64.09</v>
      </c>
      <c r="G10" s="209" t="s">
        <v>542</v>
      </c>
      <c r="H10" s="209" t="s">
        <v>620</v>
      </c>
      <c r="I10" s="209" t="s">
        <v>544</v>
      </c>
      <c r="J10" s="293" t="s">
        <v>406</v>
      </c>
      <c r="K10" s="293"/>
      <c r="L10" s="293"/>
      <c r="M10" s="209" t="s">
        <v>635</v>
      </c>
      <c r="N10" s="209" t="s">
        <v>498</v>
      </c>
      <c r="O10" s="209" t="s">
        <v>498</v>
      </c>
      <c r="P10" s="209" t="s">
        <v>497</v>
      </c>
      <c r="Q10" s="209" t="s">
        <v>546</v>
      </c>
      <c r="R10" s="209" t="s">
        <v>547</v>
      </c>
      <c r="S10" s="209" t="s">
        <v>548</v>
      </c>
      <c r="T10" s="209" t="s">
        <v>555</v>
      </c>
      <c r="U10" s="293" t="s">
        <v>497</v>
      </c>
      <c r="V10" s="578"/>
      <c r="W10" s="578"/>
      <c r="X10" s="578"/>
      <c r="Y10" s="244"/>
    </row>
    <row r="11" spans="2:25" ht="15.95" customHeight="1" x14ac:dyDescent="0.15">
      <c r="B11" s="319"/>
      <c r="C11" s="576">
        <v>10</v>
      </c>
      <c r="D11" s="577"/>
      <c r="E11" s="209">
        <v>11</v>
      </c>
      <c r="F11" s="245">
        <v>62.46</v>
      </c>
      <c r="G11" s="209" t="s">
        <v>542</v>
      </c>
      <c r="H11" s="209" t="s">
        <v>595</v>
      </c>
      <c r="I11" s="209" t="s">
        <v>442</v>
      </c>
      <c r="J11" s="293" t="s">
        <v>442</v>
      </c>
      <c r="K11" s="293"/>
      <c r="L11" s="293"/>
      <c r="M11" s="209" t="s">
        <v>636</v>
      </c>
      <c r="N11" s="209" t="s">
        <v>498</v>
      </c>
      <c r="O11" s="209" t="s">
        <v>498</v>
      </c>
      <c r="P11" s="209" t="s">
        <v>497</v>
      </c>
      <c r="Q11" s="209" t="s">
        <v>546</v>
      </c>
      <c r="R11" s="209" t="s">
        <v>547</v>
      </c>
      <c r="S11" s="209" t="s">
        <v>548</v>
      </c>
      <c r="T11" s="209" t="s">
        <v>555</v>
      </c>
      <c r="U11" s="293" t="s">
        <v>497</v>
      </c>
      <c r="V11" s="578"/>
      <c r="W11" s="578"/>
      <c r="X11" s="578"/>
      <c r="Y11" s="209"/>
    </row>
    <row r="12" spans="2:25" ht="15.95" customHeight="1" x14ac:dyDescent="0.15">
      <c r="B12" s="319"/>
      <c r="C12" s="576">
        <v>10</v>
      </c>
      <c r="D12" s="577"/>
      <c r="E12" s="209">
        <v>12</v>
      </c>
      <c r="F12" s="245">
        <v>65.180000000000007</v>
      </c>
      <c r="G12" s="209" t="s">
        <v>542</v>
      </c>
      <c r="H12" s="209" t="s">
        <v>595</v>
      </c>
      <c r="I12" s="209" t="s">
        <v>442</v>
      </c>
      <c r="J12" s="293" t="s">
        <v>442</v>
      </c>
      <c r="K12" s="293"/>
      <c r="L12" s="293"/>
      <c r="M12" s="209" t="s">
        <v>637</v>
      </c>
      <c r="N12" s="209" t="s">
        <v>498</v>
      </c>
      <c r="O12" s="209" t="s">
        <v>498</v>
      </c>
      <c r="P12" s="209" t="s">
        <v>497</v>
      </c>
      <c r="Q12" s="209" t="s">
        <v>546</v>
      </c>
      <c r="R12" s="209" t="s">
        <v>547</v>
      </c>
      <c r="S12" s="209" t="s">
        <v>548</v>
      </c>
      <c r="T12" s="209" t="s">
        <v>555</v>
      </c>
      <c r="U12" s="293" t="s">
        <v>497</v>
      </c>
      <c r="V12" s="578"/>
      <c r="W12" s="578"/>
      <c r="X12" s="578"/>
      <c r="Y12" s="209"/>
    </row>
    <row r="13" spans="2:25" ht="15.95" customHeight="1" x14ac:dyDescent="0.15">
      <c r="B13" s="319"/>
      <c r="C13" s="576">
        <v>11</v>
      </c>
      <c r="D13" s="577"/>
      <c r="E13" s="209">
        <v>1</v>
      </c>
      <c r="F13" s="245">
        <v>69.73</v>
      </c>
      <c r="G13" s="209" t="s">
        <v>542</v>
      </c>
      <c r="H13" s="209" t="s">
        <v>583</v>
      </c>
      <c r="I13" s="209" t="s">
        <v>442</v>
      </c>
      <c r="J13" s="293" t="s">
        <v>442</v>
      </c>
      <c r="K13" s="293"/>
      <c r="L13" s="293"/>
      <c r="M13" s="209" t="s">
        <v>608</v>
      </c>
      <c r="N13" s="209" t="s">
        <v>608</v>
      </c>
      <c r="O13" s="209" t="s">
        <v>546</v>
      </c>
      <c r="P13" s="209" t="s">
        <v>497</v>
      </c>
      <c r="Q13" s="209" t="s">
        <v>546</v>
      </c>
      <c r="R13" s="209" t="s">
        <v>547</v>
      </c>
      <c r="S13" s="209" t="s">
        <v>548</v>
      </c>
      <c r="T13" s="209" t="s">
        <v>549</v>
      </c>
      <c r="U13" s="293" t="s">
        <v>550</v>
      </c>
      <c r="V13" s="578"/>
      <c r="W13" s="578"/>
      <c r="X13" s="578"/>
      <c r="Y13" s="209"/>
    </row>
    <row r="14" spans="2:25" ht="15.95" customHeight="1" x14ac:dyDescent="0.15">
      <c r="B14" s="319"/>
      <c r="C14" s="576">
        <v>11</v>
      </c>
      <c r="D14" s="577"/>
      <c r="E14" s="209">
        <v>2</v>
      </c>
      <c r="F14" s="245">
        <v>68.5</v>
      </c>
      <c r="G14" s="209" t="s">
        <v>542</v>
      </c>
      <c r="H14" s="209" t="s">
        <v>543</v>
      </c>
      <c r="I14" s="209" t="s">
        <v>544</v>
      </c>
      <c r="J14" s="293" t="s">
        <v>414</v>
      </c>
      <c r="K14" s="293"/>
      <c r="L14" s="293"/>
      <c r="M14" s="209" t="s">
        <v>619</v>
      </c>
      <c r="N14" s="209" t="s">
        <v>619</v>
      </c>
      <c r="O14" s="200" t="s">
        <v>546</v>
      </c>
      <c r="P14" s="200" t="s">
        <v>497</v>
      </c>
      <c r="Q14" s="200" t="s">
        <v>546</v>
      </c>
      <c r="R14" s="209" t="s">
        <v>547</v>
      </c>
      <c r="S14" s="209" t="s">
        <v>548</v>
      </c>
      <c r="T14" s="209" t="s">
        <v>549</v>
      </c>
      <c r="U14" s="293" t="s">
        <v>550</v>
      </c>
      <c r="V14" s="578"/>
      <c r="W14" s="578"/>
      <c r="X14" s="578"/>
      <c r="Y14" s="209"/>
    </row>
    <row r="15" spans="2:25" ht="15.95" customHeight="1" x14ac:dyDescent="0.15">
      <c r="B15" s="319"/>
      <c r="C15" s="576">
        <v>11</v>
      </c>
      <c r="D15" s="577"/>
      <c r="E15" s="209">
        <v>3</v>
      </c>
      <c r="F15" s="245">
        <v>75.97</v>
      </c>
      <c r="G15" s="209" t="s">
        <v>542</v>
      </c>
      <c r="H15" s="209" t="s">
        <v>638</v>
      </c>
      <c r="I15" s="209" t="s">
        <v>544</v>
      </c>
      <c r="J15" s="293" t="s">
        <v>448</v>
      </c>
      <c r="K15" s="293"/>
      <c r="L15" s="293"/>
      <c r="M15" s="209" t="s">
        <v>639</v>
      </c>
      <c r="N15" s="209" t="s">
        <v>639</v>
      </c>
      <c r="O15" s="200" t="s">
        <v>546</v>
      </c>
      <c r="P15" s="200" t="s">
        <v>497</v>
      </c>
      <c r="Q15" s="200" t="s">
        <v>554</v>
      </c>
      <c r="R15" s="209" t="s">
        <v>547</v>
      </c>
      <c r="S15" s="209" t="s">
        <v>547</v>
      </c>
      <c r="T15" s="209" t="s">
        <v>555</v>
      </c>
      <c r="U15" s="293" t="s">
        <v>497</v>
      </c>
      <c r="V15" s="578"/>
      <c r="W15" s="578"/>
      <c r="X15" s="578"/>
      <c r="Y15" s="209" t="s">
        <v>557</v>
      </c>
    </row>
    <row r="16" spans="2:25" ht="15.95" customHeight="1" x14ac:dyDescent="0.15">
      <c r="B16" s="319"/>
      <c r="C16" s="576">
        <v>11</v>
      </c>
      <c r="D16" s="577"/>
      <c r="E16" s="209">
        <v>4</v>
      </c>
      <c r="F16" s="245">
        <v>70.67</v>
      </c>
      <c r="G16" s="209" t="s">
        <v>542</v>
      </c>
      <c r="H16" s="209" t="s">
        <v>551</v>
      </c>
      <c r="I16" s="209" t="s">
        <v>544</v>
      </c>
      <c r="J16" s="293" t="s">
        <v>414</v>
      </c>
      <c r="K16" s="293"/>
      <c r="L16" s="293"/>
      <c r="M16" s="209" t="s">
        <v>573</v>
      </c>
      <c r="N16" s="209" t="s">
        <v>573</v>
      </c>
      <c r="O16" s="200" t="s">
        <v>553</v>
      </c>
      <c r="P16" s="200" t="s">
        <v>497</v>
      </c>
      <c r="Q16" s="200" t="s">
        <v>574</v>
      </c>
      <c r="R16" s="209" t="s">
        <v>547</v>
      </c>
      <c r="S16" s="209" t="s">
        <v>575</v>
      </c>
      <c r="T16" s="209" t="s">
        <v>549</v>
      </c>
      <c r="U16" s="293" t="s">
        <v>575</v>
      </c>
      <c r="V16" s="578"/>
      <c r="W16" s="578"/>
      <c r="X16" s="578"/>
      <c r="Y16" s="209" t="s">
        <v>557</v>
      </c>
    </row>
    <row r="17" spans="2:25" ht="15.95" customHeight="1" x14ac:dyDescent="0.15">
      <c r="B17" s="319"/>
      <c r="C17" s="576">
        <v>11</v>
      </c>
      <c r="D17" s="577"/>
      <c r="E17" s="209">
        <v>5</v>
      </c>
      <c r="F17" s="245">
        <v>68.5</v>
      </c>
      <c r="G17" s="209" t="s">
        <v>542</v>
      </c>
      <c r="H17" s="209" t="s">
        <v>560</v>
      </c>
      <c r="I17" s="209" t="s">
        <v>544</v>
      </c>
      <c r="J17" s="373" t="s">
        <v>414</v>
      </c>
      <c r="K17" s="579"/>
      <c r="L17" s="345"/>
      <c r="M17" s="209" t="s">
        <v>619</v>
      </c>
      <c r="N17" s="209" t="s">
        <v>619</v>
      </c>
      <c r="O17" s="200" t="s">
        <v>546</v>
      </c>
      <c r="P17" s="200" t="s">
        <v>497</v>
      </c>
      <c r="Q17" s="200" t="s">
        <v>546</v>
      </c>
      <c r="R17" s="209" t="s">
        <v>547</v>
      </c>
      <c r="S17" s="209" t="s">
        <v>548</v>
      </c>
      <c r="T17" s="209" t="s">
        <v>549</v>
      </c>
      <c r="U17" s="373" t="s">
        <v>550</v>
      </c>
      <c r="V17" s="579"/>
      <c r="W17" s="579"/>
      <c r="X17" s="345"/>
      <c r="Y17" s="209"/>
    </row>
    <row r="18" spans="2:25" ht="15.95" customHeight="1" x14ac:dyDescent="0.15">
      <c r="B18" s="319"/>
      <c r="C18" s="576">
        <v>11</v>
      </c>
      <c r="D18" s="577"/>
      <c r="E18" s="209">
        <v>6</v>
      </c>
      <c r="F18" s="245">
        <v>69.8</v>
      </c>
      <c r="G18" s="209" t="s">
        <v>542</v>
      </c>
      <c r="H18" s="209" t="s">
        <v>583</v>
      </c>
      <c r="I18" s="209" t="s">
        <v>544</v>
      </c>
      <c r="J18" s="373" t="s">
        <v>414</v>
      </c>
      <c r="K18" s="579"/>
      <c r="L18" s="345"/>
      <c r="M18" s="209" t="s">
        <v>640</v>
      </c>
      <c r="N18" s="209" t="s">
        <v>640</v>
      </c>
      <c r="O18" s="200" t="s">
        <v>546</v>
      </c>
      <c r="P18" s="200" t="s">
        <v>497</v>
      </c>
      <c r="Q18" s="200" t="s">
        <v>546</v>
      </c>
      <c r="R18" s="209" t="s">
        <v>547</v>
      </c>
      <c r="S18" s="209" t="s">
        <v>548</v>
      </c>
      <c r="T18" s="209" t="s">
        <v>549</v>
      </c>
      <c r="U18" s="373" t="s">
        <v>550</v>
      </c>
      <c r="V18" s="579"/>
      <c r="W18" s="579"/>
      <c r="X18" s="345"/>
      <c r="Y18" s="209"/>
    </row>
    <row r="19" spans="2:25" ht="15.95" customHeight="1" x14ac:dyDescent="0.15">
      <c r="B19" s="319"/>
      <c r="C19" s="576">
        <v>12</v>
      </c>
      <c r="D19" s="577"/>
      <c r="E19" s="209">
        <v>1</v>
      </c>
      <c r="F19" s="245">
        <v>76</v>
      </c>
      <c r="G19" s="209" t="s">
        <v>542</v>
      </c>
      <c r="H19" s="209" t="s">
        <v>543</v>
      </c>
      <c r="I19" s="209" t="s">
        <v>544</v>
      </c>
      <c r="J19" s="373" t="s">
        <v>414</v>
      </c>
      <c r="K19" s="579"/>
      <c r="L19" s="345"/>
      <c r="M19" s="209" t="s">
        <v>641</v>
      </c>
      <c r="N19" s="209" t="s">
        <v>641</v>
      </c>
      <c r="O19" s="200" t="s">
        <v>546</v>
      </c>
      <c r="P19" s="200" t="s">
        <v>497</v>
      </c>
      <c r="Q19" s="200" t="s">
        <v>546</v>
      </c>
      <c r="R19" s="209" t="s">
        <v>547</v>
      </c>
      <c r="S19" s="209" t="s">
        <v>548</v>
      </c>
      <c r="T19" s="209" t="s">
        <v>549</v>
      </c>
      <c r="U19" s="373" t="s">
        <v>550</v>
      </c>
      <c r="V19" s="579"/>
      <c r="W19" s="579"/>
      <c r="X19" s="345"/>
      <c r="Y19" s="209"/>
    </row>
    <row r="20" spans="2:25" ht="15.95" customHeight="1" x14ac:dyDescent="0.15">
      <c r="B20" s="319"/>
      <c r="C20" s="576">
        <v>12</v>
      </c>
      <c r="D20" s="577"/>
      <c r="E20" s="209">
        <v>2</v>
      </c>
      <c r="F20" s="245">
        <v>76</v>
      </c>
      <c r="G20" s="209" t="s">
        <v>542</v>
      </c>
      <c r="H20" s="209" t="s">
        <v>560</v>
      </c>
      <c r="I20" s="209" t="s">
        <v>544</v>
      </c>
      <c r="J20" s="373" t="s">
        <v>414</v>
      </c>
      <c r="K20" s="579"/>
      <c r="L20" s="345"/>
      <c r="M20" s="209" t="s">
        <v>641</v>
      </c>
      <c r="N20" s="209" t="s">
        <v>641</v>
      </c>
      <c r="O20" s="200" t="s">
        <v>546</v>
      </c>
      <c r="P20" s="200" t="s">
        <v>497</v>
      </c>
      <c r="Q20" s="200" t="s">
        <v>546</v>
      </c>
      <c r="R20" s="209" t="s">
        <v>547</v>
      </c>
      <c r="S20" s="209" t="s">
        <v>548</v>
      </c>
      <c r="T20" s="209" t="s">
        <v>549</v>
      </c>
      <c r="U20" s="293" t="s">
        <v>550</v>
      </c>
      <c r="V20" s="578"/>
      <c r="W20" s="578"/>
      <c r="X20" s="578"/>
      <c r="Y20" s="209"/>
    </row>
    <row r="21" spans="2:25" ht="15.95" customHeight="1" x14ac:dyDescent="0.15">
      <c r="B21" s="319"/>
      <c r="C21" s="576">
        <v>12</v>
      </c>
      <c r="D21" s="577"/>
      <c r="E21" s="209">
        <v>3</v>
      </c>
      <c r="F21" s="245">
        <v>77.38</v>
      </c>
      <c r="G21" s="209" t="s">
        <v>542</v>
      </c>
      <c r="H21" s="209" t="s">
        <v>583</v>
      </c>
      <c r="I21" s="209" t="s">
        <v>544</v>
      </c>
      <c r="J21" s="293" t="s">
        <v>414</v>
      </c>
      <c r="K21" s="293"/>
      <c r="L21" s="293"/>
      <c r="M21" s="209" t="s">
        <v>600</v>
      </c>
      <c r="N21" s="209" t="s">
        <v>600</v>
      </c>
      <c r="O21" s="200" t="s">
        <v>546</v>
      </c>
      <c r="P21" s="200" t="s">
        <v>497</v>
      </c>
      <c r="Q21" s="200" t="s">
        <v>546</v>
      </c>
      <c r="R21" s="209" t="s">
        <v>547</v>
      </c>
      <c r="S21" s="209" t="s">
        <v>548</v>
      </c>
      <c r="T21" s="209" t="s">
        <v>549</v>
      </c>
      <c r="U21" s="293" t="s">
        <v>550</v>
      </c>
      <c r="V21" s="578"/>
      <c r="W21" s="578"/>
      <c r="X21" s="578"/>
      <c r="Y21" s="209"/>
    </row>
    <row r="22" spans="2:25" ht="15.95" customHeight="1" x14ac:dyDescent="0.15">
      <c r="B22" s="319"/>
      <c r="C22" s="576">
        <v>12</v>
      </c>
      <c r="D22" s="577"/>
      <c r="E22" s="209">
        <v>4</v>
      </c>
      <c r="F22" s="245">
        <v>78.91</v>
      </c>
      <c r="G22" s="209" t="s">
        <v>542</v>
      </c>
      <c r="H22" s="209" t="s">
        <v>569</v>
      </c>
      <c r="I22" s="209" t="s">
        <v>544</v>
      </c>
      <c r="J22" s="293" t="s">
        <v>406</v>
      </c>
      <c r="K22" s="293"/>
      <c r="L22" s="293"/>
      <c r="M22" s="209" t="s">
        <v>642</v>
      </c>
      <c r="N22" s="209" t="s">
        <v>498</v>
      </c>
      <c r="O22" s="209" t="s">
        <v>498</v>
      </c>
      <c r="P22" s="209" t="s">
        <v>497</v>
      </c>
      <c r="Q22" s="209" t="s">
        <v>546</v>
      </c>
      <c r="R22" s="209" t="s">
        <v>547</v>
      </c>
      <c r="S22" s="209" t="s">
        <v>548</v>
      </c>
      <c r="T22" s="209" t="s">
        <v>555</v>
      </c>
      <c r="U22" s="293" t="s">
        <v>497</v>
      </c>
      <c r="V22" s="578"/>
      <c r="W22" s="578"/>
      <c r="X22" s="578"/>
      <c r="Y22" s="209"/>
    </row>
    <row r="23" spans="2:25" ht="15.95" customHeight="1" x14ac:dyDescent="0.15">
      <c r="B23" s="319"/>
      <c r="C23" s="576">
        <v>12</v>
      </c>
      <c r="D23" s="577"/>
      <c r="E23" s="209">
        <v>5</v>
      </c>
      <c r="F23" s="245">
        <v>79.540000000000006</v>
      </c>
      <c r="G23" s="209" t="s">
        <v>542</v>
      </c>
      <c r="H23" s="209" t="s">
        <v>551</v>
      </c>
      <c r="I23" s="209" t="s">
        <v>544</v>
      </c>
      <c r="J23" s="293" t="s">
        <v>406</v>
      </c>
      <c r="K23" s="293"/>
      <c r="L23" s="293"/>
      <c r="M23" s="209" t="s">
        <v>643</v>
      </c>
      <c r="N23" s="209" t="s">
        <v>498</v>
      </c>
      <c r="O23" s="209" t="s">
        <v>498</v>
      </c>
      <c r="P23" s="209" t="s">
        <v>497</v>
      </c>
      <c r="Q23" s="209" t="s">
        <v>553</v>
      </c>
      <c r="R23" s="209" t="s">
        <v>547</v>
      </c>
      <c r="S23" s="209" t="s">
        <v>548</v>
      </c>
      <c r="T23" s="209" t="s">
        <v>555</v>
      </c>
      <c r="U23" s="293" t="s">
        <v>497</v>
      </c>
      <c r="V23" s="578"/>
      <c r="W23" s="578"/>
      <c r="X23" s="578"/>
      <c r="Y23" s="209"/>
    </row>
    <row r="24" spans="2:25" ht="15.95" customHeight="1" x14ac:dyDescent="0.15">
      <c r="B24" s="319"/>
      <c r="C24" s="576">
        <v>13</v>
      </c>
      <c r="D24" s="577"/>
      <c r="E24" s="209">
        <v>1</v>
      </c>
      <c r="F24" s="245">
        <v>82.5</v>
      </c>
      <c r="G24" s="209" t="s">
        <v>542</v>
      </c>
      <c r="H24" s="209" t="s">
        <v>543</v>
      </c>
      <c r="I24" s="209" t="s">
        <v>544</v>
      </c>
      <c r="J24" s="293" t="s">
        <v>414</v>
      </c>
      <c r="K24" s="293"/>
      <c r="L24" s="293"/>
      <c r="M24" s="209" t="s">
        <v>644</v>
      </c>
      <c r="N24" s="209" t="s">
        <v>645</v>
      </c>
      <c r="O24" s="209" t="s">
        <v>546</v>
      </c>
      <c r="P24" s="209" t="s">
        <v>497</v>
      </c>
      <c r="Q24" s="209" t="s">
        <v>546</v>
      </c>
      <c r="R24" s="209" t="s">
        <v>547</v>
      </c>
      <c r="S24" s="209" t="s">
        <v>548</v>
      </c>
      <c r="T24" s="209" t="s">
        <v>549</v>
      </c>
      <c r="U24" s="293" t="s">
        <v>550</v>
      </c>
      <c r="V24" s="578"/>
      <c r="W24" s="578"/>
      <c r="X24" s="578"/>
      <c r="Y24" s="209" t="s">
        <v>568</v>
      </c>
    </row>
    <row r="25" spans="2:25" ht="15.95" customHeight="1" x14ac:dyDescent="0.15">
      <c r="B25" s="319"/>
      <c r="C25" s="576">
        <v>13</v>
      </c>
      <c r="D25" s="577"/>
      <c r="E25" s="209">
        <v>2</v>
      </c>
      <c r="F25" s="245">
        <v>83.85</v>
      </c>
      <c r="G25" s="209" t="s">
        <v>542</v>
      </c>
      <c r="H25" s="209" t="s">
        <v>551</v>
      </c>
      <c r="I25" s="209" t="s">
        <v>442</v>
      </c>
      <c r="J25" s="293" t="s">
        <v>448</v>
      </c>
      <c r="K25" s="293"/>
      <c r="L25" s="293"/>
      <c r="M25" s="209" t="s">
        <v>497</v>
      </c>
      <c r="N25" s="209" t="s">
        <v>646</v>
      </c>
      <c r="O25" s="209" t="s">
        <v>553</v>
      </c>
      <c r="P25" s="209" t="s">
        <v>497</v>
      </c>
      <c r="Q25" s="209" t="s">
        <v>554</v>
      </c>
      <c r="R25" s="209" t="s">
        <v>547</v>
      </c>
      <c r="S25" s="209" t="s">
        <v>547</v>
      </c>
      <c r="T25" s="209" t="s">
        <v>555</v>
      </c>
      <c r="U25" s="293" t="s">
        <v>497</v>
      </c>
      <c r="V25" s="578"/>
      <c r="W25" s="578"/>
      <c r="X25" s="578"/>
      <c r="Y25" s="209"/>
    </row>
    <row r="26" spans="2:25" ht="15.95" customHeight="1" x14ac:dyDescent="0.15">
      <c r="B26" s="319"/>
      <c r="C26" s="576">
        <v>13</v>
      </c>
      <c r="D26" s="577"/>
      <c r="E26" s="209">
        <v>3</v>
      </c>
      <c r="F26" s="245">
        <v>82.5</v>
      </c>
      <c r="G26" s="209" t="s">
        <v>542</v>
      </c>
      <c r="H26" s="209" t="s">
        <v>560</v>
      </c>
      <c r="I26" s="209" t="s">
        <v>544</v>
      </c>
      <c r="J26" s="293" t="s">
        <v>414</v>
      </c>
      <c r="K26" s="293"/>
      <c r="L26" s="293"/>
      <c r="M26" s="209" t="s">
        <v>647</v>
      </c>
      <c r="N26" s="209" t="s">
        <v>647</v>
      </c>
      <c r="O26" s="209" t="s">
        <v>546</v>
      </c>
      <c r="P26" s="209" t="s">
        <v>497</v>
      </c>
      <c r="Q26" s="209" t="s">
        <v>546</v>
      </c>
      <c r="R26" s="209" t="s">
        <v>547</v>
      </c>
      <c r="S26" s="209" t="s">
        <v>548</v>
      </c>
      <c r="T26" s="209" t="s">
        <v>549</v>
      </c>
      <c r="U26" s="293" t="s">
        <v>550</v>
      </c>
      <c r="V26" s="578"/>
      <c r="W26" s="578"/>
      <c r="X26" s="578"/>
      <c r="Y26" s="209"/>
    </row>
    <row r="27" spans="2:25" ht="15.95" customHeight="1" x14ac:dyDescent="0.15">
      <c r="B27" s="319"/>
      <c r="C27" s="576">
        <v>13</v>
      </c>
      <c r="D27" s="577"/>
      <c r="E27" s="209">
        <v>4</v>
      </c>
      <c r="F27" s="245">
        <v>82.5</v>
      </c>
      <c r="G27" s="209" t="s">
        <v>542</v>
      </c>
      <c r="H27" s="209" t="s">
        <v>560</v>
      </c>
      <c r="I27" s="209" t="s">
        <v>544</v>
      </c>
      <c r="J27" s="293" t="s">
        <v>414</v>
      </c>
      <c r="K27" s="293"/>
      <c r="L27" s="293"/>
      <c r="M27" s="209" t="s">
        <v>610</v>
      </c>
      <c r="N27" s="209" t="s">
        <v>610</v>
      </c>
      <c r="O27" s="209" t="s">
        <v>546</v>
      </c>
      <c r="P27" s="209" t="s">
        <v>497</v>
      </c>
      <c r="Q27" s="209" t="s">
        <v>546</v>
      </c>
      <c r="R27" s="209" t="s">
        <v>547</v>
      </c>
      <c r="S27" s="209" t="s">
        <v>548</v>
      </c>
      <c r="T27" s="209" t="s">
        <v>549</v>
      </c>
      <c r="U27" s="293" t="s">
        <v>550</v>
      </c>
      <c r="V27" s="578"/>
      <c r="W27" s="578"/>
      <c r="X27" s="578"/>
      <c r="Y27" s="209"/>
    </row>
    <row r="28" spans="2:25" ht="15.95" customHeight="1" x14ac:dyDescent="0.15">
      <c r="B28" s="319"/>
      <c r="C28" s="576"/>
      <c r="D28" s="577"/>
      <c r="E28" s="209"/>
      <c r="F28" s="245"/>
      <c r="G28" s="209"/>
      <c r="H28" s="209"/>
      <c r="I28" s="209"/>
      <c r="J28" s="293"/>
      <c r="K28" s="293"/>
      <c r="L28" s="293"/>
      <c r="M28" s="209"/>
      <c r="N28" s="209"/>
      <c r="O28" s="209"/>
      <c r="P28" s="209"/>
      <c r="Q28" s="209"/>
      <c r="R28" s="209"/>
      <c r="S28" s="209"/>
      <c r="T28" s="209"/>
      <c r="U28" s="293"/>
      <c r="V28" s="578"/>
      <c r="W28" s="578"/>
      <c r="X28" s="578"/>
      <c r="Y28" s="209"/>
    </row>
    <row r="29" spans="2:25" ht="15.95" customHeight="1" x14ac:dyDescent="0.15">
      <c r="B29" s="319"/>
      <c r="C29" s="576"/>
      <c r="D29" s="577"/>
      <c r="E29" s="209"/>
      <c r="F29" s="245"/>
      <c r="G29" s="209"/>
      <c r="H29" s="209"/>
      <c r="I29" s="209"/>
      <c r="J29" s="293"/>
      <c r="K29" s="293"/>
      <c r="L29" s="293"/>
      <c r="M29" s="209"/>
      <c r="N29" s="209"/>
      <c r="O29" s="209"/>
      <c r="P29" s="209"/>
      <c r="Q29" s="209"/>
      <c r="R29" s="209"/>
      <c r="S29" s="209"/>
      <c r="T29" s="209"/>
      <c r="U29" s="293"/>
      <c r="V29" s="578"/>
      <c r="W29" s="578"/>
      <c r="X29" s="578"/>
      <c r="Y29" s="209"/>
    </row>
    <row r="30" spans="2:25" ht="15.95" customHeight="1" x14ac:dyDescent="0.15">
      <c r="B30" s="319"/>
      <c r="C30" s="576"/>
      <c r="D30" s="577"/>
      <c r="E30" s="209"/>
      <c r="F30" s="245"/>
      <c r="G30" s="209"/>
      <c r="H30" s="209"/>
      <c r="I30" s="209"/>
      <c r="J30" s="293"/>
      <c r="K30" s="293"/>
      <c r="L30" s="293"/>
      <c r="M30" s="209"/>
      <c r="N30" s="209"/>
      <c r="O30" s="209"/>
      <c r="P30" s="209"/>
      <c r="Q30" s="209"/>
      <c r="R30" s="209"/>
      <c r="S30" s="209"/>
      <c r="T30" s="209"/>
      <c r="U30" s="293"/>
      <c r="V30" s="578"/>
      <c r="W30" s="578"/>
      <c r="X30" s="578"/>
      <c r="Y30" s="209"/>
    </row>
    <row r="31" spans="2:25" ht="15.95" customHeight="1" x14ac:dyDescent="0.15">
      <c r="B31" s="319"/>
      <c r="C31" s="576"/>
      <c r="D31" s="577"/>
      <c r="E31" s="209"/>
      <c r="F31" s="245"/>
      <c r="G31" s="209"/>
      <c r="H31" s="209"/>
      <c r="I31" s="209"/>
      <c r="J31" s="293"/>
      <c r="K31" s="293"/>
      <c r="L31" s="293"/>
      <c r="M31" s="209"/>
      <c r="N31" s="209"/>
      <c r="O31" s="209"/>
      <c r="P31" s="209"/>
      <c r="Q31" s="209"/>
      <c r="R31" s="209"/>
      <c r="S31" s="209"/>
      <c r="T31" s="209"/>
      <c r="U31" s="293"/>
      <c r="V31" s="578"/>
      <c r="W31" s="578"/>
      <c r="X31" s="578"/>
      <c r="Y31" s="209"/>
    </row>
    <row r="32" spans="2:25" ht="15.95" customHeight="1" x14ac:dyDescent="0.15">
      <c r="B32" s="319"/>
      <c r="C32" s="576"/>
      <c r="D32" s="577"/>
      <c r="E32" s="209"/>
      <c r="F32" s="245"/>
      <c r="G32" s="209"/>
      <c r="H32" s="209"/>
      <c r="I32" s="209"/>
      <c r="J32" s="293"/>
      <c r="K32" s="293"/>
      <c r="L32" s="293"/>
      <c r="M32" s="209"/>
      <c r="N32" s="209"/>
      <c r="O32" s="209"/>
      <c r="P32" s="209"/>
      <c r="Q32" s="209"/>
      <c r="R32" s="209"/>
      <c r="S32" s="209"/>
      <c r="T32" s="209"/>
      <c r="U32" s="293"/>
      <c r="V32" s="578"/>
      <c r="W32" s="578"/>
      <c r="X32" s="578"/>
      <c r="Y32" s="209"/>
    </row>
    <row r="33" spans="2:25" ht="15.95" customHeight="1" x14ac:dyDescent="0.15">
      <c r="B33" s="319"/>
      <c r="C33" s="576"/>
      <c r="D33" s="577"/>
      <c r="E33" s="209"/>
      <c r="F33" s="245"/>
      <c r="G33" s="209"/>
      <c r="H33" s="209"/>
      <c r="I33" s="209"/>
      <c r="J33" s="293"/>
      <c r="K33" s="293"/>
      <c r="L33" s="293"/>
      <c r="M33" s="209"/>
      <c r="N33" s="209"/>
      <c r="O33" s="209"/>
      <c r="P33" s="209"/>
      <c r="Q33" s="209"/>
      <c r="R33" s="209"/>
      <c r="S33" s="209"/>
      <c r="T33" s="209"/>
      <c r="U33" s="293"/>
      <c r="V33" s="578"/>
      <c r="W33" s="578"/>
      <c r="X33" s="578"/>
      <c r="Y33" s="209"/>
    </row>
    <row r="34" spans="2:25" ht="15.95" customHeight="1" x14ac:dyDescent="0.15">
      <c r="B34" s="319"/>
      <c r="C34" s="576"/>
      <c r="D34" s="577"/>
      <c r="E34" s="209"/>
      <c r="F34" s="245"/>
      <c r="G34" s="209"/>
      <c r="H34" s="209"/>
      <c r="I34" s="209"/>
      <c r="J34" s="293"/>
      <c r="K34" s="293"/>
      <c r="L34" s="293"/>
      <c r="M34" s="209"/>
      <c r="N34" s="209"/>
      <c r="O34" s="209"/>
      <c r="P34" s="209"/>
      <c r="Q34" s="209"/>
      <c r="R34" s="209"/>
      <c r="S34" s="209"/>
      <c r="T34" s="209"/>
      <c r="U34" s="293"/>
      <c r="V34" s="578"/>
      <c r="W34" s="578"/>
      <c r="X34" s="578"/>
      <c r="Y34" s="209"/>
    </row>
    <row r="35" spans="2:25" ht="15.95" customHeight="1" x14ac:dyDescent="0.15">
      <c r="B35" s="319"/>
      <c r="C35" s="576"/>
      <c r="D35" s="577"/>
      <c r="E35" s="209"/>
      <c r="F35" s="245"/>
      <c r="G35" s="209"/>
      <c r="H35" s="209"/>
      <c r="I35" s="209"/>
      <c r="J35" s="293"/>
      <c r="K35" s="293"/>
      <c r="L35" s="293"/>
      <c r="M35" s="209"/>
      <c r="N35" s="209"/>
      <c r="O35" s="209"/>
      <c r="P35" s="209"/>
      <c r="Q35" s="209"/>
      <c r="R35" s="209"/>
      <c r="S35" s="209"/>
      <c r="T35" s="209"/>
      <c r="U35" s="293"/>
      <c r="V35" s="578"/>
      <c r="W35" s="578"/>
      <c r="X35" s="578"/>
      <c r="Y35" s="209"/>
    </row>
    <row r="36" spans="2:25" ht="15.95" customHeight="1" x14ac:dyDescent="0.15">
      <c r="B36" s="319"/>
      <c r="C36" s="576"/>
      <c r="D36" s="577"/>
      <c r="E36" s="209"/>
      <c r="F36" s="245"/>
      <c r="G36" s="209"/>
      <c r="H36" s="209"/>
      <c r="I36" s="209"/>
      <c r="J36" s="293"/>
      <c r="K36" s="293"/>
      <c r="L36" s="293"/>
      <c r="M36" s="209"/>
      <c r="N36" s="209"/>
      <c r="O36" s="209"/>
      <c r="P36" s="209"/>
      <c r="Q36" s="209"/>
      <c r="R36" s="209"/>
      <c r="S36" s="209"/>
      <c r="T36" s="209"/>
      <c r="U36" s="293"/>
      <c r="V36" s="578"/>
      <c r="W36" s="578"/>
      <c r="X36" s="578"/>
      <c r="Y36" s="209"/>
    </row>
    <row r="37" spans="2:25" ht="15.95" customHeight="1" x14ac:dyDescent="0.15">
      <c r="B37" s="319"/>
      <c r="C37" s="576"/>
      <c r="D37" s="577"/>
      <c r="E37" s="209"/>
      <c r="F37" s="245"/>
      <c r="G37" s="209"/>
      <c r="H37" s="209"/>
      <c r="I37" s="209"/>
      <c r="J37" s="293"/>
      <c r="K37" s="293"/>
      <c r="L37" s="293"/>
      <c r="M37" s="209"/>
      <c r="N37" s="209"/>
      <c r="O37" s="209"/>
      <c r="P37" s="209"/>
      <c r="Q37" s="209"/>
      <c r="R37" s="209"/>
      <c r="S37" s="209"/>
      <c r="T37" s="209"/>
      <c r="U37" s="293"/>
      <c r="V37" s="578"/>
      <c r="W37" s="578"/>
      <c r="X37" s="578"/>
      <c r="Y37" s="209"/>
    </row>
    <row r="38" spans="2:25" ht="15.95" customHeight="1" x14ac:dyDescent="0.15">
      <c r="B38" s="319"/>
      <c r="C38" s="576"/>
      <c r="D38" s="577"/>
      <c r="E38" s="209"/>
      <c r="F38" s="245"/>
      <c r="G38" s="209"/>
      <c r="H38" s="209"/>
      <c r="I38" s="209"/>
      <c r="J38" s="293"/>
      <c r="K38" s="293"/>
      <c r="L38" s="293"/>
      <c r="M38" s="209"/>
      <c r="N38" s="209"/>
      <c r="O38" s="209"/>
      <c r="P38" s="209"/>
      <c r="Q38" s="209"/>
      <c r="R38" s="209"/>
      <c r="S38" s="209"/>
      <c r="T38" s="209"/>
      <c r="U38" s="293"/>
      <c r="V38" s="578"/>
      <c r="W38" s="578"/>
      <c r="X38" s="578"/>
      <c r="Y38" s="209"/>
    </row>
    <row r="39" spans="2:25" ht="15.95" customHeight="1" x14ac:dyDescent="0.15">
      <c r="B39" s="319"/>
      <c r="C39" s="576"/>
      <c r="D39" s="577"/>
      <c r="E39" s="209"/>
      <c r="F39" s="245"/>
      <c r="G39" s="209"/>
      <c r="H39" s="209"/>
      <c r="I39" s="209"/>
      <c r="J39" s="293"/>
      <c r="K39" s="293"/>
      <c r="L39" s="293"/>
      <c r="M39" s="209"/>
      <c r="N39" s="209"/>
      <c r="O39" s="209"/>
      <c r="P39" s="209"/>
      <c r="Q39" s="209"/>
      <c r="R39" s="209"/>
      <c r="S39" s="209"/>
      <c r="T39" s="209"/>
      <c r="U39" s="293"/>
      <c r="V39" s="578"/>
      <c r="W39" s="578"/>
      <c r="X39" s="578"/>
      <c r="Y39" s="209"/>
    </row>
    <row r="40" spans="2:25" ht="15.95" customHeight="1" x14ac:dyDescent="0.15">
      <c r="B40" s="319"/>
      <c r="C40" s="576"/>
      <c r="D40" s="577"/>
      <c r="E40" s="209"/>
      <c r="F40" s="245"/>
      <c r="G40" s="209"/>
      <c r="H40" s="209"/>
      <c r="I40" s="209"/>
      <c r="J40" s="293"/>
      <c r="K40" s="293"/>
      <c r="L40" s="293"/>
      <c r="M40" s="209"/>
      <c r="N40" s="209"/>
      <c r="O40" s="209"/>
      <c r="P40" s="209"/>
      <c r="Q40" s="209"/>
      <c r="R40" s="209"/>
      <c r="S40" s="209"/>
      <c r="T40" s="209"/>
      <c r="U40" s="293"/>
      <c r="V40" s="578"/>
      <c r="W40" s="578"/>
      <c r="X40" s="578"/>
      <c r="Y40" s="209"/>
    </row>
    <row r="41" spans="2:25" ht="15.95" customHeight="1" x14ac:dyDescent="0.15">
      <c r="B41" s="319"/>
      <c r="C41" s="576"/>
      <c r="D41" s="577"/>
      <c r="E41" s="209"/>
      <c r="F41" s="245"/>
      <c r="G41" s="209"/>
      <c r="H41" s="209"/>
      <c r="I41" s="209"/>
      <c r="J41" s="293"/>
      <c r="K41" s="293"/>
      <c r="L41" s="293"/>
      <c r="M41" s="209"/>
      <c r="N41" s="209"/>
      <c r="O41" s="209"/>
      <c r="P41" s="209"/>
      <c r="Q41" s="209"/>
      <c r="R41" s="209"/>
      <c r="S41" s="209"/>
      <c r="T41" s="209"/>
      <c r="U41" s="293"/>
      <c r="V41" s="578"/>
      <c r="W41" s="578"/>
      <c r="X41" s="578"/>
      <c r="Y41" s="209"/>
    </row>
    <row r="42" spans="2:25" ht="15.95" customHeight="1" x14ac:dyDescent="0.15">
      <c r="B42" s="377"/>
      <c r="C42" s="576"/>
      <c r="D42" s="577"/>
      <c r="E42" s="209"/>
      <c r="F42" s="245"/>
      <c r="G42" s="209"/>
      <c r="H42" s="209"/>
      <c r="I42" s="209"/>
      <c r="J42" s="293"/>
      <c r="K42" s="293"/>
      <c r="L42" s="293"/>
      <c r="M42" s="209"/>
      <c r="N42" s="209"/>
      <c r="O42" s="209"/>
      <c r="P42" s="209"/>
      <c r="Q42" s="209"/>
      <c r="R42" s="209"/>
      <c r="S42" s="209"/>
      <c r="T42" s="209"/>
      <c r="U42" s="293"/>
      <c r="V42" s="578"/>
      <c r="W42" s="578"/>
      <c r="X42" s="578"/>
      <c r="Y42" s="209"/>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43" t="s">
        <v>219</v>
      </c>
      <c r="D45" s="243"/>
      <c r="E45" s="243"/>
      <c r="F45" s="243"/>
      <c r="G45" s="243"/>
      <c r="H45" s="243"/>
      <c r="I45" s="243"/>
      <c r="J45" s="243"/>
      <c r="K45" s="243"/>
      <c r="L45" s="243"/>
      <c r="M45" s="243"/>
      <c r="N45" s="243"/>
      <c r="O45" s="243"/>
      <c r="P45" s="243"/>
      <c r="Q45" s="243"/>
      <c r="R45" s="243"/>
      <c r="S45" s="243"/>
      <c r="T45" s="243"/>
      <c r="U45" s="243"/>
      <c r="V45" s="243"/>
      <c r="W45" s="243"/>
      <c r="X45" s="243"/>
    </row>
    <row r="46" spans="2:25" ht="15.95" customHeight="1" x14ac:dyDescent="0.15">
      <c r="B46" s="243"/>
      <c r="C46" s="243" t="s">
        <v>220</v>
      </c>
      <c r="D46" s="243"/>
      <c r="E46" s="243"/>
      <c r="F46" s="243"/>
      <c r="G46" s="243"/>
      <c r="H46" s="243"/>
      <c r="I46" s="243"/>
      <c r="J46" s="243"/>
      <c r="K46" s="243"/>
      <c r="L46" s="243"/>
      <c r="M46" s="243"/>
      <c r="N46" s="243"/>
      <c r="O46" s="243"/>
      <c r="P46" s="243"/>
      <c r="Q46" s="243"/>
      <c r="R46" s="243"/>
      <c r="S46" s="243"/>
      <c r="T46" s="243"/>
      <c r="U46" s="243"/>
      <c r="V46" s="243"/>
      <c r="W46" s="243"/>
      <c r="X46" s="243"/>
    </row>
    <row r="47" spans="2:25" ht="15.95" customHeight="1" x14ac:dyDescent="0.15">
      <c r="B47" s="243"/>
      <c r="C47" s="243" t="s">
        <v>221</v>
      </c>
      <c r="D47" s="243"/>
      <c r="E47" s="243"/>
      <c r="F47" s="243"/>
      <c r="G47" s="243"/>
      <c r="H47" s="243"/>
      <c r="I47" s="243"/>
      <c r="J47" s="243"/>
      <c r="K47" s="243"/>
      <c r="L47" s="243"/>
      <c r="M47" s="243"/>
      <c r="N47" s="243"/>
      <c r="O47" s="243"/>
      <c r="P47" s="243"/>
      <c r="Q47" s="243"/>
      <c r="R47" s="243"/>
      <c r="S47" s="243"/>
      <c r="T47" s="243"/>
      <c r="U47" s="243"/>
      <c r="V47" s="243"/>
      <c r="W47" s="243"/>
      <c r="X47" s="243"/>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0"/>
  <dataValidations count="3">
    <dataValidation allowBlank="1" showInputMessage="1" showErrorMessage="1" prompt="覆工スパン毎に連番を記入。_x000a_数値で入力する。" sqref="E9:E42" xr:uid="{645F3293-8AFE-4014-9A2A-0075400DA0BE}"/>
    <dataValidation allowBlank="1" showInputMessage="1" showErrorMessage="1" prompt="前回の定期点検年月日を入力" sqref="O6" xr:uid="{7C985767-BB0A-4D87-AF62-D1DE170C8316}"/>
    <dataValidation type="list" errorStyle="warning" allowBlank="1" showInputMessage="1" showErrorMessage="1" error="選択出来ません" sqref="H9:H42" xr:uid="{BB8C781B-BD43-4155-826E-F224E5804382}">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15BF459-CC6E-490C-AFA9-F3594C53B8B4}">
          <x14:formula1>
            <xm:f>'(参考)リスト'!$E$16:$E$27</xm:f>
          </x14:formula1>
          <xm:sqref>J9:L42</xm:sqref>
        </x14:dataValidation>
        <x14:dataValidation type="list" showInputMessage="1" showErrorMessage="1" xr:uid="{50E83428-D6C0-4C03-B858-9ED390D28D82}">
          <x14:formula1>
            <xm:f>'(参考)リスト'!$B$16:$B$21</xm:f>
          </x14:formula1>
          <xm:sqref>G9:G42</xm:sqref>
        </x14:dataValidation>
        <x14:dataValidation type="list" allowBlank="1" showInputMessage="1" showErrorMessage="1" xr:uid="{2364DCB8-CBD6-4547-9A9A-EB92D29528F8}">
          <x14:formula1>
            <xm:f>'(参考)リスト'!$F$16:$F$21</xm:f>
          </x14:formula1>
          <xm:sqref>O9:Q42</xm:sqref>
        </x14:dataValidation>
        <x14:dataValidation type="list" allowBlank="1" showInputMessage="1" showErrorMessage="1" xr:uid="{05A1BE0F-F8EA-4957-816A-C793B90F7AAD}">
          <x14:formula1>
            <xm:f>'(参考)リスト'!$I$16:$I$18</xm:f>
          </x14:formula1>
          <xm:sqref>S9:S42</xm:sqref>
        </x14:dataValidation>
        <x14:dataValidation type="list" allowBlank="1" showInputMessage="1" showErrorMessage="1" xr:uid="{998E823C-B592-4F69-BD24-3D5623B375AD}">
          <x14:formula1>
            <xm:f>'(参考)リスト'!$H$16:$H$17</xm:f>
          </x14:formula1>
          <xm:sqref>R9:R42</xm:sqref>
        </x14:dataValidation>
        <x14:dataValidation type="list" allowBlank="1" showInputMessage="1" showErrorMessage="1" xr:uid="{55BF6545-C663-45FC-A4F3-807BE5F010FA}">
          <x14:formula1>
            <xm:f>'(参考)リスト'!$J$16:$J$18</xm:f>
          </x14:formula1>
          <xm:sqref>T9:T42</xm:sqref>
        </x14:dataValidation>
        <x14:dataValidation type="list" allowBlank="1" showInputMessage="1" showErrorMessage="1" xr:uid="{B0EEB3AC-3AC9-42FF-8D78-46AC55DCBBFA}">
          <x14:formula1>
            <xm:f>'(参考)リスト'!$D$16:$D$18</xm:f>
          </x14:formula1>
          <xm:sqref>I9:I42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85" zoomScaleNormal="70" zoomScaleSheetLayoutView="85"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43"/>
      <c r="X1" s="243"/>
    </row>
    <row r="2" spans="2:24" ht="24.75" customHeight="1" x14ac:dyDescent="0.15">
      <c r="B2" s="489" t="s">
        <v>222</v>
      </c>
      <c r="C2" s="489"/>
      <c r="D2" s="489"/>
      <c r="E2" s="489"/>
      <c r="F2" s="489"/>
      <c r="G2" s="489"/>
      <c r="H2" s="489"/>
      <c r="I2" s="489"/>
      <c r="J2" s="623"/>
      <c r="K2" s="623"/>
      <c r="L2" s="623"/>
      <c r="M2" s="623"/>
      <c r="N2" s="623"/>
      <c r="O2" s="623"/>
      <c r="P2" s="623"/>
      <c r="Q2" s="623"/>
      <c r="R2" s="623"/>
      <c r="S2" s="623"/>
      <c r="T2" s="623"/>
      <c r="U2" s="623"/>
      <c r="V2" s="623"/>
    </row>
    <row r="3" spans="2:24" ht="20.100000000000001" customHeight="1" x14ac:dyDescent="0.15">
      <c r="B3" s="368" t="s">
        <v>2</v>
      </c>
      <c r="C3" s="379"/>
      <c r="D3" s="379"/>
      <c r="E3" s="380"/>
      <c r="F3" s="628" t="s">
        <v>541</v>
      </c>
      <c r="G3" s="629"/>
      <c r="H3" s="629"/>
      <c r="I3" s="630"/>
      <c r="J3" s="228" t="s">
        <v>3</v>
      </c>
      <c r="K3" s="311" t="s">
        <v>527</v>
      </c>
      <c r="L3" s="311"/>
      <c r="M3" s="298" t="s">
        <v>223</v>
      </c>
      <c r="N3" s="300"/>
      <c r="O3" s="631" t="s">
        <v>531</v>
      </c>
      <c r="P3" s="632"/>
      <c r="Q3" s="632"/>
      <c r="R3" s="633"/>
      <c r="S3" s="543" t="s">
        <v>192</v>
      </c>
      <c r="T3" s="607"/>
      <c r="U3" s="607"/>
      <c r="V3" s="544"/>
      <c r="W3" s="611">
        <v>45944</v>
      </c>
      <c r="X3" s="612"/>
    </row>
    <row r="4" spans="2:24" ht="20.100000000000001" customHeight="1" x14ac:dyDescent="0.15">
      <c r="B4" s="312" t="s">
        <v>109</v>
      </c>
      <c r="C4" s="313"/>
      <c r="D4" s="313"/>
      <c r="E4" s="314"/>
      <c r="F4" s="624" t="s">
        <v>525</v>
      </c>
      <c r="G4" s="625"/>
      <c r="H4" s="625"/>
      <c r="I4" s="626"/>
      <c r="J4" s="225" t="s">
        <v>110</v>
      </c>
      <c r="K4" s="311" t="s">
        <v>529</v>
      </c>
      <c r="L4" s="311"/>
      <c r="M4" s="301"/>
      <c r="N4" s="303"/>
      <c r="O4" s="618" t="s">
        <v>533</v>
      </c>
      <c r="P4" s="573"/>
      <c r="Q4" s="573"/>
      <c r="R4" s="627"/>
      <c r="S4" s="608"/>
      <c r="T4" s="609"/>
      <c r="U4" s="609"/>
      <c r="V4" s="610"/>
      <c r="W4" s="613"/>
      <c r="X4" s="614"/>
    </row>
    <row r="5" spans="2:24" ht="30" customHeight="1" x14ac:dyDescent="0.15">
      <c r="B5" s="319" t="s">
        <v>193</v>
      </c>
      <c r="C5" s="582" t="s">
        <v>194</v>
      </c>
      <c r="D5" s="583"/>
      <c r="E5" s="584" t="s">
        <v>224</v>
      </c>
      <c r="F5" s="584" t="s">
        <v>196</v>
      </c>
      <c r="G5" s="582" t="s">
        <v>225</v>
      </c>
      <c r="H5" s="619"/>
      <c r="I5" s="620"/>
      <c r="J5" s="368" t="s">
        <v>226</v>
      </c>
      <c r="K5" s="379"/>
      <c r="L5" s="379"/>
      <c r="M5" s="379"/>
      <c r="N5" s="566" t="s">
        <v>193</v>
      </c>
      <c r="O5" s="591"/>
      <c r="P5" s="586" t="s">
        <v>227</v>
      </c>
      <c r="Q5" s="594"/>
      <c r="R5" s="594"/>
      <c r="S5" s="594"/>
      <c r="T5" s="594"/>
      <c r="U5" s="587"/>
      <c r="V5" s="586" t="s">
        <v>202</v>
      </c>
      <c r="W5" s="594"/>
      <c r="X5" s="587"/>
    </row>
    <row r="6" spans="2:24" ht="16.5" customHeight="1" x14ac:dyDescent="0.15">
      <c r="B6" s="319"/>
      <c r="C6" s="634"/>
      <c r="D6" s="583"/>
      <c r="E6" s="635"/>
      <c r="F6" s="635"/>
      <c r="G6" s="586" t="s">
        <v>228</v>
      </c>
      <c r="H6" s="587"/>
      <c r="I6" s="541" t="s">
        <v>204</v>
      </c>
      <c r="J6" s="599" t="s">
        <v>229</v>
      </c>
      <c r="K6" s="599"/>
      <c r="L6" s="600" t="s">
        <v>230</v>
      </c>
      <c r="M6" s="600"/>
      <c r="N6" s="541" t="s">
        <v>231</v>
      </c>
      <c r="O6" s="598"/>
      <c r="P6" s="581" t="s">
        <v>213</v>
      </c>
      <c r="Q6" s="541" t="s">
        <v>232</v>
      </c>
      <c r="R6" s="541"/>
      <c r="S6" s="541"/>
      <c r="T6" s="541"/>
      <c r="U6" s="541"/>
      <c r="V6" s="582"/>
      <c r="W6" s="619"/>
      <c r="X6" s="620"/>
    </row>
    <row r="7" spans="2:24" ht="16.5" customHeight="1" x14ac:dyDescent="0.15">
      <c r="B7" s="319"/>
      <c r="C7" s="613"/>
      <c r="D7" s="614"/>
      <c r="E7" s="636"/>
      <c r="F7" s="636"/>
      <c r="G7" s="588"/>
      <c r="H7" s="589"/>
      <c r="I7" s="598"/>
      <c r="J7" s="580"/>
      <c r="K7" s="580"/>
      <c r="L7" s="580"/>
      <c r="M7" s="580"/>
      <c r="N7" s="199" t="s">
        <v>215</v>
      </c>
      <c r="O7" s="199" t="s">
        <v>216</v>
      </c>
      <c r="P7" s="621"/>
      <c r="Q7" s="598"/>
      <c r="R7" s="598"/>
      <c r="S7" s="598"/>
      <c r="T7" s="598"/>
      <c r="U7" s="598"/>
      <c r="V7" s="227"/>
      <c r="W7" s="229"/>
      <c r="X7" s="230"/>
    </row>
    <row r="8" spans="2:24" ht="15.95" customHeight="1" x14ac:dyDescent="0.15">
      <c r="B8" s="319"/>
      <c r="C8" s="576"/>
      <c r="D8" s="577"/>
      <c r="E8" s="209"/>
      <c r="F8" s="245"/>
      <c r="G8" s="209"/>
      <c r="H8" s="209"/>
      <c r="I8" s="209"/>
      <c r="J8" s="293"/>
      <c r="K8" s="293"/>
      <c r="L8" s="622"/>
      <c r="M8" s="345"/>
      <c r="N8" s="209"/>
      <c r="O8" s="209"/>
      <c r="P8" s="209"/>
      <c r="Q8" s="293"/>
      <c r="R8" s="293"/>
      <c r="S8" s="293"/>
      <c r="T8" s="293"/>
      <c r="U8" s="293"/>
      <c r="V8" s="373"/>
      <c r="W8" s="579"/>
      <c r="X8" s="345"/>
    </row>
    <row r="9" spans="2:24" ht="15.95" customHeight="1" x14ac:dyDescent="0.15">
      <c r="B9" s="319"/>
      <c r="C9" s="576"/>
      <c r="D9" s="577"/>
      <c r="E9" s="209"/>
      <c r="F9" s="245"/>
      <c r="G9" s="209"/>
      <c r="H9" s="209"/>
      <c r="I9" s="209"/>
      <c r="J9" s="293"/>
      <c r="K9" s="293"/>
      <c r="L9" s="622"/>
      <c r="M9" s="345"/>
      <c r="N9" s="209"/>
      <c r="O9" s="209"/>
      <c r="P9" s="209"/>
      <c r="Q9" s="293"/>
      <c r="R9" s="293"/>
      <c r="S9" s="293"/>
      <c r="T9" s="293"/>
      <c r="U9" s="293"/>
      <c r="V9" s="373"/>
      <c r="W9" s="579"/>
      <c r="X9" s="345"/>
    </row>
    <row r="10" spans="2:24" ht="15.95" customHeight="1" x14ac:dyDescent="0.15">
      <c r="B10" s="319"/>
      <c r="C10" s="576"/>
      <c r="D10" s="577"/>
      <c r="E10" s="209"/>
      <c r="F10" s="245"/>
      <c r="G10" s="209"/>
      <c r="H10" s="209"/>
      <c r="I10" s="209"/>
      <c r="J10" s="293"/>
      <c r="K10" s="293"/>
      <c r="L10" s="622"/>
      <c r="M10" s="345"/>
      <c r="N10" s="209"/>
      <c r="O10" s="209"/>
      <c r="P10" s="209"/>
      <c r="Q10" s="293"/>
      <c r="R10" s="293"/>
      <c r="S10" s="293"/>
      <c r="T10" s="293"/>
      <c r="U10" s="293"/>
      <c r="V10" s="373"/>
      <c r="W10" s="579"/>
      <c r="X10" s="345"/>
    </row>
    <row r="11" spans="2:24" ht="15.95" customHeight="1" x14ac:dyDescent="0.15">
      <c r="B11" s="319"/>
      <c r="C11" s="576"/>
      <c r="D11" s="577"/>
      <c r="E11" s="209"/>
      <c r="F11" s="245"/>
      <c r="G11" s="209"/>
      <c r="H11" s="209"/>
      <c r="I11" s="209"/>
      <c r="J11" s="293"/>
      <c r="K11" s="293"/>
      <c r="L11" s="622"/>
      <c r="M11" s="345"/>
      <c r="N11" s="209"/>
      <c r="O11" s="209"/>
      <c r="P11" s="209"/>
      <c r="Q11" s="293"/>
      <c r="R11" s="293"/>
      <c r="S11" s="293"/>
      <c r="T11" s="293"/>
      <c r="U11" s="293"/>
      <c r="V11" s="373"/>
      <c r="W11" s="579"/>
      <c r="X11" s="345"/>
    </row>
    <row r="12" spans="2:24" ht="15.95" customHeight="1" x14ac:dyDescent="0.15">
      <c r="B12" s="319"/>
      <c r="C12" s="576"/>
      <c r="D12" s="577"/>
      <c r="E12" s="209"/>
      <c r="F12" s="245"/>
      <c r="G12" s="209"/>
      <c r="H12" s="209"/>
      <c r="I12" s="209"/>
      <c r="J12" s="293"/>
      <c r="K12" s="293"/>
      <c r="L12" s="622"/>
      <c r="M12" s="345"/>
      <c r="N12" s="209"/>
      <c r="O12" s="209"/>
      <c r="P12" s="209"/>
      <c r="Q12" s="293"/>
      <c r="R12" s="293"/>
      <c r="S12" s="293"/>
      <c r="T12" s="293"/>
      <c r="U12" s="293"/>
      <c r="V12" s="373"/>
      <c r="W12" s="579"/>
      <c r="X12" s="345"/>
    </row>
    <row r="13" spans="2:24" ht="15.95" customHeight="1" x14ac:dyDescent="0.15">
      <c r="B13" s="319"/>
      <c r="C13" s="576"/>
      <c r="D13" s="577"/>
      <c r="E13" s="209"/>
      <c r="F13" s="245"/>
      <c r="G13" s="209"/>
      <c r="H13" s="209"/>
      <c r="I13" s="209"/>
      <c r="J13" s="293"/>
      <c r="K13" s="293"/>
      <c r="L13" s="293"/>
      <c r="M13" s="293"/>
      <c r="N13" s="209"/>
      <c r="O13" s="209"/>
      <c r="P13" s="209"/>
      <c r="Q13" s="293"/>
      <c r="R13" s="293"/>
      <c r="S13" s="293"/>
      <c r="T13" s="293"/>
      <c r="U13" s="293"/>
      <c r="V13" s="373"/>
      <c r="W13" s="579"/>
      <c r="X13" s="345"/>
    </row>
    <row r="14" spans="2:24" ht="15.95" customHeight="1" x14ac:dyDescent="0.15">
      <c r="B14" s="319"/>
      <c r="C14" s="576"/>
      <c r="D14" s="577"/>
      <c r="E14" s="209"/>
      <c r="F14" s="245"/>
      <c r="G14" s="209"/>
      <c r="H14" s="209"/>
      <c r="I14" s="209"/>
      <c r="J14" s="293"/>
      <c r="K14" s="293"/>
      <c r="L14" s="293"/>
      <c r="M14" s="293"/>
      <c r="N14" s="209"/>
      <c r="O14" s="209"/>
      <c r="P14" s="209"/>
      <c r="Q14" s="293"/>
      <c r="R14" s="293"/>
      <c r="S14" s="293"/>
      <c r="T14" s="293"/>
      <c r="U14" s="293"/>
      <c r="V14" s="373"/>
      <c r="W14" s="579"/>
      <c r="X14" s="345"/>
    </row>
    <row r="15" spans="2:24" ht="15.95" customHeight="1" x14ac:dyDescent="0.15">
      <c r="B15" s="319"/>
      <c r="C15" s="576"/>
      <c r="D15" s="577"/>
      <c r="E15" s="209"/>
      <c r="F15" s="245"/>
      <c r="G15" s="209"/>
      <c r="H15" s="209"/>
      <c r="I15" s="209"/>
      <c r="J15" s="293"/>
      <c r="K15" s="293"/>
      <c r="L15" s="293"/>
      <c r="M15" s="293"/>
      <c r="N15" s="209"/>
      <c r="O15" s="209"/>
      <c r="P15" s="209"/>
      <c r="Q15" s="293"/>
      <c r="R15" s="293"/>
      <c r="S15" s="293"/>
      <c r="T15" s="293"/>
      <c r="U15" s="293"/>
      <c r="V15" s="373"/>
      <c r="W15" s="579"/>
      <c r="X15" s="345"/>
    </row>
    <row r="16" spans="2:24" ht="15.95" customHeight="1" x14ac:dyDescent="0.15">
      <c r="B16" s="319"/>
      <c r="C16" s="576"/>
      <c r="D16" s="577"/>
      <c r="E16" s="209"/>
      <c r="F16" s="245"/>
      <c r="G16" s="209"/>
      <c r="H16" s="209"/>
      <c r="I16" s="209"/>
      <c r="J16" s="293"/>
      <c r="K16" s="293"/>
      <c r="L16" s="293"/>
      <c r="M16" s="293"/>
      <c r="N16" s="209"/>
      <c r="O16" s="209"/>
      <c r="P16" s="209"/>
      <c r="Q16" s="293"/>
      <c r="R16" s="293"/>
      <c r="S16" s="293"/>
      <c r="T16" s="293"/>
      <c r="U16" s="293"/>
      <c r="V16" s="373"/>
      <c r="W16" s="579"/>
      <c r="X16" s="345"/>
    </row>
    <row r="17" spans="2:24" ht="15.95" customHeight="1" x14ac:dyDescent="0.15">
      <c r="B17" s="319"/>
      <c r="C17" s="576"/>
      <c r="D17" s="577"/>
      <c r="E17" s="209"/>
      <c r="F17" s="245"/>
      <c r="G17" s="209"/>
      <c r="H17" s="209"/>
      <c r="I17" s="209"/>
      <c r="J17" s="293"/>
      <c r="K17" s="293"/>
      <c r="L17" s="293"/>
      <c r="M17" s="293"/>
      <c r="N17" s="209"/>
      <c r="O17" s="209"/>
      <c r="P17" s="209"/>
      <c r="Q17" s="293"/>
      <c r="R17" s="293"/>
      <c r="S17" s="293"/>
      <c r="T17" s="293"/>
      <c r="U17" s="293"/>
      <c r="V17" s="373"/>
      <c r="W17" s="579"/>
      <c r="X17" s="345"/>
    </row>
    <row r="18" spans="2:24" ht="15.95" customHeight="1" x14ac:dyDescent="0.15">
      <c r="B18" s="319"/>
      <c r="C18" s="576"/>
      <c r="D18" s="577"/>
      <c r="E18" s="209"/>
      <c r="F18" s="245"/>
      <c r="G18" s="209"/>
      <c r="H18" s="209"/>
      <c r="I18" s="209"/>
      <c r="J18" s="293"/>
      <c r="K18" s="293"/>
      <c r="L18" s="293"/>
      <c r="M18" s="293"/>
      <c r="N18" s="209"/>
      <c r="O18" s="209"/>
      <c r="P18" s="209"/>
      <c r="Q18" s="293"/>
      <c r="R18" s="293"/>
      <c r="S18" s="293"/>
      <c r="T18" s="293"/>
      <c r="U18" s="293"/>
      <c r="V18" s="373"/>
      <c r="W18" s="579"/>
      <c r="X18" s="345"/>
    </row>
    <row r="19" spans="2:24" ht="15.95" customHeight="1" x14ac:dyDescent="0.15">
      <c r="B19" s="319"/>
      <c r="C19" s="576"/>
      <c r="D19" s="577"/>
      <c r="E19" s="209"/>
      <c r="F19" s="245"/>
      <c r="G19" s="209"/>
      <c r="H19" s="209"/>
      <c r="I19" s="209"/>
      <c r="J19" s="293"/>
      <c r="K19" s="293"/>
      <c r="L19" s="293"/>
      <c r="M19" s="293"/>
      <c r="N19" s="209"/>
      <c r="O19" s="209"/>
      <c r="P19" s="209"/>
      <c r="Q19" s="293"/>
      <c r="R19" s="293"/>
      <c r="S19" s="293"/>
      <c r="T19" s="293"/>
      <c r="U19" s="293"/>
      <c r="V19" s="373"/>
      <c r="W19" s="579"/>
      <c r="X19" s="345"/>
    </row>
    <row r="20" spans="2:24" ht="15.95" customHeight="1" x14ac:dyDescent="0.15">
      <c r="B20" s="319"/>
      <c r="C20" s="576"/>
      <c r="D20" s="577"/>
      <c r="E20" s="209"/>
      <c r="F20" s="245"/>
      <c r="G20" s="209"/>
      <c r="H20" s="209"/>
      <c r="I20" s="209"/>
      <c r="J20" s="293"/>
      <c r="K20" s="293"/>
      <c r="L20" s="293"/>
      <c r="M20" s="293"/>
      <c r="N20" s="209"/>
      <c r="O20" s="209"/>
      <c r="P20" s="209"/>
      <c r="Q20" s="293"/>
      <c r="R20" s="293"/>
      <c r="S20" s="293"/>
      <c r="T20" s="293"/>
      <c r="U20" s="293"/>
      <c r="V20" s="373"/>
      <c r="W20" s="579"/>
      <c r="X20" s="345"/>
    </row>
    <row r="21" spans="2:24" ht="15.95" customHeight="1" x14ac:dyDescent="0.15">
      <c r="B21" s="319"/>
      <c r="C21" s="576"/>
      <c r="D21" s="577"/>
      <c r="E21" s="209"/>
      <c r="F21" s="245"/>
      <c r="G21" s="209"/>
      <c r="H21" s="209"/>
      <c r="I21" s="209"/>
      <c r="J21" s="293"/>
      <c r="K21" s="293"/>
      <c r="L21" s="293"/>
      <c r="M21" s="293"/>
      <c r="N21" s="209"/>
      <c r="O21" s="209"/>
      <c r="P21" s="209"/>
      <c r="Q21" s="293"/>
      <c r="R21" s="293"/>
      <c r="S21" s="293"/>
      <c r="T21" s="293"/>
      <c r="U21" s="293"/>
      <c r="V21" s="373"/>
      <c r="W21" s="579"/>
      <c r="X21" s="345"/>
    </row>
    <row r="22" spans="2:24" ht="15.95" customHeight="1" x14ac:dyDescent="0.15">
      <c r="B22" s="319"/>
      <c r="C22" s="576"/>
      <c r="D22" s="577"/>
      <c r="E22" s="209"/>
      <c r="F22" s="245"/>
      <c r="G22" s="209"/>
      <c r="H22" s="209"/>
      <c r="I22" s="209"/>
      <c r="J22" s="293"/>
      <c r="K22" s="293"/>
      <c r="L22" s="293"/>
      <c r="M22" s="293"/>
      <c r="N22" s="209"/>
      <c r="O22" s="209"/>
      <c r="P22" s="209"/>
      <c r="Q22" s="293"/>
      <c r="R22" s="293"/>
      <c r="S22" s="293"/>
      <c r="T22" s="293"/>
      <c r="U22" s="293"/>
      <c r="V22" s="373"/>
      <c r="W22" s="579"/>
      <c r="X22" s="345"/>
    </row>
    <row r="23" spans="2:24" ht="15.95" customHeight="1" x14ac:dyDescent="0.15">
      <c r="B23" s="319"/>
      <c r="C23" s="576"/>
      <c r="D23" s="577"/>
      <c r="E23" s="209"/>
      <c r="F23" s="245"/>
      <c r="G23" s="209"/>
      <c r="H23" s="209"/>
      <c r="I23" s="209"/>
      <c r="J23" s="293"/>
      <c r="K23" s="293"/>
      <c r="L23" s="293"/>
      <c r="M23" s="293"/>
      <c r="N23" s="209"/>
      <c r="O23" s="209"/>
      <c r="P23" s="209"/>
      <c r="Q23" s="293"/>
      <c r="R23" s="293"/>
      <c r="S23" s="293"/>
      <c r="T23" s="293"/>
      <c r="U23" s="293"/>
      <c r="V23" s="373"/>
      <c r="W23" s="579"/>
      <c r="X23" s="345"/>
    </row>
    <row r="24" spans="2:24" ht="15.95" customHeight="1" x14ac:dyDescent="0.15">
      <c r="B24" s="319"/>
      <c r="C24" s="576"/>
      <c r="D24" s="577"/>
      <c r="E24" s="209"/>
      <c r="F24" s="245"/>
      <c r="G24" s="209"/>
      <c r="H24" s="209"/>
      <c r="I24" s="209"/>
      <c r="J24" s="293"/>
      <c r="K24" s="293"/>
      <c r="L24" s="293"/>
      <c r="M24" s="293"/>
      <c r="N24" s="209"/>
      <c r="O24" s="209"/>
      <c r="P24" s="209"/>
      <c r="Q24" s="293"/>
      <c r="R24" s="293"/>
      <c r="S24" s="293"/>
      <c r="T24" s="293"/>
      <c r="U24" s="293"/>
      <c r="V24" s="373"/>
      <c r="W24" s="579"/>
      <c r="X24" s="345"/>
    </row>
    <row r="25" spans="2:24" ht="15.95" customHeight="1" x14ac:dyDescent="0.15">
      <c r="B25" s="319"/>
      <c r="C25" s="576"/>
      <c r="D25" s="577"/>
      <c r="E25" s="209"/>
      <c r="F25" s="245"/>
      <c r="G25" s="209"/>
      <c r="H25" s="209"/>
      <c r="I25" s="209"/>
      <c r="J25" s="293"/>
      <c r="K25" s="293"/>
      <c r="L25" s="293"/>
      <c r="M25" s="293"/>
      <c r="N25" s="209"/>
      <c r="O25" s="209"/>
      <c r="P25" s="209"/>
      <c r="Q25" s="293"/>
      <c r="R25" s="293"/>
      <c r="S25" s="293"/>
      <c r="T25" s="293"/>
      <c r="U25" s="293"/>
      <c r="V25" s="373"/>
      <c r="W25" s="579"/>
      <c r="X25" s="345"/>
    </row>
    <row r="26" spans="2:24" ht="15.95" customHeight="1" x14ac:dyDescent="0.15">
      <c r="B26" s="319"/>
      <c r="C26" s="576"/>
      <c r="D26" s="577"/>
      <c r="E26" s="209"/>
      <c r="F26" s="245"/>
      <c r="G26" s="209"/>
      <c r="H26" s="209"/>
      <c r="I26" s="209"/>
      <c r="J26" s="293"/>
      <c r="K26" s="293"/>
      <c r="L26" s="293"/>
      <c r="M26" s="293"/>
      <c r="N26" s="209"/>
      <c r="O26" s="209"/>
      <c r="P26" s="209"/>
      <c r="Q26" s="293"/>
      <c r="R26" s="293"/>
      <c r="S26" s="293"/>
      <c r="T26" s="293"/>
      <c r="U26" s="293"/>
      <c r="V26" s="373"/>
      <c r="W26" s="579"/>
      <c r="X26" s="345"/>
    </row>
    <row r="27" spans="2:24" ht="15.95" customHeight="1" x14ac:dyDescent="0.15">
      <c r="B27" s="319"/>
      <c r="C27" s="576"/>
      <c r="D27" s="577"/>
      <c r="E27" s="209"/>
      <c r="F27" s="245"/>
      <c r="G27" s="209"/>
      <c r="H27" s="209"/>
      <c r="I27" s="209"/>
      <c r="J27" s="293"/>
      <c r="K27" s="293"/>
      <c r="L27" s="293"/>
      <c r="M27" s="293"/>
      <c r="N27" s="209"/>
      <c r="O27" s="209"/>
      <c r="P27" s="209"/>
      <c r="Q27" s="293"/>
      <c r="R27" s="293"/>
      <c r="S27" s="293"/>
      <c r="T27" s="293"/>
      <c r="U27" s="293"/>
      <c r="V27" s="373"/>
      <c r="W27" s="579"/>
      <c r="X27" s="345"/>
    </row>
    <row r="28" spans="2:24" ht="15.95" customHeight="1" x14ac:dyDescent="0.15">
      <c r="B28" s="319"/>
      <c r="C28" s="576"/>
      <c r="D28" s="577"/>
      <c r="E28" s="209"/>
      <c r="F28" s="245"/>
      <c r="G28" s="209"/>
      <c r="H28" s="209"/>
      <c r="I28" s="209"/>
      <c r="J28" s="293"/>
      <c r="K28" s="293"/>
      <c r="L28" s="293"/>
      <c r="M28" s="293"/>
      <c r="N28" s="209"/>
      <c r="O28" s="209"/>
      <c r="P28" s="209"/>
      <c r="Q28" s="293"/>
      <c r="R28" s="293"/>
      <c r="S28" s="293"/>
      <c r="T28" s="293"/>
      <c r="U28" s="293"/>
      <c r="V28" s="373"/>
      <c r="W28" s="579"/>
      <c r="X28" s="345"/>
    </row>
    <row r="29" spans="2:24" ht="15.95" customHeight="1" x14ac:dyDescent="0.15">
      <c r="B29" s="319"/>
      <c r="C29" s="576"/>
      <c r="D29" s="577"/>
      <c r="E29" s="209"/>
      <c r="F29" s="245"/>
      <c r="G29" s="209"/>
      <c r="H29" s="209"/>
      <c r="I29" s="209"/>
      <c r="J29" s="293"/>
      <c r="K29" s="293"/>
      <c r="L29" s="293"/>
      <c r="M29" s="293"/>
      <c r="N29" s="209"/>
      <c r="O29" s="209"/>
      <c r="P29" s="209"/>
      <c r="Q29" s="293"/>
      <c r="R29" s="293"/>
      <c r="S29" s="293"/>
      <c r="T29" s="293"/>
      <c r="U29" s="293"/>
      <c r="V29" s="373"/>
      <c r="W29" s="579"/>
      <c r="X29" s="345"/>
    </row>
    <row r="30" spans="2:24" ht="15.95" customHeight="1" x14ac:dyDescent="0.15">
      <c r="B30" s="319"/>
      <c r="C30" s="576"/>
      <c r="D30" s="577"/>
      <c r="E30" s="209"/>
      <c r="F30" s="245"/>
      <c r="G30" s="209"/>
      <c r="H30" s="209"/>
      <c r="I30" s="209"/>
      <c r="J30" s="293"/>
      <c r="K30" s="293"/>
      <c r="L30" s="293"/>
      <c r="M30" s="293"/>
      <c r="N30" s="209"/>
      <c r="O30" s="209"/>
      <c r="P30" s="209"/>
      <c r="Q30" s="293"/>
      <c r="R30" s="293"/>
      <c r="S30" s="293"/>
      <c r="T30" s="293"/>
      <c r="U30" s="293"/>
      <c r="V30" s="373"/>
      <c r="W30" s="579"/>
      <c r="X30" s="345"/>
    </row>
    <row r="31" spans="2:24" ht="15.95" customHeight="1" x14ac:dyDescent="0.15">
      <c r="B31" s="319"/>
      <c r="C31" s="576"/>
      <c r="D31" s="577"/>
      <c r="E31" s="209"/>
      <c r="F31" s="245"/>
      <c r="G31" s="209"/>
      <c r="H31" s="209"/>
      <c r="I31" s="209"/>
      <c r="J31" s="293"/>
      <c r="K31" s="293"/>
      <c r="L31" s="293"/>
      <c r="M31" s="293"/>
      <c r="N31" s="209"/>
      <c r="O31" s="209"/>
      <c r="P31" s="209"/>
      <c r="Q31" s="293"/>
      <c r="R31" s="293"/>
      <c r="S31" s="293"/>
      <c r="T31" s="293"/>
      <c r="U31" s="293"/>
      <c r="V31" s="373"/>
      <c r="W31" s="579"/>
      <c r="X31" s="345"/>
    </row>
    <row r="32" spans="2:24" ht="15.95" customHeight="1" x14ac:dyDescent="0.15">
      <c r="B32" s="319"/>
      <c r="C32" s="576"/>
      <c r="D32" s="577"/>
      <c r="E32" s="209"/>
      <c r="F32" s="245"/>
      <c r="G32" s="209"/>
      <c r="H32" s="209"/>
      <c r="I32" s="209"/>
      <c r="J32" s="293"/>
      <c r="K32" s="293"/>
      <c r="L32" s="293"/>
      <c r="M32" s="293"/>
      <c r="N32" s="209"/>
      <c r="O32" s="209"/>
      <c r="P32" s="209"/>
      <c r="Q32" s="293"/>
      <c r="R32" s="293"/>
      <c r="S32" s="293"/>
      <c r="T32" s="293"/>
      <c r="U32" s="293"/>
      <c r="V32" s="373"/>
      <c r="W32" s="579"/>
      <c r="X32" s="345"/>
    </row>
    <row r="33" spans="2:24" ht="15.95" customHeight="1" x14ac:dyDescent="0.15">
      <c r="B33" s="319"/>
      <c r="C33" s="576"/>
      <c r="D33" s="577"/>
      <c r="E33" s="209"/>
      <c r="F33" s="245"/>
      <c r="G33" s="209"/>
      <c r="H33" s="209"/>
      <c r="I33" s="209"/>
      <c r="J33" s="293"/>
      <c r="K33" s="293"/>
      <c r="L33" s="293"/>
      <c r="M33" s="293"/>
      <c r="N33" s="209"/>
      <c r="O33" s="209"/>
      <c r="P33" s="209"/>
      <c r="Q33" s="293"/>
      <c r="R33" s="293"/>
      <c r="S33" s="293"/>
      <c r="T33" s="293"/>
      <c r="U33" s="293"/>
      <c r="V33" s="373"/>
      <c r="W33" s="579"/>
      <c r="X33" s="345"/>
    </row>
    <row r="34" spans="2:24" ht="15.95" customHeight="1" x14ac:dyDescent="0.15">
      <c r="B34" s="319"/>
      <c r="C34" s="576"/>
      <c r="D34" s="577"/>
      <c r="E34" s="209"/>
      <c r="F34" s="245"/>
      <c r="G34" s="209"/>
      <c r="H34" s="209"/>
      <c r="I34" s="209"/>
      <c r="J34" s="293"/>
      <c r="K34" s="293"/>
      <c r="L34" s="293"/>
      <c r="M34" s="293"/>
      <c r="N34" s="209"/>
      <c r="O34" s="209"/>
      <c r="P34" s="209"/>
      <c r="Q34" s="293"/>
      <c r="R34" s="293"/>
      <c r="S34" s="293"/>
      <c r="T34" s="293"/>
      <c r="U34" s="293"/>
      <c r="V34" s="373"/>
      <c r="W34" s="579"/>
      <c r="X34" s="345"/>
    </row>
    <row r="35" spans="2:24" ht="15.95" customHeight="1" x14ac:dyDescent="0.15">
      <c r="B35" s="319"/>
      <c r="C35" s="576"/>
      <c r="D35" s="577"/>
      <c r="E35" s="209"/>
      <c r="F35" s="245"/>
      <c r="G35" s="209"/>
      <c r="H35" s="209"/>
      <c r="I35" s="209"/>
      <c r="J35" s="293"/>
      <c r="K35" s="293"/>
      <c r="L35" s="293"/>
      <c r="M35" s="293"/>
      <c r="N35" s="209"/>
      <c r="O35" s="209"/>
      <c r="P35" s="209"/>
      <c r="Q35" s="293"/>
      <c r="R35" s="293"/>
      <c r="S35" s="293"/>
      <c r="T35" s="293"/>
      <c r="U35" s="293"/>
      <c r="V35" s="373"/>
      <c r="W35" s="579"/>
      <c r="X35" s="345"/>
    </row>
    <row r="36" spans="2:24" ht="15.95" customHeight="1" x14ac:dyDescent="0.15">
      <c r="B36" s="319"/>
      <c r="C36" s="576"/>
      <c r="D36" s="577"/>
      <c r="E36" s="209"/>
      <c r="F36" s="245"/>
      <c r="G36" s="209"/>
      <c r="H36" s="209"/>
      <c r="I36" s="209"/>
      <c r="J36" s="293"/>
      <c r="K36" s="293"/>
      <c r="L36" s="293"/>
      <c r="M36" s="293"/>
      <c r="N36" s="209"/>
      <c r="O36" s="209"/>
      <c r="P36" s="209"/>
      <c r="Q36" s="293"/>
      <c r="R36" s="293"/>
      <c r="S36" s="293"/>
      <c r="T36" s="293"/>
      <c r="U36" s="293"/>
      <c r="V36" s="373"/>
      <c r="W36" s="579"/>
      <c r="X36" s="345"/>
    </row>
    <row r="37" spans="2:24" ht="15.95" customHeight="1" x14ac:dyDescent="0.15">
      <c r="B37" s="319"/>
      <c r="C37" s="576"/>
      <c r="D37" s="577"/>
      <c r="E37" s="209"/>
      <c r="F37" s="245"/>
      <c r="G37" s="209"/>
      <c r="H37" s="209"/>
      <c r="I37" s="209"/>
      <c r="J37" s="293"/>
      <c r="K37" s="293"/>
      <c r="L37" s="293"/>
      <c r="M37" s="293"/>
      <c r="N37" s="209"/>
      <c r="O37" s="209"/>
      <c r="P37" s="209"/>
      <c r="Q37" s="293"/>
      <c r="R37" s="293"/>
      <c r="S37" s="293"/>
      <c r="T37" s="293"/>
      <c r="U37" s="293"/>
      <c r="V37" s="373"/>
      <c r="W37" s="579"/>
      <c r="X37" s="345"/>
    </row>
    <row r="38" spans="2:24" ht="15.95" customHeight="1" x14ac:dyDescent="0.15">
      <c r="B38" s="319"/>
      <c r="C38" s="576"/>
      <c r="D38" s="577"/>
      <c r="E38" s="209"/>
      <c r="F38" s="245"/>
      <c r="G38" s="209"/>
      <c r="H38" s="209"/>
      <c r="I38" s="209"/>
      <c r="J38" s="293"/>
      <c r="K38" s="293"/>
      <c r="L38" s="293"/>
      <c r="M38" s="293"/>
      <c r="N38" s="209"/>
      <c r="O38" s="209"/>
      <c r="P38" s="209"/>
      <c r="Q38" s="293"/>
      <c r="R38" s="293"/>
      <c r="S38" s="293"/>
      <c r="T38" s="293"/>
      <c r="U38" s="293"/>
      <c r="V38" s="373"/>
      <c r="W38" s="579"/>
      <c r="X38" s="345"/>
    </row>
    <row r="39" spans="2:24" ht="15.95" customHeight="1" x14ac:dyDescent="0.15">
      <c r="B39" s="319"/>
      <c r="C39" s="576"/>
      <c r="D39" s="577"/>
      <c r="E39" s="209"/>
      <c r="F39" s="245"/>
      <c r="G39" s="209"/>
      <c r="H39" s="209"/>
      <c r="I39" s="209"/>
      <c r="J39" s="293"/>
      <c r="K39" s="293"/>
      <c r="L39" s="293"/>
      <c r="M39" s="293"/>
      <c r="N39" s="209"/>
      <c r="O39" s="209"/>
      <c r="P39" s="209"/>
      <c r="Q39" s="293"/>
      <c r="R39" s="293"/>
      <c r="S39" s="293"/>
      <c r="T39" s="293"/>
      <c r="U39" s="293"/>
      <c r="V39" s="373"/>
      <c r="W39" s="579"/>
      <c r="X39" s="345"/>
    </row>
    <row r="40" spans="2:24" ht="15.95" customHeight="1" x14ac:dyDescent="0.15">
      <c r="B40" s="319"/>
      <c r="C40" s="576"/>
      <c r="D40" s="577"/>
      <c r="E40" s="209"/>
      <c r="F40" s="245"/>
      <c r="G40" s="209"/>
      <c r="H40" s="209"/>
      <c r="I40" s="209"/>
      <c r="J40" s="293"/>
      <c r="K40" s="293"/>
      <c r="L40" s="293"/>
      <c r="M40" s="293"/>
      <c r="N40" s="209"/>
      <c r="O40" s="209"/>
      <c r="P40" s="209"/>
      <c r="Q40" s="293"/>
      <c r="R40" s="293"/>
      <c r="S40" s="293"/>
      <c r="T40" s="293"/>
      <c r="U40" s="293"/>
      <c r="V40" s="373"/>
      <c r="W40" s="579"/>
      <c r="X40" s="345"/>
    </row>
    <row r="41" spans="2:24" ht="15.95" customHeight="1" x14ac:dyDescent="0.15">
      <c r="B41" s="377"/>
      <c r="C41" s="576"/>
      <c r="D41" s="577"/>
      <c r="E41" s="209"/>
      <c r="F41" s="245"/>
      <c r="G41" s="209"/>
      <c r="H41" s="209"/>
      <c r="I41" s="209"/>
      <c r="J41" s="293"/>
      <c r="K41" s="293"/>
      <c r="L41" s="293"/>
      <c r="M41" s="293"/>
      <c r="N41" s="209"/>
      <c r="O41" s="209"/>
      <c r="P41" s="209"/>
      <c r="Q41" s="293"/>
      <c r="R41" s="293"/>
      <c r="S41" s="293"/>
      <c r="T41" s="293"/>
      <c r="U41" s="293"/>
      <c r="V41" s="373"/>
      <c r="W41" s="579"/>
      <c r="X41" s="345"/>
    </row>
    <row r="42" spans="2:24" ht="15.95" customHeight="1" x14ac:dyDescent="0.15">
      <c r="B42" s="24"/>
      <c r="C42" s="1" t="s">
        <v>233</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234</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43" t="s">
        <v>235</v>
      </c>
    </row>
    <row r="45" spans="2:24" ht="15.95" customHeight="1" x14ac:dyDescent="0.15">
      <c r="C45" s="243" t="s">
        <v>236</v>
      </c>
    </row>
    <row r="46" spans="2:24" ht="15.95" customHeight="1" x14ac:dyDescent="0.15">
      <c r="C46" s="3" t="s">
        <v>151</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5"/>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85" zoomScaleNormal="85" zoomScaleSheetLayoutView="85"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23" t="s">
        <v>237</v>
      </c>
      <c r="C2" s="623"/>
      <c r="D2" s="623"/>
      <c r="E2" s="489"/>
      <c r="F2" s="489"/>
      <c r="G2" s="489"/>
      <c r="H2" s="623"/>
      <c r="I2" s="623"/>
      <c r="J2" s="623"/>
      <c r="K2" s="623"/>
      <c r="L2" s="623"/>
      <c r="M2" s="623"/>
      <c r="N2" s="623"/>
      <c r="O2" s="623"/>
      <c r="P2" s="623"/>
      <c r="Q2" s="623"/>
      <c r="R2" s="623"/>
      <c r="S2" s="623"/>
      <c r="T2" s="623"/>
      <c r="U2" s="623"/>
      <c r="V2" s="623"/>
      <c r="W2" s="623"/>
      <c r="X2" s="623"/>
      <c r="Y2" s="623"/>
      <c r="Z2" s="623"/>
    </row>
    <row r="3" spans="2:28" ht="20.100000000000001" customHeight="1" x14ac:dyDescent="0.15">
      <c r="B3" s="660" t="s">
        <v>2</v>
      </c>
      <c r="C3" s="660"/>
      <c r="D3" s="490"/>
      <c r="E3" s="661" t="s">
        <v>540</v>
      </c>
      <c r="F3" s="662"/>
      <c r="G3" s="663"/>
      <c r="H3" s="664" t="s">
        <v>3</v>
      </c>
      <c r="I3" s="496"/>
      <c r="J3" s="665" t="s">
        <v>526</v>
      </c>
      <c r="K3" s="665"/>
      <c r="L3" s="665"/>
      <c r="M3" s="298" t="s">
        <v>238</v>
      </c>
      <c r="N3" s="299"/>
      <c r="O3" s="299"/>
      <c r="P3" s="299"/>
      <c r="Q3" s="677" t="s">
        <v>530</v>
      </c>
      <c r="R3" s="678"/>
      <c r="S3" s="678"/>
      <c r="T3" s="679"/>
      <c r="U3" s="510" t="s">
        <v>192</v>
      </c>
      <c r="V3" s="511"/>
      <c r="W3" s="512"/>
      <c r="X3" s="516">
        <v>45944</v>
      </c>
      <c r="Y3" s="517"/>
      <c r="Z3" s="518"/>
    </row>
    <row r="4" spans="2:28" ht="20.100000000000001" customHeight="1" x14ac:dyDescent="0.15">
      <c r="B4" s="672" t="s">
        <v>109</v>
      </c>
      <c r="C4" s="672"/>
      <c r="D4" s="522"/>
      <c r="E4" s="673" t="s">
        <v>524</v>
      </c>
      <c r="F4" s="674"/>
      <c r="G4" s="675"/>
      <c r="H4" s="676" t="s">
        <v>110</v>
      </c>
      <c r="I4" s="528"/>
      <c r="J4" s="665" t="s">
        <v>528</v>
      </c>
      <c r="K4" s="665"/>
      <c r="L4" s="665"/>
      <c r="M4" s="301"/>
      <c r="N4" s="302"/>
      <c r="O4" s="302"/>
      <c r="P4" s="302"/>
      <c r="Q4" s="680" t="s">
        <v>532</v>
      </c>
      <c r="R4" s="681"/>
      <c r="S4" s="681"/>
      <c r="T4" s="682"/>
      <c r="U4" s="666"/>
      <c r="V4" s="667"/>
      <c r="W4" s="668"/>
      <c r="X4" s="669"/>
      <c r="Y4" s="670"/>
      <c r="Z4" s="671"/>
    </row>
    <row r="5" spans="2:28" ht="28.5" customHeight="1" x14ac:dyDescent="0.15">
      <c r="B5" s="637" t="s">
        <v>239</v>
      </c>
      <c r="C5" s="640" t="s">
        <v>240</v>
      </c>
      <c r="D5" s="640"/>
      <c r="E5" s="641" t="s">
        <v>195</v>
      </c>
      <c r="F5" s="650" t="s">
        <v>239</v>
      </c>
      <c r="G5" s="651"/>
      <c r="H5" s="652"/>
      <c r="I5" s="652"/>
      <c r="J5" s="652"/>
      <c r="K5" s="652"/>
      <c r="L5" s="652"/>
      <c r="M5" s="652"/>
      <c r="N5" s="652"/>
      <c r="O5" s="652"/>
      <c r="P5" s="652"/>
      <c r="Q5" s="652"/>
      <c r="R5" s="652"/>
      <c r="S5" s="653"/>
      <c r="T5" s="653"/>
      <c r="U5" s="653"/>
      <c r="V5" s="653"/>
      <c r="W5" s="653"/>
      <c r="X5" s="653"/>
      <c r="Y5" s="653"/>
      <c r="Z5" s="654"/>
      <c r="AA5" s="19"/>
      <c r="AB5" s="236"/>
    </row>
    <row r="6" spans="2:28" ht="24.75" customHeight="1" x14ac:dyDescent="0.15">
      <c r="B6" s="637"/>
      <c r="C6" s="528"/>
      <c r="D6" s="528"/>
      <c r="E6" s="642"/>
      <c r="F6" s="496" t="s">
        <v>241</v>
      </c>
      <c r="G6" s="496"/>
      <c r="H6" s="656" t="s">
        <v>242</v>
      </c>
      <c r="I6" s="653"/>
      <c r="J6" s="653"/>
      <c r="K6" s="653"/>
      <c r="L6" s="653"/>
      <c r="M6" s="653"/>
      <c r="N6" s="654"/>
      <c r="O6" s="656" t="s">
        <v>243</v>
      </c>
      <c r="P6" s="652"/>
      <c r="Q6" s="652"/>
      <c r="R6" s="652"/>
      <c r="S6" s="652"/>
      <c r="T6" s="652"/>
      <c r="U6" s="652"/>
      <c r="V6" s="652"/>
      <c r="W6" s="652"/>
      <c r="X6" s="676"/>
      <c r="Y6" s="656" t="s">
        <v>244</v>
      </c>
      <c r="Z6" s="676"/>
      <c r="AA6" s="236"/>
      <c r="AB6" s="236"/>
    </row>
    <row r="7" spans="2:28" ht="27.75" customHeight="1" x14ac:dyDescent="0.15">
      <c r="B7" s="638"/>
      <c r="C7" s="643"/>
      <c r="D7" s="644"/>
      <c r="E7" s="231"/>
      <c r="F7" s="645"/>
      <c r="G7" s="645"/>
      <c r="H7" s="657"/>
      <c r="I7" s="658"/>
      <c r="J7" s="658"/>
      <c r="K7" s="658"/>
      <c r="L7" s="658"/>
      <c r="M7" s="658"/>
      <c r="N7" s="659"/>
      <c r="O7" s="691"/>
      <c r="P7" s="692"/>
      <c r="Q7" s="692"/>
      <c r="R7" s="692"/>
      <c r="S7" s="692"/>
      <c r="T7" s="692"/>
      <c r="U7" s="692"/>
      <c r="V7" s="692"/>
      <c r="W7" s="692"/>
      <c r="X7" s="693"/>
      <c r="Y7" s="655"/>
      <c r="Z7" s="655"/>
    </row>
    <row r="8" spans="2:28" ht="27.75" customHeight="1" x14ac:dyDescent="0.15">
      <c r="B8" s="638"/>
      <c r="C8" s="643"/>
      <c r="D8" s="644"/>
      <c r="E8" s="231"/>
      <c r="F8" s="645"/>
      <c r="G8" s="645"/>
      <c r="H8" s="657"/>
      <c r="I8" s="683"/>
      <c r="J8" s="683"/>
      <c r="K8" s="683"/>
      <c r="L8" s="658"/>
      <c r="M8" s="658"/>
      <c r="N8" s="659"/>
      <c r="O8" s="691"/>
      <c r="P8" s="692"/>
      <c r="Q8" s="692"/>
      <c r="R8" s="692"/>
      <c r="S8" s="692"/>
      <c r="T8" s="692"/>
      <c r="U8" s="692"/>
      <c r="V8" s="692"/>
      <c r="W8" s="692"/>
      <c r="X8" s="693"/>
      <c r="Y8" s="655"/>
      <c r="Z8" s="655"/>
    </row>
    <row r="9" spans="2:28" ht="27.75" customHeight="1" x14ac:dyDescent="0.15">
      <c r="B9" s="638"/>
      <c r="C9" s="646"/>
      <c r="D9" s="647"/>
      <c r="E9" s="231"/>
      <c r="F9" s="645"/>
      <c r="G9" s="645"/>
      <c r="H9" s="657"/>
      <c r="I9" s="683"/>
      <c r="J9" s="683"/>
      <c r="K9" s="683"/>
      <c r="L9" s="658"/>
      <c r="M9" s="658"/>
      <c r="N9" s="659"/>
      <c r="O9" s="691"/>
      <c r="P9" s="692"/>
      <c r="Q9" s="692"/>
      <c r="R9" s="692"/>
      <c r="S9" s="692"/>
      <c r="T9" s="692"/>
      <c r="U9" s="692"/>
      <c r="V9" s="692"/>
      <c r="W9" s="692"/>
      <c r="X9" s="693"/>
      <c r="Y9" s="648"/>
      <c r="Z9" s="649"/>
    </row>
    <row r="10" spans="2:28" ht="27.75" customHeight="1" x14ac:dyDescent="0.15">
      <c r="B10" s="638"/>
      <c r="C10" s="646"/>
      <c r="D10" s="647"/>
      <c r="E10" s="231"/>
      <c r="F10" s="684"/>
      <c r="G10" s="685"/>
      <c r="H10" s="657"/>
      <c r="I10" s="683"/>
      <c r="J10" s="683"/>
      <c r="K10" s="683"/>
      <c r="L10" s="683"/>
      <c r="M10" s="683"/>
      <c r="N10" s="688"/>
      <c r="O10" s="691"/>
      <c r="P10" s="692"/>
      <c r="Q10" s="692"/>
      <c r="R10" s="692"/>
      <c r="S10" s="692"/>
      <c r="T10" s="692"/>
      <c r="U10" s="692"/>
      <c r="V10" s="692"/>
      <c r="W10" s="692"/>
      <c r="X10" s="693"/>
      <c r="Y10" s="648"/>
      <c r="Z10" s="649"/>
    </row>
    <row r="11" spans="2:28" ht="27.75" customHeight="1" x14ac:dyDescent="0.15">
      <c r="B11" s="638"/>
      <c r="C11" s="648"/>
      <c r="D11" s="649"/>
      <c r="E11" s="18"/>
      <c r="F11" s="686"/>
      <c r="G11" s="687"/>
      <c r="H11" s="657"/>
      <c r="I11" s="683"/>
      <c r="J11" s="683"/>
      <c r="K11" s="683"/>
      <c r="L11" s="683"/>
      <c r="M11" s="683"/>
      <c r="N11" s="688"/>
      <c r="O11" s="648"/>
      <c r="P11" s="690"/>
      <c r="Q11" s="690"/>
      <c r="R11" s="690"/>
      <c r="S11" s="690"/>
      <c r="T11" s="690"/>
      <c r="U11" s="690"/>
      <c r="V11" s="690"/>
      <c r="W11" s="690"/>
      <c r="X11" s="649"/>
      <c r="Y11" s="648"/>
      <c r="Z11" s="649"/>
    </row>
    <row r="12" spans="2:28" ht="27.75" customHeight="1" x14ac:dyDescent="0.15">
      <c r="B12" s="638"/>
      <c r="C12" s="648"/>
      <c r="D12" s="649"/>
      <c r="E12" s="18"/>
      <c r="F12" s="689"/>
      <c r="G12" s="689"/>
      <c r="H12" s="657"/>
      <c r="I12" s="683"/>
      <c r="J12" s="683"/>
      <c r="K12" s="683"/>
      <c r="L12" s="658"/>
      <c r="M12" s="658"/>
      <c r="N12" s="659"/>
      <c r="O12" s="648"/>
      <c r="P12" s="690"/>
      <c r="Q12" s="690"/>
      <c r="R12" s="690"/>
      <c r="S12" s="690"/>
      <c r="T12" s="690"/>
      <c r="U12" s="690"/>
      <c r="V12" s="690"/>
      <c r="W12" s="690"/>
      <c r="X12" s="649"/>
      <c r="Y12" s="648"/>
      <c r="Z12" s="649"/>
    </row>
    <row r="13" spans="2:28" ht="27.75" customHeight="1" x14ac:dyDescent="0.15">
      <c r="B13" s="638"/>
      <c r="C13" s="648"/>
      <c r="D13" s="649"/>
      <c r="E13" s="18"/>
      <c r="F13" s="689"/>
      <c r="G13" s="689"/>
      <c r="H13" s="657"/>
      <c r="I13" s="683"/>
      <c r="J13" s="683"/>
      <c r="K13" s="683"/>
      <c r="L13" s="658"/>
      <c r="M13" s="658"/>
      <c r="N13" s="659"/>
      <c r="O13" s="648"/>
      <c r="P13" s="690"/>
      <c r="Q13" s="690"/>
      <c r="R13" s="690"/>
      <c r="S13" s="690"/>
      <c r="T13" s="690"/>
      <c r="U13" s="690"/>
      <c r="V13" s="690"/>
      <c r="W13" s="690"/>
      <c r="X13" s="649"/>
      <c r="Y13" s="648"/>
      <c r="Z13" s="649"/>
    </row>
    <row r="14" spans="2:28" ht="27.75" customHeight="1" x14ac:dyDescent="0.15">
      <c r="B14" s="638"/>
      <c r="C14" s="648"/>
      <c r="D14" s="649"/>
      <c r="E14" s="18"/>
      <c r="F14" s="645"/>
      <c r="G14" s="645"/>
      <c r="H14" s="657"/>
      <c r="I14" s="683"/>
      <c r="J14" s="683"/>
      <c r="K14" s="683"/>
      <c r="L14" s="658"/>
      <c r="M14" s="658"/>
      <c r="N14" s="659"/>
      <c r="O14" s="648"/>
      <c r="P14" s="690"/>
      <c r="Q14" s="690"/>
      <c r="R14" s="690"/>
      <c r="S14" s="690"/>
      <c r="T14" s="690"/>
      <c r="U14" s="690"/>
      <c r="V14" s="690"/>
      <c r="W14" s="690"/>
      <c r="X14" s="649"/>
      <c r="Y14" s="648"/>
      <c r="Z14" s="649"/>
    </row>
    <row r="15" spans="2:28" ht="27.75" customHeight="1" x14ac:dyDescent="0.15">
      <c r="B15" s="638"/>
      <c r="C15" s="648"/>
      <c r="D15" s="649"/>
      <c r="E15" s="18"/>
      <c r="F15" s="689"/>
      <c r="G15" s="689"/>
      <c r="H15" s="657"/>
      <c r="I15" s="683"/>
      <c r="J15" s="683"/>
      <c r="K15" s="683"/>
      <c r="L15" s="658"/>
      <c r="M15" s="658"/>
      <c r="N15" s="659"/>
      <c r="O15" s="648"/>
      <c r="P15" s="690"/>
      <c r="Q15" s="690"/>
      <c r="R15" s="690"/>
      <c r="S15" s="690"/>
      <c r="T15" s="690"/>
      <c r="U15" s="690"/>
      <c r="V15" s="690"/>
      <c r="W15" s="690"/>
      <c r="X15" s="649"/>
      <c r="Y15" s="648"/>
      <c r="Z15" s="649"/>
    </row>
    <row r="16" spans="2:28" ht="27.75" customHeight="1" x14ac:dyDescent="0.15">
      <c r="B16" s="638"/>
      <c r="C16" s="648"/>
      <c r="D16" s="649"/>
      <c r="E16" s="18"/>
      <c r="F16" s="689"/>
      <c r="G16" s="689"/>
      <c r="H16" s="657"/>
      <c r="I16" s="683"/>
      <c r="J16" s="683"/>
      <c r="K16" s="683"/>
      <c r="L16" s="658"/>
      <c r="M16" s="658"/>
      <c r="N16" s="659"/>
      <c r="O16" s="648"/>
      <c r="P16" s="690"/>
      <c r="Q16" s="690"/>
      <c r="R16" s="690"/>
      <c r="S16" s="690"/>
      <c r="T16" s="690"/>
      <c r="U16" s="690"/>
      <c r="V16" s="690"/>
      <c r="W16" s="690"/>
      <c r="X16" s="649"/>
      <c r="Y16" s="648"/>
      <c r="Z16" s="649"/>
    </row>
    <row r="17" spans="2:26" ht="27.75" customHeight="1" x14ac:dyDescent="0.15">
      <c r="B17" s="638"/>
      <c r="C17" s="648"/>
      <c r="D17" s="649"/>
      <c r="E17" s="18"/>
      <c r="F17" s="689"/>
      <c r="G17" s="689"/>
      <c r="H17" s="657"/>
      <c r="I17" s="683"/>
      <c r="J17" s="683"/>
      <c r="K17" s="683"/>
      <c r="L17" s="658"/>
      <c r="M17" s="658"/>
      <c r="N17" s="659"/>
      <c r="O17" s="648"/>
      <c r="P17" s="690"/>
      <c r="Q17" s="690"/>
      <c r="R17" s="690"/>
      <c r="S17" s="690"/>
      <c r="T17" s="690"/>
      <c r="U17" s="690"/>
      <c r="V17" s="690"/>
      <c r="W17" s="690"/>
      <c r="X17" s="649"/>
      <c r="Y17" s="648"/>
      <c r="Z17" s="649"/>
    </row>
    <row r="18" spans="2:26" ht="27.75" customHeight="1" x14ac:dyDescent="0.15">
      <c r="B18" s="638"/>
      <c r="C18" s="648"/>
      <c r="D18" s="649"/>
      <c r="E18" s="18"/>
      <c r="F18" s="689"/>
      <c r="G18" s="689"/>
      <c r="H18" s="657"/>
      <c r="I18" s="683"/>
      <c r="J18" s="683"/>
      <c r="K18" s="683"/>
      <c r="L18" s="658"/>
      <c r="M18" s="658"/>
      <c r="N18" s="659"/>
      <c r="O18" s="648"/>
      <c r="P18" s="690"/>
      <c r="Q18" s="690"/>
      <c r="R18" s="690"/>
      <c r="S18" s="690"/>
      <c r="T18" s="690"/>
      <c r="U18" s="690"/>
      <c r="V18" s="690"/>
      <c r="W18" s="690"/>
      <c r="X18" s="649"/>
      <c r="Y18" s="648"/>
      <c r="Z18" s="649"/>
    </row>
    <row r="19" spans="2:26" ht="27.75" customHeight="1" x14ac:dyDescent="0.15">
      <c r="B19" s="638"/>
      <c r="C19" s="648"/>
      <c r="D19" s="649"/>
      <c r="E19" s="18"/>
      <c r="F19" s="689"/>
      <c r="G19" s="689"/>
      <c r="H19" s="657"/>
      <c r="I19" s="683"/>
      <c r="J19" s="683"/>
      <c r="K19" s="683"/>
      <c r="L19" s="658"/>
      <c r="M19" s="658"/>
      <c r="N19" s="659"/>
      <c r="O19" s="648"/>
      <c r="P19" s="690"/>
      <c r="Q19" s="690"/>
      <c r="R19" s="690"/>
      <c r="S19" s="690"/>
      <c r="T19" s="690"/>
      <c r="U19" s="690"/>
      <c r="V19" s="690"/>
      <c r="W19" s="690"/>
      <c r="X19" s="649"/>
      <c r="Y19" s="648"/>
      <c r="Z19" s="649"/>
    </row>
    <row r="20" spans="2:26" ht="27.75" customHeight="1" x14ac:dyDescent="0.15">
      <c r="B20" s="638"/>
      <c r="C20" s="648"/>
      <c r="D20" s="649"/>
      <c r="E20" s="18"/>
      <c r="F20" s="689"/>
      <c r="G20" s="689"/>
      <c r="H20" s="657"/>
      <c r="I20" s="683"/>
      <c r="J20" s="683"/>
      <c r="K20" s="683"/>
      <c r="L20" s="658"/>
      <c r="M20" s="658"/>
      <c r="N20" s="659"/>
      <c r="O20" s="648"/>
      <c r="P20" s="690"/>
      <c r="Q20" s="690"/>
      <c r="R20" s="690"/>
      <c r="S20" s="690"/>
      <c r="T20" s="690"/>
      <c r="U20" s="690"/>
      <c r="V20" s="690"/>
      <c r="W20" s="690"/>
      <c r="X20" s="649"/>
      <c r="Y20" s="648"/>
      <c r="Z20" s="649"/>
    </row>
    <row r="21" spans="2:26" ht="27.75" customHeight="1" x14ac:dyDescent="0.15">
      <c r="B21" s="639"/>
      <c r="C21" s="648"/>
      <c r="D21" s="649"/>
      <c r="E21" s="18"/>
      <c r="F21" s="689"/>
      <c r="G21" s="689"/>
      <c r="H21" s="657"/>
      <c r="I21" s="683"/>
      <c r="J21" s="683"/>
      <c r="K21" s="683"/>
      <c r="L21" s="658"/>
      <c r="M21" s="658"/>
      <c r="N21" s="659"/>
      <c r="O21" s="648"/>
      <c r="P21" s="690"/>
      <c r="Q21" s="690"/>
      <c r="R21" s="690"/>
      <c r="S21" s="690"/>
      <c r="T21" s="690"/>
      <c r="U21" s="690"/>
      <c r="V21" s="690"/>
      <c r="W21" s="690"/>
      <c r="X21" s="649"/>
      <c r="Y21" s="648"/>
      <c r="Z21" s="649"/>
    </row>
    <row r="22" spans="2:26" ht="15.95" customHeight="1" x14ac:dyDescent="0.15">
      <c r="B22" s="1" t="s">
        <v>245</v>
      </c>
    </row>
    <row r="23" spans="2:26" ht="15.95" customHeight="1" x14ac:dyDescent="0.15">
      <c r="B23" s="3" t="s">
        <v>151</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0"/>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B734D-DCD2-433F-97EC-54694B690572}">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v>
      </c>
      <c r="F5" s="721"/>
      <c r="G5" s="722"/>
      <c r="H5" s="722"/>
      <c r="I5" s="722"/>
      <c r="J5" s="722"/>
      <c r="K5" s="722"/>
      <c r="L5" s="723"/>
      <c r="M5" s="717" t="s">
        <v>252</v>
      </c>
      <c r="N5" s="730" t="s">
        <v>253</v>
      </c>
      <c r="O5" s="731"/>
      <c r="P5" s="203">
        <v>1</v>
      </c>
      <c r="Q5" s="724"/>
      <c r="R5" s="725"/>
      <c r="S5" s="725"/>
      <c r="T5" s="725"/>
      <c r="U5" s="725"/>
      <c r="V5" s="725"/>
      <c r="W5" s="726"/>
    </row>
    <row r="6" spans="2:23" s="29" customFormat="1" ht="25.5" customHeight="1" x14ac:dyDescent="0.15">
      <c r="B6" s="719"/>
      <c r="C6" s="730" t="s">
        <v>254</v>
      </c>
      <c r="D6" s="731"/>
      <c r="E6" s="233">
        <v>1</v>
      </c>
      <c r="F6" s="724"/>
      <c r="G6" s="725"/>
      <c r="H6" s="725"/>
      <c r="I6" s="725"/>
      <c r="J6" s="725"/>
      <c r="K6" s="725"/>
      <c r="L6" s="726"/>
      <c r="M6" s="719"/>
      <c r="N6" s="730" t="s">
        <v>254</v>
      </c>
      <c r="O6" s="731"/>
      <c r="P6" s="233">
        <v>2</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543</v>
      </c>
      <c r="F8" s="724"/>
      <c r="G8" s="725"/>
      <c r="H8" s="725"/>
      <c r="I8" s="725"/>
      <c r="J8" s="725"/>
      <c r="K8" s="725"/>
      <c r="L8" s="726"/>
      <c r="M8" s="718"/>
      <c r="N8" s="730" t="s">
        <v>204</v>
      </c>
      <c r="O8" s="731"/>
      <c r="P8" s="203" t="s">
        <v>551</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448</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442</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554</v>
      </c>
      <c r="Q12" s="724"/>
      <c r="R12" s="725"/>
      <c r="S12" s="725"/>
      <c r="T12" s="725"/>
      <c r="U12" s="725"/>
      <c r="V12" s="725"/>
      <c r="W12" s="726"/>
    </row>
    <row r="13" spans="2:23" s="29" customFormat="1" ht="25.5" customHeight="1" x14ac:dyDescent="0.15">
      <c r="B13" s="701" t="s">
        <v>258</v>
      </c>
      <c r="C13" s="701"/>
      <c r="D13" s="701"/>
      <c r="E13" s="714" t="s">
        <v>545</v>
      </c>
      <c r="F13" s="715"/>
      <c r="G13" s="716"/>
      <c r="H13" s="701" t="s">
        <v>259</v>
      </c>
      <c r="I13" s="701"/>
      <c r="J13" s="702" t="s">
        <v>648</v>
      </c>
      <c r="K13" s="702"/>
      <c r="L13" s="702"/>
      <c r="M13" s="701" t="s">
        <v>258</v>
      </c>
      <c r="N13" s="701"/>
      <c r="O13" s="701"/>
      <c r="P13" s="714" t="s">
        <v>497</v>
      </c>
      <c r="Q13" s="715"/>
      <c r="R13" s="716"/>
      <c r="S13" s="701" t="s">
        <v>259</v>
      </c>
      <c r="T13" s="701"/>
      <c r="U13" s="702" t="s">
        <v>650</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649</v>
      </c>
      <c r="F15" s="696"/>
      <c r="G15" s="696"/>
      <c r="H15" s="696"/>
      <c r="I15" s="696"/>
      <c r="J15" s="696"/>
      <c r="K15" s="696"/>
      <c r="L15" s="697"/>
      <c r="M15" s="694" t="s">
        <v>262</v>
      </c>
      <c r="N15" s="694"/>
      <c r="O15" s="694"/>
      <c r="P15" s="695" t="s">
        <v>651</v>
      </c>
      <c r="Q15" s="696"/>
      <c r="R15" s="696"/>
      <c r="S15" s="696"/>
      <c r="T15" s="696"/>
      <c r="U15" s="696"/>
      <c r="V15" s="696"/>
      <c r="W15" s="697"/>
    </row>
    <row r="16" spans="2:23" s="29" customFormat="1" ht="25.5" customHeight="1" x14ac:dyDescent="0.15">
      <c r="B16" s="720" t="s">
        <v>252</v>
      </c>
      <c r="C16" s="720" t="s">
        <v>253</v>
      </c>
      <c r="D16" s="720"/>
      <c r="E16" s="203">
        <v>1</v>
      </c>
      <c r="F16" s="721"/>
      <c r="G16" s="722"/>
      <c r="H16" s="722"/>
      <c r="I16" s="722"/>
      <c r="J16" s="722"/>
      <c r="K16" s="722"/>
      <c r="L16" s="723"/>
      <c r="M16" s="720" t="s">
        <v>252</v>
      </c>
      <c r="N16" s="720" t="s">
        <v>253</v>
      </c>
      <c r="O16" s="720"/>
      <c r="P16" s="203">
        <v>2</v>
      </c>
      <c r="Q16" s="724"/>
      <c r="R16" s="725"/>
      <c r="S16" s="725"/>
      <c r="T16" s="725"/>
      <c r="U16" s="725"/>
      <c r="V16" s="725"/>
      <c r="W16" s="726"/>
    </row>
    <row r="17" spans="2:24" s="29" customFormat="1" ht="25.5" customHeight="1" x14ac:dyDescent="0.15">
      <c r="B17" s="720"/>
      <c r="C17" s="720" t="s">
        <v>254</v>
      </c>
      <c r="D17" s="720"/>
      <c r="E17" s="233">
        <v>3</v>
      </c>
      <c r="F17" s="724"/>
      <c r="G17" s="725"/>
      <c r="H17" s="725"/>
      <c r="I17" s="725"/>
      <c r="J17" s="725"/>
      <c r="K17" s="725"/>
      <c r="L17" s="726"/>
      <c r="M17" s="720"/>
      <c r="N17" s="720" t="s">
        <v>254</v>
      </c>
      <c r="O17" s="720"/>
      <c r="P17" s="233">
        <v>1</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551</v>
      </c>
      <c r="F19" s="724"/>
      <c r="G19" s="725"/>
      <c r="H19" s="725"/>
      <c r="I19" s="725"/>
      <c r="J19" s="725"/>
      <c r="K19" s="725"/>
      <c r="L19" s="726"/>
      <c r="M19" s="720"/>
      <c r="N19" s="720" t="s">
        <v>204</v>
      </c>
      <c r="O19" s="720"/>
      <c r="P19" s="203" t="s">
        <v>543</v>
      </c>
      <c r="Q19" s="724"/>
      <c r="R19" s="725"/>
      <c r="S19" s="725"/>
      <c r="T19" s="725"/>
      <c r="U19" s="725"/>
      <c r="V19" s="725"/>
      <c r="W19" s="726"/>
    </row>
    <row r="20" spans="2:24" s="29" customFormat="1" ht="25.5" customHeight="1" x14ac:dyDescent="0.15">
      <c r="B20" s="694" t="s">
        <v>206</v>
      </c>
      <c r="C20" s="694"/>
      <c r="D20" s="694"/>
      <c r="E20" s="232" t="s">
        <v>448</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554</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556</v>
      </c>
      <c r="F24" s="715"/>
      <c r="G24" s="716"/>
      <c r="H24" s="701" t="s">
        <v>259</v>
      </c>
      <c r="I24" s="701"/>
      <c r="J24" s="714" t="s">
        <v>652</v>
      </c>
      <c r="K24" s="715"/>
      <c r="L24" s="716"/>
      <c r="M24" s="701" t="s">
        <v>258</v>
      </c>
      <c r="N24" s="701"/>
      <c r="O24" s="701"/>
      <c r="P24" s="714" t="s">
        <v>558</v>
      </c>
      <c r="Q24" s="715"/>
      <c r="R24" s="716"/>
      <c r="S24" s="701" t="s">
        <v>259</v>
      </c>
      <c r="T24" s="701"/>
      <c r="U24" s="702" t="s">
        <v>654</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653</v>
      </c>
      <c r="F26" s="696"/>
      <c r="G26" s="696"/>
      <c r="H26" s="696"/>
      <c r="I26" s="696"/>
      <c r="J26" s="696"/>
      <c r="K26" s="696"/>
      <c r="L26" s="697"/>
      <c r="M26" s="694" t="s">
        <v>262</v>
      </c>
      <c r="N26" s="694"/>
      <c r="O26" s="694"/>
      <c r="P26" s="695" t="s">
        <v>649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5D08E180-2088-4289-A435-01339F7F3F65}"/>
    <dataValidation type="list" allowBlank="1" showInputMessage="1" showErrorMessage="1" sqref="E8 E19 P8 P19" xr:uid="{E1F75946-F140-4C2F-AF37-AB5A9DC22A9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AB26903-BB49-439F-9F07-0AFAA3B25D5F}">
          <x14:formula1>
            <xm:f>'(参考)リスト'!$F$16:$F$21</xm:f>
          </x14:formula1>
          <xm:sqref>E11:E12 E22:E23 P11:P12 P22:P23</xm:sqref>
        </x14:dataValidation>
        <x14:dataValidation type="list" allowBlank="1" showInputMessage="1" showErrorMessage="1" xr:uid="{39DA200A-44C9-48ED-A464-38E4482B3907}">
          <x14:formula1>
            <xm:f>'(参考)リスト'!$D$16:$D$18</xm:f>
          </x14:formula1>
          <xm:sqref>E10 E21 P10 P21</xm:sqref>
        </x14:dataValidation>
        <x14:dataValidation type="list" allowBlank="1" showInputMessage="1" showErrorMessage="1" xr:uid="{B18CDB71-544D-4D81-B42D-9373F71D9E5E}">
          <x14:formula1>
            <xm:f>'(参考)リスト'!$E$16:$E$27</xm:f>
          </x14:formula1>
          <xm:sqref>E9 E20 P9 P20</xm:sqref>
        </x14:dataValidation>
        <x14:dataValidation type="list" allowBlank="1" showInputMessage="1" showErrorMessage="1" xr:uid="{7A8F803F-ADD0-4D24-9BD7-75FFB5BA3FEF}">
          <x14:formula1>
            <xm:f>'(参考)リスト'!$B$16:$B$21</xm:f>
          </x14:formula1>
          <xm:sqref>E7 E18 P7 P18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750AD-46EB-429F-B642-937505CDC8EC}">
  <dimension ref="B1:X31"/>
  <sheetViews>
    <sheetView showGridLines="0" showZeros="0" view="pageBreakPreview" topLeftCell="A3" zoomScaleNormal="70" zoomScaleSheetLayoutView="100" workbookViewId="0">
      <selection activeCell="AA14" sqref="AA1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2</v>
      </c>
      <c r="F5" s="721"/>
      <c r="G5" s="722"/>
      <c r="H5" s="722"/>
      <c r="I5" s="722"/>
      <c r="J5" s="722"/>
      <c r="K5" s="722"/>
      <c r="L5" s="723"/>
      <c r="M5" s="717" t="s">
        <v>252</v>
      </c>
      <c r="N5" s="730" t="s">
        <v>253</v>
      </c>
      <c r="O5" s="731"/>
      <c r="P5" s="203">
        <v>2</v>
      </c>
      <c r="Q5" s="724"/>
      <c r="R5" s="725"/>
      <c r="S5" s="725"/>
      <c r="T5" s="725"/>
      <c r="U5" s="725"/>
      <c r="V5" s="725"/>
      <c r="W5" s="726"/>
    </row>
    <row r="6" spans="2:23" s="29" customFormat="1" ht="25.5" customHeight="1" x14ac:dyDescent="0.15">
      <c r="B6" s="719"/>
      <c r="C6" s="730" t="s">
        <v>254</v>
      </c>
      <c r="D6" s="731"/>
      <c r="E6" s="233">
        <v>2</v>
      </c>
      <c r="F6" s="724"/>
      <c r="G6" s="725"/>
      <c r="H6" s="725"/>
      <c r="I6" s="725"/>
      <c r="J6" s="725"/>
      <c r="K6" s="725"/>
      <c r="L6" s="726"/>
      <c r="M6" s="719"/>
      <c r="N6" s="730" t="s">
        <v>254</v>
      </c>
      <c r="O6" s="731"/>
      <c r="P6" s="233">
        <v>3</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551</v>
      </c>
      <c r="F8" s="724"/>
      <c r="G8" s="725"/>
      <c r="H8" s="725"/>
      <c r="I8" s="725"/>
      <c r="J8" s="725"/>
      <c r="K8" s="725"/>
      <c r="L8" s="726"/>
      <c r="M8" s="718"/>
      <c r="N8" s="730" t="s">
        <v>204</v>
      </c>
      <c r="O8" s="731"/>
      <c r="P8" s="203" t="s">
        <v>560</v>
      </c>
      <c r="Q8" s="724"/>
      <c r="R8" s="725"/>
      <c r="S8" s="725"/>
      <c r="T8" s="725"/>
      <c r="U8" s="725"/>
      <c r="V8" s="725"/>
      <c r="W8" s="726"/>
    </row>
    <row r="9" spans="2:23" s="29" customFormat="1" ht="25.5" customHeight="1" x14ac:dyDescent="0.15">
      <c r="B9" s="732" t="s">
        <v>206</v>
      </c>
      <c r="C9" s="733"/>
      <c r="D9" s="734"/>
      <c r="E9" s="232" t="s">
        <v>423</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559</v>
      </c>
      <c r="F13" s="715"/>
      <c r="G13" s="716"/>
      <c r="H13" s="701" t="s">
        <v>259</v>
      </c>
      <c r="I13" s="701"/>
      <c r="J13" s="702" t="s">
        <v>655</v>
      </c>
      <c r="K13" s="702"/>
      <c r="L13" s="702"/>
      <c r="M13" s="701" t="s">
        <v>258</v>
      </c>
      <c r="N13" s="701"/>
      <c r="O13" s="701"/>
      <c r="P13" s="714" t="s">
        <v>558</v>
      </c>
      <c r="Q13" s="715"/>
      <c r="R13" s="716"/>
      <c r="S13" s="701" t="s">
        <v>259</v>
      </c>
      <c r="T13" s="701"/>
      <c r="U13" s="702" t="s">
        <v>654</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656</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2</v>
      </c>
      <c r="F16" s="721"/>
      <c r="G16" s="722"/>
      <c r="H16" s="722"/>
      <c r="I16" s="722"/>
      <c r="J16" s="722"/>
      <c r="K16" s="722"/>
      <c r="L16" s="723"/>
      <c r="M16" s="720" t="s">
        <v>252</v>
      </c>
      <c r="N16" s="720" t="s">
        <v>253</v>
      </c>
      <c r="O16" s="720"/>
      <c r="P16" s="203">
        <v>2</v>
      </c>
      <c r="Q16" s="724"/>
      <c r="R16" s="725"/>
      <c r="S16" s="725"/>
      <c r="T16" s="725"/>
      <c r="U16" s="725"/>
      <c r="V16" s="725"/>
      <c r="W16" s="726"/>
    </row>
    <row r="17" spans="2:24" s="29" customFormat="1" ht="25.5" customHeight="1" x14ac:dyDescent="0.15">
      <c r="B17" s="720"/>
      <c r="C17" s="720" t="s">
        <v>254</v>
      </c>
      <c r="D17" s="720"/>
      <c r="E17" s="233">
        <v>4</v>
      </c>
      <c r="F17" s="724"/>
      <c r="G17" s="725"/>
      <c r="H17" s="725"/>
      <c r="I17" s="725"/>
      <c r="J17" s="725"/>
      <c r="K17" s="725"/>
      <c r="L17" s="726"/>
      <c r="M17" s="720"/>
      <c r="N17" s="720" t="s">
        <v>254</v>
      </c>
      <c r="O17" s="720"/>
      <c r="P17" s="233">
        <v>5</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563</v>
      </c>
      <c r="Q18" s="724"/>
      <c r="R18" s="725"/>
      <c r="S18" s="725"/>
      <c r="T18" s="725"/>
      <c r="U18" s="725"/>
      <c r="V18" s="725"/>
      <c r="W18" s="726"/>
    </row>
    <row r="19" spans="2:24" s="29" customFormat="1" ht="25.5" customHeight="1" x14ac:dyDescent="0.15">
      <c r="B19" s="720"/>
      <c r="C19" s="720" t="s">
        <v>204</v>
      </c>
      <c r="D19" s="720"/>
      <c r="E19" s="203" t="s">
        <v>561</v>
      </c>
      <c r="F19" s="724"/>
      <c r="G19" s="725"/>
      <c r="H19" s="725"/>
      <c r="I19" s="725"/>
      <c r="J19" s="725"/>
      <c r="K19" s="725"/>
      <c r="L19" s="726"/>
      <c r="M19" s="720"/>
      <c r="N19" s="720" t="s">
        <v>204</v>
      </c>
      <c r="O19" s="720"/>
      <c r="P19" s="203" t="s">
        <v>564</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448</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c r="Q23" s="724"/>
      <c r="R23" s="725"/>
      <c r="S23" s="725"/>
      <c r="T23" s="725"/>
      <c r="U23" s="725"/>
      <c r="V23" s="725"/>
      <c r="W23" s="726"/>
    </row>
    <row r="24" spans="2:24" s="29" customFormat="1" ht="25.5" customHeight="1" x14ac:dyDescent="0.15">
      <c r="B24" s="701" t="s">
        <v>258</v>
      </c>
      <c r="C24" s="701"/>
      <c r="D24" s="701"/>
      <c r="E24" s="714" t="s">
        <v>562</v>
      </c>
      <c r="F24" s="715"/>
      <c r="G24" s="716"/>
      <c r="H24" s="701" t="s">
        <v>259</v>
      </c>
      <c r="I24" s="701"/>
      <c r="J24" s="714" t="s">
        <v>657</v>
      </c>
      <c r="K24" s="715"/>
      <c r="L24" s="716"/>
      <c r="M24" s="701" t="s">
        <v>258</v>
      </c>
      <c r="N24" s="701"/>
      <c r="O24" s="701"/>
      <c r="P24" s="714" t="s">
        <v>565</v>
      </c>
      <c r="Q24" s="715"/>
      <c r="R24" s="716"/>
      <c r="S24" s="701" t="s">
        <v>259</v>
      </c>
      <c r="T24" s="701"/>
      <c r="U24" s="702" t="s">
        <v>659</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658</v>
      </c>
      <c r="F26" s="696"/>
      <c r="G26" s="696"/>
      <c r="H26" s="696"/>
      <c r="I26" s="696"/>
      <c r="J26" s="696"/>
      <c r="K26" s="696"/>
      <c r="L26" s="697"/>
      <c r="M26" s="694" t="s">
        <v>262</v>
      </c>
      <c r="N26" s="694"/>
      <c r="O26" s="694"/>
      <c r="P26" s="695" t="s">
        <v>660</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9AED729A-AAE2-42B7-9EC0-333793FDC54F}"/>
    <dataValidation type="list" allowBlank="1" showInputMessage="1" showErrorMessage="1" sqref="E8 E19 P8 P19" xr:uid="{ECF02691-8EDF-4CB7-A73B-75A35E4E60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2D7AE5-6632-4C6D-8573-A45333F64CDE}">
          <x14:formula1>
            <xm:f>'(参考)リスト'!$F$16:$F$21</xm:f>
          </x14:formula1>
          <xm:sqref>E11:E12 E22:E23 P11:P12 P22:P23</xm:sqref>
        </x14:dataValidation>
        <x14:dataValidation type="list" allowBlank="1" showInputMessage="1" showErrorMessage="1" xr:uid="{388F3969-EC2A-438E-9800-371EEBC4DF87}">
          <x14:formula1>
            <xm:f>'(参考)リスト'!$D$16:$D$18</xm:f>
          </x14:formula1>
          <xm:sqref>E10 E21 P10 P21</xm:sqref>
        </x14:dataValidation>
        <x14:dataValidation type="list" allowBlank="1" showInputMessage="1" showErrorMessage="1" xr:uid="{236485F5-AF4D-4B45-9380-BDD7BEF3FC1E}">
          <x14:formula1>
            <xm:f>'(参考)リスト'!$E$16:$E$27</xm:f>
          </x14:formula1>
          <xm:sqref>E9 E20 P9 P20</xm:sqref>
        </x14:dataValidation>
        <x14:dataValidation type="list" allowBlank="1" showInputMessage="1" showErrorMessage="1" xr:uid="{B24E6003-E21A-4013-B235-DEE7B10CDB87}">
          <x14:formula1>
            <xm:f>'(参考)リスト'!$B$16:$B$21</xm:f>
          </x14:formula1>
          <xm:sqref>E7 E18 P7 P18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0BB4E-E6A9-4C28-A788-4DD91B53A5CE}">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3</v>
      </c>
      <c r="F5" s="721"/>
      <c r="G5" s="722"/>
      <c r="H5" s="722"/>
      <c r="I5" s="722"/>
      <c r="J5" s="722"/>
      <c r="K5" s="722"/>
      <c r="L5" s="723"/>
      <c r="M5" s="717" t="s">
        <v>252</v>
      </c>
      <c r="N5" s="730" t="s">
        <v>253</v>
      </c>
      <c r="O5" s="731"/>
      <c r="P5" s="203">
        <v>3</v>
      </c>
      <c r="Q5" s="724"/>
      <c r="R5" s="725"/>
      <c r="S5" s="725"/>
      <c r="T5" s="725"/>
      <c r="U5" s="725"/>
      <c r="V5" s="725"/>
      <c r="W5" s="726"/>
    </row>
    <row r="6" spans="2:23" s="29" customFormat="1" ht="25.5" customHeight="1" x14ac:dyDescent="0.15">
      <c r="B6" s="719"/>
      <c r="C6" s="730" t="s">
        <v>254</v>
      </c>
      <c r="D6" s="731"/>
      <c r="E6" s="233">
        <v>1</v>
      </c>
      <c r="F6" s="724"/>
      <c r="G6" s="725"/>
      <c r="H6" s="725"/>
      <c r="I6" s="725"/>
      <c r="J6" s="725"/>
      <c r="K6" s="725"/>
      <c r="L6" s="726"/>
      <c r="M6" s="719"/>
      <c r="N6" s="730" t="s">
        <v>254</v>
      </c>
      <c r="O6" s="731"/>
      <c r="P6" s="233">
        <v>2</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543</v>
      </c>
      <c r="F8" s="724"/>
      <c r="G8" s="725"/>
      <c r="H8" s="725"/>
      <c r="I8" s="725"/>
      <c r="J8" s="725"/>
      <c r="K8" s="725"/>
      <c r="L8" s="726"/>
      <c r="M8" s="718"/>
      <c r="N8" s="730" t="s">
        <v>204</v>
      </c>
      <c r="O8" s="731"/>
      <c r="P8" s="203" t="s">
        <v>569</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406</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570</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566</v>
      </c>
      <c r="F13" s="715"/>
      <c r="G13" s="716"/>
      <c r="H13" s="701" t="s">
        <v>259</v>
      </c>
      <c r="I13" s="701"/>
      <c r="J13" s="702" t="s">
        <v>661</v>
      </c>
      <c r="K13" s="702"/>
      <c r="L13" s="702"/>
      <c r="M13" s="701" t="s">
        <v>258</v>
      </c>
      <c r="N13" s="701"/>
      <c r="O13" s="701"/>
      <c r="P13" s="714" t="s">
        <v>571</v>
      </c>
      <c r="Q13" s="715"/>
      <c r="R13" s="716"/>
      <c r="S13" s="701" t="s">
        <v>259</v>
      </c>
      <c r="T13" s="701"/>
      <c r="U13" s="702" t="s">
        <v>662</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649</v>
      </c>
      <c r="F15" s="696"/>
      <c r="G15" s="696"/>
      <c r="H15" s="696"/>
      <c r="I15" s="696"/>
      <c r="J15" s="696"/>
      <c r="K15" s="696"/>
      <c r="L15" s="697"/>
      <c r="M15" s="694" t="s">
        <v>262</v>
      </c>
      <c r="N15" s="694"/>
      <c r="O15" s="694"/>
      <c r="P15" s="695" t="s">
        <v>663</v>
      </c>
      <c r="Q15" s="696"/>
      <c r="R15" s="696"/>
      <c r="S15" s="696"/>
      <c r="T15" s="696"/>
      <c r="U15" s="696"/>
      <c r="V15" s="696"/>
      <c r="W15" s="697"/>
    </row>
    <row r="16" spans="2:23" s="29" customFormat="1" ht="25.5" customHeight="1" x14ac:dyDescent="0.15">
      <c r="B16" s="720" t="s">
        <v>252</v>
      </c>
      <c r="C16" s="720" t="s">
        <v>253</v>
      </c>
      <c r="D16" s="720"/>
      <c r="E16" s="203">
        <v>3</v>
      </c>
      <c r="F16" s="721"/>
      <c r="G16" s="722"/>
      <c r="H16" s="722"/>
      <c r="I16" s="722"/>
      <c r="J16" s="722"/>
      <c r="K16" s="722"/>
      <c r="L16" s="723"/>
      <c r="M16" s="720" t="s">
        <v>252</v>
      </c>
      <c r="N16" s="720" t="s">
        <v>253</v>
      </c>
      <c r="O16" s="720"/>
      <c r="P16" s="203">
        <v>3</v>
      </c>
      <c r="Q16" s="724"/>
      <c r="R16" s="725"/>
      <c r="S16" s="725"/>
      <c r="T16" s="725"/>
      <c r="U16" s="725"/>
      <c r="V16" s="725"/>
      <c r="W16" s="726"/>
    </row>
    <row r="17" spans="2:24" s="29" customFormat="1" ht="25.5" customHeight="1" x14ac:dyDescent="0.15">
      <c r="B17" s="720"/>
      <c r="C17" s="720" t="s">
        <v>254</v>
      </c>
      <c r="D17" s="720"/>
      <c r="E17" s="233">
        <v>3</v>
      </c>
      <c r="F17" s="724"/>
      <c r="G17" s="725"/>
      <c r="H17" s="725"/>
      <c r="I17" s="725"/>
      <c r="J17" s="725"/>
      <c r="K17" s="725"/>
      <c r="L17" s="726"/>
      <c r="M17" s="720"/>
      <c r="N17" s="720" t="s">
        <v>254</v>
      </c>
      <c r="O17" s="720"/>
      <c r="P17" s="233">
        <v>4</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551</v>
      </c>
      <c r="F19" s="724"/>
      <c r="G19" s="725"/>
      <c r="H19" s="725"/>
      <c r="I19" s="725"/>
      <c r="J19" s="725"/>
      <c r="K19" s="725"/>
      <c r="L19" s="726"/>
      <c r="M19" s="720"/>
      <c r="N19" s="720" t="s">
        <v>204</v>
      </c>
      <c r="O19" s="720"/>
      <c r="P19" s="203" t="s">
        <v>551</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448</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442</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574</v>
      </c>
      <c r="F23" s="727"/>
      <c r="G23" s="728"/>
      <c r="H23" s="728"/>
      <c r="I23" s="728"/>
      <c r="J23" s="728"/>
      <c r="K23" s="728"/>
      <c r="L23" s="729"/>
      <c r="M23" s="719"/>
      <c r="N23" s="694" t="s">
        <v>216</v>
      </c>
      <c r="O23" s="694"/>
      <c r="P23" s="209" t="s">
        <v>554</v>
      </c>
      <c r="Q23" s="724"/>
      <c r="R23" s="725"/>
      <c r="S23" s="725"/>
      <c r="T23" s="725"/>
      <c r="U23" s="725"/>
      <c r="V23" s="725"/>
      <c r="W23" s="726"/>
    </row>
    <row r="24" spans="2:24" s="29" customFormat="1" ht="25.5" customHeight="1" x14ac:dyDescent="0.15">
      <c r="B24" s="701" t="s">
        <v>258</v>
      </c>
      <c r="C24" s="701"/>
      <c r="D24" s="701"/>
      <c r="E24" s="714" t="s">
        <v>573</v>
      </c>
      <c r="F24" s="715"/>
      <c r="G24" s="716"/>
      <c r="H24" s="701" t="s">
        <v>259</v>
      </c>
      <c r="I24" s="701"/>
      <c r="J24" s="714" t="s">
        <v>664</v>
      </c>
      <c r="K24" s="715"/>
      <c r="L24" s="716"/>
      <c r="M24" s="701" t="s">
        <v>258</v>
      </c>
      <c r="N24" s="701"/>
      <c r="O24" s="701"/>
      <c r="P24" s="714" t="s">
        <v>497</v>
      </c>
      <c r="Q24" s="715"/>
      <c r="R24" s="716"/>
      <c r="S24" s="701" t="s">
        <v>259</v>
      </c>
      <c r="T24" s="701"/>
      <c r="U24" s="702" t="s">
        <v>666</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665</v>
      </c>
      <c r="F26" s="696"/>
      <c r="G26" s="696"/>
      <c r="H26" s="696"/>
      <c r="I26" s="696"/>
      <c r="J26" s="696"/>
      <c r="K26" s="696"/>
      <c r="L26" s="697"/>
      <c r="M26" s="694" t="s">
        <v>262</v>
      </c>
      <c r="N26" s="694"/>
      <c r="O26" s="694"/>
      <c r="P26" s="695" t="s">
        <v>651</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21F7BE67-69D4-480E-B469-81C819254B51}"/>
    <dataValidation type="list" allowBlank="1" showInputMessage="1" showErrorMessage="1" sqref="E8 E19 P8 P19" xr:uid="{5F817FD1-3D92-436C-9A04-F396D369059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8E774E-C166-45A7-BC48-54AF4FC0D952}">
          <x14:formula1>
            <xm:f>'(参考)リスト'!$F$16:$F$21</xm:f>
          </x14:formula1>
          <xm:sqref>E11:E12 E22:E23 P11:P12 P22:P23</xm:sqref>
        </x14:dataValidation>
        <x14:dataValidation type="list" allowBlank="1" showInputMessage="1" showErrorMessage="1" xr:uid="{3DE46454-684F-4068-B2C6-A5B28F8001EB}">
          <x14:formula1>
            <xm:f>'(参考)リスト'!$D$16:$D$18</xm:f>
          </x14:formula1>
          <xm:sqref>E10 E21 P10 P21</xm:sqref>
        </x14:dataValidation>
        <x14:dataValidation type="list" allowBlank="1" showInputMessage="1" showErrorMessage="1" xr:uid="{8B7BF6FA-8DC3-48DB-8494-B398574B0DA1}">
          <x14:formula1>
            <xm:f>'(参考)リスト'!$E$16:$E$27</xm:f>
          </x14:formula1>
          <xm:sqref>E9 E20 P9 P20</xm:sqref>
        </x14:dataValidation>
        <x14:dataValidation type="list" allowBlank="1" showInputMessage="1" showErrorMessage="1" xr:uid="{B9FF8145-34C1-4F48-A31E-94F354CF4DEA}">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06ECF-7A39-43F3-B8CD-5EFA92C7916D}">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3</v>
      </c>
      <c r="F5" s="721"/>
      <c r="G5" s="722"/>
      <c r="H5" s="722"/>
      <c r="I5" s="722"/>
      <c r="J5" s="722"/>
      <c r="K5" s="722"/>
      <c r="L5" s="723"/>
      <c r="M5" s="717" t="s">
        <v>252</v>
      </c>
      <c r="N5" s="730" t="s">
        <v>253</v>
      </c>
      <c r="O5" s="731"/>
      <c r="P5" s="203">
        <v>3</v>
      </c>
      <c r="Q5" s="724"/>
      <c r="R5" s="725"/>
      <c r="S5" s="725"/>
      <c r="T5" s="725"/>
      <c r="U5" s="725"/>
      <c r="V5" s="725"/>
      <c r="W5" s="726"/>
    </row>
    <row r="6" spans="2:23" s="29" customFormat="1" ht="25.5" customHeight="1" x14ac:dyDescent="0.15">
      <c r="B6" s="719"/>
      <c r="C6" s="730" t="s">
        <v>254</v>
      </c>
      <c r="D6" s="731"/>
      <c r="E6" s="233">
        <v>5</v>
      </c>
      <c r="F6" s="724"/>
      <c r="G6" s="725"/>
      <c r="H6" s="725"/>
      <c r="I6" s="725"/>
      <c r="J6" s="725"/>
      <c r="K6" s="725"/>
      <c r="L6" s="726"/>
      <c r="M6" s="719"/>
      <c r="N6" s="730" t="s">
        <v>254</v>
      </c>
      <c r="O6" s="731"/>
      <c r="P6" s="233">
        <v>6</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577</v>
      </c>
      <c r="F8" s="724"/>
      <c r="G8" s="725"/>
      <c r="H8" s="725"/>
      <c r="I8" s="725"/>
      <c r="J8" s="725"/>
      <c r="K8" s="725"/>
      <c r="L8" s="726"/>
      <c r="M8" s="718"/>
      <c r="N8" s="730" t="s">
        <v>204</v>
      </c>
      <c r="O8" s="731"/>
      <c r="P8" s="203" t="s">
        <v>577</v>
      </c>
      <c r="Q8" s="724"/>
      <c r="R8" s="725"/>
      <c r="S8" s="725"/>
      <c r="T8" s="725"/>
      <c r="U8" s="725"/>
      <c r="V8" s="725"/>
      <c r="W8" s="726"/>
    </row>
    <row r="9" spans="2:23" s="29" customFormat="1" ht="25.5" customHeight="1" x14ac:dyDescent="0.15">
      <c r="B9" s="732" t="s">
        <v>206</v>
      </c>
      <c r="C9" s="733"/>
      <c r="D9" s="734"/>
      <c r="E9" s="232" t="s">
        <v>442</v>
      </c>
      <c r="F9" s="724"/>
      <c r="G9" s="725"/>
      <c r="H9" s="725"/>
      <c r="I9" s="725"/>
      <c r="J9" s="725"/>
      <c r="K9" s="725"/>
      <c r="L9" s="726"/>
      <c r="M9" s="732" t="s">
        <v>206</v>
      </c>
      <c r="N9" s="733"/>
      <c r="O9" s="734"/>
      <c r="P9" s="232" t="s">
        <v>442</v>
      </c>
      <c r="Q9" s="724"/>
      <c r="R9" s="725"/>
      <c r="S9" s="725"/>
      <c r="T9" s="725"/>
      <c r="U9" s="725"/>
      <c r="V9" s="725"/>
      <c r="W9" s="726"/>
    </row>
    <row r="10" spans="2:23" s="29" customFormat="1" ht="25.5" customHeight="1" x14ac:dyDescent="0.15">
      <c r="B10" s="717" t="s">
        <v>256</v>
      </c>
      <c r="C10" s="732" t="s">
        <v>257</v>
      </c>
      <c r="D10" s="734"/>
      <c r="E10" s="233" t="s">
        <v>442</v>
      </c>
      <c r="F10" s="724"/>
      <c r="G10" s="725"/>
      <c r="H10" s="725"/>
      <c r="I10" s="725"/>
      <c r="J10" s="725"/>
      <c r="K10" s="725"/>
      <c r="L10" s="726"/>
      <c r="M10" s="717" t="s">
        <v>256</v>
      </c>
      <c r="N10" s="732" t="s">
        <v>257</v>
      </c>
      <c r="O10" s="734"/>
      <c r="P10" s="233" t="s">
        <v>442</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554</v>
      </c>
      <c r="F12" s="727"/>
      <c r="G12" s="728"/>
      <c r="H12" s="728"/>
      <c r="I12" s="728"/>
      <c r="J12" s="728"/>
      <c r="K12" s="728"/>
      <c r="L12" s="729"/>
      <c r="M12" s="719"/>
      <c r="N12" s="694" t="s">
        <v>216</v>
      </c>
      <c r="O12" s="694"/>
      <c r="P12" s="209" t="s">
        <v>554</v>
      </c>
      <c r="Q12" s="724"/>
      <c r="R12" s="725"/>
      <c r="S12" s="725"/>
      <c r="T12" s="725"/>
      <c r="U12" s="725"/>
      <c r="V12" s="725"/>
      <c r="W12" s="726"/>
    </row>
    <row r="13" spans="2:23" s="29" customFormat="1" ht="25.5" customHeight="1" x14ac:dyDescent="0.15">
      <c r="B13" s="701" t="s">
        <v>258</v>
      </c>
      <c r="C13" s="701"/>
      <c r="D13" s="701"/>
      <c r="E13" s="714" t="s">
        <v>576</v>
      </c>
      <c r="F13" s="715"/>
      <c r="G13" s="716"/>
      <c r="H13" s="701" t="s">
        <v>259</v>
      </c>
      <c r="I13" s="701"/>
      <c r="J13" s="702" t="s">
        <v>666</v>
      </c>
      <c r="K13" s="702"/>
      <c r="L13" s="702"/>
      <c r="M13" s="701" t="s">
        <v>258</v>
      </c>
      <c r="N13" s="701"/>
      <c r="O13" s="701"/>
      <c r="P13" s="714" t="s">
        <v>580</v>
      </c>
      <c r="Q13" s="715"/>
      <c r="R13" s="716"/>
      <c r="S13" s="701" t="s">
        <v>259</v>
      </c>
      <c r="T13" s="701"/>
      <c r="U13" s="702" t="s">
        <v>668</v>
      </c>
      <c r="V13" s="702"/>
      <c r="W13" s="702"/>
    </row>
    <row r="14" spans="2:23" s="29" customFormat="1" ht="25.5" customHeight="1" x14ac:dyDescent="0.15">
      <c r="B14" s="703" t="s">
        <v>260</v>
      </c>
      <c r="C14" s="703"/>
      <c r="D14" s="703"/>
      <c r="E14" s="704" t="s">
        <v>579</v>
      </c>
      <c r="F14" s="704"/>
      <c r="G14" s="704"/>
      <c r="H14" s="705" t="s">
        <v>261</v>
      </c>
      <c r="I14" s="706"/>
      <c r="J14" s="707" t="s">
        <v>497</v>
      </c>
      <c r="K14" s="708"/>
      <c r="L14" s="709"/>
      <c r="M14" s="705" t="s">
        <v>260</v>
      </c>
      <c r="N14" s="706"/>
      <c r="O14" s="710"/>
      <c r="P14" s="711" t="s">
        <v>579</v>
      </c>
      <c r="Q14" s="704"/>
      <c r="R14" s="704"/>
      <c r="S14" s="712" t="s">
        <v>261</v>
      </c>
      <c r="T14" s="713"/>
      <c r="U14" s="707" t="s">
        <v>497</v>
      </c>
      <c r="V14" s="708"/>
      <c r="W14" s="709"/>
    </row>
    <row r="15" spans="2:23" s="29" customFormat="1" ht="39.75" customHeight="1" x14ac:dyDescent="0.15">
      <c r="B15" s="694" t="s">
        <v>262</v>
      </c>
      <c r="C15" s="694"/>
      <c r="D15" s="694"/>
      <c r="E15" s="695" t="s">
        <v>667</v>
      </c>
      <c r="F15" s="696"/>
      <c r="G15" s="696"/>
      <c r="H15" s="696"/>
      <c r="I15" s="696"/>
      <c r="J15" s="696"/>
      <c r="K15" s="696"/>
      <c r="L15" s="697"/>
      <c r="M15" s="694" t="s">
        <v>262</v>
      </c>
      <c r="N15" s="694"/>
      <c r="O15" s="694"/>
      <c r="P15" s="695" t="s">
        <v>667</v>
      </c>
      <c r="Q15" s="696"/>
      <c r="R15" s="696"/>
      <c r="S15" s="696"/>
      <c r="T15" s="696"/>
      <c r="U15" s="696"/>
      <c r="V15" s="696"/>
      <c r="W15" s="697"/>
    </row>
    <row r="16" spans="2:23" s="29" customFormat="1" ht="25.5" customHeight="1" x14ac:dyDescent="0.15">
      <c r="B16" s="720" t="s">
        <v>252</v>
      </c>
      <c r="C16" s="720" t="s">
        <v>253</v>
      </c>
      <c r="D16" s="720"/>
      <c r="E16" s="203">
        <v>3</v>
      </c>
      <c r="F16" s="721"/>
      <c r="G16" s="722"/>
      <c r="H16" s="722"/>
      <c r="I16" s="722"/>
      <c r="J16" s="722"/>
      <c r="K16" s="722"/>
      <c r="L16" s="723"/>
      <c r="M16" s="720" t="s">
        <v>252</v>
      </c>
      <c r="N16" s="720" t="s">
        <v>253</v>
      </c>
      <c r="O16" s="720"/>
      <c r="P16" s="203">
        <v>3</v>
      </c>
      <c r="Q16" s="724"/>
      <c r="R16" s="725"/>
      <c r="S16" s="725"/>
      <c r="T16" s="725"/>
      <c r="U16" s="725"/>
      <c r="V16" s="725"/>
      <c r="W16" s="726"/>
    </row>
    <row r="17" spans="2:24" s="29" customFormat="1" ht="25.5" customHeight="1" x14ac:dyDescent="0.15">
      <c r="B17" s="720"/>
      <c r="C17" s="720" t="s">
        <v>254</v>
      </c>
      <c r="D17" s="720"/>
      <c r="E17" s="233">
        <v>7</v>
      </c>
      <c r="F17" s="724"/>
      <c r="G17" s="725"/>
      <c r="H17" s="725"/>
      <c r="I17" s="725"/>
      <c r="J17" s="725"/>
      <c r="K17" s="725"/>
      <c r="L17" s="726"/>
      <c r="M17" s="720"/>
      <c r="N17" s="720" t="s">
        <v>254</v>
      </c>
      <c r="O17" s="720"/>
      <c r="P17" s="233">
        <v>8</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560</v>
      </c>
      <c r="F19" s="724"/>
      <c r="G19" s="725"/>
      <c r="H19" s="725"/>
      <c r="I19" s="725"/>
      <c r="J19" s="725"/>
      <c r="K19" s="725"/>
      <c r="L19" s="726"/>
      <c r="M19" s="720"/>
      <c r="N19" s="720" t="s">
        <v>204</v>
      </c>
      <c r="O19" s="720"/>
      <c r="P19" s="203" t="s">
        <v>569</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406</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553</v>
      </c>
      <c r="Q23" s="724"/>
      <c r="R23" s="725"/>
      <c r="S23" s="725"/>
      <c r="T23" s="725"/>
      <c r="U23" s="725"/>
      <c r="V23" s="725"/>
      <c r="W23" s="726"/>
    </row>
    <row r="24" spans="2:24" s="29" customFormat="1" ht="25.5" customHeight="1" x14ac:dyDescent="0.15">
      <c r="B24" s="701" t="s">
        <v>258</v>
      </c>
      <c r="C24" s="701"/>
      <c r="D24" s="701"/>
      <c r="E24" s="714" t="s">
        <v>581</v>
      </c>
      <c r="F24" s="715"/>
      <c r="G24" s="716"/>
      <c r="H24" s="701" t="s">
        <v>259</v>
      </c>
      <c r="I24" s="701"/>
      <c r="J24" s="714" t="s">
        <v>669</v>
      </c>
      <c r="K24" s="715"/>
      <c r="L24" s="716"/>
      <c r="M24" s="701" t="s">
        <v>258</v>
      </c>
      <c r="N24" s="701"/>
      <c r="O24" s="701"/>
      <c r="P24" s="714" t="s">
        <v>582</v>
      </c>
      <c r="Q24" s="715"/>
      <c r="R24" s="716"/>
      <c r="S24" s="701" t="s">
        <v>259</v>
      </c>
      <c r="T24" s="701"/>
      <c r="U24" s="702" t="s">
        <v>670</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649</v>
      </c>
      <c r="F26" s="696"/>
      <c r="G26" s="696"/>
      <c r="H26" s="696"/>
      <c r="I26" s="696"/>
      <c r="J26" s="696"/>
      <c r="K26" s="696"/>
      <c r="L26" s="697"/>
      <c r="M26" s="694" t="s">
        <v>262</v>
      </c>
      <c r="N26" s="694"/>
      <c r="O26" s="694"/>
      <c r="P26" s="695" t="s">
        <v>671</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DE6D16C9-80F2-442D-B5F2-15C9120AC871}"/>
    <dataValidation type="list" allowBlank="1" showInputMessage="1" showErrorMessage="1" sqref="E8 E19 P8 P19" xr:uid="{1DEC6CC0-2E73-4624-AC51-B76C08C9C6D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CD85A0-0840-4E2A-90EB-A445ADA661D3}">
          <x14:formula1>
            <xm:f>'(参考)リスト'!$F$16:$F$21</xm:f>
          </x14:formula1>
          <xm:sqref>E11:E12 E22:E23 P11:P12 P22:P23</xm:sqref>
        </x14:dataValidation>
        <x14:dataValidation type="list" allowBlank="1" showInputMessage="1" showErrorMessage="1" xr:uid="{BE296FB9-8FD4-4BEB-A965-DDB599464AD6}">
          <x14:formula1>
            <xm:f>'(参考)リスト'!$D$16:$D$18</xm:f>
          </x14:formula1>
          <xm:sqref>E10 E21 P10 P21</xm:sqref>
        </x14:dataValidation>
        <x14:dataValidation type="list" allowBlank="1" showInputMessage="1" showErrorMessage="1" xr:uid="{9AB2D7E0-D9EE-4796-ABFA-8549CC932F8E}">
          <x14:formula1>
            <xm:f>'(参考)リスト'!$E$16:$E$27</xm:f>
          </x14:formula1>
          <xm:sqref>E9 E20 P9 P20</xm:sqref>
        </x14:dataValidation>
        <x14:dataValidation type="list" allowBlank="1" showInputMessage="1" showErrorMessage="1" xr:uid="{6DDF459D-4053-4C0B-B38D-07B134AC1FE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686AB-F1BF-4E08-94A9-B124C7CFDD2E}">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3</v>
      </c>
      <c r="F5" s="721"/>
      <c r="G5" s="722"/>
      <c r="H5" s="722"/>
      <c r="I5" s="722"/>
      <c r="J5" s="722"/>
      <c r="K5" s="722"/>
      <c r="L5" s="723"/>
      <c r="M5" s="717" t="s">
        <v>252</v>
      </c>
      <c r="N5" s="730" t="s">
        <v>253</v>
      </c>
      <c r="O5" s="731"/>
      <c r="P5" s="203">
        <v>4</v>
      </c>
      <c r="Q5" s="724"/>
      <c r="R5" s="725"/>
      <c r="S5" s="725"/>
      <c r="T5" s="725"/>
      <c r="U5" s="725"/>
      <c r="V5" s="725"/>
      <c r="W5" s="726"/>
    </row>
    <row r="6" spans="2:23" s="29" customFormat="1" ht="25.5" customHeight="1" x14ac:dyDescent="0.15">
      <c r="B6" s="719"/>
      <c r="C6" s="730" t="s">
        <v>254</v>
      </c>
      <c r="D6" s="731"/>
      <c r="E6" s="233">
        <v>9</v>
      </c>
      <c r="F6" s="724"/>
      <c r="G6" s="725"/>
      <c r="H6" s="725"/>
      <c r="I6" s="725"/>
      <c r="J6" s="725"/>
      <c r="K6" s="725"/>
      <c r="L6" s="726"/>
      <c r="M6" s="719"/>
      <c r="N6" s="730" t="s">
        <v>254</v>
      </c>
      <c r="O6" s="731"/>
      <c r="P6" s="233">
        <v>1</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561</v>
      </c>
      <c r="F8" s="724"/>
      <c r="G8" s="725"/>
      <c r="H8" s="725"/>
      <c r="I8" s="725"/>
      <c r="J8" s="725"/>
      <c r="K8" s="725"/>
      <c r="L8" s="726"/>
      <c r="M8" s="718"/>
      <c r="N8" s="730" t="s">
        <v>204</v>
      </c>
      <c r="O8" s="731"/>
      <c r="P8" s="203" t="s">
        <v>583</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448</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442</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554</v>
      </c>
      <c r="Q12" s="724"/>
      <c r="R12" s="725"/>
      <c r="S12" s="725"/>
      <c r="T12" s="725"/>
      <c r="U12" s="725"/>
      <c r="V12" s="725"/>
      <c r="W12" s="726"/>
    </row>
    <row r="13" spans="2:23" s="29" customFormat="1" ht="25.5" customHeight="1" x14ac:dyDescent="0.15">
      <c r="B13" s="701" t="s">
        <v>258</v>
      </c>
      <c r="C13" s="701"/>
      <c r="D13" s="701"/>
      <c r="E13" s="714" t="s">
        <v>573</v>
      </c>
      <c r="F13" s="715"/>
      <c r="G13" s="716"/>
      <c r="H13" s="701" t="s">
        <v>259</v>
      </c>
      <c r="I13" s="701"/>
      <c r="J13" s="702" t="s">
        <v>670</v>
      </c>
      <c r="K13" s="702"/>
      <c r="L13" s="702"/>
      <c r="M13" s="701" t="s">
        <v>258</v>
      </c>
      <c r="N13" s="701"/>
      <c r="O13" s="701"/>
      <c r="P13" s="714" t="s">
        <v>497</v>
      </c>
      <c r="Q13" s="715"/>
      <c r="R13" s="716"/>
      <c r="S13" s="701" t="s">
        <v>259</v>
      </c>
      <c r="T13" s="701"/>
      <c r="U13" s="702" t="s">
        <v>672</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658</v>
      </c>
      <c r="F15" s="696"/>
      <c r="G15" s="696"/>
      <c r="H15" s="696"/>
      <c r="I15" s="696"/>
      <c r="J15" s="696"/>
      <c r="K15" s="696"/>
      <c r="L15" s="697"/>
      <c r="M15" s="694" t="s">
        <v>262</v>
      </c>
      <c r="N15" s="694"/>
      <c r="O15" s="694"/>
      <c r="P15" s="695" t="s">
        <v>673</v>
      </c>
      <c r="Q15" s="696"/>
      <c r="R15" s="696"/>
      <c r="S15" s="696"/>
      <c r="T15" s="696"/>
      <c r="U15" s="696"/>
      <c r="V15" s="696"/>
      <c r="W15" s="697"/>
    </row>
    <row r="16" spans="2:23" s="29" customFormat="1" ht="25.5" customHeight="1" x14ac:dyDescent="0.15">
      <c r="B16" s="720" t="s">
        <v>252</v>
      </c>
      <c r="C16" s="720" t="s">
        <v>253</v>
      </c>
      <c r="D16" s="720"/>
      <c r="E16" s="203">
        <v>4</v>
      </c>
      <c r="F16" s="721"/>
      <c r="G16" s="722"/>
      <c r="H16" s="722"/>
      <c r="I16" s="722"/>
      <c r="J16" s="722"/>
      <c r="K16" s="722"/>
      <c r="L16" s="723"/>
      <c r="M16" s="720" t="s">
        <v>252</v>
      </c>
      <c r="N16" s="720" t="s">
        <v>253</v>
      </c>
      <c r="O16" s="720"/>
      <c r="P16" s="203">
        <v>4</v>
      </c>
      <c r="Q16" s="724"/>
      <c r="R16" s="725"/>
      <c r="S16" s="725"/>
      <c r="T16" s="725"/>
      <c r="U16" s="725"/>
      <c r="V16" s="725"/>
      <c r="W16" s="726"/>
    </row>
    <row r="17" spans="2:24" s="29" customFormat="1" ht="25.5" customHeight="1" x14ac:dyDescent="0.15">
      <c r="B17" s="720"/>
      <c r="C17" s="720" t="s">
        <v>254</v>
      </c>
      <c r="D17" s="720"/>
      <c r="E17" s="233">
        <v>2</v>
      </c>
      <c r="F17" s="724"/>
      <c r="G17" s="725"/>
      <c r="H17" s="725"/>
      <c r="I17" s="725"/>
      <c r="J17" s="725"/>
      <c r="K17" s="725"/>
      <c r="L17" s="726"/>
      <c r="M17" s="720"/>
      <c r="N17" s="720" t="s">
        <v>254</v>
      </c>
      <c r="O17" s="720"/>
      <c r="P17" s="233">
        <v>3</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569</v>
      </c>
      <c r="F19" s="724"/>
      <c r="G19" s="725"/>
      <c r="H19" s="725"/>
      <c r="I19" s="725"/>
      <c r="J19" s="725"/>
      <c r="K19" s="725"/>
      <c r="L19" s="726"/>
      <c r="M19" s="720"/>
      <c r="N19" s="720" t="s">
        <v>204</v>
      </c>
      <c r="O19" s="720"/>
      <c r="P19" s="203" t="s">
        <v>543</v>
      </c>
      <c r="Q19" s="724"/>
      <c r="R19" s="725"/>
      <c r="S19" s="725"/>
      <c r="T19" s="725"/>
      <c r="U19" s="725"/>
      <c r="V19" s="725"/>
      <c r="W19" s="726"/>
    </row>
    <row r="20" spans="2:24" s="29" customFormat="1" ht="25.5" customHeight="1" x14ac:dyDescent="0.15">
      <c r="B20" s="694" t="s">
        <v>206</v>
      </c>
      <c r="C20" s="694"/>
      <c r="D20" s="694"/>
      <c r="E20" s="232" t="s">
        <v>442</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442</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585</v>
      </c>
      <c r="F24" s="715"/>
      <c r="G24" s="716"/>
      <c r="H24" s="701" t="s">
        <v>259</v>
      </c>
      <c r="I24" s="701"/>
      <c r="J24" s="714" t="s">
        <v>674</v>
      </c>
      <c r="K24" s="715"/>
      <c r="L24" s="716"/>
      <c r="M24" s="701" t="s">
        <v>258</v>
      </c>
      <c r="N24" s="701"/>
      <c r="O24" s="701"/>
      <c r="P24" s="714" t="s">
        <v>566</v>
      </c>
      <c r="Q24" s="715"/>
      <c r="R24" s="716"/>
      <c r="S24" s="701" t="s">
        <v>259</v>
      </c>
      <c r="T24" s="701"/>
      <c r="U24" s="702" t="s">
        <v>661</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675</v>
      </c>
      <c r="F26" s="696"/>
      <c r="G26" s="696"/>
      <c r="H26" s="696"/>
      <c r="I26" s="696"/>
      <c r="J26" s="696"/>
      <c r="K26" s="696"/>
      <c r="L26" s="697"/>
      <c r="M26" s="694" t="s">
        <v>262</v>
      </c>
      <c r="N26" s="694"/>
      <c r="O26" s="694"/>
      <c r="P26" s="695" t="s">
        <v>649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126DB0DC-5FCF-4890-AE9C-AE4D5E795ABC}"/>
    <dataValidation type="list" allowBlank="1" showInputMessage="1" showErrorMessage="1" sqref="E8 E19 P8 P19" xr:uid="{EF68E48A-2FE3-416C-BCAA-30CF3C597B4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AFE3E4-4743-4089-B881-7EE87242A978}">
          <x14:formula1>
            <xm:f>'(参考)リスト'!$F$16:$F$21</xm:f>
          </x14:formula1>
          <xm:sqref>E11:E12 E22:E23 P11:P12 P22:P23</xm:sqref>
        </x14:dataValidation>
        <x14:dataValidation type="list" allowBlank="1" showInputMessage="1" showErrorMessage="1" xr:uid="{3A5E6233-F24D-4F80-BBC7-2149F55640B5}">
          <x14:formula1>
            <xm:f>'(参考)リスト'!$D$16:$D$18</xm:f>
          </x14:formula1>
          <xm:sqref>E10 E21 P10 P21</xm:sqref>
        </x14:dataValidation>
        <x14:dataValidation type="list" allowBlank="1" showInputMessage="1" showErrorMessage="1" xr:uid="{2EC83E58-923F-49C3-8541-E5832DA5D123}">
          <x14:formula1>
            <xm:f>'(参考)リスト'!$E$16:$E$27</xm:f>
          </x14:formula1>
          <xm:sqref>E9 E20 P9 P20</xm:sqref>
        </x14:dataValidation>
        <x14:dataValidation type="list" allowBlank="1" showInputMessage="1" showErrorMessage="1" xr:uid="{0FFC39AA-A292-41E2-92A3-79E6ADFA8B5E}">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A2D00-2765-4A11-A24A-0972247F9D64}">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4</v>
      </c>
      <c r="F5" s="721"/>
      <c r="G5" s="722"/>
      <c r="H5" s="722"/>
      <c r="I5" s="722"/>
      <c r="J5" s="722"/>
      <c r="K5" s="722"/>
      <c r="L5" s="723"/>
      <c r="M5" s="717" t="s">
        <v>252</v>
      </c>
      <c r="N5" s="730" t="s">
        <v>253</v>
      </c>
      <c r="O5" s="731"/>
      <c r="P5" s="203">
        <v>4</v>
      </c>
      <c r="Q5" s="724"/>
      <c r="R5" s="725"/>
      <c r="S5" s="725"/>
      <c r="T5" s="725"/>
      <c r="U5" s="725"/>
      <c r="V5" s="725"/>
      <c r="W5" s="726"/>
    </row>
    <row r="6" spans="2:23" s="29" customFormat="1" ht="25.5" customHeight="1" x14ac:dyDescent="0.15">
      <c r="B6" s="719"/>
      <c r="C6" s="730" t="s">
        <v>254</v>
      </c>
      <c r="D6" s="731"/>
      <c r="E6" s="233">
        <v>4</v>
      </c>
      <c r="F6" s="724"/>
      <c r="G6" s="725"/>
      <c r="H6" s="725"/>
      <c r="I6" s="725"/>
      <c r="J6" s="725"/>
      <c r="K6" s="725"/>
      <c r="L6" s="726"/>
      <c r="M6" s="719"/>
      <c r="N6" s="730" t="s">
        <v>254</v>
      </c>
      <c r="O6" s="731"/>
      <c r="P6" s="233">
        <v>5</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569</v>
      </c>
      <c r="F8" s="724"/>
      <c r="G8" s="725"/>
      <c r="H8" s="725"/>
      <c r="I8" s="725"/>
      <c r="J8" s="725"/>
      <c r="K8" s="725"/>
      <c r="L8" s="726"/>
      <c r="M8" s="718"/>
      <c r="N8" s="730" t="s">
        <v>204</v>
      </c>
      <c r="O8" s="731"/>
      <c r="P8" s="203" t="s">
        <v>569</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554</v>
      </c>
      <c r="F12" s="727"/>
      <c r="G12" s="728"/>
      <c r="H12" s="728"/>
      <c r="I12" s="728"/>
      <c r="J12" s="728"/>
      <c r="K12" s="728"/>
      <c r="L12" s="729"/>
      <c r="M12" s="719"/>
      <c r="N12" s="694" t="s">
        <v>216</v>
      </c>
      <c r="O12" s="694"/>
      <c r="P12" s="209" t="s">
        <v>554</v>
      </c>
      <c r="Q12" s="724"/>
      <c r="R12" s="725"/>
      <c r="S12" s="725"/>
      <c r="T12" s="725"/>
      <c r="U12" s="725"/>
      <c r="V12" s="725"/>
      <c r="W12" s="726"/>
    </row>
    <row r="13" spans="2:23" s="29" customFormat="1" ht="25.5" customHeight="1" x14ac:dyDescent="0.15">
      <c r="B13" s="701" t="s">
        <v>258</v>
      </c>
      <c r="C13" s="701"/>
      <c r="D13" s="701"/>
      <c r="E13" s="714" t="s">
        <v>587</v>
      </c>
      <c r="F13" s="715"/>
      <c r="G13" s="716"/>
      <c r="H13" s="701" t="s">
        <v>259</v>
      </c>
      <c r="I13" s="701"/>
      <c r="J13" s="702" t="s">
        <v>676</v>
      </c>
      <c r="K13" s="702"/>
      <c r="L13" s="702"/>
      <c r="M13" s="701" t="s">
        <v>258</v>
      </c>
      <c r="N13" s="701"/>
      <c r="O13" s="701"/>
      <c r="P13" s="714" t="s">
        <v>556</v>
      </c>
      <c r="Q13" s="715"/>
      <c r="R13" s="716"/>
      <c r="S13" s="701" t="s">
        <v>259</v>
      </c>
      <c r="T13" s="701"/>
      <c r="U13" s="702" t="s">
        <v>678</v>
      </c>
      <c r="V13" s="702"/>
      <c r="W13" s="702"/>
    </row>
    <row r="14" spans="2:23" s="29" customFormat="1" ht="25.5" customHeight="1" x14ac:dyDescent="0.15">
      <c r="B14" s="703" t="s">
        <v>260</v>
      </c>
      <c r="C14" s="703"/>
      <c r="D14" s="703"/>
      <c r="E14" s="704" t="s">
        <v>588</v>
      </c>
      <c r="F14" s="704"/>
      <c r="G14" s="704"/>
      <c r="H14" s="705" t="s">
        <v>261</v>
      </c>
      <c r="I14" s="706"/>
      <c r="J14" s="707" t="s">
        <v>497</v>
      </c>
      <c r="K14" s="708"/>
      <c r="L14" s="709"/>
      <c r="M14" s="705" t="s">
        <v>260</v>
      </c>
      <c r="N14" s="706"/>
      <c r="O14" s="710"/>
      <c r="P14" s="711" t="s">
        <v>588</v>
      </c>
      <c r="Q14" s="704"/>
      <c r="R14" s="704"/>
      <c r="S14" s="712" t="s">
        <v>261</v>
      </c>
      <c r="T14" s="713"/>
      <c r="U14" s="707" t="s">
        <v>497</v>
      </c>
      <c r="V14" s="708"/>
      <c r="W14" s="709"/>
    </row>
    <row r="15" spans="2:23" s="29" customFormat="1" ht="39.75" customHeight="1" x14ac:dyDescent="0.15">
      <c r="B15" s="694" t="s">
        <v>262</v>
      </c>
      <c r="C15" s="694"/>
      <c r="D15" s="694"/>
      <c r="E15" s="695" t="s">
        <v>677</v>
      </c>
      <c r="F15" s="696"/>
      <c r="G15" s="696"/>
      <c r="H15" s="696"/>
      <c r="I15" s="696"/>
      <c r="J15" s="696"/>
      <c r="K15" s="696"/>
      <c r="L15" s="697"/>
      <c r="M15" s="694" t="s">
        <v>262</v>
      </c>
      <c r="N15" s="694"/>
      <c r="O15" s="694"/>
      <c r="P15" s="695" t="s">
        <v>677</v>
      </c>
      <c r="Q15" s="696"/>
      <c r="R15" s="696"/>
      <c r="S15" s="696"/>
      <c r="T15" s="696"/>
      <c r="U15" s="696"/>
      <c r="V15" s="696"/>
      <c r="W15" s="697"/>
    </row>
    <row r="16" spans="2:23" s="29" customFormat="1" ht="25.5" customHeight="1" x14ac:dyDescent="0.15">
      <c r="B16" s="720" t="s">
        <v>252</v>
      </c>
      <c r="C16" s="720" t="s">
        <v>253</v>
      </c>
      <c r="D16" s="720"/>
      <c r="E16" s="203">
        <v>4</v>
      </c>
      <c r="F16" s="721"/>
      <c r="G16" s="722"/>
      <c r="H16" s="722"/>
      <c r="I16" s="722"/>
      <c r="J16" s="722"/>
      <c r="K16" s="722"/>
      <c r="L16" s="723"/>
      <c r="M16" s="720" t="s">
        <v>252</v>
      </c>
      <c r="N16" s="720" t="s">
        <v>253</v>
      </c>
      <c r="O16" s="720"/>
      <c r="P16" s="203">
        <v>4</v>
      </c>
      <c r="Q16" s="724"/>
      <c r="R16" s="725"/>
      <c r="S16" s="725"/>
      <c r="T16" s="725"/>
      <c r="U16" s="725"/>
      <c r="V16" s="725"/>
      <c r="W16" s="726"/>
    </row>
    <row r="17" spans="2:24" s="29" customFormat="1" ht="25.5" customHeight="1" x14ac:dyDescent="0.15">
      <c r="B17" s="720"/>
      <c r="C17" s="720" t="s">
        <v>254</v>
      </c>
      <c r="D17" s="720"/>
      <c r="E17" s="233">
        <v>6</v>
      </c>
      <c r="F17" s="724"/>
      <c r="G17" s="725"/>
      <c r="H17" s="725"/>
      <c r="I17" s="725"/>
      <c r="J17" s="725"/>
      <c r="K17" s="725"/>
      <c r="L17" s="726"/>
      <c r="M17" s="720"/>
      <c r="N17" s="720" t="s">
        <v>254</v>
      </c>
      <c r="O17" s="720"/>
      <c r="P17" s="233">
        <v>7</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560</v>
      </c>
      <c r="F19" s="724"/>
      <c r="G19" s="725"/>
      <c r="H19" s="725"/>
      <c r="I19" s="725"/>
      <c r="J19" s="725"/>
      <c r="K19" s="725"/>
      <c r="L19" s="726"/>
      <c r="M19" s="720"/>
      <c r="N19" s="720" t="s">
        <v>204</v>
      </c>
      <c r="O19" s="720"/>
      <c r="P19" s="203" t="s">
        <v>551</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406</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554</v>
      </c>
      <c r="Q23" s="724"/>
      <c r="R23" s="725"/>
      <c r="S23" s="725"/>
      <c r="T23" s="725"/>
      <c r="U23" s="725"/>
      <c r="V23" s="725"/>
      <c r="W23" s="726"/>
    </row>
    <row r="24" spans="2:24" s="29" customFormat="1" ht="25.5" customHeight="1" x14ac:dyDescent="0.15">
      <c r="B24" s="701" t="s">
        <v>258</v>
      </c>
      <c r="C24" s="701"/>
      <c r="D24" s="701"/>
      <c r="E24" s="714" t="s">
        <v>581</v>
      </c>
      <c r="F24" s="715"/>
      <c r="G24" s="716"/>
      <c r="H24" s="701" t="s">
        <v>259</v>
      </c>
      <c r="I24" s="701"/>
      <c r="J24" s="714" t="s">
        <v>669</v>
      </c>
      <c r="K24" s="715"/>
      <c r="L24" s="716"/>
      <c r="M24" s="701" t="s">
        <v>258</v>
      </c>
      <c r="N24" s="701"/>
      <c r="O24" s="701"/>
      <c r="P24" s="714" t="s">
        <v>589</v>
      </c>
      <c r="Q24" s="715"/>
      <c r="R24" s="716"/>
      <c r="S24" s="701" t="s">
        <v>259</v>
      </c>
      <c r="T24" s="701"/>
      <c r="U24" s="702" t="s">
        <v>679</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649</v>
      </c>
      <c r="F26" s="696"/>
      <c r="G26" s="696"/>
      <c r="H26" s="696"/>
      <c r="I26" s="696"/>
      <c r="J26" s="696"/>
      <c r="K26" s="696"/>
      <c r="L26" s="697"/>
      <c r="M26" s="694" t="s">
        <v>262</v>
      </c>
      <c r="N26" s="694"/>
      <c r="O26" s="694"/>
      <c r="P26" s="695" t="s">
        <v>680</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967C38A6-7E29-436D-B0C0-AFE022734BC7}"/>
    <dataValidation type="list" allowBlank="1" showInputMessage="1" showErrorMessage="1" sqref="E8 E19 P8 P19" xr:uid="{AF649385-AE62-47EC-B713-820A2B80E1A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36BA6AB-B551-4F14-B8B5-101745F54ADD}">
          <x14:formula1>
            <xm:f>'(参考)リスト'!$F$16:$F$21</xm:f>
          </x14:formula1>
          <xm:sqref>E11:E12 E22:E23 P11:P12 P22:P23</xm:sqref>
        </x14:dataValidation>
        <x14:dataValidation type="list" allowBlank="1" showInputMessage="1" showErrorMessage="1" xr:uid="{780ED3B2-8294-484D-9FC2-2C1630A0E4D0}">
          <x14:formula1>
            <xm:f>'(参考)リスト'!$D$16:$D$18</xm:f>
          </x14:formula1>
          <xm:sqref>E10 E21 P10 P21</xm:sqref>
        </x14:dataValidation>
        <x14:dataValidation type="list" allowBlank="1" showInputMessage="1" showErrorMessage="1" xr:uid="{54034839-A819-43C7-93E5-E401492570FB}">
          <x14:formula1>
            <xm:f>'(参考)リスト'!$E$16:$E$27</xm:f>
          </x14:formula1>
          <xm:sqref>E9 E20 P9 P20</xm:sqref>
        </x14:dataValidation>
        <x14:dataValidation type="list" allowBlank="1" showInputMessage="1" showErrorMessage="1" xr:uid="{A7941B0F-57E2-415A-92CF-4A52E17229B8}">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A2E69-D1AF-4209-A442-3C6E1DAA8C7F}">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4</v>
      </c>
      <c r="F5" s="721"/>
      <c r="G5" s="722"/>
      <c r="H5" s="722"/>
      <c r="I5" s="722"/>
      <c r="J5" s="722"/>
      <c r="K5" s="722"/>
      <c r="L5" s="723"/>
      <c r="M5" s="717" t="s">
        <v>252</v>
      </c>
      <c r="N5" s="730" t="s">
        <v>253</v>
      </c>
      <c r="O5" s="731"/>
      <c r="P5" s="203">
        <v>4</v>
      </c>
      <c r="Q5" s="724"/>
      <c r="R5" s="725"/>
      <c r="S5" s="725"/>
      <c r="T5" s="725"/>
      <c r="U5" s="725"/>
      <c r="V5" s="725"/>
      <c r="W5" s="726"/>
    </row>
    <row r="6" spans="2:23" s="29" customFormat="1" ht="25.5" customHeight="1" x14ac:dyDescent="0.15">
      <c r="B6" s="719"/>
      <c r="C6" s="730" t="s">
        <v>254</v>
      </c>
      <c r="D6" s="731"/>
      <c r="E6" s="233">
        <v>8</v>
      </c>
      <c r="F6" s="724"/>
      <c r="G6" s="725"/>
      <c r="H6" s="725"/>
      <c r="I6" s="725"/>
      <c r="J6" s="725"/>
      <c r="K6" s="725"/>
      <c r="L6" s="726"/>
      <c r="M6" s="719"/>
      <c r="N6" s="730" t="s">
        <v>254</v>
      </c>
      <c r="O6" s="731"/>
      <c r="P6" s="233">
        <v>9</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551</v>
      </c>
      <c r="F8" s="724"/>
      <c r="G8" s="725"/>
      <c r="H8" s="725"/>
      <c r="I8" s="725"/>
      <c r="J8" s="725"/>
      <c r="K8" s="725"/>
      <c r="L8" s="726"/>
      <c r="M8" s="718"/>
      <c r="N8" s="730" t="s">
        <v>204</v>
      </c>
      <c r="O8" s="731"/>
      <c r="P8" s="203" t="s">
        <v>592</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554</v>
      </c>
      <c r="F12" s="727"/>
      <c r="G12" s="728"/>
      <c r="H12" s="728"/>
      <c r="I12" s="728"/>
      <c r="J12" s="728"/>
      <c r="K12" s="728"/>
      <c r="L12" s="729"/>
      <c r="M12" s="719"/>
      <c r="N12" s="694" t="s">
        <v>216</v>
      </c>
      <c r="O12" s="694"/>
      <c r="P12" s="209" t="s">
        <v>574</v>
      </c>
      <c r="Q12" s="724"/>
      <c r="R12" s="725"/>
      <c r="S12" s="725"/>
      <c r="T12" s="725"/>
      <c r="U12" s="725"/>
      <c r="V12" s="725"/>
      <c r="W12" s="726"/>
    </row>
    <row r="13" spans="2:23" s="29" customFormat="1" ht="25.5" customHeight="1" x14ac:dyDescent="0.15">
      <c r="B13" s="701" t="s">
        <v>258</v>
      </c>
      <c r="C13" s="701"/>
      <c r="D13" s="701"/>
      <c r="E13" s="714" t="s">
        <v>587</v>
      </c>
      <c r="F13" s="715"/>
      <c r="G13" s="716"/>
      <c r="H13" s="701" t="s">
        <v>259</v>
      </c>
      <c r="I13" s="701"/>
      <c r="J13" s="702" t="s">
        <v>676</v>
      </c>
      <c r="K13" s="702"/>
      <c r="L13" s="702"/>
      <c r="M13" s="701" t="s">
        <v>258</v>
      </c>
      <c r="N13" s="701"/>
      <c r="O13" s="701"/>
      <c r="P13" s="714" t="s">
        <v>593</v>
      </c>
      <c r="Q13" s="715"/>
      <c r="R13" s="716"/>
      <c r="S13" s="701" t="s">
        <v>259</v>
      </c>
      <c r="T13" s="701"/>
      <c r="U13" s="702" t="s">
        <v>670</v>
      </c>
      <c r="V13" s="702"/>
      <c r="W13" s="702"/>
    </row>
    <row r="14" spans="2:23" s="29" customFormat="1" ht="25.5" customHeight="1" x14ac:dyDescent="0.15">
      <c r="B14" s="703" t="s">
        <v>260</v>
      </c>
      <c r="C14" s="703"/>
      <c r="D14" s="703"/>
      <c r="E14" s="704" t="s">
        <v>588</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677</v>
      </c>
      <c r="F15" s="696"/>
      <c r="G15" s="696"/>
      <c r="H15" s="696"/>
      <c r="I15" s="696"/>
      <c r="J15" s="696"/>
      <c r="K15" s="696"/>
      <c r="L15" s="697"/>
      <c r="M15" s="694" t="s">
        <v>262</v>
      </c>
      <c r="N15" s="694"/>
      <c r="O15" s="694"/>
      <c r="P15" s="695" t="s">
        <v>681</v>
      </c>
      <c r="Q15" s="696"/>
      <c r="R15" s="696"/>
      <c r="S15" s="696"/>
      <c r="T15" s="696"/>
      <c r="U15" s="696"/>
      <c r="V15" s="696"/>
      <c r="W15" s="697"/>
    </row>
    <row r="16" spans="2:23" s="29" customFormat="1" ht="25.5" customHeight="1" x14ac:dyDescent="0.15">
      <c r="B16" s="720" t="s">
        <v>252</v>
      </c>
      <c r="C16" s="720" t="s">
        <v>253</v>
      </c>
      <c r="D16" s="720"/>
      <c r="E16" s="203">
        <v>4</v>
      </c>
      <c r="F16" s="721"/>
      <c r="G16" s="722"/>
      <c r="H16" s="722"/>
      <c r="I16" s="722"/>
      <c r="J16" s="722"/>
      <c r="K16" s="722"/>
      <c r="L16" s="723"/>
      <c r="M16" s="720" t="s">
        <v>252</v>
      </c>
      <c r="N16" s="720" t="s">
        <v>253</v>
      </c>
      <c r="O16" s="720"/>
      <c r="P16" s="203">
        <v>4</v>
      </c>
      <c r="Q16" s="724"/>
      <c r="R16" s="725"/>
      <c r="S16" s="725"/>
      <c r="T16" s="725"/>
      <c r="U16" s="725"/>
      <c r="V16" s="725"/>
      <c r="W16" s="726"/>
    </row>
    <row r="17" spans="2:24" s="29" customFormat="1" ht="25.5" customHeight="1" x14ac:dyDescent="0.15">
      <c r="B17" s="720"/>
      <c r="C17" s="720" t="s">
        <v>254</v>
      </c>
      <c r="D17" s="720"/>
      <c r="E17" s="233">
        <v>10</v>
      </c>
      <c r="F17" s="724"/>
      <c r="G17" s="725"/>
      <c r="H17" s="725"/>
      <c r="I17" s="725"/>
      <c r="J17" s="725"/>
      <c r="K17" s="725"/>
      <c r="L17" s="726"/>
      <c r="M17" s="720"/>
      <c r="N17" s="720" t="s">
        <v>254</v>
      </c>
      <c r="O17" s="720"/>
      <c r="P17" s="233">
        <v>11</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551</v>
      </c>
      <c r="F19" s="724"/>
      <c r="G19" s="725"/>
      <c r="H19" s="725"/>
      <c r="I19" s="725"/>
      <c r="J19" s="725"/>
      <c r="K19" s="725"/>
      <c r="L19" s="726"/>
      <c r="M19" s="720"/>
      <c r="N19" s="720" t="s">
        <v>204</v>
      </c>
      <c r="O19" s="720"/>
      <c r="P19" s="203" t="s">
        <v>595</v>
      </c>
      <c r="Q19" s="724"/>
      <c r="R19" s="725"/>
      <c r="S19" s="725"/>
      <c r="T19" s="725"/>
      <c r="U19" s="725"/>
      <c r="V19" s="725"/>
      <c r="W19" s="726"/>
    </row>
    <row r="20" spans="2:24" s="29" customFormat="1" ht="25.5" customHeight="1" x14ac:dyDescent="0.15">
      <c r="B20" s="694" t="s">
        <v>206</v>
      </c>
      <c r="C20" s="694"/>
      <c r="D20" s="694"/>
      <c r="E20" s="232" t="s">
        <v>442</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442</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594</v>
      </c>
      <c r="F24" s="715"/>
      <c r="G24" s="716"/>
      <c r="H24" s="701" t="s">
        <v>259</v>
      </c>
      <c r="I24" s="701"/>
      <c r="J24" s="714" t="s">
        <v>670</v>
      </c>
      <c r="K24" s="715"/>
      <c r="L24" s="716"/>
      <c r="M24" s="701" t="s">
        <v>258</v>
      </c>
      <c r="N24" s="701"/>
      <c r="O24" s="701"/>
      <c r="P24" s="714" t="s">
        <v>596</v>
      </c>
      <c r="Q24" s="715"/>
      <c r="R24" s="716"/>
      <c r="S24" s="701" t="s">
        <v>259</v>
      </c>
      <c r="T24" s="701"/>
      <c r="U24" s="702" t="s">
        <v>682</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675</v>
      </c>
      <c r="F26" s="696"/>
      <c r="G26" s="696"/>
      <c r="H26" s="696"/>
      <c r="I26" s="696"/>
      <c r="J26" s="696"/>
      <c r="K26" s="696"/>
      <c r="L26" s="697"/>
      <c r="M26" s="694" t="s">
        <v>262</v>
      </c>
      <c r="N26" s="694"/>
      <c r="O26" s="694"/>
      <c r="P26" s="695" t="s">
        <v>683</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A2A11432-C653-457E-A56C-2359E3FF19C3}"/>
    <dataValidation type="list" allowBlank="1" showInputMessage="1" showErrorMessage="1" sqref="E8 E19 P8 P19" xr:uid="{F5E8C6D4-B652-4D5E-B420-D5AB23234F2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232D78-CA00-4673-A22A-2B0DA1251053}">
          <x14:formula1>
            <xm:f>'(参考)リスト'!$F$16:$F$21</xm:f>
          </x14:formula1>
          <xm:sqref>E11:E12 E22:E23 P11:P12 P22:P23</xm:sqref>
        </x14:dataValidation>
        <x14:dataValidation type="list" allowBlank="1" showInputMessage="1" showErrorMessage="1" xr:uid="{94DAEDB8-9CEF-42B6-981C-3F19D03A3445}">
          <x14:formula1>
            <xm:f>'(参考)リスト'!$D$16:$D$18</xm:f>
          </x14:formula1>
          <xm:sqref>E10 E21 P10 P21</xm:sqref>
        </x14:dataValidation>
        <x14:dataValidation type="list" allowBlank="1" showInputMessage="1" showErrorMessage="1" xr:uid="{311D2F75-A9EE-4AB8-BAE8-C5644E16ADB0}">
          <x14:formula1>
            <xm:f>'(参考)リスト'!$E$16:$E$27</xm:f>
          </x14:formula1>
          <xm:sqref>E9 E20 P9 P20</xm:sqref>
        </x14:dataValidation>
        <x14:dataValidation type="list" allowBlank="1" showInputMessage="1" showErrorMessage="1" xr:uid="{A941CD2F-7E9F-4E09-820F-71337C0B1327}">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D7343-C4B5-4744-AB9B-F433454D4D14}">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4</v>
      </c>
      <c r="F5" s="721"/>
      <c r="G5" s="722"/>
      <c r="H5" s="722"/>
      <c r="I5" s="722"/>
      <c r="J5" s="722"/>
      <c r="K5" s="722"/>
      <c r="L5" s="723"/>
      <c r="M5" s="717" t="s">
        <v>252</v>
      </c>
      <c r="N5" s="730" t="s">
        <v>253</v>
      </c>
      <c r="O5" s="731"/>
      <c r="P5" s="203">
        <v>5</v>
      </c>
      <c r="Q5" s="724"/>
      <c r="R5" s="725"/>
      <c r="S5" s="725"/>
      <c r="T5" s="725"/>
      <c r="U5" s="725"/>
      <c r="V5" s="725"/>
      <c r="W5" s="726"/>
    </row>
    <row r="6" spans="2:23" s="29" customFormat="1" ht="25.5" customHeight="1" x14ac:dyDescent="0.15">
      <c r="B6" s="719"/>
      <c r="C6" s="730" t="s">
        <v>254</v>
      </c>
      <c r="D6" s="731"/>
      <c r="E6" s="233">
        <v>12</v>
      </c>
      <c r="F6" s="724"/>
      <c r="G6" s="725"/>
      <c r="H6" s="725"/>
      <c r="I6" s="725"/>
      <c r="J6" s="725"/>
      <c r="K6" s="725"/>
      <c r="L6" s="726"/>
      <c r="M6" s="719"/>
      <c r="N6" s="730" t="s">
        <v>254</v>
      </c>
      <c r="O6" s="731"/>
      <c r="P6" s="233">
        <v>1</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595</v>
      </c>
      <c r="F8" s="724"/>
      <c r="G8" s="725"/>
      <c r="H8" s="725"/>
      <c r="I8" s="725"/>
      <c r="J8" s="725"/>
      <c r="K8" s="725"/>
      <c r="L8" s="726"/>
      <c r="M8" s="718"/>
      <c r="N8" s="730" t="s">
        <v>204</v>
      </c>
      <c r="O8" s="731"/>
      <c r="P8" s="203" t="s">
        <v>543</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597</v>
      </c>
      <c r="F13" s="715"/>
      <c r="G13" s="716"/>
      <c r="H13" s="701" t="s">
        <v>259</v>
      </c>
      <c r="I13" s="701"/>
      <c r="J13" s="702" t="s">
        <v>684</v>
      </c>
      <c r="K13" s="702"/>
      <c r="L13" s="702"/>
      <c r="M13" s="701" t="s">
        <v>258</v>
      </c>
      <c r="N13" s="701"/>
      <c r="O13" s="701"/>
      <c r="P13" s="714" t="s">
        <v>581</v>
      </c>
      <c r="Q13" s="715"/>
      <c r="R13" s="716"/>
      <c r="S13" s="701" t="s">
        <v>259</v>
      </c>
      <c r="T13" s="701"/>
      <c r="U13" s="702" t="s">
        <v>669</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683</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5</v>
      </c>
      <c r="F16" s="721"/>
      <c r="G16" s="722"/>
      <c r="H16" s="722"/>
      <c r="I16" s="722"/>
      <c r="J16" s="722"/>
      <c r="K16" s="722"/>
      <c r="L16" s="723"/>
      <c r="M16" s="720" t="s">
        <v>252</v>
      </c>
      <c r="N16" s="720" t="s">
        <v>253</v>
      </c>
      <c r="O16" s="720"/>
      <c r="P16" s="203">
        <v>5</v>
      </c>
      <c r="Q16" s="724"/>
      <c r="R16" s="725"/>
      <c r="S16" s="725"/>
      <c r="T16" s="725"/>
      <c r="U16" s="725"/>
      <c r="V16" s="725"/>
      <c r="W16" s="726"/>
    </row>
    <row r="17" spans="2:24" s="29" customFormat="1" ht="25.5" customHeight="1" x14ac:dyDescent="0.15">
      <c r="B17" s="720"/>
      <c r="C17" s="720" t="s">
        <v>254</v>
      </c>
      <c r="D17" s="720"/>
      <c r="E17" s="233">
        <v>2</v>
      </c>
      <c r="F17" s="724"/>
      <c r="G17" s="725"/>
      <c r="H17" s="725"/>
      <c r="I17" s="725"/>
      <c r="J17" s="725"/>
      <c r="K17" s="725"/>
      <c r="L17" s="726"/>
      <c r="M17" s="720"/>
      <c r="N17" s="720" t="s">
        <v>254</v>
      </c>
      <c r="O17" s="720"/>
      <c r="P17" s="233">
        <v>3</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560</v>
      </c>
      <c r="F19" s="724"/>
      <c r="G19" s="725"/>
      <c r="H19" s="725"/>
      <c r="I19" s="725"/>
      <c r="J19" s="725"/>
      <c r="K19" s="725"/>
      <c r="L19" s="726"/>
      <c r="M19" s="720"/>
      <c r="N19" s="720" t="s">
        <v>204</v>
      </c>
      <c r="O19" s="720"/>
      <c r="P19" s="203" t="s">
        <v>569</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406</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553</v>
      </c>
      <c r="Q23" s="724"/>
      <c r="R23" s="725"/>
      <c r="S23" s="725"/>
      <c r="T23" s="725"/>
      <c r="U23" s="725"/>
      <c r="V23" s="725"/>
      <c r="W23" s="726"/>
    </row>
    <row r="24" spans="2:24" s="29" customFormat="1" ht="25.5" customHeight="1" x14ac:dyDescent="0.15">
      <c r="B24" s="701" t="s">
        <v>258</v>
      </c>
      <c r="C24" s="701"/>
      <c r="D24" s="701"/>
      <c r="E24" s="714" t="s">
        <v>581</v>
      </c>
      <c r="F24" s="715"/>
      <c r="G24" s="716"/>
      <c r="H24" s="701" t="s">
        <v>259</v>
      </c>
      <c r="I24" s="701"/>
      <c r="J24" s="714" t="s">
        <v>669</v>
      </c>
      <c r="K24" s="715"/>
      <c r="L24" s="716"/>
      <c r="M24" s="701" t="s">
        <v>258</v>
      </c>
      <c r="N24" s="701"/>
      <c r="O24" s="701"/>
      <c r="P24" s="714" t="s">
        <v>598</v>
      </c>
      <c r="Q24" s="715"/>
      <c r="R24" s="716"/>
      <c r="S24" s="701" t="s">
        <v>259</v>
      </c>
      <c r="T24" s="701"/>
      <c r="U24" s="702" t="s">
        <v>670</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649</v>
      </c>
      <c r="F26" s="696"/>
      <c r="G26" s="696"/>
      <c r="H26" s="696"/>
      <c r="I26" s="696"/>
      <c r="J26" s="696"/>
      <c r="K26" s="696"/>
      <c r="L26" s="697"/>
      <c r="M26" s="694" t="s">
        <v>262</v>
      </c>
      <c r="N26" s="694"/>
      <c r="O26" s="694"/>
      <c r="P26" s="695" t="s">
        <v>671</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82B8CD57-DB90-4B93-89C4-BD6D821A24B6}"/>
    <dataValidation type="list" allowBlank="1" showInputMessage="1" showErrorMessage="1" sqref="E8 E19 P8 P19" xr:uid="{3D19C759-9E2C-4A0B-8939-C151D70526D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2699DB-E784-4C02-9DA5-482047F8D594}">
          <x14:formula1>
            <xm:f>'(参考)リスト'!$F$16:$F$21</xm:f>
          </x14:formula1>
          <xm:sqref>E11:E12 E22:E23 P11:P12 P22:P23</xm:sqref>
        </x14:dataValidation>
        <x14:dataValidation type="list" allowBlank="1" showInputMessage="1" showErrorMessage="1" xr:uid="{CD924C14-A171-4A1A-AD72-D2B94024DC43}">
          <x14:formula1>
            <xm:f>'(参考)リスト'!$D$16:$D$18</xm:f>
          </x14:formula1>
          <xm:sqref>E10 E21 P10 P21</xm:sqref>
        </x14:dataValidation>
        <x14:dataValidation type="list" allowBlank="1" showInputMessage="1" showErrorMessage="1" xr:uid="{BD65CA70-D06E-4F33-B661-C4B7F08F088D}">
          <x14:formula1>
            <xm:f>'(参考)リスト'!$E$16:$E$27</xm:f>
          </x14:formula1>
          <xm:sqref>E9 E20 P9 P20</xm:sqref>
        </x14:dataValidation>
        <x14:dataValidation type="list" allowBlank="1" showInputMessage="1" showErrorMessage="1" xr:uid="{C89A7502-BFFF-4430-889F-5C036F254488}">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627E3-2C76-4A4B-8131-DF7C03D800C1}">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5</v>
      </c>
      <c r="F5" s="721"/>
      <c r="G5" s="722"/>
      <c r="H5" s="722"/>
      <c r="I5" s="722"/>
      <c r="J5" s="722"/>
      <c r="K5" s="722"/>
      <c r="L5" s="723"/>
      <c r="M5" s="717" t="s">
        <v>252</v>
      </c>
      <c r="N5" s="730" t="s">
        <v>253</v>
      </c>
      <c r="O5" s="731"/>
      <c r="P5" s="203">
        <v>5</v>
      </c>
      <c r="Q5" s="724"/>
      <c r="R5" s="725"/>
      <c r="S5" s="725"/>
      <c r="T5" s="725"/>
      <c r="U5" s="725"/>
      <c r="V5" s="725"/>
      <c r="W5" s="726"/>
    </row>
    <row r="6" spans="2:23" s="29" customFormat="1" ht="25.5" customHeight="1" x14ac:dyDescent="0.15">
      <c r="B6" s="719"/>
      <c r="C6" s="730" t="s">
        <v>254</v>
      </c>
      <c r="D6" s="731"/>
      <c r="E6" s="233">
        <v>4</v>
      </c>
      <c r="F6" s="724"/>
      <c r="G6" s="725"/>
      <c r="H6" s="725"/>
      <c r="I6" s="725"/>
      <c r="J6" s="725"/>
      <c r="K6" s="725"/>
      <c r="L6" s="726"/>
      <c r="M6" s="719"/>
      <c r="N6" s="730" t="s">
        <v>254</v>
      </c>
      <c r="O6" s="731"/>
      <c r="P6" s="233">
        <v>5</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569</v>
      </c>
      <c r="F8" s="724"/>
      <c r="G8" s="725"/>
      <c r="H8" s="725"/>
      <c r="I8" s="725"/>
      <c r="J8" s="725"/>
      <c r="K8" s="725"/>
      <c r="L8" s="726"/>
      <c r="M8" s="718"/>
      <c r="N8" s="730" t="s">
        <v>204</v>
      </c>
      <c r="O8" s="731"/>
      <c r="P8" s="203" t="s">
        <v>561</v>
      </c>
      <c r="Q8" s="724"/>
      <c r="R8" s="725"/>
      <c r="S8" s="725"/>
      <c r="T8" s="725"/>
      <c r="U8" s="725"/>
      <c r="V8" s="725"/>
      <c r="W8" s="726"/>
    </row>
    <row r="9" spans="2:23" s="29" customFormat="1" ht="25.5" customHeight="1" x14ac:dyDescent="0.15">
      <c r="B9" s="732" t="s">
        <v>206</v>
      </c>
      <c r="C9" s="733"/>
      <c r="D9" s="734"/>
      <c r="E9" s="232" t="s">
        <v>406</v>
      </c>
      <c r="F9" s="724"/>
      <c r="G9" s="725"/>
      <c r="H9" s="725"/>
      <c r="I9" s="725"/>
      <c r="J9" s="725"/>
      <c r="K9" s="725"/>
      <c r="L9" s="726"/>
      <c r="M9" s="732" t="s">
        <v>206</v>
      </c>
      <c r="N9" s="733"/>
      <c r="O9" s="734"/>
      <c r="P9" s="232" t="s">
        <v>406</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553</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599</v>
      </c>
      <c r="F13" s="715"/>
      <c r="G13" s="716"/>
      <c r="H13" s="701" t="s">
        <v>259</v>
      </c>
      <c r="I13" s="701"/>
      <c r="J13" s="702" t="s">
        <v>670</v>
      </c>
      <c r="K13" s="702"/>
      <c r="L13" s="702"/>
      <c r="M13" s="701" t="s">
        <v>258</v>
      </c>
      <c r="N13" s="701"/>
      <c r="O13" s="701"/>
      <c r="P13" s="714" t="s">
        <v>600</v>
      </c>
      <c r="Q13" s="715"/>
      <c r="R13" s="716"/>
      <c r="S13" s="701" t="s">
        <v>259</v>
      </c>
      <c r="T13" s="701"/>
      <c r="U13" s="702" t="s">
        <v>670</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671</v>
      </c>
      <c r="F15" s="696"/>
      <c r="G15" s="696"/>
      <c r="H15" s="696"/>
      <c r="I15" s="696"/>
      <c r="J15" s="696"/>
      <c r="K15" s="696"/>
      <c r="L15" s="697"/>
      <c r="M15" s="694" t="s">
        <v>262</v>
      </c>
      <c r="N15" s="694"/>
      <c r="O15" s="694"/>
      <c r="P15" s="695" t="s">
        <v>685</v>
      </c>
      <c r="Q15" s="696"/>
      <c r="R15" s="696"/>
      <c r="S15" s="696"/>
      <c r="T15" s="696"/>
      <c r="U15" s="696"/>
      <c r="V15" s="696"/>
      <c r="W15" s="697"/>
    </row>
    <row r="16" spans="2:23" s="29" customFormat="1" ht="25.5" customHeight="1" x14ac:dyDescent="0.15">
      <c r="B16" s="720" t="s">
        <v>252</v>
      </c>
      <c r="C16" s="720" t="s">
        <v>253</v>
      </c>
      <c r="D16" s="720"/>
      <c r="E16" s="203">
        <v>5</v>
      </c>
      <c r="F16" s="721"/>
      <c r="G16" s="722"/>
      <c r="H16" s="722"/>
      <c r="I16" s="722"/>
      <c r="J16" s="722"/>
      <c r="K16" s="722"/>
      <c r="L16" s="723"/>
      <c r="M16" s="720" t="s">
        <v>252</v>
      </c>
      <c r="N16" s="720" t="s">
        <v>253</v>
      </c>
      <c r="O16" s="720"/>
      <c r="P16" s="203">
        <v>5</v>
      </c>
      <c r="Q16" s="724"/>
      <c r="R16" s="725"/>
      <c r="S16" s="725"/>
      <c r="T16" s="725"/>
      <c r="U16" s="725"/>
      <c r="V16" s="725"/>
      <c r="W16" s="726"/>
    </row>
    <row r="17" spans="2:24" s="29" customFormat="1" ht="25.5" customHeight="1" x14ac:dyDescent="0.15">
      <c r="B17" s="720"/>
      <c r="C17" s="720" t="s">
        <v>254</v>
      </c>
      <c r="D17" s="720"/>
      <c r="E17" s="233">
        <v>6</v>
      </c>
      <c r="F17" s="724"/>
      <c r="G17" s="725"/>
      <c r="H17" s="725"/>
      <c r="I17" s="725"/>
      <c r="J17" s="725"/>
      <c r="K17" s="725"/>
      <c r="L17" s="726"/>
      <c r="M17" s="720"/>
      <c r="N17" s="720" t="s">
        <v>254</v>
      </c>
      <c r="O17" s="720"/>
      <c r="P17" s="233">
        <v>7</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595</v>
      </c>
      <c r="F19" s="724"/>
      <c r="G19" s="725"/>
      <c r="H19" s="725"/>
      <c r="I19" s="725"/>
      <c r="J19" s="725"/>
      <c r="K19" s="725"/>
      <c r="L19" s="726"/>
      <c r="M19" s="720"/>
      <c r="N19" s="720" t="s">
        <v>204</v>
      </c>
      <c r="O19" s="720"/>
      <c r="P19" s="203" t="s">
        <v>595</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597</v>
      </c>
      <c r="F24" s="715"/>
      <c r="G24" s="716"/>
      <c r="H24" s="701" t="s">
        <v>259</v>
      </c>
      <c r="I24" s="701"/>
      <c r="J24" s="714" t="s">
        <v>684</v>
      </c>
      <c r="K24" s="715"/>
      <c r="L24" s="716"/>
      <c r="M24" s="701" t="s">
        <v>258</v>
      </c>
      <c r="N24" s="701"/>
      <c r="O24" s="701"/>
      <c r="P24" s="714" t="s">
        <v>596</v>
      </c>
      <c r="Q24" s="715"/>
      <c r="R24" s="716"/>
      <c r="S24" s="701" t="s">
        <v>259</v>
      </c>
      <c r="T24" s="701"/>
      <c r="U24" s="702" t="s">
        <v>682</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683</v>
      </c>
      <c r="F26" s="696"/>
      <c r="G26" s="696"/>
      <c r="H26" s="696"/>
      <c r="I26" s="696"/>
      <c r="J26" s="696"/>
      <c r="K26" s="696"/>
      <c r="L26" s="697"/>
      <c r="M26" s="694" t="s">
        <v>262</v>
      </c>
      <c r="N26" s="694"/>
      <c r="O26" s="694"/>
      <c r="P26" s="695" t="s">
        <v>683</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AFB9A2E0-7BC3-449E-B932-C04C796FF958}"/>
    <dataValidation type="list" allowBlank="1" showInputMessage="1" showErrorMessage="1" sqref="E8 E19 P8 P19" xr:uid="{4A602AF0-2E21-4DFE-9203-5F9CD5F52EC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DA0720-7538-4679-818C-B7A21AB046D9}">
          <x14:formula1>
            <xm:f>'(参考)リスト'!$F$16:$F$21</xm:f>
          </x14:formula1>
          <xm:sqref>E11:E12 E22:E23 P11:P12 P22:P23</xm:sqref>
        </x14:dataValidation>
        <x14:dataValidation type="list" allowBlank="1" showInputMessage="1" showErrorMessage="1" xr:uid="{24D62212-92E9-4FF4-8998-55B3768398FA}">
          <x14:formula1>
            <xm:f>'(参考)リスト'!$D$16:$D$18</xm:f>
          </x14:formula1>
          <xm:sqref>E10 E21 P10 P21</xm:sqref>
        </x14:dataValidation>
        <x14:dataValidation type="list" allowBlank="1" showInputMessage="1" showErrorMessage="1" xr:uid="{3B45CABA-2F4B-4B3A-A267-D00CF243F39A}">
          <x14:formula1>
            <xm:f>'(参考)リスト'!$E$16:$E$27</xm:f>
          </x14:formula1>
          <xm:sqref>E9 E20 P9 P20</xm:sqref>
        </x14:dataValidation>
        <x14:dataValidation type="list" allowBlank="1" showInputMessage="1" showErrorMessage="1" xr:uid="{405A1A0D-F026-49A5-8CE5-84F5C3C894B1}">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1C9D9-E6C5-4F6A-ADC8-99217C98CF77}">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6</v>
      </c>
      <c r="F5" s="721"/>
      <c r="G5" s="722"/>
      <c r="H5" s="722"/>
      <c r="I5" s="722"/>
      <c r="J5" s="722"/>
      <c r="K5" s="722"/>
      <c r="L5" s="723"/>
      <c r="M5" s="717" t="s">
        <v>252</v>
      </c>
      <c r="N5" s="730" t="s">
        <v>253</v>
      </c>
      <c r="O5" s="731"/>
      <c r="P5" s="203">
        <v>6</v>
      </c>
      <c r="Q5" s="724"/>
      <c r="R5" s="725"/>
      <c r="S5" s="725"/>
      <c r="T5" s="725"/>
      <c r="U5" s="725"/>
      <c r="V5" s="725"/>
      <c r="W5" s="726"/>
    </row>
    <row r="6" spans="2:23" s="29" customFormat="1" ht="25.5" customHeight="1" x14ac:dyDescent="0.15">
      <c r="B6" s="719"/>
      <c r="C6" s="730" t="s">
        <v>254</v>
      </c>
      <c r="D6" s="731"/>
      <c r="E6" s="233">
        <v>1</v>
      </c>
      <c r="F6" s="724"/>
      <c r="G6" s="725"/>
      <c r="H6" s="725"/>
      <c r="I6" s="725"/>
      <c r="J6" s="725"/>
      <c r="K6" s="725"/>
      <c r="L6" s="726"/>
      <c r="M6" s="719"/>
      <c r="N6" s="730" t="s">
        <v>254</v>
      </c>
      <c r="O6" s="731"/>
      <c r="P6" s="233">
        <v>2</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543</v>
      </c>
      <c r="F8" s="724"/>
      <c r="G8" s="725"/>
      <c r="H8" s="725"/>
      <c r="I8" s="725"/>
      <c r="J8" s="725"/>
      <c r="K8" s="725"/>
      <c r="L8" s="726"/>
      <c r="M8" s="718"/>
      <c r="N8" s="730" t="s">
        <v>204</v>
      </c>
      <c r="O8" s="731"/>
      <c r="P8" s="203" t="s">
        <v>569</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406</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581</v>
      </c>
      <c r="F13" s="715"/>
      <c r="G13" s="716"/>
      <c r="H13" s="701" t="s">
        <v>259</v>
      </c>
      <c r="I13" s="701"/>
      <c r="J13" s="702" t="s">
        <v>669</v>
      </c>
      <c r="K13" s="702"/>
      <c r="L13" s="702"/>
      <c r="M13" s="701" t="s">
        <v>258</v>
      </c>
      <c r="N13" s="701"/>
      <c r="O13" s="701"/>
      <c r="P13" s="714" t="s">
        <v>601</v>
      </c>
      <c r="Q13" s="715"/>
      <c r="R13" s="716"/>
      <c r="S13" s="701" t="s">
        <v>259</v>
      </c>
      <c r="T13" s="701"/>
      <c r="U13" s="702" t="s">
        <v>686</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649</v>
      </c>
      <c r="F15" s="696"/>
      <c r="G15" s="696"/>
      <c r="H15" s="696"/>
      <c r="I15" s="696"/>
      <c r="J15" s="696"/>
      <c r="K15" s="696"/>
      <c r="L15" s="697"/>
      <c r="M15" s="694" t="s">
        <v>262</v>
      </c>
      <c r="N15" s="694"/>
      <c r="O15" s="694"/>
      <c r="P15" s="695" t="s">
        <v>687</v>
      </c>
      <c r="Q15" s="696"/>
      <c r="R15" s="696"/>
      <c r="S15" s="696"/>
      <c r="T15" s="696"/>
      <c r="U15" s="696"/>
      <c r="V15" s="696"/>
      <c r="W15" s="697"/>
    </row>
    <row r="16" spans="2:23" s="29" customFormat="1" ht="25.5" customHeight="1" x14ac:dyDescent="0.15">
      <c r="B16" s="720" t="s">
        <v>252</v>
      </c>
      <c r="C16" s="720" t="s">
        <v>253</v>
      </c>
      <c r="D16" s="720"/>
      <c r="E16" s="203">
        <v>6</v>
      </c>
      <c r="F16" s="721"/>
      <c r="G16" s="722"/>
      <c r="H16" s="722"/>
      <c r="I16" s="722"/>
      <c r="J16" s="722"/>
      <c r="K16" s="722"/>
      <c r="L16" s="723"/>
      <c r="M16" s="720" t="s">
        <v>252</v>
      </c>
      <c r="N16" s="720" t="s">
        <v>253</v>
      </c>
      <c r="O16" s="720"/>
      <c r="P16" s="203">
        <v>6</v>
      </c>
      <c r="Q16" s="724"/>
      <c r="R16" s="725"/>
      <c r="S16" s="725"/>
      <c r="T16" s="725"/>
      <c r="U16" s="725"/>
      <c r="V16" s="725"/>
      <c r="W16" s="726"/>
    </row>
    <row r="17" spans="2:24" s="29" customFormat="1" ht="25.5" customHeight="1" x14ac:dyDescent="0.15">
      <c r="B17" s="720"/>
      <c r="C17" s="720" t="s">
        <v>254</v>
      </c>
      <c r="D17" s="720"/>
      <c r="E17" s="233">
        <v>3</v>
      </c>
      <c r="F17" s="724"/>
      <c r="G17" s="725"/>
      <c r="H17" s="725"/>
      <c r="I17" s="725"/>
      <c r="J17" s="725"/>
      <c r="K17" s="725"/>
      <c r="L17" s="726"/>
      <c r="M17" s="720"/>
      <c r="N17" s="720" t="s">
        <v>254</v>
      </c>
      <c r="O17" s="720"/>
      <c r="P17" s="233">
        <v>4</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560</v>
      </c>
      <c r="F19" s="724"/>
      <c r="G19" s="725"/>
      <c r="H19" s="725"/>
      <c r="I19" s="725"/>
      <c r="J19" s="725"/>
      <c r="K19" s="725"/>
      <c r="L19" s="726"/>
      <c r="M19" s="720"/>
      <c r="N19" s="720" t="s">
        <v>204</v>
      </c>
      <c r="O19" s="720"/>
      <c r="P19" s="203" t="s">
        <v>595</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442</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442</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581</v>
      </c>
      <c r="F24" s="715"/>
      <c r="G24" s="716"/>
      <c r="H24" s="701" t="s">
        <v>259</v>
      </c>
      <c r="I24" s="701"/>
      <c r="J24" s="714" t="s">
        <v>669</v>
      </c>
      <c r="K24" s="715"/>
      <c r="L24" s="716"/>
      <c r="M24" s="701" t="s">
        <v>258</v>
      </c>
      <c r="N24" s="701"/>
      <c r="O24" s="701"/>
      <c r="P24" s="714" t="s">
        <v>603</v>
      </c>
      <c r="Q24" s="715"/>
      <c r="R24" s="716"/>
      <c r="S24" s="701" t="s">
        <v>259</v>
      </c>
      <c r="T24" s="701"/>
      <c r="U24" s="702" t="s">
        <v>688</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649</v>
      </c>
      <c r="F26" s="696"/>
      <c r="G26" s="696"/>
      <c r="H26" s="696"/>
      <c r="I26" s="696"/>
      <c r="J26" s="696"/>
      <c r="K26" s="696"/>
      <c r="L26" s="697"/>
      <c r="M26" s="694" t="s">
        <v>262</v>
      </c>
      <c r="N26" s="694"/>
      <c r="O26" s="694"/>
      <c r="P26" s="695" t="s">
        <v>689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A32E48B6-13EC-4DA6-9C53-EC4D99A1E9C3}"/>
    <dataValidation type="list" allowBlank="1" showInputMessage="1" showErrorMessage="1" sqref="E8 E19 P8 P19" xr:uid="{AE01FB79-C92D-4018-BD2F-ADC9968FB90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55F1EE-EFBE-4E8B-8F72-80494FB4EC1E}">
          <x14:formula1>
            <xm:f>'(参考)リスト'!$F$16:$F$21</xm:f>
          </x14:formula1>
          <xm:sqref>E11:E12 E22:E23 P11:P12 P22:P23</xm:sqref>
        </x14:dataValidation>
        <x14:dataValidation type="list" allowBlank="1" showInputMessage="1" showErrorMessage="1" xr:uid="{4BC11B69-8AE8-4D34-9AA4-ECE7FE3BF78F}">
          <x14:formula1>
            <xm:f>'(参考)リスト'!$D$16:$D$18</xm:f>
          </x14:formula1>
          <xm:sqref>E10 E21 P10 P21</xm:sqref>
        </x14:dataValidation>
        <x14:dataValidation type="list" allowBlank="1" showInputMessage="1" showErrorMessage="1" xr:uid="{73B5D564-1D31-462C-9A12-6D3F38C95646}">
          <x14:formula1>
            <xm:f>'(参考)リスト'!$E$16:$E$27</xm:f>
          </x14:formula1>
          <xm:sqref>E9 E20 P9 P20</xm:sqref>
        </x14:dataValidation>
        <x14:dataValidation type="list" allowBlank="1" showInputMessage="1" showErrorMessage="1" xr:uid="{59CB51A4-E08D-42BA-9817-A8909A85EAC1}">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F675-CF47-45F8-AC23-5DFB423D7793}">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6</v>
      </c>
      <c r="F5" s="721"/>
      <c r="G5" s="722"/>
      <c r="H5" s="722"/>
      <c r="I5" s="722"/>
      <c r="J5" s="722"/>
      <c r="K5" s="722"/>
      <c r="L5" s="723"/>
      <c r="M5" s="717" t="s">
        <v>252</v>
      </c>
      <c r="N5" s="730" t="s">
        <v>253</v>
      </c>
      <c r="O5" s="731"/>
      <c r="P5" s="203">
        <v>7</v>
      </c>
      <c r="Q5" s="724"/>
      <c r="R5" s="725"/>
      <c r="S5" s="725"/>
      <c r="T5" s="725"/>
      <c r="U5" s="725"/>
      <c r="V5" s="725"/>
      <c r="W5" s="726"/>
    </row>
    <row r="6" spans="2:23" s="29" customFormat="1" ht="25.5" customHeight="1" x14ac:dyDescent="0.15">
      <c r="B6" s="719"/>
      <c r="C6" s="730" t="s">
        <v>254</v>
      </c>
      <c r="D6" s="731"/>
      <c r="E6" s="233">
        <v>5</v>
      </c>
      <c r="F6" s="724"/>
      <c r="G6" s="725"/>
      <c r="H6" s="725"/>
      <c r="I6" s="725"/>
      <c r="J6" s="725"/>
      <c r="K6" s="725"/>
      <c r="L6" s="726"/>
      <c r="M6" s="719"/>
      <c r="N6" s="730" t="s">
        <v>254</v>
      </c>
      <c r="O6" s="731"/>
      <c r="P6" s="233">
        <v>1</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561</v>
      </c>
      <c r="F8" s="724"/>
      <c r="G8" s="725"/>
      <c r="H8" s="725"/>
      <c r="I8" s="725"/>
      <c r="J8" s="725"/>
      <c r="K8" s="725"/>
      <c r="L8" s="726"/>
      <c r="M8" s="718"/>
      <c r="N8" s="730" t="s">
        <v>204</v>
      </c>
      <c r="O8" s="731"/>
      <c r="P8" s="203" t="s">
        <v>543</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593</v>
      </c>
      <c r="F13" s="715"/>
      <c r="G13" s="716"/>
      <c r="H13" s="701" t="s">
        <v>259</v>
      </c>
      <c r="I13" s="701"/>
      <c r="J13" s="702" t="s">
        <v>690</v>
      </c>
      <c r="K13" s="702"/>
      <c r="L13" s="702"/>
      <c r="M13" s="701" t="s">
        <v>258</v>
      </c>
      <c r="N13" s="701"/>
      <c r="O13" s="701"/>
      <c r="P13" s="714" t="s">
        <v>605</v>
      </c>
      <c r="Q13" s="715"/>
      <c r="R13" s="716"/>
      <c r="S13" s="701" t="s">
        <v>259</v>
      </c>
      <c r="T13" s="701"/>
      <c r="U13" s="702" t="s">
        <v>691</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658</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7</v>
      </c>
      <c r="F16" s="721"/>
      <c r="G16" s="722"/>
      <c r="H16" s="722"/>
      <c r="I16" s="722"/>
      <c r="J16" s="722"/>
      <c r="K16" s="722"/>
      <c r="L16" s="723"/>
      <c r="M16" s="720" t="s">
        <v>252</v>
      </c>
      <c r="N16" s="720" t="s">
        <v>253</v>
      </c>
      <c r="O16" s="720"/>
      <c r="P16" s="203">
        <v>7</v>
      </c>
      <c r="Q16" s="724"/>
      <c r="R16" s="725"/>
      <c r="S16" s="725"/>
      <c r="T16" s="725"/>
      <c r="U16" s="725"/>
      <c r="V16" s="725"/>
      <c r="W16" s="726"/>
    </row>
    <row r="17" spans="2:24" s="29" customFormat="1" ht="25.5" customHeight="1" x14ac:dyDescent="0.15">
      <c r="B17" s="720"/>
      <c r="C17" s="720" t="s">
        <v>254</v>
      </c>
      <c r="D17" s="720"/>
      <c r="E17" s="233">
        <v>2</v>
      </c>
      <c r="F17" s="724"/>
      <c r="G17" s="725"/>
      <c r="H17" s="725"/>
      <c r="I17" s="725"/>
      <c r="J17" s="725"/>
      <c r="K17" s="725"/>
      <c r="L17" s="726"/>
      <c r="M17" s="720"/>
      <c r="N17" s="720" t="s">
        <v>254</v>
      </c>
      <c r="O17" s="720"/>
      <c r="P17" s="233">
        <v>3</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583</v>
      </c>
      <c r="F19" s="724"/>
      <c r="G19" s="725"/>
      <c r="H19" s="725"/>
      <c r="I19" s="725"/>
      <c r="J19" s="725"/>
      <c r="K19" s="725"/>
      <c r="L19" s="726"/>
      <c r="M19" s="720"/>
      <c r="N19" s="720" t="s">
        <v>204</v>
      </c>
      <c r="O19" s="720"/>
      <c r="P19" s="203" t="s">
        <v>560</v>
      </c>
      <c r="Q19" s="724"/>
      <c r="R19" s="725"/>
      <c r="S19" s="725"/>
      <c r="T19" s="725"/>
      <c r="U19" s="725"/>
      <c r="V19" s="725"/>
      <c r="W19" s="726"/>
    </row>
    <row r="20" spans="2:24" s="29" customFormat="1" ht="25.5" customHeight="1" x14ac:dyDescent="0.15">
      <c r="B20" s="694" t="s">
        <v>206</v>
      </c>
      <c r="C20" s="694"/>
      <c r="D20" s="694"/>
      <c r="E20" s="232" t="s">
        <v>442</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442</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607</v>
      </c>
      <c r="F24" s="715"/>
      <c r="G24" s="716"/>
      <c r="H24" s="701" t="s">
        <v>259</v>
      </c>
      <c r="I24" s="701"/>
      <c r="J24" s="714" t="s">
        <v>692</v>
      </c>
      <c r="K24" s="715"/>
      <c r="L24" s="716"/>
      <c r="M24" s="701" t="s">
        <v>258</v>
      </c>
      <c r="N24" s="701"/>
      <c r="O24" s="701"/>
      <c r="P24" s="714" t="s">
        <v>609</v>
      </c>
      <c r="Q24" s="715"/>
      <c r="R24" s="716"/>
      <c r="S24" s="701" t="s">
        <v>259</v>
      </c>
      <c r="T24" s="701"/>
      <c r="U24" s="702" t="s">
        <v>693</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689</v>
      </c>
      <c r="F26" s="696"/>
      <c r="G26" s="696"/>
      <c r="H26" s="696"/>
      <c r="I26" s="696"/>
      <c r="J26" s="696"/>
      <c r="K26" s="696"/>
      <c r="L26" s="697"/>
      <c r="M26" s="694" t="s">
        <v>262</v>
      </c>
      <c r="N26" s="694"/>
      <c r="O26" s="694"/>
      <c r="P26" s="695" t="s">
        <v>649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146B4EA7-AC7E-4E9A-933C-45652DE441DC}"/>
    <dataValidation type="list" allowBlank="1" showInputMessage="1" showErrorMessage="1" sqref="E8 E19 P8 P19" xr:uid="{A75B6EF5-B703-40C9-BC97-5D74E6C8D29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2A185B-03D3-475A-ABD2-FB18E4FEE255}">
          <x14:formula1>
            <xm:f>'(参考)リスト'!$F$16:$F$21</xm:f>
          </x14:formula1>
          <xm:sqref>E11:E12 E22:E23 P11:P12 P22:P23</xm:sqref>
        </x14:dataValidation>
        <x14:dataValidation type="list" allowBlank="1" showInputMessage="1" showErrorMessage="1" xr:uid="{3A87B786-7FAA-47EE-88E9-423D7B61C5C6}">
          <x14:formula1>
            <xm:f>'(参考)リスト'!$D$16:$D$18</xm:f>
          </x14:formula1>
          <xm:sqref>E10 E21 P10 P21</xm:sqref>
        </x14:dataValidation>
        <x14:dataValidation type="list" allowBlank="1" showInputMessage="1" showErrorMessage="1" xr:uid="{C9FDFF65-0F29-4C3E-97E2-E504E71FDBBF}">
          <x14:formula1>
            <xm:f>'(参考)リスト'!$E$16:$E$27</xm:f>
          </x14:formula1>
          <xm:sqref>E9 E20 P9 P20</xm:sqref>
        </x14:dataValidation>
        <x14:dataValidation type="list" allowBlank="1" showInputMessage="1" showErrorMessage="1" xr:uid="{344C9AC9-4EC3-4DE2-9C94-CB164BEFC5E8}">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3F3AA-B767-4C53-9539-641F693336B2}">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7</v>
      </c>
      <c r="F5" s="721"/>
      <c r="G5" s="722"/>
      <c r="H5" s="722"/>
      <c r="I5" s="722"/>
      <c r="J5" s="722"/>
      <c r="K5" s="722"/>
      <c r="L5" s="723"/>
      <c r="M5" s="717" t="s">
        <v>252</v>
      </c>
      <c r="N5" s="730" t="s">
        <v>253</v>
      </c>
      <c r="O5" s="731"/>
      <c r="P5" s="203">
        <v>7</v>
      </c>
      <c r="Q5" s="724"/>
      <c r="R5" s="725"/>
      <c r="S5" s="725"/>
      <c r="T5" s="725"/>
      <c r="U5" s="725"/>
      <c r="V5" s="725"/>
      <c r="W5" s="726"/>
    </row>
    <row r="6" spans="2:23" s="29" customFormat="1" ht="25.5" customHeight="1" x14ac:dyDescent="0.15">
      <c r="B6" s="719"/>
      <c r="C6" s="730" t="s">
        <v>254</v>
      </c>
      <c r="D6" s="731"/>
      <c r="E6" s="233">
        <v>4</v>
      </c>
      <c r="F6" s="724"/>
      <c r="G6" s="725"/>
      <c r="H6" s="725"/>
      <c r="I6" s="725"/>
      <c r="J6" s="725"/>
      <c r="K6" s="725"/>
      <c r="L6" s="726"/>
      <c r="M6" s="719"/>
      <c r="N6" s="730" t="s">
        <v>254</v>
      </c>
      <c r="O6" s="731"/>
      <c r="P6" s="233">
        <v>5</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563</v>
      </c>
      <c r="Q7" s="724"/>
      <c r="R7" s="725"/>
      <c r="S7" s="725"/>
      <c r="T7" s="725"/>
      <c r="U7" s="725"/>
      <c r="V7" s="725"/>
      <c r="W7" s="726"/>
    </row>
    <row r="8" spans="2:23" s="29" customFormat="1" ht="25.5" customHeight="1" x14ac:dyDescent="0.15">
      <c r="B8" s="718"/>
      <c r="C8" s="730" t="s">
        <v>204</v>
      </c>
      <c r="D8" s="731"/>
      <c r="E8" s="203" t="s">
        <v>561</v>
      </c>
      <c r="F8" s="724"/>
      <c r="G8" s="725"/>
      <c r="H8" s="725"/>
      <c r="I8" s="725"/>
      <c r="J8" s="725"/>
      <c r="K8" s="725"/>
      <c r="L8" s="726"/>
      <c r="M8" s="718"/>
      <c r="N8" s="730" t="s">
        <v>204</v>
      </c>
      <c r="O8" s="731"/>
      <c r="P8" s="203" t="s">
        <v>611</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448</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c r="Q11" s="724"/>
      <c r="R11" s="725"/>
      <c r="S11" s="725"/>
      <c r="T11" s="725"/>
      <c r="U11" s="725"/>
      <c r="V11" s="725"/>
      <c r="W11" s="726"/>
    </row>
    <row r="12" spans="2:23" s="29" customFormat="1" ht="25.5" customHeight="1" x14ac:dyDescent="0.15">
      <c r="B12" s="719"/>
      <c r="C12" s="694" t="s">
        <v>216</v>
      </c>
      <c r="D12" s="694"/>
      <c r="E12" s="209" t="s">
        <v>574</v>
      </c>
      <c r="F12" s="727"/>
      <c r="G12" s="728"/>
      <c r="H12" s="728"/>
      <c r="I12" s="728"/>
      <c r="J12" s="728"/>
      <c r="K12" s="728"/>
      <c r="L12" s="729"/>
      <c r="M12" s="719"/>
      <c r="N12" s="694" t="s">
        <v>216</v>
      </c>
      <c r="O12" s="694"/>
      <c r="P12" s="209"/>
      <c r="Q12" s="724"/>
      <c r="R12" s="725"/>
      <c r="S12" s="725"/>
      <c r="T12" s="725"/>
      <c r="U12" s="725"/>
      <c r="V12" s="725"/>
      <c r="W12" s="726"/>
    </row>
    <row r="13" spans="2:23" s="29" customFormat="1" ht="25.5" customHeight="1" x14ac:dyDescent="0.15">
      <c r="B13" s="701" t="s">
        <v>258</v>
      </c>
      <c r="C13" s="701"/>
      <c r="D13" s="701"/>
      <c r="E13" s="714" t="s">
        <v>610</v>
      </c>
      <c r="F13" s="715"/>
      <c r="G13" s="716"/>
      <c r="H13" s="701" t="s">
        <v>259</v>
      </c>
      <c r="I13" s="701"/>
      <c r="J13" s="702" t="s">
        <v>694</v>
      </c>
      <c r="K13" s="702"/>
      <c r="L13" s="702"/>
      <c r="M13" s="701" t="s">
        <v>258</v>
      </c>
      <c r="N13" s="701"/>
      <c r="O13" s="701"/>
      <c r="P13" s="714" t="s">
        <v>612</v>
      </c>
      <c r="Q13" s="715"/>
      <c r="R13" s="716"/>
      <c r="S13" s="701" t="s">
        <v>259</v>
      </c>
      <c r="T13" s="701"/>
      <c r="U13" s="702" t="s">
        <v>695</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681</v>
      </c>
      <c r="F15" s="696"/>
      <c r="G15" s="696"/>
      <c r="H15" s="696"/>
      <c r="I15" s="696"/>
      <c r="J15" s="696"/>
      <c r="K15" s="696"/>
      <c r="L15" s="697"/>
      <c r="M15" s="694" t="s">
        <v>262</v>
      </c>
      <c r="N15" s="694"/>
      <c r="O15" s="694"/>
      <c r="P15" s="695" t="s">
        <v>696</v>
      </c>
      <c r="Q15" s="696"/>
      <c r="R15" s="696"/>
      <c r="S15" s="696"/>
      <c r="T15" s="696"/>
      <c r="U15" s="696"/>
      <c r="V15" s="696"/>
      <c r="W15" s="697"/>
    </row>
    <row r="16" spans="2:23" s="29" customFormat="1" ht="25.5" customHeight="1" x14ac:dyDescent="0.15">
      <c r="B16" s="720" t="s">
        <v>252</v>
      </c>
      <c r="C16" s="720" t="s">
        <v>253</v>
      </c>
      <c r="D16" s="720"/>
      <c r="E16" s="203">
        <v>7</v>
      </c>
      <c r="F16" s="721"/>
      <c r="G16" s="722"/>
      <c r="H16" s="722"/>
      <c r="I16" s="722"/>
      <c r="J16" s="722"/>
      <c r="K16" s="722"/>
      <c r="L16" s="723"/>
      <c r="M16" s="720" t="s">
        <v>252</v>
      </c>
      <c r="N16" s="720" t="s">
        <v>253</v>
      </c>
      <c r="O16" s="720"/>
      <c r="P16" s="203">
        <v>7</v>
      </c>
      <c r="Q16" s="724"/>
      <c r="R16" s="725"/>
      <c r="S16" s="725"/>
      <c r="T16" s="725"/>
      <c r="U16" s="725"/>
      <c r="V16" s="725"/>
      <c r="W16" s="726"/>
    </row>
    <row r="17" spans="2:24" s="29" customFormat="1" ht="25.5" customHeight="1" x14ac:dyDescent="0.15">
      <c r="B17" s="720"/>
      <c r="C17" s="720" t="s">
        <v>254</v>
      </c>
      <c r="D17" s="720"/>
      <c r="E17" s="233">
        <v>6</v>
      </c>
      <c r="F17" s="724"/>
      <c r="G17" s="725"/>
      <c r="H17" s="725"/>
      <c r="I17" s="725"/>
      <c r="J17" s="725"/>
      <c r="K17" s="725"/>
      <c r="L17" s="726"/>
      <c r="M17" s="720"/>
      <c r="N17" s="720" t="s">
        <v>254</v>
      </c>
      <c r="O17" s="720"/>
      <c r="P17" s="233">
        <v>7</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583</v>
      </c>
      <c r="F19" s="724"/>
      <c r="G19" s="725"/>
      <c r="H19" s="725"/>
      <c r="I19" s="725"/>
      <c r="J19" s="725"/>
      <c r="K19" s="725"/>
      <c r="L19" s="726"/>
      <c r="M19" s="720"/>
      <c r="N19" s="720" t="s">
        <v>204</v>
      </c>
      <c r="O19" s="720"/>
      <c r="P19" s="203" t="s">
        <v>569</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406</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553</v>
      </c>
      <c r="Q23" s="724"/>
      <c r="R23" s="725"/>
      <c r="S23" s="725"/>
      <c r="T23" s="725"/>
      <c r="U23" s="725"/>
      <c r="V23" s="725"/>
      <c r="W23" s="726"/>
    </row>
    <row r="24" spans="2:24" s="29" customFormat="1" ht="25.5" customHeight="1" x14ac:dyDescent="0.15">
      <c r="B24" s="701" t="s">
        <v>258</v>
      </c>
      <c r="C24" s="701"/>
      <c r="D24" s="701"/>
      <c r="E24" s="714" t="s">
        <v>613</v>
      </c>
      <c r="F24" s="715"/>
      <c r="G24" s="716"/>
      <c r="H24" s="701" t="s">
        <v>259</v>
      </c>
      <c r="I24" s="701"/>
      <c r="J24" s="714" t="s">
        <v>697</v>
      </c>
      <c r="K24" s="715"/>
      <c r="L24" s="716"/>
      <c r="M24" s="701" t="s">
        <v>258</v>
      </c>
      <c r="N24" s="701"/>
      <c r="O24" s="701"/>
      <c r="P24" s="714" t="s">
        <v>614</v>
      </c>
      <c r="Q24" s="715"/>
      <c r="R24" s="716"/>
      <c r="S24" s="701" t="s">
        <v>259</v>
      </c>
      <c r="T24" s="701"/>
      <c r="U24" s="702" t="s">
        <v>670</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683</v>
      </c>
      <c r="F26" s="696"/>
      <c r="G26" s="696"/>
      <c r="H26" s="696"/>
      <c r="I26" s="696"/>
      <c r="J26" s="696"/>
      <c r="K26" s="696"/>
      <c r="L26" s="697"/>
      <c r="M26" s="694" t="s">
        <v>262</v>
      </c>
      <c r="N26" s="694"/>
      <c r="O26" s="694"/>
      <c r="P26" s="695" t="s">
        <v>671</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593582E9-2CDA-4FE8-B3E4-DCEB78F3770A}"/>
    <dataValidation type="list" allowBlank="1" showInputMessage="1" showErrorMessage="1" sqref="E8 E19 P8 P19" xr:uid="{24F3042A-5A34-4BED-B364-AE16171EB66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39B6AFC-F7A1-4545-95EB-688F9C384D45}">
          <x14:formula1>
            <xm:f>'(参考)リスト'!$F$16:$F$21</xm:f>
          </x14:formula1>
          <xm:sqref>E11:E12 E22:E23 P11:P12 P22:P23</xm:sqref>
        </x14:dataValidation>
        <x14:dataValidation type="list" allowBlank="1" showInputMessage="1" showErrorMessage="1" xr:uid="{B8748050-2AB8-4A7B-92AE-263CCBD58B37}">
          <x14:formula1>
            <xm:f>'(参考)リスト'!$D$16:$D$18</xm:f>
          </x14:formula1>
          <xm:sqref>E10 E21 P10 P21</xm:sqref>
        </x14:dataValidation>
        <x14:dataValidation type="list" allowBlank="1" showInputMessage="1" showErrorMessage="1" xr:uid="{997CD563-8449-4F45-826E-C2B9880F34C2}">
          <x14:formula1>
            <xm:f>'(参考)リスト'!$E$16:$E$27</xm:f>
          </x14:formula1>
          <xm:sqref>E9 E20 P9 P20</xm:sqref>
        </x14:dataValidation>
        <x14:dataValidation type="list" allowBlank="1" showInputMessage="1" showErrorMessage="1" xr:uid="{CEE77480-B9C7-416C-8D98-2629AC01D9A9}">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8C8FA-9A5A-4FE3-B3A7-0733D76C648D}">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7</v>
      </c>
      <c r="F5" s="721"/>
      <c r="G5" s="722"/>
      <c r="H5" s="722"/>
      <c r="I5" s="722"/>
      <c r="J5" s="722"/>
      <c r="K5" s="722"/>
      <c r="L5" s="723"/>
      <c r="M5" s="717" t="s">
        <v>252</v>
      </c>
      <c r="N5" s="730" t="s">
        <v>253</v>
      </c>
      <c r="O5" s="731"/>
      <c r="P5" s="203">
        <v>7</v>
      </c>
      <c r="Q5" s="724"/>
      <c r="R5" s="725"/>
      <c r="S5" s="725"/>
      <c r="T5" s="725"/>
      <c r="U5" s="725"/>
      <c r="V5" s="725"/>
      <c r="W5" s="726"/>
    </row>
    <row r="6" spans="2:23" s="29" customFormat="1" ht="25.5" customHeight="1" x14ac:dyDescent="0.15">
      <c r="B6" s="719"/>
      <c r="C6" s="730" t="s">
        <v>254</v>
      </c>
      <c r="D6" s="731"/>
      <c r="E6" s="233">
        <v>8</v>
      </c>
      <c r="F6" s="724"/>
      <c r="G6" s="725"/>
      <c r="H6" s="725"/>
      <c r="I6" s="725"/>
      <c r="J6" s="725"/>
      <c r="K6" s="725"/>
      <c r="L6" s="726"/>
      <c r="M6" s="719"/>
      <c r="N6" s="730" t="s">
        <v>254</v>
      </c>
      <c r="O6" s="731"/>
      <c r="P6" s="233">
        <v>9</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569</v>
      </c>
      <c r="F8" s="724"/>
      <c r="G8" s="725"/>
      <c r="H8" s="725"/>
      <c r="I8" s="725"/>
      <c r="J8" s="725"/>
      <c r="K8" s="725"/>
      <c r="L8" s="726"/>
      <c r="M8" s="718"/>
      <c r="N8" s="730" t="s">
        <v>204</v>
      </c>
      <c r="O8" s="731"/>
      <c r="P8" s="203" t="s">
        <v>569</v>
      </c>
      <c r="Q8" s="724"/>
      <c r="R8" s="725"/>
      <c r="S8" s="725"/>
      <c r="T8" s="725"/>
      <c r="U8" s="725"/>
      <c r="V8" s="725"/>
      <c r="W8" s="726"/>
    </row>
    <row r="9" spans="2:23" s="29" customFormat="1" ht="25.5" customHeight="1" x14ac:dyDescent="0.15">
      <c r="B9" s="732" t="s">
        <v>206</v>
      </c>
      <c r="C9" s="733"/>
      <c r="D9" s="734"/>
      <c r="E9" s="232" t="s">
        <v>406</v>
      </c>
      <c r="F9" s="724"/>
      <c r="G9" s="725"/>
      <c r="H9" s="725"/>
      <c r="I9" s="725"/>
      <c r="J9" s="725"/>
      <c r="K9" s="725"/>
      <c r="L9" s="726"/>
      <c r="M9" s="732" t="s">
        <v>206</v>
      </c>
      <c r="N9" s="733"/>
      <c r="O9" s="734"/>
      <c r="P9" s="232" t="s">
        <v>406</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553</v>
      </c>
      <c r="Q12" s="724"/>
      <c r="R12" s="725"/>
      <c r="S12" s="725"/>
      <c r="T12" s="725"/>
      <c r="U12" s="725"/>
      <c r="V12" s="725"/>
      <c r="W12" s="726"/>
    </row>
    <row r="13" spans="2:23" s="29" customFormat="1" ht="25.5" customHeight="1" x14ac:dyDescent="0.15">
      <c r="B13" s="701" t="s">
        <v>258</v>
      </c>
      <c r="C13" s="701"/>
      <c r="D13" s="701"/>
      <c r="E13" s="714" t="s">
        <v>615</v>
      </c>
      <c r="F13" s="715"/>
      <c r="G13" s="716"/>
      <c r="H13" s="701" t="s">
        <v>259</v>
      </c>
      <c r="I13" s="701"/>
      <c r="J13" s="702" t="s">
        <v>670</v>
      </c>
      <c r="K13" s="702"/>
      <c r="L13" s="702"/>
      <c r="M13" s="701" t="s">
        <v>258</v>
      </c>
      <c r="N13" s="701"/>
      <c r="O13" s="701"/>
      <c r="P13" s="714" t="s">
        <v>616</v>
      </c>
      <c r="Q13" s="715"/>
      <c r="R13" s="716"/>
      <c r="S13" s="701" t="s">
        <v>259</v>
      </c>
      <c r="T13" s="701"/>
      <c r="U13" s="702" t="s">
        <v>670</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687</v>
      </c>
      <c r="F15" s="696"/>
      <c r="G15" s="696"/>
      <c r="H15" s="696"/>
      <c r="I15" s="696"/>
      <c r="J15" s="696"/>
      <c r="K15" s="696"/>
      <c r="L15" s="697"/>
      <c r="M15" s="694" t="s">
        <v>262</v>
      </c>
      <c r="N15" s="694"/>
      <c r="O15" s="694"/>
      <c r="P15" s="695" t="s">
        <v>671</v>
      </c>
      <c r="Q15" s="696"/>
      <c r="R15" s="696"/>
      <c r="S15" s="696"/>
      <c r="T15" s="696"/>
      <c r="U15" s="696"/>
      <c r="V15" s="696"/>
      <c r="W15" s="697"/>
    </row>
    <row r="16" spans="2:23" s="29" customFormat="1" ht="25.5" customHeight="1" x14ac:dyDescent="0.15">
      <c r="B16" s="720" t="s">
        <v>252</v>
      </c>
      <c r="C16" s="720" t="s">
        <v>253</v>
      </c>
      <c r="D16" s="720"/>
      <c r="E16" s="203">
        <v>8</v>
      </c>
      <c r="F16" s="721"/>
      <c r="G16" s="722"/>
      <c r="H16" s="722"/>
      <c r="I16" s="722"/>
      <c r="J16" s="722"/>
      <c r="K16" s="722"/>
      <c r="L16" s="723"/>
      <c r="M16" s="720" t="s">
        <v>252</v>
      </c>
      <c r="N16" s="720" t="s">
        <v>253</v>
      </c>
      <c r="O16" s="720"/>
      <c r="P16" s="203">
        <v>8</v>
      </c>
      <c r="Q16" s="724"/>
      <c r="R16" s="725"/>
      <c r="S16" s="725"/>
      <c r="T16" s="725"/>
      <c r="U16" s="725"/>
      <c r="V16" s="725"/>
      <c r="W16" s="726"/>
    </row>
    <row r="17" spans="2:24" s="29" customFormat="1" ht="25.5" customHeight="1" x14ac:dyDescent="0.15">
      <c r="B17" s="720"/>
      <c r="C17" s="720" t="s">
        <v>254</v>
      </c>
      <c r="D17" s="720"/>
      <c r="E17" s="233">
        <v>1</v>
      </c>
      <c r="F17" s="724"/>
      <c r="G17" s="725"/>
      <c r="H17" s="725"/>
      <c r="I17" s="725"/>
      <c r="J17" s="725"/>
      <c r="K17" s="725"/>
      <c r="L17" s="726"/>
      <c r="M17" s="720"/>
      <c r="N17" s="720" t="s">
        <v>254</v>
      </c>
      <c r="O17" s="720"/>
      <c r="P17" s="233">
        <v>2</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543</v>
      </c>
      <c r="F19" s="724"/>
      <c r="G19" s="725"/>
      <c r="H19" s="725"/>
      <c r="I19" s="725"/>
      <c r="J19" s="725"/>
      <c r="K19" s="725"/>
      <c r="L19" s="726"/>
      <c r="M19" s="720"/>
      <c r="N19" s="720" t="s">
        <v>204</v>
      </c>
      <c r="O19" s="720"/>
      <c r="P19" s="203" t="s">
        <v>592</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609</v>
      </c>
      <c r="F24" s="715"/>
      <c r="G24" s="716"/>
      <c r="H24" s="701" t="s">
        <v>259</v>
      </c>
      <c r="I24" s="701"/>
      <c r="J24" s="714" t="s">
        <v>693</v>
      </c>
      <c r="K24" s="715"/>
      <c r="L24" s="716"/>
      <c r="M24" s="701" t="s">
        <v>258</v>
      </c>
      <c r="N24" s="701"/>
      <c r="O24" s="701"/>
      <c r="P24" s="714" t="s">
        <v>617</v>
      </c>
      <c r="Q24" s="715"/>
      <c r="R24" s="716"/>
      <c r="S24" s="701" t="s">
        <v>259</v>
      </c>
      <c r="T24" s="701"/>
      <c r="U24" s="702" t="s">
        <v>690</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649</v>
      </c>
      <c r="F26" s="696"/>
      <c r="G26" s="696"/>
      <c r="H26" s="696"/>
      <c r="I26" s="696"/>
      <c r="J26" s="696"/>
      <c r="K26" s="696"/>
      <c r="L26" s="697"/>
      <c r="M26" s="694" t="s">
        <v>262</v>
      </c>
      <c r="N26" s="694"/>
      <c r="O26" s="694"/>
      <c r="P26" s="695" t="s">
        <v>658</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FC1699C5-89ED-41BF-ABBE-534E58EC7255}"/>
    <dataValidation type="list" allowBlank="1" showInputMessage="1" showErrorMessage="1" sqref="E8 E19 P8 P19" xr:uid="{1BCB0E3B-3506-4075-AA02-2780D97592E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DE0873-58F6-49D4-B2E9-641C8E29899F}">
          <x14:formula1>
            <xm:f>'(参考)リスト'!$F$16:$F$21</xm:f>
          </x14:formula1>
          <xm:sqref>E11:E12 E22:E23 P11:P12 P22:P23</xm:sqref>
        </x14:dataValidation>
        <x14:dataValidation type="list" allowBlank="1" showInputMessage="1" showErrorMessage="1" xr:uid="{A94BE54E-84E3-46BF-9DD4-3A08555CBF9A}">
          <x14:formula1>
            <xm:f>'(参考)リスト'!$D$16:$D$18</xm:f>
          </x14:formula1>
          <xm:sqref>E10 E21 P10 P21</xm:sqref>
        </x14:dataValidation>
        <x14:dataValidation type="list" allowBlank="1" showInputMessage="1" showErrorMessage="1" xr:uid="{9632E743-4ED6-4EA0-B5CE-FB1814B57C9E}">
          <x14:formula1>
            <xm:f>'(参考)リスト'!$E$16:$E$27</xm:f>
          </x14:formula1>
          <xm:sqref>E9 E20 P9 P20</xm:sqref>
        </x14:dataValidation>
        <x14:dataValidation type="list" allowBlank="1" showInputMessage="1" showErrorMessage="1" xr:uid="{0DE13D4A-20CC-45C9-90F9-2EC8B95AC3C1}">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C1D3-3B3D-4BCC-84A7-5F206481C4F8}">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8</v>
      </c>
      <c r="F5" s="721"/>
      <c r="G5" s="722"/>
      <c r="H5" s="722"/>
      <c r="I5" s="722"/>
      <c r="J5" s="722"/>
      <c r="K5" s="722"/>
      <c r="L5" s="723"/>
      <c r="M5" s="717" t="s">
        <v>252</v>
      </c>
      <c r="N5" s="730" t="s">
        <v>253</v>
      </c>
      <c r="O5" s="731"/>
      <c r="P5" s="203">
        <v>9</v>
      </c>
      <c r="Q5" s="724"/>
      <c r="R5" s="725"/>
      <c r="S5" s="725"/>
      <c r="T5" s="725"/>
      <c r="U5" s="725"/>
      <c r="V5" s="725"/>
      <c r="W5" s="726"/>
    </row>
    <row r="6" spans="2:23" s="29" customFormat="1" ht="25.5" customHeight="1" x14ac:dyDescent="0.15">
      <c r="B6" s="719"/>
      <c r="C6" s="730" t="s">
        <v>254</v>
      </c>
      <c r="D6" s="731"/>
      <c r="E6" s="233">
        <v>3</v>
      </c>
      <c r="F6" s="724"/>
      <c r="G6" s="725"/>
      <c r="H6" s="725"/>
      <c r="I6" s="725"/>
      <c r="J6" s="725"/>
      <c r="K6" s="725"/>
      <c r="L6" s="726"/>
      <c r="M6" s="719"/>
      <c r="N6" s="730" t="s">
        <v>254</v>
      </c>
      <c r="O6" s="731"/>
      <c r="P6" s="233">
        <v>1</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560</v>
      </c>
      <c r="F8" s="724"/>
      <c r="G8" s="725"/>
      <c r="H8" s="725"/>
      <c r="I8" s="725"/>
      <c r="J8" s="725"/>
      <c r="K8" s="725"/>
      <c r="L8" s="726"/>
      <c r="M8" s="718"/>
      <c r="N8" s="730" t="s">
        <v>204</v>
      </c>
      <c r="O8" s="731"/>
      <c r="P8" s="203" t="s">
        <v>543</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609</v>
      </c>
      <c r="F13" s="715"/>
      <c r="G13" s="716"/>
      <c r="H13" s="701" t="s">
        <v>259</v>
      </c>
      <c r="I13" s="701"/>
      <c r="J13" s="702" t="s">
        <v>693</v>
      </c>
      <c r="K13" s="702"/>
      <c r="L13" s="702"/>
      <c r="M13" s="701" t="s">
        <v>258</v>
      </c>
      <c r="N13" s="701"/>
      <c r="O13" s="701"/>
      <c r="P13" s="714" t="s">
        <v>619</v>
      </c>
      <c r="Q13" s="715"/>
      <c r="R13" s="716"/>
      <c r="S13" s="701" t="s">
        <v>259</v>
      </c>
      <c r="T13" s="701"/>
      <c r="U13" s="702" t="s">
        <v>698</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649</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9</v>
      </c>
      <c r="F16" s="721"/>
      <c r="G16" s="722"/>
      <c r="H16" s="722"/>
      <c r="I16" s="722"/>
      <c r="J16" s="722"/>
      <c r="K16" s="722"/>
      <c r="L16" s="723"/>
      <c r="M16" s="720" t="s">
        <v>252</v>
      </c>
      <c r="N16" s="720" t="s">
        <v>253</v>
      </c>
      <c r="O16" s="720"/>
      <c r="P16" s="203">
        <v>9</v>
      </c>
      <c r="Q16" s="724"/>
      <c r="R16" s="725"/>
      <c r="S16" s="725"/>
      <c r="T16" s="725"/>
      <c r="U16" s="725"/>
      <c r="V16" s="725"/>
      <c r="W16" s="726"/>
    </row>
    <row r="17" spans="2:24" s="29" customFormat="1" ht="25.5" customHeight="1" x14ac:dyDescent="0.15">
      <c r="B17" s="720"/>
      <c r="C17" s="720" t="s">
        <v>254</v>
      </c>
      <c r="D17" s="720"/>
      <c r="E17" s="233">
        <v>2</v>
      </c>
      <c r="F17" s="724"/>
      <c r="G17" s="725"/>
      <c r="H17" s="725"/>
      <c r="I17" s="725"/>
      <c r="J17" s="725"/>
      <c r="K17" s="725"/>
      <c r="L17" s="726"/>
      <c r="M17" s="720"/>
      <c r="N17" s="720" t="s">
        <v>254</v>
      </c>
      <c r="O17" s="720"/>
      <c r="P17" s="233">
        <v>3</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551</v>
      </c>
      <c r="F19" s="724"/>
      <c r="G19" s="725"/>
      <c r="H19" s="725"/>
      <c r="I19" s="725"/>
      <c r="J19" s="725"/>
      <c r="K19" s="725"/>
      <c r="L19" s="726"/>
      <c r="M19" s="720"/>
      <c r="N19" s="720" t="s">
        <v>204</v>
      </c>
      <c r="O19" s="720"/>
      <c r="P19" s="203" t="s">
        <v>560</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574</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573</v>
      </c>
      <c r="F24" s="715"/>
      <c r="G24" s="716"/>
      <c r="H24" s="701" t="s">
        <v>259</v>
      </c>
      <c r="I24" s="701"/>
      <c r="J24" s="714" t="s">
        <v>664</v>
      </c>
      <c r="K24" s="715"/>
      <c r="L24" s="716"/>
      <c r="M24" s="701" t="s">
        <v>258</v>
      </c>
      <c r="N24" s="701"/>
      <c r="O24" s="701"/>
      <c r="P24" s="714" t="s">
        <v>609</v>
      </c>
      <c r="Q24" s="715"/>
      <c r="R24" s="716"/>
      <c r="S24" s="701" t="s">
        <v>259</v>
      </c>
      <c r="T24" s="701"/>
      <c r="U24" s="702" t="s">
        <v>693</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665</v>
      </c>
      <c r="F26" s="696"/>
      <c r="G26" s="696"/>
      <c r="H26" s="696"/>
      <c r="I26" s="696"/>
      <c r="J26" s="696"/>
      <c r="K26" s="696"/>
      <c r="L26" s="697"/>
      <c r="M26" s="694" t="s">
        <v>262</v>
      </c>
      <c r="N26" s="694"/>
      <c r="O26" s="694"/>
      <c r="P26" s="695" t="s">
        <v>649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D1AFEABE-9FC0-4D2D-9534-779D9D067AFC}"/>
    <dataValidation type="list" allowBlank="1" showInputMessage="1" showErrorMessage="1" sqref="E8 E19 P8 P19" xr:uid="{7DDDDA34-93D8-4A0F-8E00-80AD89D0A6C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91C2FD-E03A-49F9-9596-9124136C1639}">
          <x14:formula1>
            <xm:f>'(参考)リスト'!$F$16:$F$21</xm:f>
          </x14:formula1>
          <xm:sqref>E11:E12 E22:E23 P11:P12 P22:P23</xm:sqref>
        </x14:dataValidation>
        <x14:dataValidation type="list" allowBlank="1" showInputMessage="1" showErrorMessage="1" xr:uid="{C73AFC56-8DB6-4C78-B22B-4DF436514F57}">
          <x14:formula1>
            <xm:f>'(参考)リスト'!$D$16:$D$18</xm:f>
          </x14:formula1>
          <xm:sqref>E10 E21 P10 P21</xm:sqref>
        </x14:dataValidation>
        <x14:dataValidation type="list" allowBlank="1" showInputMessage="1" showErrorMessage="1" xr:uid="{3EF49AF5-BB3B-46FB-904D-36A3D8888D6C}">
          <x14:formula1>
            <xm:f>'(参考)リスト'!$E$16:$E$27</xm:f>
          </x14:formula1>
          <xm:sqref>E9 E20 P9 P20</xm:sqref>
        </x14:dataValidation>
        <x14:dataValidation type="list" allowBlank="1" showInputMessage="1" showErrorMessage="1" xr:uid="{5402EE66-6B03-4F64-BFDE-6C48368A905D}">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F15D9-E08E-4631-86FE-556144ABDAC8}">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9</v>
      </c>
      <c r="F5" s="721"/>
      <c r="G5" s="722"/>
      <c r="H5" s="722"/>
      <c r="I5" s="722"/>
      <c r="J5" s="722"/>
      <c r="K5" s="722"/>
      <c r="L5" s="723"/>
      <c r="M5" s="717" t="s">
        <v>252</v>
      </c>
      <c r="N5" s="730" t="s">
        <v>253</v>
      </c>
      <c r="O5" s="731"/>
      <c r="P5" s="203">
        <v>9</v>
      </c>
      <c r="Q5" s="724"/>
      <c r="R5" s="725"/>
      <c r="S5" s="725"/>
      <c r="T5" s="725"/>
      <c r="U5" s="725"/>
      <c r="V5" s="725"/>
      <c r="W5" s="726"/>
    </row>
    <row r="6" spans="2:23" s="29" customFormat="1" ht="25.5" customHeight="1" x14ac:dyDescent="0.15">
      <c r="B6" s="719"/>
      <c r="C6" s="730" t="s">
        <v>254</v>
      </c>
      <c r="D6" s="731"/>
      <c r="E6" s="233">
        <v>4</v>
      </c>
      <c r="F6" s="724"/>
      <c r="G6" s="725"/>
      <c r="H6" s="725"/>
      <c r="I6" s="725"/>
      <c r="J6" s="725"/>
      <c r="K6" s="725"/>
      <c r="L6" s="726"/>
      <c r="M6" s="719"/>
      <c r="N6" s="730" t="s">
        <v>254</v>
      </c>
      <c r="O6" s="731"/>
      <c r="P6" s="233">
        <v>5</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563</v>
      </c>
      <c r="Q7" s="724"/>
      <c r="R7" s="725"/>
      <c r="S7" s="725"/>
      <c r="T7" s="725"/>
      <c r="U7" s="725"/>
      <c r="V7" s="725"/>
      <c r="W7" s="726"/>
    </row>
    <row r="8" spans="2:23" s="29" customFormat="1" ht="25.5" customHeight="1" x14ac:dyDescent="0.15">
      <c r="B8" s="718"/>
      <c r="C8" s="730" t="s">
        <v>204</v>
      </c>
      <c r="D8" s="731"/>
      <c r="E8" s="203" t="s">
        <v>620</v>
      </c>
      <c r="F8" s="724"/>
      <c r="G8" s="725"/>
      <c r="H8" s="725"/>
      <c r="I8" s="725"/>
      <c r="J8" s="725"/>
      <c r="K8" s="725"/>
      <c r="L8" s="726"/>
      <c r="M8" s="718"/>
      <c r="N8" s="730" t="s">
        <v>204</v>
      </c>
      <c r="O8" s="731"/>
      <c r="P8" s="203" t="s">
        <v>611</v>
      </c>
      <c r="Q8" s="724"/>
      <c r="R8" s="725"/>
      <c r="S8" s="725"/>
      <c r="T8" s="725"/>
      <c r="U8" s="725"/>
      <c r="V8" s="725"/>
      <c r="W8" s="726"/>
    </row>
    <row r="9" spans="2:23" s="29" customFormat="1" ht="25.5" customHeight="1" x14ac:dyDescent="0.15">
      <c r="B9" s="732" t="s">
        <v>206</v>
      </c>
      <c r="C9" s="733"/>
      <c r="D9" s="734"/>
      <c r="E9" s="232" t="s">
        <v>442</v>
      </c>
      <c r="F9" s="724"/>
      <c r="G9" s="725"/>
      <c r="H9" s="725"/>
      <c r="I9" s="725"/>
      <c r="J9" s="725"/>
      <c r="K9" s="725"/>
      <c r="L9" s="726"/>
      <c r="M9" s="732" t="s">
        <v>206</v>
      </c>
      <c r="N9" s="733"/>
      <c r="O9" s="734"/>
      <c r="P9" s="232" t="s">
        <v>448</v>
      </c>
      <c r="Q9" s="724"/>
      <c r="R9" s="725"/>
      <c r="S9" s="725"/>
      <c r="T9" s="725"/>
      <c r="U9" s="725"/>
      <c r="V9" s="725"/>
      <c r="W9" s="726"/>
    </row>
    <row r="10" spans="2:23" s="29" customFormat="1" ht="25.5" customHeight="1" x14ac:dyDescent="0.15">
      <c r="B10" s="717" t="s">
        <v>256</v>
      </c>
      <c r="C10" s="732" t="s">
        <v>257</v>
      </c>
      <c r="D10" s="734"/>
      <c r="E10" s="233" t="s">
        <v>442</v>
      </c>
      <c r="F10" s="724"/>
      <c r="G10" s="725"/>
      <c r="H10" s="725"/>
      <c r="I10" s="725"/>
      <c r="J10" s="725"/>
      <c r="K10" s="725"/>
      <c r="L10" s="726"/>
      <c r="M10" s="717" t="s">
        <v>256</v>
      </c>
      <c r="N10" s="732" t="s">
        <v>257</v>
      </c>
      <c r="O10" s="734"/>
      <c r="P10" s="233"/>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c r="Q11" s="724"/>
      <c r="R11" s="725"/>
      <c r="S11" s="725"/>
      <c r="T11" s="725"/>
      <c r="U11" s="725"/>
      <c r="V11" s="725"/>
      <c r="W11" s="726"/>
    </row>
    <row r="12" spans="2:23" s="29" customFormat="1" ht="25.5" customHeight="1" x14ac:dyDescent="0.15">
      <c r="B12" s="719"/>
      <c r="C12" s="694" t="s">
        <v>216</v>
      </c>
      <c r="D12" s="694"/>
      <c r="E12" s="209" t="s">
        <v>554</v>
      </c>
      <c r="F12" s="727"/>
      <c r="G12" s="728"/>
      <c r="H12" s="728"/>
      <c r="I12" s="728"/>
      <c r="J12" s="728"/>
      <c r="K12" s="728"/>
      <c r="L12" s="729"/>
      <c r="M12" s="719"/>
      <c r="N12" s="694" t="s">
        <v>216</v>
      </c>
      <c r="O12" s="694"/>
      <c r="P12" s="209"/>
      <c r="Q12" s="724"/>
      <c r="R12" s="725"/>
      <c r="S12" s="725"/>
      <c r="T12" s="725"/>
      <c r="U12" s="725"/>
      <c r="V12" s="725"/>
      <c r="W12" s="726"/>
    </row>
    <row r="13" spans="2:23" s="29" customFormat="1" ht="25.5" customHeight="1" x14ac:dyDescent="0.15">
      <c r="B13" s="701" t="s">
        <v>258</v>
      </c>
      <c r="C13" s="701"/>
      <c r="D13" s="701"/>
      <c r="E13" s="714" t="s">
        <v>621</v>
      </c>
      <c r="F13" s="715"/>
      <c r="G13" s="716"/>
      <c r="H13" s="701" t="s">
        <v>259</v>
      </c>
      <c r="I13" s="701"/>
      <c r="J13" s="702" t="s">
        <v>699</v>
      </c>
      <c r="K13" s="702"/>
      <c r="L13" s="702"/>
      <c r="M13" s="701" t="s">
        <v>258</v>
      </c>
      <c r="N13" s="701"/>
      <c r="O13" s="701"/>
      <c r="P13" s="714" t="s">
        <v>623</v>
      </c>
      <c r="Q13" s="715"/>
      <c r="R13" s="716"/>
      <c r="S13" s="701" t="s">
        <v>259</v>
      </c>
      <c r="T13" s="701"/>
      <c r="U13" s="702" t="s">
        <v>701</v>
      </c>
      <c r="V13" s="702"/>
      <c r="W13" s="702"/>
    </row>
    <row r="14" spans="2:23" s="29" customFormat="1" ht="25.5" customHeight="1" x14ac:dyDescent="0.15">
      <c r="B14" s="703" t="s">
        <v>260</v>
      </c>
      <c r="C14" s="703"/>
      <c r="D14" s="703"/>
      <c r="E14" s="704" t="s">
        <v>622</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700</v>
      </c>
      <c r="F15" s="696"/>
      <c r="G15" s="696"/>
      <c r="H15" s="696"/>
      <c r="I15" s="696"/>
      <c r="J15" s="696"/>
      <c r="K15" s="696"/>
      <c r="L15" s="697"/>
      <c r="M15" s="694" t="s">
        <v>262</v>
      </c>
      <c r="N15" s="694"/>
      <c r="O15" s="694"/>
      <c r="P15" s="695" t="s">
        <v>696</v>
      </c>
      <c r="Q15" s="696"/>
      <c r="R15" s="696"/>
      <c r="S15" s="696"/>
      <c r="T15" s="696"/>
      <c r="U15" s="696"/>
      <c r="V15" s="696"/>
      <c r="W15" s="697"/>
    </row>
    <row r="16" spans="2:23" s="29" customFormat="1" ht="25.5" customHeight="1" x14ac:dyDescent="0.15">
      <c r="B16" s="720" t="s">
        <v>252</v>
      </c>
      <c r="C16" s="720" t="s">
        <v>253</v>
      </c>
      <c r="D16" s="720"/>
      <c r="E16" s="203">
        <v>9</v>
      </c>
      <c r="F16" s="721"/>
      <c r="G16" s="722"/>
      <c r="H16" s="722"/>
      <c r="I16" s="722"/>
      <c r="J16" s="722"/>
      <c r="K16" s="722"/>
      <c r="L16" s="723"/>
      <c r="M16" s="720" t="s">
        <v>252</v>
      </c>
      <c r="N16" s="720" t="s">
        <v>253</v>
      </c>
      <c r="O16" s="720"/>
      <c r="P16" s="203">
        <v>9</v>
      </c>
      <c r="Q16" s="724"/>
      <c r="R16" s="725"/>
      <c r="S16" s="725"/>
      <c r="T16" s="725"/>
      <c r="U16" s="725"/>
      <c r="V16" s="725"/>
      <c r="W16" s="726"/>
    </row>
    <row r="17" spans="2:24" s="29" customFormat="1" ht="25.5" customHeight="1" x14ac:dyDescent="0.15">
      <c r="B17" s="720"/>
      <c r="C17" s="720" t="s">
        <v>254</v>
      </c>
      <c r="D17" s="720"/>
      <c r="E17" s="233">
        <v>6</v>
      </c>
      <c r="F17" s="724"/>
      <c r="G17" s="725"/>
      <c r="H17" s="725"/>
      <c r="I17" s="725"/>
      <c r="J17" s="725"/>
      <c r="K17" s="725"/>
      <c r="L17" s="726"/>
      <c r="M17" s="720"/>
      <c r="N17" s="720" t="s">
        <v>254</v>
      </c>
      <c r="O17" s="720"/>
      <c r="P17" s="233">
        <v>7</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583</v>
      </c>
      <c r="F19" s="724"/>
      <c r="G19" s="725"/>
      <c r="H19" s="725"/>
      <c r="I19" s="725"/>
      <c r="J19" s="725"/>
      <c r="K19" s="725"/>
      <c r="L19" s="726"/>
      <c r="M19" s="720"/>
      <c r="N19" s="720" t="s">
        <v>204</v>
      </c>
      <c r="O19" s="720"/>
      <c r="P19" s="203" t="s">
        <v>595</v>
      </c>
      <c r="Q19" s="724"/>
      <c r="R19" s="725"/>
      <c r="S19" s="725"/>
      <c r="T19" s="725"/>
      <c r="U19" s="725"/>
      <c r="V19" s="725"/>
      <c r="W19" s="726"/>
    </row>
    <row r="20" spans="2:24" s="29" customFormat="1" ht="25.5" customHeight="1" x14ac:dyDescent="0.15">
      <c r="B20" s="694" t="s">
        <v>206</v>
      </c>
      <c r="C20" s="694"/>
      <c r="D20" s="694"/>
      <c r="E20" s="232" t="s">
        <v>442</v>
      </c>
      <c r="F20" s="724"/>
      <c r="G20" s="725"/>
      <c r="H20" s="725"/>
      <c r="I20" s="725"/>
      <c r="J20" s="725"/>
      <c r="K20" s="725"/>
      <c r="L20" s="726"/>
      <c r="M20" s="694" t="s">
        <v>206</v>
      </c>
      <c r="N20" s="694"/>
      <c r="O20" s="694"/>
      <c r="P20" s="232" t="s">
        <v>442</v>
      </c>
      <c r="Q20" s="724"/>
      <c r="R20" s="725"/>
      <c r="S20" s="725"/>
      <c r="T20" s="725"/>
      <c r="U20" s="725"/>
      <c r="V20" s="725"/>
      <c r="W20" s="726"/>
    </row>
    <row r="21" spans="2:24" s="29" customFormat="1" ht="25.5" customHeight="1" x14ac:dyDescent="0.15">
      <c r="B21" s="717" t="s">
        <v>256</v>
      </c>
      <c r="C21" s="694" t="s">
        <v>257</v>
      </c>
      <c r="D21" s="694"/>
      <c r="E21" s="233" t="s">
        <v>442</v>
      </c>
      <c r="F21" s="724"/>
      <c r="G21" s="725"/>
      <c r="H21" s="725"/>
      <c r="I21" s="725"/>
      <c r="J21" s="725"/>
      <c r="K21" s="725"/>
      <c r="L21" s="726"/>
      <c r="M21" s="717" t="s">
        <v>256</v>
      </c>
      <c r="N21" s="694" t="s">
        <v>257</v>
      </c>
      <c r="O21" s="694"/>
      <c r="P21" s="233" t="s">
        <v>442</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624</v>
      </c>
      <c r="F24" s="715"/>
      <c r="G24" s="716"/>
      <c r="H24" s="701" t="s">
        <v>259</v>
      </c>
      <c r="I24" s="701"/>
      <c r="J24" s="714" t="s">
        <v>670</v>
      </c>
      <c r="K24" s="715"/>
      <c r="L24" s="716"/>
      <c r="M24" s="701" t="s">
        <v>258</v>
      </c>
      <c r="N24" s="701"/>
      <c r="O24" s="701"/>
      <c r="P24" s="714" t="s">
        <v>625</v>
      </c>
      <c r="Q24" s="715"/>
      <c r="R24" s="716"/>
      <c r="S24" s="701" t="s">
        <v>259</v>
      </c>
      <c r="T24" s="701"/>
      <c r="U24" s="702" t="s">
        <v>670</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689</v>
      </c>
      <c r="F26" s="696"/>
      <c r="G26" s="696"/>
      <c r="H26" s="696"/>
      <c r="I26" s="696"/>
      <c r="J26" s="696"/>
      <c r="K26" s="696"/>
      <c r="L26" s="697"/>
      <c r="M26" s="694" t="s">
        <v>262</v>
      </c>
      <c r="N26" s="694"/>
      <c r="O26" s="694"/>
      <c r="P26" s="695" t="s">
        <v>689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8222BD89-E7CC-41C0-8355-C662A07309C7}"/>
    <dataValidation type="list" allowBlank="1" showInputMessage="1" showErrorMessage="1" sqref="E8 E19 P8 P19" xr:uid="{130C182D-2CA9-4E26-BD89-DFE43E30D37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9E9EDD-6352-4A80-AE39-0A06B30A3929}">
          <x14:formula1>
            <xm:f>'(参考)リスト'!$F$16:$F$21</xm:f>
          </x14:formula1>
          <xm:sqref>E11:E12 E22:E23 P11:P12 P22:P23</xm:sqref>
        </x14:dataValidation>
        <x14:dataValidation type="list" allowBlank="1" showInputMessage="1" showErrorMessage="1" xr:uid="{7BBC27BF-48C2-48B1-877B-E92D50A976BF}">
          <x14:formula1>
            <xm:f>'(参考)リスト'!$D$16:$D$18</xm:f>
          </x14:formula1>
          <xm:sqref>E10 E21 P10 P21</xm:sqref>
        </x14:dataValidation>
        <x14:dataValidation type="list" allowBlank="1" showInputMessage="1" showErrorMessage="1" xr:uid="{68D3A103-1A0C-4ABC-810C-C4EB85031B95}">
          <x14:formula1>
            <xm:f>'(参考)リスト'!$E$16:$E$27</xm:f>
          </x14:formula1>
          <xm:sqref>E9 E20 P9 P20</xm:sqref>
        </x14:dataValidation>
        <x14:dataValidation type="list" allowBlank="1" showInputMessage="1" showErrorMessage="1" xr:uid="{88215AA4-9C44-40B8-A410-DBF14837AEA0}">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CF56-28F5-4B01-9ED9-53BE334A0BD0}">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10</v>
      </c>
      <c r="F5" s="721"/>
      <c r="G5" s="722"/>
      <c r="H5" s="722"/>
      <c r="I5" s="722"/>
      <c r="J5" s="722"/>
      <c r="K5" s="722"/>
      <c r="L5" s="723"/>
      <c r="M5" s="717" t="s">
        <v>252</v>
      </c>
      <c r="N5" s="730" t="s">
        <v>253</v>
      </c>
      <c r="O5" s="731"/>
      <c r="P5" s="203">
        <v>10</v>
      </c>
      <c r="Q5" s="724"/>
      <c r="R5" s="725"/>
      <c r="S5" s="725"/>
      <c r="T5" s="725"/>
      <c r="U5" s="725"/>
      <c r="V5" s="725"/>
      <c r="W5" s="726"/>
    </row>
    <row r="6" spans="2:23" s="29" customFormat="1" ht="25.5" customHeight="1" x14ac:dyDescent="0.15">
      <c r="B6" s="719"/>
      <c r="C6" s="730" t="s">
        <v>254</v>
      </c>
      <c r="D6" s="731"/>
      <c r="E6" s="233">
        <v>1</v>
      </c>
      <c r="F6" s="724"/>
      <c r="G6" s="725"/>
      <c r="H6" s="725"/>
      <c r="I6" s="725"/>
      <c r="J6" s="725"/>
      <c r="K6" s="725"/>
      <c r="L6" s="726"/>
      <c r="M6" s="719"/>
      <c r="N6" s="730" t="s">
        <v>254</v>
      </c>
      <c r="O6" s="731"/>
      <c r="P6" s="233">
        <v>2</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569</v>
      </c>
      <c r="F8" s="724"/>
      <c r="G8" s="725"/>
      <c r="H8" s="725"/>
      <c r="I8" s="725"/>
      <c r="J8" s="725"/>
      <c r="K8" s="725"/>
      <c r="L8" s="726"/>
      <c r="M8" s="718"/>
      <c r="N8" s="730" t="s">
        <v>204</v>
      </c>
      <c r="O8" s="731"/>
      <c r="P8" s="203" t="s">
        <v>543</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574</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626</v>
      </c>
      <c r="F13" s="715"/>
      <c r="G13" s="716"/>
      <c r="H13" s="701" t="s">
        <v>259</v>
      </c>
      <c r="I13" s="701"/>
      <c r="J13" s="702" t="s">
        <v>702</v>
      </c>
      <c r="K13" s="702"/>
      <c r="L13" s="702"/>
      <c r="M13" s="701" t="s">
        <v>258</v>
      </c>
      <c r="N13" s="701"/>
      <c r="O13" s="701"/>
      <c r="P13" s="714" t="s">
        <v>627</v>
      </c>
      <c r="Q13" s="715"/>
      <c r="R13" s="716"/>
      <c r="S13" s="701" t="s">
        <v>259</v>
      </c>
      <c r="T13" s="701"/>
      <c r="U13" s="702" t="s">
        <v>704</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703</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10</v>
      </c>
      <c r="F16" s="721"/>
      <c r="G16" s="722"/>
      <c r="H16" s="722"/>
      <c r="I16" s="722"/>
      <c r="J16" s="722"/>
      <c r="K16" s="722"/>
      <c r="L16" s="723"/>
      <c r="M16" s="720" t="s">
        <v>252</v>
      </c>
      <c r="N16" s="720" t="s">
        <v>253</v>
      </c>
      <c r="O16" s="720"/>
      <c r="P16" s="203">
        <v>10</v>
      </c>
      <c r="Q16" s="724"/>
      <c r="R16" s="725"/>
      <c r="S16" s="725"/>
      <c r="T16" s="725"/>
      <c r="U16" s="725"/>
      <c r="V16" s="725"/>
      <c r="W16" s="726"/>
    </row>
    <row r="17" spans="2:24" s="29" customFormat="1" ht="25.5" customHeight="1" x14ac:dyDescent="0.15">
      <c r="B17" s="720"/>
      <c r="C17" s="720" t="s">
        <v>254</v>
      </c>
      <c r="D17" s="720"/>
      <c r="E17" s="233">
        <v>3</v>
      </c>
      <c r="F17" s="724"/>
      <c r="G17" s="725"/>
      <c r="H17" s="725"/>
      <c r="I17" s="725"/>
      <c r="J17" s="725"/>
      <c r="K17" s="725"/>
      <c r="L17" s="726"/>
      <c r="M17" s="720"/>
      <c r="N17" s="720" t="s">
        <v>254</v>
      </c>
      <c r="O17" s="720"/>
      <c r="P17" s="233">
        <v>4</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583</v>
      </c>
      <c r="F19" s="724"/>
      <c r="G19" s="725"/>
      <c r="H19" s="725"/>
      <c r="I19" s="725"/>
      <c r="J19" s="725"/>
      <c r="K19" s="725"/>
      <c r="L19" s="726"/>
      <c r="M19" s="720"/>
      <c r="N19" s="720" t="s">
        <v>204</v>
      </c>
      <c r="O19" s="720"/>
      <c r="P19" s="203" t="s">
        <v>569</v>
      </c>
      <c r="Q19" s="724"/>
      <c r="R19" s="725"/>
      <c r="S19" s="725"/>
      <c r="T19" s="725"/>
      <c r="U19" s="725"/>
      <c r="V19" s="725"/>
      <c r="W19" s="726"/>
    </row>
    <row r="20" spans="2:24" s="29" customFormat="1" ht="25.5" customHeight="1" x14ac:dyDescent="0.15">
      <c r="B20" s="694" t="s">
        <v>206</v>
      </c>
      <c r="C20" s="694"/>
      <c r="D20" s="694"/>
      <c r="E20" s="232" t="s">
        <v>442</v>
      </c>
      <c r="F20" s="724"/>
      <c r="G20" s="725"/>
      <c r="H20" s="725"/>
      <c r="I20" s="725"/>
      <c r="J20" s="725"/>
      <c r="K20" s="725"/>
      <c r="L20" s="726"/>
      <c r="M20" s="694" t="s">
        <v>206</v>
      </c>
      <c r="N20" s="694"/>
      <c r="O20" s="694"/>
      <c r="P20" s="232" t="s">
        <v>423</v>
      </c>
      <c r="Q20" s="724"/>
      <c r="R20" s="725"/>
      <c r="S20" s="725"/>
      <c r="T20" s="725"/>
      <c r="U20" s="725"/>
      <c r="V20" s="725"/>
      <c r="W20" s="726"/>
    </row>
    <row r="21" spans="2:24" s="29" customFormat="1" ht="25.5" customHeight="1" x14ac:dyDescent="0.15">
      <c r="B21" s="717" t="s">
        <v>256</v>
      </c>
      <c r="C21" s="694" t="s">
        <v>257</v>
      </c>
      <c r="D21" s="694"/>
      <c r="E21" s="233" t="s">
        <v>442</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628</v>
      </c>
      <c r="F24" s="715"/>
      <c r="G24" s="716"/>
      <c r="H24" s="701" t="s">
        <v>259</v>
      </c>
      <c r="I24" s="701"/>
      <c r="J24" s="714" t="s">
        <v>705</v>
      </c>
      <c r="K24" s="715"/>
      <c r="L24" s="716"/>
      <c r="M24" s="701" t="s">
        <v>258</v>
      </c>
      <c r="N24" s="701"/>
      <c r="O24" s="701"/>
      <c r="P24" s="714" t="s">
        <v>630</v>
      </c>
      <c r="Q24" s="715"/>
      <c r="R24" s="716"/>
      <c r="S24" s="701" t="s">
        <v>259</v>
      </c>
      <c r="T24" s="701"/>
      <c r="U24" s="702" t="s">
        <v>706</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689</v>
      </c>
      <c r="F26" s="696"/>
      <c r="G26" s="696"/>
      <c r="H26" s="696"/>
      <c r="I26" s="696"/>
      <c r="J26" s="696"/>
      <c r="K26" s="696"/>
      <c r="L26" s="697"/>
      <c r="M26" s="694" t="s">
        <v>262</v>
      </c>
      <c r="N26" s="694"/>
      <c r="O26" s="694"/>
      <c r="P26" s="695" t="s">
        <v>656</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BF87064C-01F7-4A0E-829F-48A946789CEB}"/>
    <dataValidation type="list" allowBlank="1" showInputMessage="1" showErrorMessage="1" sqref="E8 E19 P8 P19" xr:uid="{3D6C3DC5-54DE-4CB8-8407-BD96ED7D84F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DCE2AB-64B6-4401-8619-89B992DC6CA4}">
          <x14:formula1>
            <xm:f>'(参考)リスト'!$F$16:$F$21</xm:f>
          </x14:formula1>
          <xm:sqref>E11:E12 E22:E23 P11:P12 P22:P23</xm:sqref>
        </x14:dataValidation>
        <x14:dataValidation type="list" allowBlank="1" showInputMessage="1" showErrorMessage="1" xr:uid="{AD4AFECF-BA0C-447D-AA16-17F82A046E50}">
          <x14:formula1>
            <xm:f>'(参考)リスト'!$D$16:$D$18</xm:f>
          </x14:formula1>
          <xm:sqref>E10 E21 P10 P21</xm:sqref>
        </x14:dataValidation>
        <x14:dataValidation type="list" allowBlank="1" showInputMessage="1" showErrorMessage="1" xr:uid="{417EB88C-E455-429D-B897-A5A418A959F5}">
          <x14:formula1>
            <xm:f>'(参考)リスト'!$E$16:$E$27</xm:f>
          </x14:formula1>
          <xm:sqref>E9 E20 P9 P20</xm:sqref>
        </x14:dataValidation>
        <x14:dataValidation type="list" allowBlank="1" showInputMessage="1" showErrorMessage="1" xr:uid="{6F0819EA-6C37-426D-9820-E1EC015B42DB}">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6DE17-2EC2-4474-8651-945F52B03E3E}">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10</v>
      </c>
      <c r="F5" s="721"/>
      <c r="G5" s="722"/>
      <c r="H5" s="722"/>
      <c r="I5" s="722"/>
      <c r="J5" s="722"/>
      <c r="K5" s="722"/>
      <c r="L5" s="723"/>
      <c r="M5" s="717" t="s">
        <v>252</v>
      </c>
      <c r="N5" s="730" t="s">
        <v>253</v>
      </c>
      <c r="O5" s="731"/>
      <c r="P5" s="203">
        <v>10</v>
      </c>
      <c r="Q5" s="724"/>
      <c r="R5" s="725"/>
      <c r="S5" s="725"/>
      <c r="T5" s="725"/>
      <c r="U5" s="725"/>
      <c r="V5" s="725"/>
      <c r="W5" s="726"/>
    </row>
    <row r="6" spans="2:23" s="29" customFormat="1" ht="25.5" customHeight="1" x14ac:dyDescent="0.15">
      <c r="B6" s="719"/>
      <c r="C6" s="730" t="s">
        <v>254</v>
      </c>
      <c r="D6" s="731"/>
      <c r="E6" s="233">
        <v>5</v>
      </c>
      <c r="F6" s="724"/>
      <c r="G6" s="725"/>
      <c r="H6" s="725"/>
      <c r="I6" s="725"/>
      <c r="J6" s="725"/>
      <c r="K6" s="725"/>
      <c r="L6" s="726"/>
      <c r="M6" s="719"/>
      <c r="N6" s="730" t="s">
        <v>254</v>
      </c>
      <c r="O6" s="731"/>
      <c r="P6" s="233">
        <v>6</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551</v>
      </c>
      <c r="F8" s="724"/>
      <c r="G8" s="725"/>
      <c r="H8" s="725"/>
      <c r="I8" s="725"/>
      <c r="J8" s="725"/>
      <c r="K8" s="725"/>
      <c r="L8" s="726"/>
      <c r="M8" s="718"/>
      <c r="N8" s="730" t="s">
        <v>204</v>
      </c>
      <c r="O8" s="731"/>
      <c r="P8" s="203" t="s">
        <v>560</v>
      </c>
      <c r="Q8" s="724"/>
      <c r="R8" s="725"/>
      <c r="S8" s="725"/>
      <c r="T8" s="725"/>
      <c r="U8" s="725"/>
      <c r="V8" s="725"/>
      <c r="W8" s="726"/>
    </row>
    <row r="9" spans="2:23" s="29" customFormat="1" ht="25.5" customHeight="1" x14ac:dyDescent="0.15">
      <c r="B9" s="732" t="s">
        <v>206</v>
      </c>
      <c r="C9" s="733"/>
      <c r="D9" s="734"/>
      <c r="E9" s="232" t="s">
        <v>448</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442</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554</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497</v>
      </c>
      <c r="F13" s="715"/>
      <c r="G13" s="716"/>
      <c r="H13" s="701" t="s">
        <v>259</v>
      </c>
      <c r="I13" s="701"/>
      <c r="J13" s="702" t="s">
        <v>707</v>
      </c>
      <c r="K13" s="702"/>
      <c r="L13" s="702"/>
      <c r="M13" s="701" t="s">
        <v>258</v>
      </c>
      <c r="N13" s="701"/>
      <c r="O13" s="701"/>
      <c r="P13" s="714" t="s">
        <v>627</v>
      </c>
      <c r="Q13" s="715"/>
      <c r="R13" s="716"/>
      <c r="S13" s="701" t="s">
        <v>259</v>
      </c>
      <c r="T13" s="701"/>
      <c r="U13" s="702" t="s">
        <v>704</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651</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10</v>
      </c>
      <c r="F16" s="721"/>
      <c r="G16" s="722"/>
      <c r="H16" s="722"/>
      <c r="I16" s="722"/>
      <c r="J16" s="722"/>
      <c r="K16" s="722"/>
      <c r="L16" s="723"/>
      <c r="M16" s="720" t="s">
        <v>252</v>
      </c>
      <c r="N16" s="720" t="s">
        <v>253</v>
      </c>
      <c r="O16" s="720"/>
      <c r="P16" s="203">
        <v>10</v>
      </c>
      <c r="Q16" s="724"/>
      <c r="R16" s="725"/>
      <c r="S16" s="725"/>
      <c r="T16" s="725"/>
      <c r="U16" s="725"/>
      <c r="V16" s="725"/>
      <c r="W16" s="726"/>
    </row>
    <row r="17" spans="2:24" s="29" customFormat="1" ht="25.5" customHeight="1" x14ac:dyDescent="0.15">
      <c r="B17" s="720"/>
      <c r="C17" s="720" t="s">
        <v>254</v>
      </c>
      <c r="D17" s="720"/>
      <c r="E17" s="233">
        <v>7</v>
      </c>
      <c r="F17" s="724"/>
      <c r="G17" s="725"/>
      <c r="H17" s="725"/>
      <c r="I17" s="725"/>
      <c r="J17" s="725"/>
      <c r="K17" s="725"/>
      <c r="L17" s="726"/>
      <c r="M17" s="720"/>
      <c r="N17" s="720" t="s">
        <v>254</v>
      </c>
      <c r="O17" s="720"/>
      <c r="P17" s="233">
        <v>8</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592</v>
      </c>
      <c r="F19" s="724"/>
      <c r="G19" s="725"/>
      <c r="H19" s="725"/>
      <c r="I19" s="725"/>
      <c r="J19" s="725"/>
      <c r="K19" s="725"/>
      <c r="L19" s="726"/>
      <c r="M19" s="720"/>
      <c r="N19" s="720" t="s">
        <v>204</v>
      </c>
      <c r="O19" s="720"/>
      <c r="P19" s="203" t="s">
        <v>561</v>
      </c>
      <c r="Q19" s="724"/>
      <c r="R19" s="725"/>
      <c r="S19" s="725"/>
      <c r="T19" s="725"/>
      <c r="U19" s="725"/>
      <c r="V19" s="725"/>
      <c r="W19" s="726"/>
    </row>
    <row r="20" spans="2:24" s="29" customFormat="1" ht="25.5" customHeight="1" x14ac:dyDescent="0.15">
      <c r="B20" s="694" t="s">
        <v>206</v>
      </c>
      <c r="C20" s="694"/>
      <c r="D20" s="694"/>
      <c r="E20" s="232" t="s">
        <v>448</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554</v>
      </c>
      <c r="F23" s="727"/>
      <c r="G23" s="728"/>
      <c r="H23" s="728"/>
      <c r="I23" s="728"/>
      <c r="J23" s="728"/>
      <c r="K23" s="728"/>
      <c r="L23" s="729"/>
      <c r="M23" s="719"/>
      <c r="N23" s="694" t="s">
        <v>216</v>
      </c>
      <c r="O23" s="694"/>
      <c r="P23" s="209" t="s">
        <v>574</v>
      </c>
      <c r="Q23" s="724"/>
      <c r="R23" s="725"/>
      <c r="S23" s="725"/>
      <c r="T23" s="725"/>
      <c r="U23" s="725"/>
      <c r="V23" s="725"/>
      <c r="W23" s="726"/>
    </row>
    <row r="24" spans="2:24" s="29" customFormat="1" ht="25.5" customHeight="1" x14ac:dyDescent="0.15">
      <c r="B24" s="701" t="s">
        <v>258</v>
      </c>
      <c r="C24" s="701"/>
      <c r="D24" s="701"/>
      <c r="E24" s="714" t="s">
        <v>562</v>
      </c>
      <c r="F24" s="715"/>
      <c r="G24" s="716"/>
      <c r="H24" s="701" t="s">
        <v>259</v>
      </c>
      <c r="I24" s="701"/>
      <c r="J24" s="714" t="s">
        <v>708</v>
      </c>
      <c r="K24" s="715"/>
      <c r="L24" s="716"/>
      <c r="M24" s="701" t="s">
        <v>258</v>
      </c>
      <c r="N24" s="701"/>
      <c r="O24" s="701"/>
      <c r="P24" s="714" t="s">
        <v>632</v>
      </c>
      <c r="Q24" s="715"/>
      <c r="R24" s="716"/>
      <c r="S24" s="701" t="s">
        <v>259</v>
      </c>
      <c r="T24" s="701"/>
      <c r="U24" s="702" t="s">
        <v>710</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709</v>
      </c>
      <c r="F26" s="696"/>
      <c r="G26" s="696"/>
      <c r="H26" s="696"/>
      <c r="I26" s="696"/>
      <c r="J26" s="696"/>
      <c r="K26" s="696"/>
      <c r="L26" s="697"/>
      <c r="M26" s="694" t="s">
        <v>262</v>
      </c>
      <c r="N26" s="694"/>
      <c r="O26" s="694"/>
      <c r="P26" s="695" t="s">
        <v>711</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6F8CC2A5-D0F0-43F5-A9F9-7AC9ED6E5CAB}"/>
    <dataValidation type="list" allowBlank="1" showInputMessage="1" showErrorMessage="1" sqref="E8 E19 P8 P19" xr:uid="{8B620010-F0AF-4EA0-B755-B5209E85B23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830C26-E3E8-47E2-AAE4-54D59C74C06D}">
          <x14:formula1>
            <xm:f>'(参考)リスト'!$F$16:$F$21</xm:f>
          </x14:formula1>
          <xm:sqref>E11:E12 E22:E23 P11:P12 P22:P23</xm:sqref>
        </x14:dataValidation>
        <x14:dataValidation type="list" allowBlank="1" showInputMessage="1" showErrorMessage="1" xr:uid="{7CBF2BD7-FC2D-4DE4-877C-36084E7697FC}">
          <x14:formula1>
            <xm:f>'(参考)リスト'!$D$16:$D$18</xm:f>
          </x14:formula1>
          <xm:sqref>E10 E21 P10 P21</xm:sqref>
        </x14:dataValidation>
        <x14:dataValidation type="list" allowBlank="1" showInputMessage="1" showErrorMessage="1" xr:uid="{39A19B65-3E88-49C9-899A-24F10D67388A}">
          <x14:formula1>
            <xm:f>'(参考)リスト'!$E$16:$E$27</xm:f>
          </x14:formula1>
          <xm:sqref>E9 E20 P9 P20</xm:sqref>
        </x14:dataValidation>
        <x14:dataValidation type="list" allowBlank="1" showInputMessage="1" showErrorMessage="1" xr:uid="{F622F64A-6AE7-431A-B3CC-DEADC56A51B4}">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63E95-BB91-4C3B-869C-03B39BAC0FF3}">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10</v>
      </c>
      <c r="F5" s="721"/>
      <c r="G5" s="722"/>
      <c r="H5" s="722"/>
      <c r="I5" s="722"/>
      <c r="J5" s="722"/>
      <c r="K5" s="722"/>
      <c r="L5" s="723"/>
      <c r="M5" s="717" t="s">
        <v>252</v>
      </c>
      <c r="N5" s="730" t="s">
        <v>253</v>
      </c>
      <c r="O5" s="731"/>
      <c r="P5" s="203">
        <v>10</v>
      </c>
      <c r="Q5" s="724"/>
      <c r="R5" s="725"/>
      <c r="S5" s="725"/>
      <c r="T5" s="725"/>
      <c r="U5" s="725"/>
      <c r="V5" s="725"/>
      <c r="W5" s="726"/>
    </row>
    <row r="6" spans="2:23" s="29" customFormat="1" ht="25.5" customHeight="1" x14ac:dyDescent="0.15">
      <c r="B6" s="719"/>
      <c r="C6" s="730" t="s">
        <v>254</v>
      </c>
      <c r="D6" s="731"/>
      <c r="E6" s="233">
        <v>9</v>
      </c>
      <c r="F6" s="724"/>
      <c r="G6" s="725"/>
      <c r="H6" s="725"/>
      <c r="I6" s="725"/>
      <c r="J6" s="725"/>
      <c r="K6" s="725"/>
      <c r="L6" s="726"/>
      <c r="M6" s="719"/>
      <c r="N6" s="730" t="s">
        <v>254</v>
      </c>
      <c r="O6" s="731"/>
      <c r="P6" s="233">
        <v>10</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569</v>
      </c>
      <c r="F8" s="724"/>
      <c r="G8" s="725"/>
      <c r="H8" s="725"/>
      <c r="I8" s="725"/>
      <c r="J8" s="725"/>
      <c r="K8" s="725"/>
      <c r="L8" s="726"/>
      <c r="M8" s="718"/>
      <c r="N8" s="730" t="s">
        <v>204</v>
      </c>
      <c r="O8" s="731"/>
      <c r="P8" s="203" t="s">
        <v>620</v>
      </c>
      <c r="Q8" s="724"/>
      <c r="R8" s="725"/>
      <c r="S8" s="725"/>
      <c r="T8" s="725"/>
      <c r="U8" s="725"/>
      <c r="V8" s="725"/>
      <c r="W8" s="726"/>
    </row>
    <row r="9" spans="2:23" s="29" customFormat="1" ht="25.5" customHeight="1" x14ac:dyDescent="0.15">
      <c r="B9" s="732" t="s">
        <v>206</v>
      </c>
      <c r="C9" s="733"/>
      <c r="D9" s="734"/>
      <c r="E9" s="232" t="s">
        <v>423</v>
      </c>
      <c r="F9" s="724"/>
      <c r="G9" s="725"/>
      <c r="H9" s="725"/>
      <c r="I9" s="725"/>
      <c r="J9" s="725"/>
      <c r="K9" s="725"/>
      <c r="L9" s="726"/>
      <c r="M9" s="732" t="s">
        <v>206</v>
      </c>
      <c r="N9" s="733"/>
      <c r="O9" s="734"/>
      <c r="P9" s="232" t="s">
        <v>406</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634</v>
      </c>
      <c r="F13" s="715"/>
      <c r="G13" s="716"/>
      <c r="H13" s="701" t="s">
        <v>259</v>
      </c>
      <c r="I13" s="701"/>
      <c r="J13" s="702" t="s">
        <v>712</v>
      </c>
      <c r="K13" s="702"/>
      <c r="L13" s="702"/>
      <c r="M13" s="701" t="s">
        <v>258</v>
      </c>
      <c r="N13" s="701"/>
      <c r="O13" s="701"/>
      <c r="P13" s="714" t="s">
        <v>635</v>
      </c>
      <c r="Q13" s="715"/>
      <c r="R13" s="716"/>
      <c r="S13" s="701" t="s">
        <v>259</v>
      </c>
      <c r="T13" s="701"/>
      <c r="U13" s="702" t="s">
        <v>670</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656</v>
      </c>
      <c r="F15" s="696"/>
      <c r="G15" s="696"/>
      <c r="H15" s="696"/>
      <c r="I15" s="696"/>
      <c r="J15" s="696"/>
      <c r="K15" s="696"/>
      <c r="L15" s="697"/>
      <c r="M15" s="694" t="s">
        <v>262</v>
      </c>
      <c r="N15" s="694"/>
      <c r="O15" s="694"/>
      <c r="P15" s="695" t="s">
        <v>687</v>
      </c>
      <c r="Q15" s="696"/>
      <c r="R15" s="696"/>
      <c r="S15" s="696"/>
      <c r="T15" s="696"/>
      <c r="U15" s="696"/>
      <c r="V15" s="696"/>
      <c r="W15" s="697"/>
    </row>
    <row r="16" spans="2:23" s="29" customFormat="1" ht="25.5" customHeight="1" x14ac:dyDescent="0.15">
      <c r="B16" s="720" t="s">
        <v>252</v>
      </c>
      <c r="C16" s="720" t="s">
        <v>253</v>
      </c>
      <c r="D16" s="720"/>
      <c r="E16" s="203">
        <v>10</v>
      </c>
      <c r="F16" s="721"/>
      <c r="G16" s="722"/>
      <c r="H16" s="722"/>
      <c r="I16" s="722"/>
      <c r="J16" s="722"/>
      <c r="K16" s="722"/>
      <c r="L16" s="723"/>
      <c r="M16" s="720" t="s">
        <v>252</v>
      </c>
      <c r="N16" s="720" t="s">
        <v>253</v>
      </c>
      <c r="O16" s="720"/>
      <c r="P16" s="203">
        <v>10</v>
      </c>
      <c r="Q16" s="724"/>
      <c r="R16" s="725"/>
      <c r="S16" s="725"/>
      <c r="T16" s="725"/>
      <c r="U16" s="725"/>
      <c r="V16" s="725"/>
      <c r="W16" s="726"/>
    </row>
    <row r="17" spans="2:24" s="29" customFormat="1" ht="25.5" customHeight="1" x14ac:dyDescent="0.15">
      <c r="B17" s="720"/>
      <c r="C17" s="720" t="s">
        <v>254</v>
      </c>
      <c r="D17" s="720"/>
      <c r="E17" s="233">
        <v>11</v>
      </c>
      <c r="F17" s="724"/>
      <c r="G17" s="725"/>
      <c r="H17" s="725"/>
      <c r="I17" s="725"/>
      <c r="J17" s="725"/>
      <c r="K17" s="725"/>
      <c r="L17" s="726"/>
      <c r="M17" s="720"/>
      <c r="N17" s="720" t="s">
        <v>254</v>
      </c>
      <c r="O17" s="720"/>
      <c r="P17" s="233">
        <v>12</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595</v>
      </c>
      <c r="F19" s="724"/>
      <c r="G19" s="725"/>
      <c r="H19" s="725"/>
      <c r="I19" s="725"/>
      <c r="J19" s="725"/>
      <c r="K19" s="725"/>
      <c r="L19" s="726"/>
      <c r="M19" s="720"/>
      <c r="N19" s="720" t="s">
        <v>204</v>
      </c>
      <c r="O19" s="720"/>
      <c r="P19" s="203" t="s">
        <v>595</v>
      </c>
      <c r="Q19" s="724"/>
      <c r="R19" s="725"/>
      <c r="S19" s="725"/>
      <c r="T19" s="725"/>
      <c r="U19" s="725"/>
      <c r="V19" s="725"/>
      <c r="W19" s="726"/>
    </row>
    <row r="20" spans="2:24" s="29" customFormat="1" ht="25.5" customHeight="1" x14ac:dyDescent="0.15">
      <c r="B20" s="694" t="s">
        <v>206</v>
      </c>
      <c r="C20" s="694"/>
      <c r="D20" s="694"/>
      <c r="E20" s="232" t="s">
        <v>442</v>
      </c>
      <c r="F20" s="724"/>
      <c r="G20" s="725"/>
      <c r="H20" s="725"/>
      <c r="I20" s="725"/>
      <c r="J20" s="725"/>
      <c r="K20" s="725"/>
      <c r="L20" s="726"/>
      <c r="M20" s="694" t="s">
        <v>206</v>
      </c>
      <c r="N20" s="694"/>
      <c r="O20" s="694"/>
      <c r="P20" s="232" t="s">
        <v>442</v>
      </c>
      <c r="Q20" s="724"/>
      <c r="R20" s="725"/>
      <c r="S20" s="725"/>
      <c r="T20" s="725"/>
      <c r="U20" s="725"/>
      <c r="V20" s="725"/>
      <c r="W20" s="726"/>
    </row>
    <row r="21" spans="2:24" s="29" customFormat="1" ht="25.5" customHeight="1" x14ac:dyDescent="0.15">
      <c r="B21" s="717" t="s">
        <v>256</v>
      </c>
      <c r="C21" s="694" t="s">
        <v>257</v>
      </c>
      <c r="D21" s="694"/>
      <c r="E21" s="233" t="s">
        <v>442</v>
      </c>
      <c r="F21" s="724"/>
      <c r="G21" s="725"/>
      <c r="H21" s="725"/>
      <c r="I21" s="725"/>
      <c r="J21" s="725"/>
      <c r="K21" s="725"/>
      <c r="L21" s="726"/>
      <c r="M21" s="717" t="s">
        <v>256</v>
      </c>
      <c r="N21" s="694" t="s">
        <v>257</v>
      </c>
      <c r="O21" s="694"/>
      <c r="P21" s="233" t="s">
        <v>442</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636</v>
      </c>
      <c r="F24" s="715"/>
      <c r="G24" s="716"/>
      <c r="H24" s="701" t="s">
        <v>259</v>
      </c>
      <c r="I24" s="701"/>
      <c r="J24" s="714" t="s">
        <v>670</v>
      </c>
      <c r="K24" s="715"/>
      <c r="L24" s="716"/>
      <c r="M24" s="701" t="s">
        <v>258</v>
      </c>
      <c r="N24" s="701"/>
      <c r="O24" s="701"/>
      <c r="P24" s="714" t="s">
        <v>637</v>
      </c>
      <c r="Q24" s="715"/>
      <c r="R24" s="716"/>
      <c r="S24" s="701" t="s">
        <v>259</v>
      </c>
      <c r="T24" s="701"/>
      <c r="U24" s="702" t="s">
        <v>670</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689</v>
      </c>
      <c r="F26" s="696"/>
      <c r="G26" s="696"/>
      <c r="H26" s="696"/>
      <c r="I26" s="696"/>
      <c r="J26" s="696"/>
      <c r="K26" s="696"/>
      <c r="L26" s="697"/>
      <c r="M26" s="694" t="s">
        <v>262</v>
      </c>
      <c r="N26" s="694"/>
      <c r="O26" s="694"/>
      <c r="P26" s="695" t="s">
        <v>689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8EFBE01B-7B37-47F7-8DB4-464888380F50}"/>
    <dataValidation type="list" allowBlank="1" showInputMessage="1" showErrorMessage="1" sqref="E8 E19 P8 P19" xr:uid="{28B9FE50-1C89-4380-8F39-8BDE571A275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C57756-ED1B-4CCC-9B8F-41D89C9B7A6D}">
          <x14:formula1>
            <xm:f>'(参考)リスト'!$F$16:$F$21</xm:f>
          </x14:formula1>
          <xm:sqref>E11:E12 E22:E23 P11:P12 P22:P23</xm:sqref>
        </x14:dataValidation>
        <x14:dataValidation type="list" allowBlank="1" showInputMessage="1" showErrorMessage="1" xr:uid="{A6CFFEC4-73A3-4FFC-92A4-51339DCBFABC}">
          <x14:formula1>
            <xm:f>'(参考)リスト'!$D$16:$D$18</xm:f>
          </x14:formula1>
          <xm:sqref>E10 E21 P10 P21</xm:sqref>
        </x14:dataValidation>
        <x14:dataValidation type="list" allowBlank="1" showInputMessage="1" showErrorMessage="1" xr:uid="{DA1AD118-D39A-48DE-AB23-CFD21CC0347C}">
          <x14:formula1>
            <xm:f>'(参考)リスト'!$E$16:$E$27</xm:f>
          </x14:formula1>
          <xm:sqref>E9 E20 P9 P20</xm:sqref>
        </x14:dataValidation>
        <x14:dataValidation type="list" allowBlank="1" showInputMessage="1" showErrorMessage="1" xr:uid="{DD3CD4F4-BB75-4D03-8D74-DD370887F0C8}">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B3BE4-E55F-4DF1-974C-56A3FD004FD7}">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11</v>
      </c>
      <c r="F5" s="721"/>
      <c r="G5" s="722"/>
      <c r="H5" s="722"/>
      <c r="I5" s="722"/>
      <c r="J5" s="722"/>
      <c r="K5" s="722"/>
      <c r="L5" s="723"/>
      <c r="M5" s="717" t="s">
        <v>252</v>
      </c>
      <c r="N5" s="730" t="s">
        <v>253</v>
      </c>
      <c r="O5" s="731"/>
      <c r="P5" s="203">
        <v>11</v>
      </c>
      <c r="Q5" s="724"/>
      <c r="R5" s="725"/>
      <c r="S5" s="725"/>
      <c r="T5" s="725"/>
      <c r="U5" s="725"/>
      <c r="V5" s="725"/>
      <c r="W5" s="726"/>
    </row>
    <row r="6" spans="2:23" s="29" customFormat="1" ht="25.5" customHeight="1" x14ac:dyDescent="0.15">
      <c r="B6" s="719"/>
      <c r="C6" s="730" t="s">
        <v>254</v>
      </c>
      <c r="D6" s="731"/>
      <c r="E6" s="233">
        <v>1</v>
      </c>
      <c r="F6" s="724"/>
      <c r="G6" s="725"/>
      <c r="H6" s="725"/>
      <c r="I6" s="725"/>
      <c r="J6" s="725"/>
      <c r="K6" s="725"/>
      <c r="L6" s="726"/>
      <c r="M6" s="719"/>
      <c r="N6" s="730" t="s">
        <v>254</v>
      </c>
      <c r="O6" s="731"/>
      <c r="P6" s="233">
        <v>2</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583</v>
      </c>
      <c r="F8" s="724"/>
      <c r="G8" s="725"/>
      <c r="H8" s="725"/>
      <c r="I8" s="725"/>
      <c r="J8" s="725"/>
      <c r="K8" s="725"/>
      <c r="L8" s="726"/>
      <c r="M8" s="718"/>
      <c r="N8" s="730" t="s">
        <v>204</v>
      </c>
      <c r="O8" s="731"/>
      <c r="P8" s="203" t="s">
        <v>543</v>
      </c>
      <c r="Q8" s="724"/>
      <c r="R8" s="725"/>
      <c r="S8" s="725"/>
      <c r="T8" s="725"/>
      <c r="U8" s="725"/>
      <c r="V8" s="725"/>
      <c r="W8" s="726"/>
    </row>
    <row r="9" spans="2:23" s="29" customFormat="1" ht="25.5" customHeight="1" x14ac:dyDescent="0.15">
      <c r="B9" s="732" t="s">
        <v>206</v>
      </c>
      <c r="C9" s="733"/>
      <c r="D9" s="734"/>
      <c r="E9" s="232" t="s">
        <v>442</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442</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608</v>
      </c>
      <c r="F13" s="715"/>
      <c r="G13" s="716"/>
      <c r="H13" s="701" t="s">
        <v>259</v>
      </c>
      <c r="I13" s="701"/>
      <c r="J13" s="702" t="s">
        <v>692</v>
      </c>
      <c r="K13" s="702"/>
      <c r="L13" s="702"/>
      <c r="M13" s="701" t="s">
        <v>258</v>
      </c>
      <c r="N13" s="701"/>
      <c r="O13" s="701"/>
      <c r="P13" s="714" t="s">
        <v>619</v>
      </c>
      <c r="Q13" s="715"/>
      <c r="R13" s="716"/>
      <c r="S13" s="701" t="s">
        <v>259</v>
      </c>
      <c r="T13" s="701"/>
      <c r="U13" s="702" t="s">
        <v>698</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689</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11</v>
      </c>
      <c r="F16" s="721"/>
      <c r="G16" s="722"/>
      <c r="H16" s="722"/>
      <c r="I16" s="722"/>
      <c r="J16" s="722"/>
      <c r="K16" s="722"/>
      <c r="L16" s="723"/>
      <c r="M16" s="720" t="s">
        <v>252</v>
      </c>
      <c r="N16" s="720" t="s">
        <v>253</v>
      </c>
      <c r="O16" s="720"/>
      <c r="P16" s="203">
        <v>11</v>
      </c>
      <c r="Q16" s="724"/>
      <c r="R16" s="725"/>
      <c r="S16" s="725"/>
      <c r="T16" s="725"/>
      <c r="U16" s="725"/>
      <c r="V16" s="725"/>
      <c r="W16" s="726"/>
    </row>
    <row r="17" spans="2:24" s="29" customFormat="1" ht="25.5" customHeight="1" x14ac:dyDescent="0.15">
      <c r="B17" s="720"/>
      <c r="C17" s="720" t="s">
        <v>254</v>
      </c>
      <c r="D17" s="720"/>
      <c r="E17" s="233">
        <v>3</v>
      </c>
      <c r="F17" s="724"/>
      <c r="G17" s="725"/>
      <c r="H17" s="725"/>
      <c r="I17" s="725"/>
      <c r="J17" s="725"/>
      <c r="K17" s="725"/>
      <c r="L17" s="726"/>
      <c r="M17" s="720"/>
      <c r="N17" s="720" t="s">
        <v>254</v>
      </c>
      <c r="O17" s="720"/>
      <c r="P17" s="233">
        <v>4</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638</v>
      </c>
      <c r="F19" s="724"/>
      <c r="G19" s="725"/>
      <c r="H19" s="725"/>
      <c r="I19" s="725"/>
      <c r="J19" s="725"/>
      <c r="K19" s="725"/>
      <c r="L19" s="726"/>
      <c r="M19" s="720"/>
      <c r="N19" s="720" t="s">
        <v>204</v>
      </c>
      <c r="O19" s="720"/>
      <c r="P19" s="203" t="s">
        <v>551</v>
      </c>
      <c r="Q19" s="724"/>
      <c r="R19" s="725"/>
      <c r="S19" s="725"/>
      <c r="T19" s="725"/>
      <c r="U19" s="725"/>
      <c r="V19" s="725"/>
      <c r="W19" s="726"/>
    </row>
    <row r="20" spans="2:24" s="29" customFormat="1" ht="25.5" customHeight="1" x14ac:dyDescent="0.15">
      <c r="B20" s="694" t="s">
        <v>206</v>
      </c>
      <c r="C20" s="694"/>
      <c r="D20" s="694"/>
      <c r="E20" s="232" t="s">
        <v>448</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554</v>
      </c>
      <c r="F23" s="727"/>
      <c r="G23" s="728"/>
      <c r="H23" s="728"/>
      <c r="I23" s="728"/>
      <c r="J23" s="728"/>
      <c r="K23" s="728"/>
      <c r="L23" s="729"/>
      <c r="M23" s="719"/>
      <c r="N23" s="694" t="s">
        <v>216</v>
      </c>
      <c r="O23" s="694"/>
      <c r="P23" s="209" t="s">
        <v>574</v>
      </c>
      <c r="Q23" s="724"/>
      <c r="R23" s="725"/>
      <c r="S23" s="725"/>
      <c r="T23" s="725"/>
      <c r="U23" s="725"/>
      <c r="V23" s="725"/>
      <c r="W23" s="726"/>
    </row>
    <row r="24" spans="2:24" s="29" customFormat="1" ht="25.5" customHeight="1" x14ac:dyDescent="0.15">
      <c r="B24" s="701" t="s">
        <v>258</v>
      </c>
      <c r="C24" s="701"/>
      <c r="D24" s="701"/>
      <c r="E24" s="714" t="s">
        <v>639</v>
      </c>
      <c r="F24" s="715"/>
      <c r="G24" s="716"/>
      <c r="H24" s="701" t="s">
        <v>259</v>
      </c>
      <c r="I24" s="701"/>
      <c r="J24" s="714" t="s">
        <v>713</v>
      </c>
      <c r="K24" s="715"/>
      <c r="L24" s="716"/>
      <c r="M24" s="701" t="s">
        <v>258</v>
      </c>
      <c r="N24" s="701"/>
      <c r="O24" s="701"/>
      <c r="P24" s="714" t="s">
        <v>573</v>
      </c>
      <c r="Q24" s="715"/>
      <c r="R24" s="716"/>
      <c r="S24" s="701" t="s">
        <v>259</v>
      </c>
      <c r="T24" s="701"/>
      <c r="U24" s="702" t="s">
        <v>664</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709</v>
      </c>
      <c r="F26" s="696"/>
      <c r="G26" s="696"/>
      <c r="H26" s="696"/>
      <c r="I26" s="696"/>
      <c r="J26" s="696"/>
      <c r="K26" s="696"/>
      <c r="L26" s="697"/>
      <c r="M26" s="694" t="s">
        <v>262</v>
      </c>
      <c r="N26" s="694"/>
      <c r="O26" s="694"/>
      <c r="P26" s="695" t="s">
        <v>665</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B713038A-8A32-4316-A022-DCE86A903EFC}"/>
    <dataValidation type="list" allowBlank="1" showInputMessage="1" showErrorMessage="1" sqref="E8 E19 P8 P19" xr:uid="{28B0100C-7577-4A7E-A1DF-87B08F3FF95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75C5A2-8F0E-45FD-932D-DD39F22FE561}">
          <x14:formula1>
            <xm:f>'(参考)リスト'!$F$16:$F$21</xm:f>
          </x14:formula1>
          <xm:sqref>E11:E12 E22:E23 P11:P12 P22:P23</xm:sqref>
        </x14:dataValidation>
        <x14:dataValidation type="list" allowBlank="1" showInputMessage="1" showErrorMessage="1" xr:uid="{0ECF527F-ABDF-4D1E-B1C1-4B27E1257C6B}">
          <x14:formula1>
            <xm:f>'(参考)リスト'!$D$16:$D$18</xm:f>
          </x14:formula1>
          <xm:sqref>E10 E21 P10 P21</xm:sqref>
        </x14:dataValidation>
        <x14:dataValidation type="list" allowBlank="1" showInputMessage="1" showErrorMessage="1" xr:uid="{C4289AD8-0BED-47F5-A7F7-18A6D1143C28}">
          <x14:formula1>
            <xm:f>'(参考)リスト'!$E$16:$E$27</xm:f>
          </x14:formula1>
          <xm:sqref>E9 E20 P9 P20</xm:sqref>
        </x14:dataValidation>
        <x14:dataValidation type="list" allowBlank="1" showInputMessage="1" showErrorMessage="1" xr:uid="{4F96FA99-0DA7-480E-8185-6D0ED0C09CA5}">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F9321-AF25-45CC-A3F9-2F5E1B862784}">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11</v>
      </c>
      <c r="F5" s="721"/>
      <c r="G5" s="722"/>
      <c r="H5" s="722"/>
      <c r="I5" s="722"/>
      <c r="J5" s="722"/>
      <c r="K5" s="722"/>
      <c r="L5" s="723"/>
      <c r="M5" s="717" t="s">
        <v>252</v>
      </c>
      <c r="N5" s="730" t="s">
        <v>253</v>
      </c>
      <c r="O5" s="731"/>
      <c r="P5" s="203">
        <v>11</v>
      </c>
      <c r="Q5" s="724"/>
      <c r="R5" s="725"/>
      <c r="S5" s="725"/>
      <c r="T5" s="725"/>
      <c r="U5" s="725"/>
      <c r="V5" s="725"/>
      <c r="W5" s="726"/>
    </row>
    <row r="6" spans="2:23" s="29" customFormat="1" ht="25.5" customHeight="1" x14ac:dyDescent="0.15">
      <c r="B6" s="719"/>
      <c r="C6" s="730" t="s">
        <v>254</v>
      </c>
      <c r="D6" s="731"/>
      <c r="E6" s="233">
        <v>5</v>
      </c>
      <c r="F6" s="724"/>
      <c r="G6" s="725"/>
      <c r="H6" s="725"/>
      <c r="I6" s="725"/>
      <c r="J6" s="725"/>
      <c r="K6" s="725"/>
      <c r="L6" s="726"/>
      <c r="M6" s="719"/>
      <c r="N6" s="730" t="s">
        <v>254</v>
      </c>
      <c r="O6" s="731"/>
      <c r="P6" s="233">
        <v>6</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560</v>
      </c>
      <c r="F8" s="724"/>
      <c r="G8" s="725"/>
      <c r="H8" s="725"/>
      <c r="I8" s="725"/>
      <c r="J8" s="725"/>
      <c r="K8" s="725"/>
      <c r="L8" s="726"/>
      <c r="M8" s="718"/>
      <c r="N8" s="730" t="s">
        <v>204</v>
      </c>
      <c r="O8" s="731"/>
      <c r="P8" s="203" t="s">
        <v>583</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619</v>
      </c>
      <c r="F13" s="715"/>
      <c r="G13" s="716"/>
      <c r="H13" s="701" t="s">
        <v>259</v>
      </c>
      <c r="I13" s="701"/>
      <c r="J13" s="702" t="s">
        <v>698</v>
      </c>
      <c r="K13" s="702"/>
      <c r="L13" s="702"/>
      <c r="M13" s="701" t="s">
        <v>258</v>
      </c>
      <c r="N13" s="701"/>
      <c r="O13" s="701"/>
      <c r="P13" s="714" t="s">
        <v>640</v>
      </c>
      <c r="Q13" s="715"/>
      <c r="R13" s="716"/>
      <c r="S13" s="701" t="s">
        <v>259</v>
      </c>
      <c r="T13" s="701"/>
      <c r="U13" s="702" t="s">
        <v>714</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649</v>
      </c>
      <c r="F15" s="696"/>
      <c r="G15" s="696"/>
      <c r="H15" s="696"/>
      <c r="I15" s="696"/>
      <c r="J15" s="696"/>
      <c r="K15" s="696"/>
      <c r="L15" s="697"/>
      <c r="M15" s="694" t="s">
        <v>262</v>
      </c>
      <c r="N15" s="694"/>
      <c r="O15" s="694"/>
      <c r="P15" s="695" t="s">
        <v>683</v>
      </c>
      <c r="Q15" s="696"/>
      <c r="R15" s="696"/>
      <c r="S15" s="696"/>
      <c r="T15" s="696"/>
      <c r="U15" s="696"/>
      <c r="V15" s="696"/>
      <c r="W15" s="697"/>
    </row>
    <row r="16" spans="2:23" s="29" customFormat="1" ht="25.5" customHeight="1" x14ac:dyDescent="0.15">
      <c r="B16" s="720" t="s">
        <v>252</v>
      </c>
      <c r="C16" s="720" t="s">
        <v>253</v>
      </c>
      <c r="D16" s="720"/>
      <c r="E16" s="203">
        <v>12</v>
      </c>
      <c r="F16" s="721"/>
      <c r="G16" s="722"/>
      <c r="H16" s="722"/>
      <c r="I16" s="722"/>
      <c r="J16" s="722"/>
      <c r="K16" s="722"/>
      <c r="L16" s="723"/>
      <c r="M16" s="720" t="s">
        <v>252</v>
      </c>
      <c r="N16" s="720" t="s">
        <v>253</v>
      </c>
      <c r="O16" s="720"/>
      <c r="P16" s="203">
        <v>12</v>
      </c>
      <c r="Q16" s="724"/>
      <c r="R16" s="725"/>
      <c r="S16" s="725"/>
      <c r="T16" s="725"/>
      <c r="U16" s="725"/>
      <c r="V16" s="725"/>
      <c r="W16" s="726"/>
    </row>
    <row r="17" spans="2:24" s="29" customFormat="1" ht="25.5" customHeight="1" x14ac:dyDescent="0.15">
      <c r="B17" s="720"/>
      <c r="C17" s="720" t="s">
        <v>254</v>
      </c>
      <c r="D17" s="720"/>
      <c r="E17" s="233">
        <v>1</v>
      </c>
      <c r="F17" s="724"/>
      <c r="G17" s="725"/>
      <c r="H17" s="725"/>
      <c r="I17" s="725"/>
      <c r="J17" s="725"/>
      <c r="K17" s="725"/>
      <c r="L17" s="726"/>
      <c r="M17" s="720"/>
      <c r="N17" s="720" t="s">
        <v>254</v>
      </c>
      <c r="O17" s="720"/>
      <c r="P17" s="233">
        <v>2</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543</v>
      </c>
      <c r="F19" s="724"/>
      <c r="G19" s="725"/>
      <c r="H19" s="725"/>
      <c r="I19" s="725"/>
      <c r="J19" s="725"/>
      <c r="K19" s="725"/>
      <c r="L19" s="726"/>
      <c r="M19" s="720"/>
      <c r="N19" s="720" t="s">
        <v>204</v>
      </c>
      <c r="O19" s="720"/>
      <c r="P19" s="203" t="s">
        <v>560</v>
      </c>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641</v>
      </c>
      <c r="F24" s="715"/>
      <c r="G24" s="716"/>
      <c r="H24" s="701" t="s">
        <v>259</v>
      </c>
      <c r="I24" s="701"/>
      <c r="J24" s="714" t="s">
        <v>715</v>
      </c>
      <c r="K24" s="715"/>
      <c r="L24" s="716"/>
      <c r="M24" s="701" t="s">
        <v>258</v>
      </c>
      <c r="N24" s="701"/>
      <c r="O24" s="701"/>
      <c r="P24" s="714" t="s">
        <v>641</v>
      </c>
      <c r="Q24" s="715"/>
      <c r="R24" s="716"/>
      <c r="S24" s="701" t="s">
        <v>259</v>
      </c>
      <c r="T24" s="701"/>
      <c r="U24" s="702" t="s">
        <v>715</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649</v>
      </c>
      <c r="F26" s="696"/>
      <c r="G26" s="696"/>
      <c r="H26" s="696"/>
      <c r="I26" s="696"/>
      <c r="J26" s="696"/>
      <c r="K26" s="696"/>
      <c r="L26" s="697"/>
      <c r="M26" s="694" t="s">
        <v>262</v>
      </c>
      <c r="N26" s="694"/>
      <c r="O26" s="694"/>
      <c r="P26" s="695" t="s">
        <v>649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2BF33145-6ABE-4D76-8FF3-BB515A17FF0D}"/>
    <dataValidation type="list" allowBlank="1" showInputMessage="1" showErrorMessage="1" sqref="E8 E19 P8 P19" xr:uid="{2ACCB93E-232A-4551-8ACF-456CA424D9A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BF1509A-D86A-4286-A7D4-1C92C2AAA4FB}">
          <x14:formula1>
            <xm:f>'(参考)リスト'!$F$16:$F$21</xm:f>
          </x14:formula1>
          <xm:sqref>E11:E12 E22:E23 P11:P12 P22:P23</xm:sqref>
        </x14:dataValidation>
        <x14:dataValidation type="list" allowBlank="1" showInputMessage="1" showErrorMessage="1" xr:uid="{BB9E58B5-D139-4D1B-988B-AEBD48F9C3EA}">
          <x14:formula1>
            <xm:f>'(参考)リスト'!$D$16:$D$18</xm:f>
          </x14:formula1>
          <xm:sqref>E10 E21 P10 P21</xm:sqref>
        </x14:dataValidation>
        <x14:dataValidation type="list" allowBlank="1" showInputMessage="1" showErrorMessage="1" xr:uid="{4E2F323C-B763-44D1-9D99-DDC31727CD7D}">
          <x14:formula1>
            <xm:f>'(参考)リスト'!$E$16:$E$27</xm:f>
          </x14:formula1>
          <xm:sqref>E9 E20 P9 P20</xm:sqref>
        </x14:dataValidation>
        <x14:dataValidation type="list" allowBlank="1" showInputMessage="1" showErrorMessage="1" xr:uid="{AAF52451-FE97-41BE-8052-53CB7274AD2B}">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FB5C9-1635-4A74-B48F-7652A48F7D46}">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12</v>
      </c>
      <c r="F5" s="721"/>
      <c r="G5" s="722"/>
      <c r="H5" s="722"/>
      <c r="I5" s="722"/>
      <c r="J5" s="722"/>
      <c r="K5" s="722"/>
      <c r="L5" s="723"/>
      <c r="M5" s="717" t="s">
        <v>252</v>
      </c>
      <c r="N5" s="730" t="s">
        <v>253</v>
      </c>
      <c r="O5" s="731"/>
      <c r="P5" s="203">
        <v>12</v>
      </c>
      <c r="Q5" s="724"/>
      <c r="R5" s="725"/>
      <c r="S5" s="725"/>
      <c r="T5" s="725"/>
      <c r="U5" s="725"/>
      <c r="V5" s="725"/>
      <c r="W5" s="726"/>
    </row>
    <row r="6" spans="2:23" s="29" customFormat="1" ht="25.5" customHeight="1" x14ac:dyDescent="0.15">
      <c r="B6" s="719"/>
      <c r="C6" s="730" t="s">
        <v>254</v>
      </c>
      <c r="D6" s="731"/>
      <c r="E6" s="233">
        <v>3</v>
      </c>
      <c r="F6" s="724"/>
      <c r="G6" s="725"/>
      <c r="H6" s="725"/>
      <c r="I6" s="725"/>
      <c r="J6" s="725"/>
      <c r="K6" s="725"/>
      <c r="L6" s="726"/>
      <c r="M6" s="719"/>
      <c r="N6" s="730" t="s">
        <v>254</v>
      </c>
      <c r="O6" s="731"/>
      <c r="P6" s="233">
        <v>4</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583</v>
      </c>
      <c r="F8" s="724"/>
      <c r="G8" s="725"/>
      <c r="H8" s="725"/>
      <c r="I8" s="725"/>
      <c r="J8" s="725"/>
      <c r="K8" s="725"/>
      <c r="L8" s="726"/>
      <c r="M8" s="718"/>
      <c r="N8" s="730" t="s">
        <v>204</v>
      </c>
      <c r="O8" s="731"/>
      <c r="P8" s="203" t="s">
        <v>569</v>
      </c>
      <c r="Q8" s="724"/>
      <c r="R8" s="725"/>
      <c r="S8" s="725"/>
      <c r="T8" s="725"/>
      <c r="U8" s="725"/>
      <c r="V8" s="725"/>
      <c r="W8" s="726"/>
    </row>
    <row r="9" spans="2:23" s="29" customFormat="1" ht="25.5" customHeight="1" x14ac:dyDescent="0.15">
      <c r="B9" s="732" t="s">
        <v>206</v>
      </c>
      <c r="C9" s="733"/>
      <c r="D9" s="734"/>
      <c r="E9" s="232" t="s">
        <v>414</v>
      </c>
      <c r="F9" s="724"/>
      <c r="G9" s="725"/>
      <c r="H9" s="725"/>
      <c r="I9" s="725"/>
      <c r="J9" s="725"/>
      <c r="K9" s="725"/>
      <c r="L9" s="726"/>
      <c r="M9" s="732" t="s">
        <v>206</v>
      </c>
      <c r="N9" s="733"/>
      <c r="O9" s="734"/>
      <c r="P9" s="232" t="s">
        <v>406</v>
      </c>
      <c r="Q9" s="724"/>
      <c r="R9" s="725"/>
      <c r="S9" s="725"/>
      <c r="T9" s="725"/>
      <c r="U9" s="725"/>
      <c r="V9" s="725"/>
      <c r="W9" s="726"/>
    </row>
    <row r="10" spans="2:23" s="29" customFormat="1" ht="25.5" customHeight="1" x14ac:dyDescent="0.15">
      <c r="B10" s="717" t="s">
        <v>256</v>
      </c>
      <c r="C10" s="732" t="s">
        <v>257</v>
      </c>
      <c r="D10" s="734"/>
      <c r="E10" s="233" t="s">
        <v>544</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546</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600</v>
      </c>
      <c r="F13" s="715"/>
      <c r="G13" s="716"/>
      <c r="H13" s="701" t="s">
        <v>259</v>
      </c>
      <c r="I13" s="701"/>
      <c r="J13" s="702" t="s">
        <v>716</v>
      </c>
      <c r="K13" s="702"/>
      <c r="L13" s="702"/>
      <c r="M13" s="701" t="s">
        <v>258</v>
      </c>
      <c r="N13" s="701"/>
      <c r="O13" s="701"/>
      <c r="P13" s="714" t="s">
        <v>642</v>
      </c>
      <c r="Q13" s="715"/>
      <c r="R13" s="716"/>
      <c r="S13" s="701" t="s">
        <v>259</v>
      </c>
      <c r="T13" s="701"/>
      <c r="U13" s="702" t="s">
        <v>670</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683</v>
      </c>
      <c r="F15" s="696"/>
      <c r="G15" s="696"/>
      <c r="H15" s="696"/>
      <c r="I15" s="696"/>
      <c r="J15" s="696"/>
      <c r="K15" s="696"/>
      <c r="L15" s="697"/>
      <c r="M15" s="694" t="s">
        <v>262</v>
      </c>
      <c r="N15" s="694"/>
      <c r="O15" s="694"/>
      <c r="P15" s="695" t="s">
        <v>687</v>
      </c>
      <c r="Q15" s="696"/>
      <c r="R15" s="696"/>
      <c r="S15" s="696"/>
      <c r="T15" s="696"/>
      <c r="U15" s="696"/>
      <c r="V15" s="696"/>
      <c r="W15" s="697"/>
    </row>
    <row r="16" spans="2:23" s="29" customFormat="1" ht="25.5" customHeight="1" x14ac:dyDescent="0.15">
      <c r="B16" s="720" t="s">
        <v>252</v>
      </c>
      <c r="C16" s="720" t="s">
        <v>253</v>
      </c>
      <c r="D16" s="720"/>
      <c r="E16" s="203">
        <v>12</v>
      </c>
      <c r="F16" s="721"/>
      <c r="G16" s="722"/>
      <c r="H16" s="722"/>
      <c r="I16" s="722"/>
      <c r="J16" s="722"/>
      <c r="K16" s="722"/>
      <c r="L16" s="723"/>
      <c r="M16" s="720" t="s">
        <v>252</v>
      </c>
      <c r="N16" s="720" t="s">
        <v>253</v>
      </c>
      <c r="O16" s="720"/>
      <c r="P16" s="203">
        <v>13</v>
      </c>
      <c r="Q16" s="724"/>
      <c r="R16" s="725"/>
      <c r="S16" s="725"/>
      <c r="T16" s="725"/>
      <c r="U16" s="725"/>
      <c r="V16" s="725"/>
      <c r="W16" s="726"/>
    </row>
    <row r="17" spans="2:24" s="29" customFormat="1" ht="25.5" customHeight="1" x14ac:dyDescent="0.15">
      <c r="B17" s="720"/>
      <c r="C17" s="720" t="s">
        <v>254</v>
      </c>
      <c r="D17" s="720"/>
      <c r="E17" s="233">
        <v>5</v>
      </c>
      <c r="F17" s="724"/>
      <c r="G17" s="725"/>
      <c r="H17" s="725"/>
      <c r="I17" s="725"/>
      <c r="J17" s="725"/>
      <c r="K17" s="725"/>
      <c r="L17" s="726"/>
      <c r="M17" s="720"/>
      <c r="N17" s="720" t="s">
        <v>254</v>
      </c>
      <c r="O17" s="720"/>
      <c r="P17" s="233">
        <v>1</v>
      </c>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t="s">
        <v>542</v>
      </c>
      <c r="Q18" s="724"/>
      <c r="R18" s="725"/>
      <c r="S18" s="725"/>
      <c r="T18" s="725"/>
      <c r="U18" s="725"/>
      <c r="V18" s="725"/>
      <c r="W18" s="726"/>
    </row>
    <row r="19" spans="2:24" s="29" customFormat="1" ht="25.5" customHeight="1" x14ac:dyDescent="0.15">
      <c r="B19" s="720"/>
      <c r="C19" s="720" t="s">
        <v>204</v>
      </c>
      <c r="D19" s="720"/>
      <c r="E19" s="203" t="s">
        <v>551</v>
      </c>
      <c r="F19" s="724"/>
      <c r="G19" s="725"/>
      <c r="H19" s="725"/>
      <c r="I19" s="725"/>
      <c r="J19" s="725"/>
      <c r="K19" s="725"/>
      <c r="L19" s="726"/>
      <c r="M19" s="720"/>
      <c r="N19" s="720" t="s">
        <v>204</v>
      </c>
      <c r="O19" s="720"/>
      <c r="P19" s="203" t="s">
        <v>543</v>
      </c>
      <c r="Q19" s="724"/>
      <c r="R19" s="725"/>
      <c r="S19" s="725"/>
      <c r="T19" s="725"/>
      <c r="U19" s="725"/>
      <c r="V19" s="725"/>
      <c r="W19" s="726"/>
    </row>
    <row r="20" spans="2:24" s="29" customFormat="1" ht="25.5" customHeight="1" x14ac:dyDescent="0.15">
      <c r="B20" s="694" t="s">
        <v>206</v>
      </c>
      <c r="C20" s="694"/>
      <c r="D20" s="694"/>
      <c r="E20" s="232" t="s">
        <v>406</v>
      </c>
      <c r="F20" s="724"/>
      <c r="G20" s="725"/>
      <c r="H20" s="725"/>
      <c r="I20" s="725"/>
      <c r="J20" s="725"/>
      <c r="K20" s="725"/>
      <c r="L20" s="726"/>
      <c r="M20" s="694" t="s">
        <v>206</v>
      </c>
      <c r="N20" s="694"/>
      <c r="O20" s="694"/>
      <c r="P20" s="232" t="s">
        <v>414</v>
      </c>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t="s">
        <v>544</v>
      </c>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t="s">
        <v>497</v>
      </c>
      <c r="Q22" s="724"/>
      <c r="R22" s="725"/>
      <c r="S22" s="725"/>
      <c r="T22" s="725"/>
      <c r="U22" s="725"/>
      <c r="V22" s="725"/>
      <c r="W22" s="726"/>
    </row>
    <row r="23" spans="2:24" s="29" customFormat="1" ht="25.5" customHeight="1" x14ac:dyDescent="0.15">
      <c r="B23" s="719"/>
      <c r="C23" s="694" t="s">
        <v>216</v>
      </c>
      <c r="D23" s="694"/>
      <c r="E23" s="209" t="s">
        <v>553</v>
      </c>
      <c r="F23" s="727"/>
      <c r="G23" s="728"/>
      <c r="H23" s="728"/>
      <c r="I23" s="728"/>
      <c r="J23" s="728"/>
      <c r="K23" s="728"/>
      <c r="L23" s="729"/>
      <c r="M23" s="719"/>
      <c r="N23" s="694" t="s">
        <v>216</v>
      </c>
      <c r="O23" s="694"/>
      <c r="P23" s="209" t="s">
        <v>546</v>
      </c>
      <c r="Q23" s="724"/>
      <c r="R23" s="725"/>
      <c r="S23" s="725"/>
      <c r="T23" s="725"/>
      <c r="U23" s="725"/>
      <c r="V23" s="725"/>
      <c r="W23" s="726"/>
    </row>
    <row r="24" spans="2:24" s="29" customFormat="1" ht="25.5" customHeight="1" x14ac:dyDescent="0.15">
      <c r="B24" s="701" t="s">
        <v>258</v>
      </c>
      <c r="C24" s="701"/>
      <c r="D24" s="701"/>
      <c r="E24" s="714" t="s">
        <v>643</v>
      </c>
      <c r="F24" s="715"/>
      <c r="G24" s="716"/>
      <c r="H24" s="701" t="s">
        <v>259</v>
      </c>
      <c r="I24" s="701"/>
      <c r="J24" s="714" t="s">
        <v>670</v>
      </c>
      <c r="K24" s="715"/>
      <c r="L24" s="716"/>
      <c r="M24" s="701" t="s">
        <v>258</v>
      </c>
      <c r="N24" s="701"/>
      <c r="O24" s="701"/>
      <c r="P24" s="714" t="s">
        <v>644</v>
      </c>
      <c r="Q24" s="715"/>
      <c r="R24" s="716"/>
      <c r="S24" s="701" t="s">
        <v>259</v>
      </c>
      <c r="T24" s="701"/>
      <c r="U24" s="702" t="s">
        <v>718</v>
      </c>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t="s">
        <v>497</v>
      </c>
      <c r="Q25" s="704"/>
      <c r="R25" s="704"/>
      <c r="S25" s="712" t="s">
        <v>261</v>
      </c>
      <c r="T25" s="713"/>
      <c r="U25" s="707" t="s">
        <v>497</v>
      </c>
      <c r="V25" s="708"/>
      <c r="W25" s="709"/>
    </row>
    <row r="26" spans="2:24" s="29" customFormat="1" ht="39.75" customHeight="1" x14ac:dyDescent="0.15">
      <c r="B26" s="694" t="s">
        <v>262</v>
      </c>
      <c r="C26" s="694"/>
      <c r="D26" s="694"/>
      <c r="E26" s="695" t="s">
        <v>717</v>
      </c>
      <c r="F26" s="696"/>
      <c r="G26" s="696"/>
      <c r="H26" s="696"/>
      <c r="I26" s="696"/>
      <c r="J26" s="696"/>
      <c r="K26" s="696"/>
      <c r="L26" s="697"/>
      <c r="M26" s="694" t="s">
        <v>262</v>
      </c>
      <c r="N26" s="694"/>
      <c r="O26" s="694"/>
      <c r="P26" s="695" t="s">
        <v>649</v>
      </c>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83A4D121-DF4D-4F04-A2C9-028D7EB30DCF}"/>
    <dataValidation type="list" allowBlank="1" showInputMessage="1" showErrorMessage="1" sqref="E8 E19 P8 P19" xr:uid="{743F9CB9-F480-4AC7-A08C-EBFAF7B2CD6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426D3F-8B71-4810-A6AB-FE584A4F9DBE}">
          <x14:formula1>
            <xm:f>'(参考)リスト'!$F$16:$F$21</xm:f>
          </x14:formula1>
          <xm:sqref>E11:E12 E22:E23 P11:P12 P22:P23</xm:sqref>
        </x14:dataValidation>
        <x14:dataValidation type="list" allowBlank="1" showInputMessage="1" showErrorMessage="1" xr:uid="{398C0E5D-E6FA-4737-B3DA-341110D522B3}">
          <x14:formula1>
            <xm:f>'(参考)リスト'!$D$16:$D$18</xm:f>
          </x14:formula1>
          <xm:sqref>E10 E21 P10 P21</xm:sqref>
        </x14:dataValidation>
        <x14:dataValidation type="list" allowBlank="1" showInputMessage="1" showErrorMessage="1" xr:uid="{7C34253A-E29A-4DFD-96D9-B91D15CB6E4D}">
          <x14:formula1>
            <xm:f>'(参考)リスト'!$E$16:$E$27</xm:f>
          </x14:formula1>
          <xm:sqref>E9 E20 P9 P20</xm:sqref>
        </x14:dataValidation>
        <x14:dataValidation type="list" allowBlank="1" showInputMessage="1" showErrorMessage="1" xr:uid="{3D1C15B9-5FBD-4D76-A0DE-CBCC7760724B}">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DC7E9-238E-4361-A6C7-5FC5AA44FF31}">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102"/>
    </row>
    <row r="2" spans="2:23" ht="25.15" customHeight="1" x14ac:dyDescent="0.15">
      <c r="B2" s="201" t="s">
        <v>246</v>
      </c>
      <c r="C2" s="202"/>
      <c r="D2" s="202"/>
      <c r="E2" s="202"/>
      <c r="F2" s="202"/>
      <c r="G2" s="202"/>
      <c r="H2" s="202"/>
      <c r="I2" s="202"/>
      <c r="J2" s="202"/>
      <c r="K2" s="202"/>
      <c r="L2" s="202"/>
      <c r="M2" s="202"/>
      <c r="N2" s="202"/>
      <c r="O2" s="202"/>
      <c r="P2" s="202"/>
      <c r="Q2" s="202"/>
      <c r="R2" s="322" t="s">
        <v>157</v>
      </c>
      <c r="S2" s="322"/>
      <c r="T2" s="571" t="s">
        <v>723</v>
      </c>
      <c r="U2" s="571"/>
      <c r="V2" s="571"/>
      <c r="W2" s="571"/>
    </row>
    <row r="3" spans="2:23" ht="25.15" customHeight="1" x14ac:dyDescent="0.15">
      <c r="B3" s="735" t="s">
        <v>247</v>
      </c>
      <c r="C3" s="736"/>
      <c r="D3" s="736"/>
      <c r="E3" s="737" t="s">
        <v>540</v>
      </c>
      <c r="F3" s="738"/>
      <c r="G3" s="739"/>
      <c r="H3" s="740" t="s">
        <v>248</v>
      </c>
      <c r="I3" s="741"/>
      <c r="J3" s="742" t="s">
        <v>526</v>
      </c>
      <c r="K3" s="743"/>
      <c r="L3" s="744"/>
      <c r="M3" s="745" t="s">
        <v>249</v>
      </c>
      <c r="N3" s="746"/>
      <c r="O3" s="747"/>
      <c r="P3" s="751" t="s">
        <v>530</v>
      </c>
      <c r="Q3" s="751"/>
      <c r="R3" s="751"/>
      <c r="S3" s="745" t="s">
        <v>192</v>
      </c>
      <c r="T3" s="747"/>
      <c r="U3" s="754">
        <v>45944</v>
      </c>
      <c r="V3" s="755"/>
      <c r="W3" s="756"/>
    </row>
    <row r="4" spans="2:23" ht="25.15" customHeight="1" x14ac:dyDescent="0.15">
      <c r="B4" s="758" t="s">
        <v>250</v>
      </c>
      <c r="C4" s="759"/>
      <c r="D4" s="759"/>
      <c r="E4" s="760" t="s">
        <v>524</v>
      </c>
      <c r="F4" s="761"/>
      <c r="G4" s="762"/>
      <c r="H4" s="740" t="s">
        <v>251</v>
      </c>
      <c r="I4" s="741"/>
      <c r="J4" s="763" t="s">
        <v>528</v>
      </c>
      <c r="K4" s="743"/>
      <c r="L4" s="744"/>
      <c r="M4" s="748"/>
      <c r="N4" s="749"/>
      <c r="O4" s="750"/>
      <c r="P4" s="764" t="s">
        <v>532</v>
      </c>
      <c r="Q4" s="764"/>
      <c r="R4" s="764"/>
      <c r="S4" s="752"/>
      <c r="T4" s="753"/>
      <c r="U4" s="752"/>
      <c r="V4" s="757"/>
      <c r="W4" s="753"/>
    </row>
    <row r="5" spans="2:23" s="29" customFormat="1" ht="25.5" customHeight="1" x14ac:dyDescent="0.15">
      <c r="B5" s="717" t="s">
        <v>252</v>
      </c>
      <c r="C5" s="730" t="s">
        <v>253</v>
      </c>
      <c r="D5" s="731"/>
      <c r="E5" s="203">
        <v>13</v>
      </c>
      <c r="F5" s="721"/>
      <c r="G5" s="722"/>
      <c r="H5" s="722"/>
      <c r="I5" s="722"/>
      <c r="J5" s="722"/>
      <c r="K5" s="722"/>
      <c r="L5" s="723"/>
      <c r="M5" s="717" t="s">
        <v>252</v>
      </c>
      <c r="N5" s="730" t="s">
        <v>253</v>
      </c>
      <c r="O5" s="731"/>
      <c r="P5" s="203">
        <v>13</v>
      </c>
      <c r="Q5" s="724"/>
      <c r="R5" s="725"/>
      <c r="S5" s="725"/>
      <c r="T5" s="725"/>
      <c r="U5" s="725"/>
      <c r="V5" s="725"/>
      <c r="W5" s="726"/>
    </row>
    <row r="6" spans="2:23" s="29" customFormat="1" ht="25.5" customHeight="1" x14ac:dyDescent="0.15">
      <c r="B6" s="719"/>
      <c r="C6" s="730" t="s">
        <v>254</v>
      </c>
      <c r="D6" s="731"/>
      <c r="E6" s="233">
        <v>2</v>
      </c>
      <c r="F6" s="724"/>
      <c r="G6" s="725"/>
      <c r="H6" s="725"/>
      <c r="I6" s="725"/>
      <c r="J6" s="725"/>
      <c r="K6" s="725"/>
      <c r="L6" s="726"/>
      <c r="M6" s="719"/>
      <c r="N6" s="730" t="s">
        <v>254</v>
      </c>
      <c r="O6" s="731"/>
      <c r="P6" s="233">
        <v>3</v>
      </c>
      <c r="Q6" s="724"/>
      <c r="R6" s="725"/>
      <c r="S6" s="725"/>
      <c r="T6" s="725"/>
      <c r="U6" s="725"/>
      <c r="V6" s="725"/>
      <c r="W6" s="726"/>
    </row>
    <row r="7" spans="2:23" s="29" customFormat="1" ht="25.5" customHeight="1" x14ac:dyDescent="0.15">
      <c r="B7" s="717" t="s">
        <v>255</v>
      </c>
      <c r="C7" s="730" t="s">
        <v>203</v>
      </c>
      <c r="D7" s="731"/>
      <c r="E7" s="204" t="s">
        <v>542</v>
      </c>
      <c r="F7" s="724"/>
      <c r="G7" s="725"/>
      <c r="H7" s="725"/>
      <c r="I7" s="725"/>
      <c r="J7" s="725"/>
      <c r="K7" s="725"/>
      <c r="L7" s="726"/>
      <c r="M7" s="717" t="s">
        <v>255</v>
      </c>
      <c r="N7" s="730" t="s">
        <v>203</v>
      </c>
      <c r="O7" s="731"/>
      <c r="P7" s="204" t="s">
        <v>542</v>
      </c>
      <c r="Q7" s="724"/>
      <c r="R7" s="725"/>
      <c r="S7" s="725"/>
      <c r="T7" s="725"/>
      <c r="U7" s="725"/>
      <c r="V7" s="725"/>
      <c r="W7" s="726"/>
    </row>
    <row r="8" spans="2:23" s="29" customFormat="1" ht="25.5" customHeight="1" x14ac:dyDescent="0.15">
      <c r="B8" s="718"/>
      <c r="C8" s="730" t="s">
        <v>204</v>
      </c>
      <c r="D8" s="731"/>
      <c r="E8" s="203" t="s">
        <v>551</v>
      </c>
      <c r="F8" s="724"/>
      <c r="G8" s="725"/>
      <c r="H8" s="725"/>
      <c r="I8" s="725"/>
      <c r="J8" s="725"/>
      <c r="K8" s="725"/>
      <c r="L8" s="726"/>
      <c r="M8" s="718"/>
      <c r="N8" s="730" t="s">
        <v>204</v>
      </c>
      <c r="O8" s="731"/>
      <c r="P8" s="203" t="s">
        <v>560</v>
      </c>
      <c r="Q8" s="724"/>
      <c r="R8" s="725"/>
      <c r="S8" s="725"/>
      <c r="T8" s="725"/>
      <c r="U8" s="725"/>
      <c r="V8" s="725"/>
      <c r="W8" s="726"/>
    </row>
    <row r="9" spans="2:23" s="29" customFormat="1" ht="25.5" customHeight="1" x14ac:dyDescent="0.15">
      <c r="B9" s="732" t="s">
        <v>206</v>
      </c>
      <c r="C9" s="733"/>
      <c r="D9" s="734"/>
      <c r="E9" s="232" t="s">
        <v>448</v>
      </c>
      <c r="F9" s="724"/>
      <c r="G9" s="725"/>
      <c r="H9" s="725"/>
      <c r="I9" s="725"/>
      <c r="J9" s="725"/>
      <c r="K9" s="725"/>
      <c r="L9" s="726"/>
      <c r="M9" s="732" t="s">
        <v>206</v>
      </c>
      <c r="N9" s="733"/>
      <c r="O9" s="734"/>
      <c r="P9" s="232" t="s">
        <v>414</v>
      </c>
      <c r="Q9" s="724"/>
      <c r="R9" s="725"/>
      <c r="S9" s="725"/>
      <c r="T9" s="725"/>
      <c r="U9" s="725"/>
      <c r="V9" s="725"/>
      <c r="W9" s="726"/>
    </row>
    <row r="10" spans="2:23" s="29" customFormat="1" ht="25.5" customHeight="1" x14ac:dyDescent="0.15">
      <c r="B10" s="717" t="s">
        <v>256</v>
      </c>
      <c r="C10" s="732" t="s">
        <v>257</v>
      </c>
      <c r="D10" s="734"/>
      <c r="E10" s="233" t="s">
        <v>442</v>
      </c>
      <c r="F10" s="724"/>
      <c r="G10" s="725"/>
      <c r="H10" s="725"/>
      <c r="I10" s="725"/>
      <c r="J10" s="725"/>
      <c r="K10" s="725"/>
      <c r="L10" s="726"/>
      <c r="M10" s="717" t="s">
        <v>256</v>
      </c>
      <c r="N10" s="732" t="s">
        <v>257</v>
      </c>
      <c r="O10" s="734"/>
      <c r="P10" s="233" t="s">
        <v>544</v>
      </c>
      <c r="Q10" s="724"/>
      <c r="R10" s="725"/>
      <c r="S10" s="725"/>
      <c r="T10" s="725"/>
      <c r="U10" s="725"/>
      <c r="V10" s="725"/>
      <c r="W10" s="726"/>
    </row>
    <row r="11" spans="2:23" s="29" customFormat="1" ht="25.5" customHeight="1" x14ac:dyDescent="0.15">
      <c r="B11" s="718"/>
      <c r="C11" s="732" t="s">
        <v>215</v>
      </c>
      <c r="D11" s="734"/>
      <c r="E11" s="209" t="s">
        <v>497</v>
      </c>
      <c r="F11" s="724"/>
      <c r="G11" s="725"/>
      <c r="H11" s="725"/>
      <c r="I11" s="725"/>
      <c r="J11" s="725"/>
      <c r="K11" s="725"/>
      <c r="L11" s="726"/>
      <c r="M11" s="718"/>
      <c r="N11" s="732" t="s">
        <v>215</v>
      </c>
      <c r="O11" s="734"/>
      <c r="P11" s="209" t="s">
        <v>497</v>
      </c>
      <c r="Q11" s="724"/>
      <c r="R11" s="725"/>
      <c r="S11" s="725"/>
      <c r="T11" s="725"/>
      <c r="U11" s="725"/>
      <c r="V11" s="725"/>
      <c r="W11" s="726"/>
    </row>
    <row r="12" spans="2:23" s="29" customFormat="1" ht="25.5" customHeight="1" x14ac:dyDescent="0.15">
      <c r="B12" s="719"/>
      <c r="C12" s="694" t="s">
        <v>216</v>
      </c>
      <c r="D12" s="694"/>
      <c r="E12" s="209" t="s">
        <v>554</v>
      </c>
      <c r="F12" s="727"/>
      <c r="G12" s="728"/>
      <c r="H12" s="728"/>
      <c r="I12" s="728"/>
      <c r="J12" s="728"/>
      <c r="K12" s="728"/>
      <c r="L12" s="729"/>
      <c r="M12" s="719"/>
      <c r="N12" s="694" t="s">
        <v>216</v>
      </c>
      <c r="O12" s="694"/>
      <c r="P12" s="209" t="s">
        <v>546</v>
      </c>
      <c r="Q12" s="724"/>
      <c r="R12" s="725"/>
      <c r="S12" s="725"/>
      <c r="T12" s="725"/>
      <c r="U12" s="725"/>
      <c r="V12" s="725"/>
      <c r="W12" s="726"/>
    </row>
    <row r="13" spans="2:23" s="29" customFormat="1" ht="25.5" customHeight="1" x14ac:dyDescent="0.15">
      <c r="B13" s="701" t="s">
        <v>258</v>
      </c>
      <c r="C13" s="701"/>
      <c r="D13" s="701"/>
      <c r="E13" s="714" t="s">
        <v>497</v>
      </c>
      <c r="F13" s="715"/>
      <c r="G13" s="716"/>
      <c r="H13" s="701" t="s">
        <v>259</v>
      </c>
      <c r="I13" s="701"/>
      <c r="J13" s="702" t="s">
        <v>719</v>
      </c>
      <c r="K13" s="702"/>
      <c r="L13" s="702"/>
      <c r="M13" s="701" t="s">
        <v>258</v>
      </c>
      <c r="N13" s="701"/>
      <c r="O13" s="701"/>
      <c r="P13" s="714" t="s">
        <v>647</v>
      </c>
      <c r="Q13" s="715"/>
      <c r="R13" s="716"/>
      <c r="S13" s="701" t="s">
        <v>259</v>
      </c>
      <c r="T13" s="701"/>
      <c r="U13" s="702" t="s">
        <v>720</v>
      </c>
      <c r="V13" s="702"/>
      <c r="W13" s="702"/>
    </row>
    <row r="14" spans="2:23" s="29" customFormat="1" ht="25.5" customHeight="1" x14ac:dyDescent="0.15">
      <c r="B14" s="703" t="s">
        <v>260</v>
      </c>
      <c r="C14" s="703"/>
      <c r="D14" s="703"/>
      <c r="E14" s="704" t="s">
        <v>497</v>
      </c>
      <c r="F14" s="704"/>
      <c r="G14" s="704"/>
      <c r="H14" s="705" t="s">
        <v>261</v>
      </c>
      <c r="I14" s="706"/>
      <c r="J14" s="707" t="s">
        <v>497</v>
      </c>
      <c r="K14" s="708"/>
      <c r="L14" s="709"/>
      <c r="M14" s="705" t="s">
        <v>260</v>
      </c>
      <c r="N14" s="706"/>
      <c r="O14" s="710"/>
      <c r="P14" s="711" t="s">
        <v>497</v>
      </c>
      <c r="Q14" s="704"/>
      <c r="R14" s="704"/>
      <c r="S14" s="712" t="s">
        <v>261</v>
      </c>
      <c r="T14" s="713"/>
      <c r="U14" s="707" t="s">
        <v>497</v>
      </c>
      <c r="V14" s="708"/>
      <c r="W14" s="709"/>
    </row>
    <row r="15" spans="2:23" s="29" customFormat="1" ht="39.75" customHeight="1" x14ac:dyDescent="0.15">
      <c r="B15" s="694" t="s">
        <v>262</v>
      </c>
      <c r="C15" s="694"/>
      <c r="D15" s="694"/>
      <c r="E15" s="695" t="s">
        <v>651</v>
      </c>
      <c r="F15" s="696"/>
      <c r="G15" s="696"/>
      <c r="H15" s="696"/>
      <c r="I15" s="696"/>
      <c r="J15" s="696"/>
      <c r="K15" s="696"/>
      <c r="L15" s="697"/>
      <c r="M15" s="694" t="s">
        <v>262</v>
      </c>
      <c r="N15" s="694"/>
      <c r="O15" s="694"/>
      <c r="P15" s="695" t="s">
        <v>649</v>
      </c>
      <c r="Q15" s="696"/>
      <c r="R15" s="696"/>
      <c r="S15" s="696"/>
      <c r="T15" s="696"/>
      <c r="U15" s="696"/>
      <c r="V15" s="696"/>
      <c r="W15" s="697"/>
    </row>
    <row r="16" spans="2:23" s="29" customFormat="1" ht="25.5" customHeight="1" x14ac:dyDescent="0.15">
      <c r="B16" s="720" t="s">
        <v>252</v>
      </c>
      <c r="C16" s="720" t="s">
        <v>253</v>
      </c>
      <c r="D16" s="720"/>
      <c r="E16" s="203">
        <v>13</v>
      </c>
      <c r="F16" s="721"/>
      <c r="G16" s="722"/>
      <c r="H16" s="722"/>
      <c r="I16" s="722"/>
      <c r="J16" s="722"/>
      <c r="K16" s="722"/>
      <c r="L16" s="723"/>
      <c r="M16" s="720" t="s">
        <v>252</v>
      </c>
      <c r="N16" s="720" t="s">
        <v>253</v>
      </c>
      <c r="O16" s="720"/>
      <c r="P16" s="203"/>
      <c r="Q16" s="724"/>
      <c r="R16" s="725"/>
      <c r="S16" s="725"/>
      <c r="T16" s="725"/>
      <c r="U16" s="725"/>
      <c r="V16" s="725"/>
      <c r="W16" s="726"/>
    </row>
    <row r="17" spans="2:24" s="29" customFormat="1" ht="25.5" customHeight="1" x14ac:dyDescent="0.15">
      <c r="B17" s="720"/>
      <c r="C17" s="720" t="s">
        <v>254</v>
      </c>
      <c r="D17" s="720"/>
      <c r="E17" s="233">
        <v>4</v>
      </c>
      <c r="F17" s="724"/>
      <c r="G17" s="725"/>
      <c r="H17" s="725"/>
      <c r="I17" s="725"/>
      <c r="J17" s="725"/>
      <c r="K17" s="725"/>
      <c r="L17" s="726"/>
      <c r="M17" s="720"/>
      <c r="N17" s="720" t="s">
        <v>254</v>
      </c>
      <c r="O17" s="720"/>
      <c r="P17" s="233"/>
      <c r="Q17" s="724"/>
      <c r="R17" s="725"/>
      <c r="S17" s="725"/>
      <c r="T17" s="725"/>
      <c r="U17" s="725"/>
      <c r="V17" s="725"/>
      <c r="W17" s="726"/>
    </row>
    <row r="18" spans="2:24" s="29" customFormat="1" ht="25.5" customHeight="1" x14ac:dyDescent="0.15">
      <c r="B18" s="720" t="s">
        <v>255</v>
      </c>
      <c r="C18" s="720" t="s">
        <v>203</v>
      </c>
      <c r="D18" s="720"/>
      <c r="E18" s="204" t="s">
        <v>542</v>
      </c>
      <c r="F18" s="724"/>
      <c r="G18" s="725"/>
      <c r="H18" s="725"/>
      <c r="I18" s="725"/>
      <c r="J18" s="725"/>
      <c r="K18" s="725"/>
      <c r="L18" s="726"/>
      <c r="M18" s="720" t="s">
        <v>255</v>
      </c>
      <c r="N18" s="720" t="s">
        <v>203</v>
      </c>
      <c r="O18" s="720"/>
      <c r="P18" s="204"/>
      <c r="Q18" s="724"/>
      <c r="R18" s="725"/>
      <c r="S18" s="725"/>
      <c r="T18" s="725"/>
      <c r="U18" s="725"/>
      <c r="V18" s="725"/>
      <c r="W18" s="726"/>
    </row>
    <row r="19" spans="2:24" s="29" customFormat="1" ht="25.5" customHeight="1" x14ac:dyDescent="0.15">
      <c r="B19" s="720"/>
      <c r="C19" s="720" t="s">
        <v>204</v>
      </c>
      <c r="D19" s="720"/>
      <c r="E19" s="203" t="s">
        <v>560</v>
      </c>
      <c r="F19" s="724"/>
      <c r="G19" s="725"/>
      <c r="H19" s="725"/>
      <c r="I19" s="725"/>
      <c r="J19" s="725"/>
      <c r="K19" s="725"/>
      <c r="L19" s="726"/>
      <c r="M19" s="720"/>
      <c r="N19" s="720" t="s">
        <v>204</v>
      </c>
      <c r="O19" s="720"/>
      <c r="P19" s="203"/>
      <c r="Q19" s="724"/>
      <c r="R19" s="725"/>
      <c r="S19" s="725"/>
      <c r="T19" s="725"/>
      <c r="U19" s="725"/>
      <c r="V19" s="725"/>
      <c r="W19" s="726"/>
    </row>
    <row r="20" spans="2:24" s="29" customFormat="1" ht="25.5" customHeight="1" x14ac:dyDescent="0.15">
      <c r="B20" s="694" t="s">
        <v>206</v>
      </c>
      <c r="C20" s="694"/>
      <c r="D20" s="694"/>
      <c r="E20" s="232" t="s">
        <v>414</v>
      </c>
      <c r="F20" s="724"/>
      <c r="G20" s="725"/>
      <c r="H20" s="725"/>
      <c r="I20" s="725"/>
      <c r="J20" s="725"/>
      <c r="K20" s="725"/>
      <c r="L20" s="726"/>
      <c r="M20" s="694" t="s">
        <v>206</v>
      </c>
      <c r="N20" s="694"/>
      <c r="O20" s="694"/>
      <c r="P20" s="232"/>
      <c r="Q20" s="724"/>
      <c r="R20" s="725"/>
      <c r="S20" s="725"/>
      <c r="T20" s="725"/>
      <c r="U20" s="725"/>
      <c r="V20" s="725"/>
      <c r="W20" s="726"/>
    </row>
    <row r="21" spans="2:24" s="29" customFormat="1" ht="25.5" customHeight="1" x14ac:dyDescent="0.15">
      <c r="B21" s="717" t="s">
        <v>256</v>
      </c>
      <c r="C21" s="694" t="s">
        <v>257</v>
      </c>
      <c r="D21" s="694"/>
      <c r="E21" s="233" t="s">
        <v>544</v>
      </c>
      <c r="F21" s="724"/>
      <c r="G21" s="725"/>
      <c r="H21" s="725"/>
      <c r="I21" s="725"/>
      <c r="J21" s="725"/>
      <c r="K21" s="725"/>
      <c r="L21" s="726"/>
      <c r="M21" s="717" t="s">
        <v>256</v>
      </c>
      <c r="N21" s="694" t="s">
        <v>257</v>
      </c>
      <c r="O21" s="694"/>
      <c r="P21" s="233"/>
      <c r="Q21" s="724"/>
      <c r="R21" s="725"/>
      <c r="S21" s="725"/>
      <c r="T21" s="725"/>
      <c r="U21" s="725"/>
      <c r="V21" s="725"/>
      <c r="W21" s="726"/>
    </row>
    <row r="22" spans="2:24" s="29" customFormat="1" ht="25.5" customHeight="1" x14ac:dyDescent="0.15">
      <c r="B22" s="718"/>
      <c r="C22" s="694" t="s">
        <v>215</v>
      </c>
      <c r="D22" s="694"/>
      <c r="E22" s="209" t="s">
        <v>497</v>
      </c>
      <c r="F22" s="724"/>
      <c r="G22" s="725"/>
      <c r="H22" s="725"/>
      <c r="I22" s="725"/>
      <c r="J22" s="725"/>
      <c r="K22" s="725"/>
      <c r="L22" s="726"/>
      <c r="M22" s="718"/>
      <c r="N22" s="694" t="s">
        <v>215</v>
      </c>
      <c r="O22" s="694"/>
      <c r="P22" s="209"/>
      <c r="Q22" s="724"/>
      <c r="R22" s="725"/>
      <c r="S22" s="725"/>
      <c r="T22" s="725"/>
      <c r="U22" s="725"/>
      <c r="V22" s="725"/>
      <c r="W22" s="726"/>
    </row>
    <row r="23" spans="2:24" s="29" customFormat="1" ht="25.5" customHeight="1" x14ac:dyDescent="0.15">
      <c r="B23" s="719"/>
      <c r="C23" s="694" t="s">
        <v>216</v>
      </c>
      <c r="D23" s="694"/>
      <c r="E23" s="209" t="s">
        <v>546</v>
      </c>
      <c r="F23" s="727"/>
      <c r="G23" s="728"/>
      <c r="H23" s="728"/>
      <c r="I23" s="728"/>
      <c r="J23" s="728"/>
      <c r="K23" s="728"/>
      <c r="L23" s="729"/>
      <c r="M23" s="719"/>
      <c r="N23" s="694" t="s">
        <v>216</v>
      </c>
      <c r="O23" s="694"/>
      <c r="P23" s="209"/>
      <c r="Q23" s="724"/>
      <c r="R23" s="725"/>
      <c r="S23" s="725"/>
      <c r="T23" s="725"/>
      <c r="U23" s="725"/>
      <c r="V23" s="725"/>
      <c r="W23" s="726"/>
    </row>
    <row r="24" spans="2:24" s="29" customFormat="1" ht="25.5" customHeight="1" x14ac:dyDescent="0.15">
      <c r="B24" s="701" t="s">
        <v>258</v>
      </c>
      <c r="C24" s="701"/>
      <c r="D24" s="701"/>
      <c r="E24" s="714" t="s">
        <v>610</v>
      </c>
      <c r="F24" s="715"/>
      <c r="G24" s="716"/>
      <c r="H24" s="701" t="s">
        <v>259</v>
      </c>
      <c r="I24" s="701"/>
      <c r="J24" s="714" t="s">
        <v>694</v>
      </c>
      <c r="K24" s="715"/>
      <c r="L24" s="716"/>
      <c r="M24" s="701" t="s">
        <v>258</v>
      </c>
      <c r="N24" s="701"/>
      <c r="O24" s="701"/>
      <c r="P24" s="714"/>
      <c r="Q24" s="715"/>
      <c r="R24" s="716"/>
      <c r="S24" s="701" t="s">
        <v>259</v>
      </c>
      <c r="T24" s="701"/>
      <c r="U24" s="702"/>
      <c r="V24" s="702"/>
      <c r="W24" s="702"/>
    </row>
    <row r="25" spans="2:24" s="29" customFormat="1" ht="25.5" customHeight="1" x14ac:dyDescent="0.15">
      <c r="B25" s="703" t="s">
        <v>260</v>
      </c>
      <c r="C25" s="703"/>
      <c r="D25" s="703"/>
      <c r="E25" s="704" t="s">
        <v>497</v>
      </c>
      <c r="F25" s="704"/>
      <c r="G25" s="704"/>
      <c r="H25" s="705" t="s">
        <v>261</v>
      </c>
      <c r="I25" s="706"/>
      <c r="J25" s="707" t="s">
        <v>497</v>
      </c>
      <c r="K25" s="708"/>
      <c r="L25" s="709"/>
      <c r="M25" s="705" t="s">
        <v>260</v>
      </c>
      <c r="N25" s="706"/>
      <c r="O25" s="710"/>
      <c r="P25" s="711"/>
      <c r="Q25" s="704"/>
      <c r="R25" s="704"/>
      <c r="S25" s="712" t="s">
        <v>261</v>
      </c>
      <c r="T25" s="713"/>
      <c r="U25" s="707"/>
      <c r="V25" s="708"/>
      <c r="W25" s="709"/>
    </row>
    <row r="26" spans="2:24" s="29" customFormat="1" ht="39.75" customHeight="1" x14ac:dyDescent="0.15">
      <c r="B26" s="694" t="s">
        <v>262</v>
      </c>
      <c r="C26" s="694"/>
      <c r="D26" s="694"/>
      <c r="E26" s="695" t="s">
        <v>649</v>
      </c>
      <c r="F26" s="696"/>
      <c r="G26" s="696"/>
      <c r="H26" s="696"/>
      <c r="I26" s="696"/>
      <c r="J26" s="696"/>
      <c r="K26" s="696"/>
      <c r="L26" s="697"/>
      <c r="M26" s="694" t="s">
        <v>262</v>
      </c>
      <c r="N26" s="694"/>
      <c r="O26" s="694"/>
      <c r="P26" s="695"/>
      <c r="Q26" s="696"/>
      <c r="R26" s="696"/>
      <c r="S26" s="696"/>
      <c r="T26" s="696"/>
      <c r="U26" s="696"/>
      <c r="V26" s="696"/>
      <c r="W26" s="697"/>
    </row>
    <row r="27" spans="2:24" s="29" customFormat="1" ht="15" customHeight="1" x14ac:dyDescent="0.15">
      <c r="B27" s="205"/>
      <c r="C27" s="698" t="s">
        <v>263</v>
      </c>
      <c r="D27" s="699"/>
      <c r="E27" s="699"/>
      <c r="F27" s="699"/>
      <c r="G27" s="699"/>
      <c r="H27" s="699"/>
      <c r="I27" s="699"/>
      <c r="J27" s="699"/>
      <c r="K27" s="699"/>
      <c r="L27" s="699"/>
      <c r="M27" s="206"/>
      <c r="N27" s="206" t="s">
        <v>264</v>
      </c>
      <c r="O27" s="206"/>
      <c r="P27" s="206"/>
      <c r="Q27" s="206"/>
      <c r="R27" s="206"/>
      <c r="S27" s="206"/>
      <c r="T27" s="206"/>
      <c r="U27" s="206"/>
      <c r="V27" s="206"/>
      <c r="W27" s="206"/>
    </row>
    <row r="28" spans="2:24" s="29" customFormat="1" ht="15" customHeight="1" x14ac:dyDescent="0.15">
      <c r="B28" s="205"/>
      <c r="C28" s="700"/>
      <c r="D28" s="700"/>
      <c r="E28" s="700"/>
      <c r="F28" s="700"/>
      <c r="G28" s="700"/>
      <c r="H28" s="700"/>
      <c r="I28" s="700"/>
      <c r="J28" s="700"/>
      <c r="K28" s="700"/>
      <c r="L28" s="700"/>
      <c r="M28" s="206"/>
      <c r="N28" s="206" t="s">
        <v>265</v>
      </c>
      <c r="O28" s="206"/>
      <c r="P28" s="206"/>
      <c r="Q28" s="206"/>
      <c r="R28" s="206"/>
      <c r="S28" s="206"/>
      <c r="T28" s="206"/>
      <c r="U28" s="206"/>
      <c r="V28" s="206"/>
      <c r="W28" s="206"/>
    </row>
    <row r="29" spans="2:24" ht="15" customHeight="1" x14ac:dyDescent="0.15">
      <c r="C29" s="98"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8"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2">
    <dataValidation allowBlank="1" showInputMessage="1" showErrorMessage="1" prompt="覆工スパン毎に連番を記入。_x000a_数値で入力する。" sqref="E6 E17 P17 P6" xr:uid="{A2E85C60-EFE4-4D2B-B00E-C0F8C32CB874}"/>
    <dataValidation type="list" allowBlank="1" showInputMessage="1" showErrorMessage="1" sqref="E8 E19 P8 P19" xr:uid="{CD55150F-6EFE-4F63-B3E5-F1B95D02A05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C1D051-BA3D-425D-A55E-0C3B83B16114}">
          <x14:formula1>
            <xm:f>'(参考)リスト'!$F$16:$F$21</xm:f>
          </x14:formula1>
          <xm:sqref>E11:E12 E22:E23 P11:P12 P22:P23</xm:sqref>
        </x14:dataValidation>
        <x14:dataValidation type="list" allowBlank="1" showInputMessage="1" showErrorMessage="1" xr:uid="{43FBC904-CCBC-49CE-B778-0DFFC875F3AE}">
          <x14:formula1>
            <xm:f>'(参考)リスト'!$D$16:$D$18</xm:f>
          </x14:formula1>
          <xm:sqref>E10 E21 P10 P21</xm:sqref>
        </x14:dataValidation>
        <x14:dataValidation type="list" allowBlank="1" showInputMessage="1" showErrorMessage="1" xr:uid="{EEFA26B1-7EE2-49B7-87A6-800D5BB7CC2C}">
          <x14:formula1>
            <xm:f>'(参考)リスト'!$E$16:$E$27</xm:f>
          </x14:formula1>
          <xm:sqref>E9 E20 P9 P20</xm:sqref>
        </x14:dataValidation>
        <x14:dataValidation type="list" allowBlank="1" showInputMessage="1" showErrorMessage="1" xr:uid="{4BECAB40-F889-448C-B346-BA5EC701B50E}">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85" zoomScaleNormal="70" zoomScaleSheetLayoutView="85"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1" t="s">
        <v>270</v>
      </c>
      <c r="C2" s="202"/>
      <c r="D2" s="202"/>
      <c r="E2" s="202"/>
      <c r="F2" s="202"/>
      <c r="G2" s="202"/>
      <c r="H2" s="202"/>
      <c r="I2" s="202"/>
      <c r="J2" s="202"/>
      <c r="K2" s="202"/>
      <c r="L2" s="202"/>
      <c r="M2" s="202"/>
      <c r="N2" s="202"/>
      <c r="O2" s="202"/>
      <c r="P2" s="202"/>
      <c r="Q2" s="202"/>
    </row>
    <row r="3" spans="2:25" ht="25.15" customHeight="1" x14ac:dyDescent="0.15">
      <c r="B3" s="772" t="s">
        <v>247</v>
      </c>
      <c r="C3" s="772"/>
      <c r="D3" s="772"/>
      <c r="E3" s="773" t="s">
        <v>540</v>
      </c>
      <c r="F3" s="773"/>
      <c r="G3" s="773"/>
      <c r="H3" s="773"/>
      <c r="I3" s="766" t="s">
        <v>248</v>
      </c>
      <c r="J3" s="767"/>
      <c r="K3" s="768"/>
      <c r="L3" s="742" t="s">
        <v>526</v>
      </c>
      <c r="M3" s="743"/>
      <c r="N3" s="744"/>
      <c r="O3" s="784" t="s">
        <v>249</v>
      </c>
      <c r="P3" s="785"/>
      <c r="Q3" s="786"/>
      <c r="R3" s="774" t="s">
        <v>530</v>
      </c>
      <c r="S3" s="775"/>
      <c r="T3" s="776"/>
      <c r="U3" s="790" t="s">
        <v>271</v>
      </c>
      <c r="V3" s="791"/>
      <c r="W3" s="794">
        <v>45944</v>
      </c>
      <c r="X3" s="795"/>
      <c r="Y3" s="796"/>
    </row>
    <row r="4" spans="2:25" ht="25.15" customHeight="1" x14ac:dyDescent="0.15">
      <c r="B4" s="777" t="s">
        <v>250</v>
      </c>
      <c r="C4" s="777"/>
      <c r="D4" s="777"/>
      <c r="E4" s="778" t="s">
        <v>524</v>
      </c>
      <c r="F4" s="778"/>
      <c r="G4" s="778"/>
      <c r="H4" s="778"/>
      <c r="I4" s="766" t="s">
        <v>251</v>
      </c>
      <c r="J4" s="767"/>
      <c r="K4" s="768"/>
      <c r="L4" s="714" t="s">
        <v>528</v>
      </c>
      <c r="M4" s="715"/>
      <c r="N4" s="716"/>
      <c r="O4" s="787"/>
      <c r="P4" s="788"/>
      <c r="Q4" s="789"/>
      <c r="R4" s="779" t="s">
        <v>532</v>
      </c>
      <c r="S4" s="780"/>
      <c r="T4" s="781"/>
      <c r="U4" s="792"/>
      <c r="V4" s="793"/>
      <c r="W4" s="797"/>
      <c r="X4" s="798"/>
      <c r="Y4" s="799"/>
    </row>
    <row r="5" spans="2:25" ht="15" customHeight="1" x14ac:dyDescent="0.15">
      <c r="B5" s="766" t="s">
        <v>272</v>
      </c>
      <c r="C5" s="767"/>
      <c r="D5" s="768"/>
      <c r="E5" s="267"/>
      <c r="F5" s="766" t="s">
        <v>273</v>
      </c>
      <c r="G5" s="767"/>
      <c r="H5" s="768"/>
      <c r="I5" s="246"/>
      <c r="J5" s="766" t="s">
        <v>272</v>
      </c>
      <c r="K5" s="767"/>
      <c r="L5" s="768"/>
      <c r="M5" s="267"/>
      <c r="N5" s="766" t="s">
        <v>273</v>
      </c>
      <c r="O5" s="767"/>
      <c r="P5" s="768"/>
      <c r="Q5" s="246"/>
      <c r="R5" s="766" t="s">
        <v>272</v>
      </c>
      <c r="S5" s="767"/>
      <c r="T5" s="768"/>
      <c r="U5" s="267"/>
      <c r="V5" s="766" t="s">
        <v>273</v>
      </c>
      <c r="W5" s="767"/>
      <c r="X5" s="768"/>
      <c r="Y5" s="246"/>
    </row>
    <row r="6" spans="2:25" ht="15" customHeight="1" x14ac:dyDescent="0.15">
      <c r="B6" s="766" t="s">
        <v>274</v>
      </c>
      <c r="C6" s="767"/>
      <c r="D6" s="209"/>
      <c r="E6" s="769"/>
      <c r="F6" s="770"/>
      <c r="G6" s="770"/>
      <c r="H6" s="770"/>
      <c r="I6" s="771"/>
      <c r="J6" s="766" t="s">
        <v>274</v>
      </c>
      <c r="K6" s="767"/>
      <c r="L6" s="209"/>
      <c r="M6" s="769"/>
      <c r="N6" s="770"/>
      <c r="O6" s="770"/>
      <c r="P6" s="770"/>
      <c r="Q6" s="771"/>
      <c r="R6" s="766" t="s">
        <v>274</v>
      </c>
      <c r="S6" s="767"/>
      <c r="T6" s="209"/>
      <c r="U6" s="769"/>
      <c r="V6" s="770"/>
      <c r="W6" s="770"/>
      <c r="X6" s="770"/>
      <c r="Y6" s="771"/>
    </row>
    <row r="7" spans="2:25" ht="15" customHeight="1" x14ac:dyDescent="0.15">
      <c r="B7" s="766" t="s">
        <v>275</v>
      </c>
      <c r="C7" s="768"/>
      <c r="D7" s="742"/>
      <c r="E7" s="744"/>
      <c r="F7" s="766" t="s">
        <v>276</v>
      </c>
      <c r="G7" s="768"/>
      <c r="H7" s="293"/>
      <c r="I7" s="293"/>
      <c r="J7" s="766" t="s">
        <v>275</v>
      </c>
      <c r="K7" s="768"/>
      <c r="L7" s="742"/>
      <c r="M7" s="744"/>
      <c r="N7" s="766" t="s">
        <v>276</v>
      </c>
      <c r="O7" s="768"/>
      <c r="P7" s="293"/>
      <c r="Q7" s="293"/>
      <c r="R7" s="766" t="s">
        <v>275</v>
      </c>
      <c r="S7" s="768"/>
      <c r="T7" s="742"/>
      <c r="U7" s="744"/>
      <c r="V7" s="766" t="s">
        <v>276</v>
      </c>
      <c r="W7" s="768"/>
      <c r="X7" s="293"/>
      <c r="Y7" s="293"/>
    </row>
    <row r="8" spans="2:25" ht="15" customHeight="1" x14ac:dyDescent="0.15">
      <c r="B8" s="782" t="s">
        <v>277</v>
      </c>
      <c r="C8" s="782"/>
      <c r="D8" s="209"/>
      <c r="E8" s="247" t="s">
        <v>278</v>
      </c>
      <c r="F8" s="783"/>
      <c r="G8" s="783"/>
      <c r="H8" s="783"/>
      <c r="I8" s="783"/>
      <c r="J8" s="782" t="s">
        <v>277</v>
      </c>
      <c r="K8" s="782"/>
      <c r="L8" s="209"/>
      <c r="M8" s="247" t="s">
        <v>278</v>
      </c>
      <c r="N8" s="783"/>
      <c r="O8" s="783"/>
      <c r="P8" s="783"/>
      <c r="Q8" s="783"/>
      <c r="R8" s="782" t="s">
        <v>277</v>
      </c>
      <c r="S8" s="782"/>
      <c r="T8" s="209"/>
      <c r="U8" s="247" t="s">
        <v>278</v>
      </c>
      <c r="V8" s="783"/>
      <c r="W8" s="783"/>
      <c r="X8" s="783"/>
      <c r="Y8" s="783"/>
    </row>
    <row r="9" spans="2:25" s="29" customFormat="1" ht="14.1" customHeight="1" x14ac:dyDescent="0.15">
      <c r="B9" s="765"/>
      <c r="C9" s="765"/>
      <c r="D9" s="765"/>
      <c r="E9" s="765"/>
      <c r="F9" s="765"/>
      <c r="G9" s="765"/>
      <c r="H9" s="765"/>
      <c r="I9" s="765"/>
      <c r="J9" s="765"/>
      <c r="K9" s="765"/>
      <c r="L9" s="765"/>
      <c r="M9" s="765"/>
      <c r="N9" s="765"/>
      <c r="O9" s="765"/>
      <c r="P9" s="765"/>
      <c r="Q9" s="765"/>
      <c r="R9" s="765"/>
      <c r="S9" s="765"/>
      <c r="T9" s="765"/>
      <c r="U9" s="765"/>
      <c r="V9" s="765"/>
      <c r="W9" s="765"/>
      <c r="X9" s="765"/>
      <c r="Y9" s="765"/>
    </row>
    <row r="10" spans="2:25" s="29" customFormat="1" ht="14.1" customHeight="1" x14ac:dyDescent="0.15">
      <c r="B10" s="702"/>
      <c r="C10" s="702"/>
      <c r="D10" s="702"/>
      <c r="E10" s="702"/>
      <c r="F10" s="702"/>
      <c r="G10" s="702"/>
      <c r="H10" s="702"/>
      <c r="I10" s="702"/>
      <c r="J10" s="702"/>
      <c r="K10" s="702"/>
      <c r="L10" s="702"/>
      <c r="M10" s="702"/>
      <c r="N10" s="702"/>
      <c r="O10" s="702"/>
      <c r="P10" s="702"/>
      <c r="Q10" s="702"/>
      <c r="R10" s="702"/>
      <c r="S10" s="702"/>
      <c r="T10" s="702"/>
      <c r="U10" s="702"/>
      <c r="V10" s="702"/>
      <c r="W10" s="702"/>
      <c r="X10" s="702"/>
      <c r="Y10" s="702"/>
    </row>
    <row r="11" spans="2:25" s="29" customFormat="1" ht="14.1" customHeight="1" x14ac:dyDescent="0.15">
      <c r="B11" s="702"/>
      <c r="C11" s="702"/>
      <c r="D11" s="702"/>
      <c r="E11" s="702"/>
      <c r="F11" s="702"/>
      <c r="G11" s="702"/>
      <c r="H11" s="702"/>
      <c r="I11" s="702"/>
      <c r="J11" s="702"/>
      <c r="K11" s="702"/>
      <c r="L11" s="702"/>
      <c r="M11" s="702"/>
      <c r="N11" s="702"/>
      <c r="O11" s="702"/>
      <c r="P11" s="702"/>
      <c r="Q11" s="702"/>
      <c r="R11" s="702"/>
      <c r="S11" s="702"/>
      <c r="T11" s="702"/>
      <c r="U11" s="702"/>
      <c r="V11" s="702"/>
      <c r="W11" s="702"/>
      <c r="X11" s="702"/>
      <c r="Y11" s="702"/>
    </row>
    <row r="12" spans="2:25" s="29" customFormat="1" ht="14.1" customHeight="1" x14ac:dyDescent="0.15">
      <c r="B12" s="702"/>
      <c r="C12" s="702"/>
      <c r="D12" s="702"/>
      <c r="E12" s="702"/>
      <c r="F12" s="702"/>
      <c r="G12" s="702"/>
      <c r="H12" s="702"/>
      <c r="I12" s="702"/>
      <c r="J12" s="702"/>
      <c r="K12" s="702"/>
      <c r="L12" s="702"/>
      <c r="M12" s="702"/>
      <c r="N12" s="702"/>
      <c r="O12" s="702"/>
      <c r="P12" s="702"/>
      <c r="Q12" s="702"/>
      <c r="R12" s="702"/>
      <c r="S12" s="702"/>
      <c r="T12" s="702"/>
      <c r="U12" s="702"/>
      <c r="V12" s="702"/>
      <c r="W12" s="702"/>
      <c r="X12" s="702"/>
      <c r="Y12" s="702"/>
    </row>
    <row r="13" spans="2:25" s="29" customFormat="1" ht="14.1" customHeight="1" x14ac:dyDescent="0.15">
      <c r="B13" s="702"/>
      <c r="C13" s="702"/>
      <c r="D13" s="702"/>
      <c r="E13" s="702"/>
      <c r="F13" s="702"/>
      <c r="G13" s="702"/>
      <c r="H13" s="702"/>
      <c r="I13" s="702"/>
      <c r="J13" s="702"/>
      <c r="K13" s="702"/>
      <c r="L13" s="702"/>
      <c r="M13" s="702"/>
      <c r="N13" s="702"/>
      <c r="O13" s="702"/>
      <c r="P13" s="702"/>
      <c r="Q13" s="702"/>
      <c r="R13" s="702"/>
      <c r="S13" s="702"/>
      <c r="T13" s="702"/>
      <c r="U13" s="702"/>
      <c r="V13" s="702"/>
      <c r="W13" s="702"/>
      <c r="X13" s="702"/>
      <c r="Y13" s="702"/>
    </row>
    <row r="14" spans="2:25" s="29" customFormat="1" ht="14.1" customHeight="1" x14ac:dyDescent="0.15">
      <c r="B14" s="702"/>
      <c r="C14" s="702"/>
      <c r="D14" s="702"/>
      <c r="E14" s="702"/>
      <c r="F14" s="702"/>
      <c r="G14" s="702"/>
      <c r="H14" s="702"/>
      <c r="I14" s="702"/>
      <c r="J14" s="702"/>
      <c r="K14" s="702"/>
      <c r="L14" s="702"/>
      <c r="M14" s="702"/>
      <c r="N14" s="702"/>
      <c r="O14" s="702"/>
      <c r="P14" s="702"/>
      <c r="Q14" s="702"/>
      <c r="R14" s="702"/>
      <c r="S14" s="702"/>
      <c r="T14" s="702"/>
      <c r="U14" s="702"/>
      <c r="V14" s="702"/>
      <c r="W14" s="702"/>
      <c r="X14" s="702"/>
      <c r="Y14" s="702"/>
    </row>
    <row r="15" spans="2:25" s="29" customFormat="1" ht="14.1" customHeight="1" x14ac:dyDescent="0.15">
      <c r="B15" s="702"/>
      <c r="C15" s="702"/>
      <c r="D15" s="702"/>
      <c r="E15" s="702"/>
      <c r="F15" s="702"/>
      <c r="G15" s="702"/>
      <c r="H15" s="702"/>
      <c r="I15" s="702"/>
      <c r="J15" s="702"/>
      <c r="K15" s="702"/>
      <c r="L15" s="702"/>
      <c r="M15" s="702"/>
      <c r="N15" s="702"/>
      <c r="O15" s="702"/>
      <c r="P15" s="702"/>
      <c r="Q15" s="702"/>
      <c r="R15" s="702"/>
      <c r="S15" s="702"/>
      <c r="T15" s="702"/>
      <c r="U15" s="702"/>
      <c r="V15" s="702"/>
      <c r="W15" s="702"/>
      <c r="X15" s="702"/>
      <c r="Y15" s="702"/>
    </row>
    <row r="16" spans="2:25" s="29" customFormat="1" ht="14.1" customHeight="1" x14ac:dyDescent="0.15">
      <c r="B16" s="702"/>
      <c r="C16" s="702"/>
      <c r="D16" s="702"/>
      <c r="E16" s="702"/>
      <c r="F16" s="702"/>
      <c r="G16" s="702"/>
      <c r="H16" s="702"/>
      <c r="I16" s="702"/>
      <c r="J16" s="702"/>
      <c r="K16" s="702"/>
      <c r="L16" s="702"/>
      <c r="M16" s="702"/>
      <c r="N16" s="702"/>
      <c r="O16" s="702"/>
      <c r="P16" s="702"/>
      <c r="Q16" s="702"/>
      <c r="R16" s="702"/>
      <c r="S16" s="702"/>
      <c r="T16" s="702"/>
      <c r="U16" s="702"/>
      <c r="V16" s="702"/>
      <c r="W16" s="702"/>
      <c r="X16" s="702"/>
      <c r="Y16" s="702"/>
    </row>
    <row r="17" spans="2:25" s="29" customFormat="1" ht="14.1" customHeight="1" x14ac:dyDescent="0.15">
      <c r="B17" s="702"/>
      <c r="C17" s="702"/>
      <c r="D17" s="702"/>
      <c r="E17" s="702"/>
      <c r="F17" s="702"/>
      <c r="G17" s="702"/>
      <c r="H17" s="702"/>
      <c r="I17" s="702"/>
      <c r="J17" s="702"/>
      <c r="K17" s="702"/>
      <c r="L17" s="702"/>
      <c r="M17" s="702"/>
      <c r="N17" s="702"/>
      <c r="O17" s="702"/>
      <c r="P17" s="702"/>
      <c r="Q17" s="702"/>
      <c r="R17" s="702"/>
      <c r="S17" s="702"/>
      <c r="T17" s="702"/>
      <c r="U17" s="702"/>
      <c r="V17" s="702"/>
      <c r="W17" s="702"/>
      <c r="X17" s="702"/>
      <c r="Y17" s="702"/>
    </row>
    <row r="18" spans="2:25" s="29" customFormat="1" ht="14.1" customHeight="1" x14ac:dyDescent="0.15">
      <c r="B18" s="702"/>
      <c r="C18" s="702"/>
      <c r="D18" s="702"/>
      <c r="E18" s="702"/>
      <c r="F18" s="702"/>
      <c r="G18" s="702"/>
      <c r="H18" s="702"/>
      <c r="I18" s="702"/>
      <c r="J18" s="702"/>
      <c r="K18" s="702"/>
      <c r="L18" s="702"/>
      <c r="M18" s="702"/>
      <c r="N18" s="702"/>
      <c r="O18" s="702"/>
      <c r="P18" s="702"/>
      <c r="Q18" s="702"/>
      <c r="R18" s="702"/>
      <c r="S18" s="702"/>
      <c r="T18" s="702"/>
      <c r="U18" s="702"/>
      <c r="V18" s="702"/>
      <c r="W18" s="702"/>
      <c r="X18" s="702"/>
      <c r="Y18" s="702"/>
    </row>
    <row r="19" spans="2:25" s="29" customFormat="1" ht="14.1" customHeight="1" x14ac:dyDescent="0.15">
      <c r="B19" s="702"/>
      <c r="C19" s="702"/>
      <c r="D19" s="702"/>
      <c r="E19" s="702"/>
      <c r="F19" s="702"/>
      <c r="G19" s="702"/>
      <c r="H19" s="702"/>
      <c r="I19" s="702"/>
      <c r="J19" s="702"/>
      <c r="K19" s="702"/>
      <c r="L19" s="702"/>
      <c r="M19" s="702"/>
      <c r="N19" s="702"/>
      <c r="O19" s="702"/>
      <c r="P19" s="702"/>
      <c r="Q19" s="702"/>
      <c r="R19" s="702"/>
      <c r="S19" s="702"/>
      <c r="T19" s="702"/>
      <c r="U19" s="702"/>
      <c r="V19" s="702"/>
      <c r="W19" s="702"/>
      <c r="X19" s="702"/>
      <c r="Y19" s="702"/>
    </row>
    <row r="20" spans="2:25" s="29" customFormat="1" ht="14.1" customHeight="1" x14ac:dyDescent="0.15">
      <c r="B20" s="702"/>
      <c r="C20" s="702"/>
      <c r="D20" s="702"/>
      <c r="E20" s="702"/>
      <c r="F20" s="702"/>
      <c r="G20" s="702"/>
      <c r="H20" s="702"/>
      <c r="I20" s="702"/>
      <c r="J20" s="702"/>
      <c r="K20" s="702"/>
      <c r="L20" s="702"/>
      <c r="M20" s="702"/>
      <c r="N20" s="702"/>
      <c r="O20" s="702"/>
      <c r="P20" s="702"/>
      <c r="Q20" s="702"/>
      <c r="R20" s="702"/>
      <c r="S20" s="702"/>
      <c r="T20" s="702"/>
      <c r="U20" s="702"/>
      <c r="V20" s="702"/>
      <c r="W20" s="702"/>
      <c r="X20" s="702"/>
      <c r="Y20" s="702"/>
    </row>
    <row r="21" spans="2:25" s="29" customFormat="1" ht="14.1" customHeight="1" x14ac:dyDescent="0.15">
      <c r="B21" s="702"/>
      <c r="C21" s="702"/>
      <c r="D21" s="702"/>
      <c r="E21" s="702"/>
      <c r="F21" s="702"/>
      <c r="G21" s="702"/>
      <c r="H21" s="702"/>
      <c r="I21" s="702"/>
      <c r="J21" s="702"/>
      <c r="K21" s="702"/>
      <c r="L21" s="702"/>
      <c r="M21" s="702"/>
      <c r="N21" s="702"/>
      <c r="O21" s="702"/>
      <c r="P21" s="702"/>
      <c r="Q21" s="702"/>
      <c r="R21" s="702"/>
      <c r="S21" s="702"/>
      <c r="T21" s="702"/>
      <c r="U21" s="702"/>
      <c r="V21" s="702"/>
      <c r="W21" s="702"/>
      <c r="X21" s="702"/>
      <c r="Y21" s="702"/>
    </row>
    <row r="22" spans="2:25" ht="15" customHeight="1" x14ac:dyDescent="0.15">
      <c r="B22" s="766" t="s">
        <v>272</v>
      </c>
      <c r="C22" s="767"/>
      <c r="D22" s="768"/>
      <c r="E22" s="267"/>
      <c r="F22" s="766" t="s">
        <v>273</v>
      </c>
      <c r="G22" s="767"/>
      <c r="H22" s="768"/>
      <c r="I22" s="246"/>
      <c r="J22" s="766" t="s">
        <v>272</v>
      </c>
      <c r="K22" s="767"/>
      <c r="L22" s="768"/>
      <c r="M22" s="267"/>
      <c r="N22" s="766" t="s">
        <v>273</v>
      </c>
      <c r="O22" s="767"/>
      <c r="P22" s="768"/>
      <c r="Q22" s="246"/>
      <c r="R22" s="766" t="s">
        <v>272</v>
      </c>
      <c r="S22" s="767"/>
      <c r="T22" s="768"/>
      <c r="U22" s="267"/>
      <c r="V22" s="766" t="s">
        <v>273</v>
      </c>
      <c r="W22" s="767"/>
      <c r="X22" s="768"/>
      <c r="Y22" s="246"/>
    </row>
    <row r="23" spans="2:25" ht="15" customHeight="1" x14ac:dyDescent="0.15">
      <c r="B23" s="766" t="s">
        <v>274</v>
      </c>
      <c r="C23" s="767"/>
      <c r="D23" s="209"/>
      <c r="E23" s="769"/>
      <c r="F23" s="770"/>
      <c r="G23" s="770"/>
      <c r="H23" s="770"/>
      <c r="I23" s="771"/>
      <c r="J23" s="766" t="s">
        <v>274</v>
      </c>
      <c r="K23" s="767"/>
      <c r="L23" s="209"/>
      <c r="M23" s="769"/>
      <c r="N23" s="770"/>
      <c r="O23" s="770"/>
      <c r="P23" s="770"/>
      <c r="Q23" s="771"/>
      <c r="R23" s="766" t="s">
        <v>274</v>
      </c>
      <c r="S23" s="767"/>
      <c r="T23" s="209"/>
      <c r="U23" s="769"/>
      <c r="V23" s="770"/>
      <c r="W23" s="770"/>
      <c r="X23" s="770"/>
      <c r="Y23" s="771"/>
    </row>
    <row r="24" spans="2:25" ht="15" customHeight="1" x14ac:dyDescent="0.15">
      <c r="B24" s="766" t="s">
        <v>275</v>
      </c>
      <c r="C24" s="768"/>
      <c r="D24" s="742"/>
      <c r="E24" s="744"/>
      <c r="F24" s="766" t="s">
        <v>276</v>
      </c>
      <c r="G24" s="768"/>
      <c r="H24" s="293"/>
      <c r="I24" s="293"/>
      <c r="J24" s="766" t="s">
        <v>275</v>
      </c>
      <c r="K24" s="768"/>
      <c r="L24" s="742"/>
      <c r="M24" s="744"/>
      <c r="N24" s="766" t="s">
        <v>276</v>
      </c>
      <c r="O24" s="768"/>
      <c r="P24" s="293"/>
      <c r="Q24" s="293"/>
      <c r="R24" s="766" t="s">
        <v>275</v>
      </c>
      <c r="S24" s="768"/>
      <c r="T24" s="742"/>
      <c r="U24" s="744"/>
      <c r="V24" s="766" t="s">
        <v>276</v>
      </c>
      <c r="W24" s="768"/>
      <c r="X24" s="293"/>
      <c r="Y24" s="293"/>
    </row>
    <row r="25" spans="2:25" ht="15" customHeight="1" x14ac:dyDescent="0.15">
      <c r="B25" s="782" t="s">
        <v>277</v>
      </c>
      <c r="C25" s="782"/>
      <c r="D25" s="209"/>
      <c r="E25" s="247" t="s">
        <v>278</v>
      </c>
      <c r="F25" s="783"/>
      <c r="G25" s="783"/>
      <c r="H25" s="783"/>
      <c r="I25" s="783"/>
      <c r="J25" s="782" t="s">
        <v>277</v>
      </c>
      <c r="K25" s="782"/>
      <c r="L25" s="209"/>
      <c r="M25" s="247" t="s">
        <v>278</v>
      </c>
      <c r="N25" s="783"/>
      <c r="O25" s="783"/>
      <c r="P25" s="783"/>
      <c r="Q25" s="783"/>
      <c r="R25" s="782" t="s">
        <v>277</v>
      </c>
      <c r="S25" s="782"/>
      <c r="T25" s="209"/>
      <c r="U25" s="247" t="s">
        <v>278</v>
      </c>
      <c r="V25" s="783"/>
      <c r="W25" s="783"/>
      <c r="X25" s="783"/>
      <c r="Y25" s="783"/>
    </row>
    <row r="26" spans="2:25" s="29" customFormat="1" ht="14.1" customHeight="1" x14ac:dyDescent="0.15">
      <c r="B26" s="765"/>
      <c r="C26" s="765"/>
      <c r="D26" s="765"/>
      <c r="E26" s="765"/>
      <c r="F26" s="765"/>
      <c r="G26" s="765"/>
      <c r="H26" s="765"/>
      <c r="I26" s="765"/>
      <c r="J26" s="765"/>
      <c r="K26" s="765"/>
      <c r="L26" s="765"/>
      <c r="M26" s="765"/>
      <c r="N26" s="765"/>
      <c r="O26" s="765"/>
      <c r="P26" s="765"/>
      <c r="Q26" s="765"/>
      <c r="R26" s="765"/>
      <c r="S26" s="765"/>
      <c r="T26" s="765"/>
      <c r="U26" s="765"/>
      <c r="V26" s="765"/>
      <c r="W26" s="765"/>
      <c r="X26" s="765"/>
      <c r="Y26" s="765"/>
    </row>
    <row r="27" spans="2:25" s="29" customFormat="1" ht="14.1" customHeight="1" x14ac:dyDescent="0.15">
      <c r="B27" s="702"/>
      <c r="C27" s="702"/>
      <c r="D27" s="702"/>
      <c r="E27" s="702"/>
      <c r="F27" s="702"/>
      <c r="G27" s="702"/>
      <c r="H27" s="702"/>
      <c r="I27" s="702"/>
      <c r="J27" s="702"/>
      <c r="K27" s="702"/>
      <c r="L27" s="702"/>
      <c r="M27" s="702"/>
      <c r="N27" s="702"/>
      <c r="O27" s="702"/>
      <c r="P27" s="702"/>
      <c r="Q27" s="702"/>
      <c r="R27" s="702"/>
      <c r="S27" s="702"/>
      <c r="T27" s="702"/>
      <c r="U27" s="702"/>
      <c r="V27" s="702"/>
      <c r="W27" s="702"/>
      <c r="X27" s="702"/>
      <c r="Y27" s="702"/>
    </row>
    <row r="28" spans="2:25" s="29" customFormat="1" ht="14.1" customHeight="1" x14ac:dyDescent="0.15">
      <c r="B28" s="702"/>
      <c r="C28" s="702"/>
      <c r="D28" s="702"/>
      <c r="E28" s="702"/>
      <c r="F28" s="702"/>
      <c r="G28" s="702"/>
      <c r="H28" s="702"/>
      <c r="I28" s="702"/>
      <c r="J28" s="702"/>
      <c r="K28" s="702"/>
      <c r="L28" s="702"/>
      <c r="M28" s="702"/>
      <c r="N28" s="702"/>
      <c r="O28" s="702"/>
      <c r="P28" s="702"/>
      <c r="Q28" s="702"/>
      <c r="R28" s="702"/>
      <c r="S28" s="702"/>
      <c r="T28" s="702"/>
      <c r="U28" s="702"/>
      <c r="V28" s="702"/>
      <c r="W28" s="702"/>
      <c r="X28" s="702"/>
      <c r="Y28" s="702"/>
    </row>
    <row r="29" spans="2:25" s="29" customFormat="1" ht="14.1" customHeight="1" x14ac:dyDescent="0.15">
      <c r="B29" s="702"/>
      <c r="C29" s="702"/>
      <c r="D29" s="702"/>
      <c r="E29" s="702"/>
      <c r="F29" s="702"/>
      <c r="G29" s="702"/>
      <c r="H29" s="702"/>
      <c r="I29" s="702"/>
      <c r="J29" s="702"/>
      <c r="K29" s="702"/>
      <c r="L29" s="702"/>
      <c r="M29" s="702"/>
      <c r="N29" s="702"/>
      <c r="O29" s="702"/>
      <c r="P29" s="702"/>
      <c r="Q29" s="702"/>
      <c r="R29" s="702"/>
      <c r="S29" s="702"/>
      <c r="T29" s="702"/>
      <c r="U29" s="702"/>
      <c r="V29" s="702"/>
      <c r="W29" s="702"/>
      <c r="X29" s="702"/>
      <c r="Y29" s="702"/>
    </row>
    <row r="30" spans="2:25" s="29" customFormat="1" ht="14.1" customHeight="1" x14ac:dyDescent="0.15">
      <c r="B30" s="702"/>
      <c r="C30" s="702"/>
      <c r="D30" s="702"/>
      <c r="E30" s="702"/>
      <c r="F30" s="702"/>
      <c r="G30" s="702"/>
      <c r="H30" s="702"/>
      <c r="I30" s="702"/>
      <c r="J30" s="702"/>
      <c r="K30" s="702"/>
      <c r="L30" s="702"/>
      <c r="M30" s="702"/>
      <c r="N30" s="702"/>
      <c r="O30" s="702"/>
      <c r="P30" s="702"/>
      <c r="Q30" s="702"/>
      <c r="R30" s="702"/>
      <c r="S30" s="702"/>
      <c r="T30" s="702"/>
      <c r="U30" s="702"/>
      <c r="V30" s="702"/>
      <c r="W30" s="702"/>
      <c r="X30" s="702"/>
      <c r="Y30" s="702"/>
    </row>
    <row r="31" spans="2:25" s="29" customFormat="1" ht="14.1" customHeight="1" x14ac:dyDescent="0.15">
      <c r="B31" s="702"/>
      <c r="C31" s="702"/>
      <c r="D31" s="702"/>
      <c r="E31" s="702"/>
      <c r="F31" s="702"/>
      <c r="G31" s="702"/>
      <c r="H31" s="702"/>
      <c r="I31" s="702"/>
      <c r="J31" s="702"/>
      <c r="K31" s="702"/>
      <c r="L31" s="702"/>
      <c r="M31" s="702"/>
      <c r="N31" s="702"/>
      <c r="O31" s="702"/>
      <c r="P31" s="702"/>
      <c r="Q31" s="702"/>
      <c r="R31" s="702"/>
      <c r="S31" s="702"/>
      <c r="T31" s="702"/>
      <c r="U31" s="702"/>
      <c r="V31" s="702"/>
      <c r="W31" s="702"/>
      <c r="X31" s="702"/>
      <c r="Y31" s="702"/>
    </row>
    <row r="32" spans="2:25" s="29" customFormat="1" ht="14.1" customHeight="1" x14ac:dyDescent="0.15">
      <c r="B32" s="702"/>
      <c r="C32" s="702"/>
      <c r="D32" s="702"/>
      <c r="E32" s="702"/>
      <c r="F32" s="702"/>
      <c r="G32" s="702"/>
      <c r="H32" s="702"/>
      <c r="I32" s="702"/>
      <c r="J32" s="702"/>
      <c r="K32" s="702"/>
      <c r="L32" s="702"/>
      <c r="M32" s="702"/>
      <c r="N32" s="702"/>
      <c r="O32" s="702"/>
      <c r="P32" s="702"/>
      <c r="Q32" s="702"/>
      <c r="R32" s="702"/>
      <c r="S32" s="702"/>
      <c r="T32" s="702"/>
      <c r="U32" s="702"/>
      <c r="V32" s="702"/>
      <c r="W32" s="702"/>
      <c r="X32" s="702"/>
      <c r="Y32" s="702"/>
    </row>
    <row r="33" spans="2:25" s="29" customFormat="1" ht="14.1" customHeight="1" x14ac:dyDescent="0.15">
      <c r="B33" s="702"/>
      <c r="C33" s="702"/>
      <c r="D33" s="702"/>
      <c r="E33" s="702"/>
      <c r="F33" s="702"/>
      <c r="G33" s="702"/>
      <c r="H33" s="702"/>
      <c r="I33" s="702"/>
      <c r="J33" s="702"/>
      <c r="K33" s="702"/>
      <c r="L33" s="702"/>
      <c r="M33" s="702"/>
      <c r="N33" s="702"/>
      <c r="O33" s="702"/>
      <c r="P33" s="702"/>
      <c r="Q33" s="702"/>
      <c r="R33" s="702"/>
      <c r="S33" s="702"/>
      <c r="T33" s="702"/>
      <c r="U33" s="702"/>
      <c r="V33" s="702"/>
      <c r="W33" s="702"/>
      <c r="X33" s="702"/>
      <c r="Y33" s="702"/>
    </row>
    <row r="34" spans="2:25" s="29" customFormat="1" ht="14.1" customHeight="1" x14ac:dyDescent="0.15">
      <c r="B34" s="702"/>
      <c r="C34" s="702"/>
      <c r="D34" s="702"/>
      <c r="E34" s="702"/>
      <c r="F34" s="702"/>
      <c r="G34" s="702"/>
      <c r="H34" s="702"/>
      <c r="I34" s="702"/>
      <c r="J34" s="702"/>
      <c r="K34" s="702"/>
      <c r="L34" s="702"/>
      <c r="M34" s="702"/>
      <c r="N34" s="702"/>
      <c r="O34" s="702"/>
      <c r="P34" s="702"/>
      <c r="Q34" s="702"/>
      <c r="R34" s="702"/>
      <c r="S34" s="702"/>
      <c r="T34" s="702"/>
      <c r="U34" s="702"/>
      <c r="V34" s="702"/>
      <c r="W34" s="702"/>
      <c r="X34" s="702"/>
      <c r="Y34" s="702"/>
    </row>
    <row r="35" spans="2:25" s="29" customFormat="1" ht="14.1" customHeight="1" x14ac:dyDescent="0.15">
      <c r="B35" s="702"/>
      <c r="C35" s="702"/>
      <c r="D35" s="702"/>
      <c r="E35" s="702"/>
      <c r="F35" s="702"/>
      <c r="G35" s="702"/>
      <c r="H35" s="702"/>
      <c r="I35" s="702"/>
      <c r="J35" s="702"/>
      <c r="K35" s="702"/>
      <c r="L35" s="702"/>
      <c r="M35" s="702"/>
      <c r="N35" s="702"/>
      <c r="O35" s="702"/>
      <c r="P35" s="702"/>
      <c r="Q35" s="702"/>
      <c r="R35" s="702"/>
      <c r="S35" s="702"/>
      <c r="T35" s="702"/>
      <c r="U35" s="702"/>
      <c r="V35" s="702"/>
      <c r="W35" s="702"/>
      <c r="X35" s="702"/>
      <c r="Y35" s="702"/>
    </row>
    <row r="36" spans="2:25" s="29" customFormat="1" ht="14.1" customHeight="1" x14ac:dyDescent="0.15">
      <c r="B36" s="702"/>
      <c r="C36" s="702"/>
      <c r="D36" s="702"/>
      <c r="E36" s="702"/>
      <c r="F36" s="702"/>
      <c r="G36" s="702"/>
      <c r="H36" s="702"/>
      <c r="I36" s="702"/>
      <c r="J36" s="702"/>
      <c r="K36" s="702"/>
      <c r="L36" s="702"/>
      <c r="M36" s="702"/>
      <c r="N36" s="702"/>
      <c r="O36" s="702"/>
      <c r="P36" s="702"/>
      <c r="Q36" s="702"/>
      <c r="R36" s="702"/>
      <c r="S36" s="702"/>
      <c r="T36" s="702"/>
      <c r="U36" s="702"/>
      <c r="V36" s="702"/>
      <c r="W36" s="702"/>
      <c r="X36" s="702"/>
      <c r="Y36" s="702"/>
    </row>
    <row r="37" spans="2:25" s="29" customFormat="1" ht="14.1" customHeight="1" x14ac:dyDescent="0.15">
      <c r="B37" s="702"/>
      <c r="C37" s="702"/>
      <c r="D37" s="702"/>
      <c r="E37" s="702"/>
      <c r="F37" s="702"/>
      <c r="G37" s="702"/>
      <c r="H37" s="702"/>
      <c r="I37" s="702"/>
      <c r="J37" s="702"/>
      <c r="K37" s="702"/>
      <c r="L37" s="702"/>
      <c r="M37" s="702"/>
      <c r="N37" s="702"/>
      <c r="O37" s="702"/>
      <c r="P37" s="702"/>
      <c r="Q37" s="702"/>
      <c r="R37" s="702"/>
      <c r="S37" s="702"/>
      <c r="T37" s="702"/>
      <c r="U37" s="702"/>
      <c r="V37" s="702"/>
      <c r="W37" s="702"/>
      <c r="X37" s="702"/>
      <c r="Y37" s="702"/>
    </row>
    <row r="38" spans="2:25" s="29" customFormat="1" ht="14.1" customHeight="1" x14ac:dyDescent="0.15">
      <c r="B38" s="702"/>
      <c r="C38" s="702"/>
      <c r="D38" s="702"/>
      <c r="E38" s="702"/>
      <c r="F38" s="702"/>
      <c r="G38" s="702"/>
      <c r="H38" s="702"/>
      <c r="I38" s="702"/>
      <c r="J38" s="702"/>
      <c r="K38" s="702"/>
      <c r="L38" s="702"/>
      <c r="M38" s="702"/>
      <c r="N38" s="702"/>
      <c r="O38" s="702"/>
      <c r="P38" s="702"/>
      <c r="Q38" s="702"/>
      <c r="R38" s="702"/>
      <c r="S38" s="702"/>
      <c r="T38" s="702"/>
      <c r="U38" s="702"/>
      <c r="V38" s="702"/>
      <c r="W38" s="702"/>
      <c r="X38" s="702"/>
      <c r="Y38" s="702"/>
    </row>
    <row r="39" spans="2:25" ht="15" customHeight="1" x14ac:dyDescent="0.15">
      <c r="B39" s="30"/>
      <c r="C39" s="32" t="s">
        <v>279</v>
      </c>
      <c r="D39" s="29"/>
      <c r="E39" s="30"/>
      <c r="F39" s="30"/>
      <c r="G39" s="30"/>
      <c r="H39" s="30"/>
      <c r="I39" s="30"/>
      <c r="J39" s="27"/>
      <c r="K39" s="27"/>
      <c r="L39" s="27"/>
      <c r="M39" s="27"/>
      <c r="N39" s="27"/>
      <c r="O39" s="27"/>
      <c r="P39" s="27"/>
      <c r="Q39" s="27"/>
      <c r="R39" s="234"/>
      <c r="S39" s="234"/>
      <c r="T39" s="234"/>
      <c r="U39" s="234"/>
      <c r="V39" s="234"/>
      <c r="W39" s="234"/>
      <c r="X39" s="234"/>
      <c r="Y39" s="234"/>
    </row>
    <row r="40" spans="2:25" ht="15" customHeight="1" x14ac:dyDescent="0.15">
      <c r="B40" s="27"/>
      <c r="C40" s="31" t="s">
        <v>280</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281</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0"/>
  <dataValidations count="2">
    <dataValidation type="list" allowBlank="1" showInputMessage="1" showErrorMessage="1" sqref="E6:I6 M23:Q23 M6:Q6 U6:Y6 E23:I23 U23:Y23" xr:uid="{CFD8E211-C00A-4F3D-B67B-8CFB325E46C5}">
      <formula1>INDIRECT(D6)</formula1>
    </dataValidation>
    <dataValidation allowBlank="1" showInputMessage="1" showErrorMessage="1" prompt="覆工スパン毎に連番を記入。_x000a_数値で入力する。" sqref="I5 Q22 Q5 Y5 I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L23 L6 T6 D23 T23</xm:sqref>
        </x14:dataValidation>
        <x14:dataValidation type="list" allowBlank="1" showInputMessage="1" showErrorMessage="1" xr:uid="{2E1B1C6E-A317-4661-8E40-5E9B2605C366}">
          <x14:formula1>
            <xm:f>'(参考)リスト'!$E$52:$E$58</xm:f>
          </x14:formula1>
          <xm:sqref>H7:I7 P24:Q24 P7:Q7 X7:Y7 H24:I24 X24:Y24</xm:sqref>
        </x14:dataValidation>
        <x14:dataValidation type="list" allowBlank="1" showInputMessage="1" showErrorMessage="1" xr:uid="{DC851FC4-7E97-4A3E-AD87-5F57DBCA505C}">
          <x14:formula1>
            <xm:f>'(参考)リスト'!$F$52:$F$53</xm:f>
          </x14:formula1>
          <xm:sqref>D8 L25 L8 T8 D25 T25</xm:sqref>
        </x14:dataValidation>
        <x14:dataValidation type="list" allowBlank="1" showInputMessage="1" showErrorMessage="1" xr:uid="{11C77985-F9AF-4CC9-9584-AC1C3C3C8460}">
          <x14:formula1>
            <xm:f>'(参考)リスト'!$D$52:$D$54</xm:f>
          </x14:formula1>
          <xm:sqref>D7:E7 L24:M24 L7:M7 T7:U7 D24:E24 T24:U24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708C-EF86-40C2-A658-1FA77B43AB5E}">
  <sheetPr>
    <pageSetUpPr fitToPage="1"/>
  </sheetPr>
  <dimension ref="B2:AI19"/>
  <sheetViews>
    <sheetView showGridLines="0" showZeros="0" view="pageBreakPreview" zoomScale="85" zoomScaleNormal="85" zoomScaleSheetLayoutView="85"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4" t="s">
        <v>282</v>
      </c>
      <c r="C3" s="464"/>
      <c r="D3" s="464"/>
      <c r="E3" s="811"/>
      <c r="F3" s="811"/>
      <c r="G3" s="811"/>
      <c r="H3" s="811"/>
      <c r="I3" s="811"/>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451" t="s">
        <v>2</v>
      </c>
      <c r="C4" s="452"/>
      <c r="D4" s="453"/>
      <c r="E4" s="812" t="s">
        <v>540</v>
      </c>
      <c r="F4" s="813"/>
      <c r="G4" s="813"/>
      <c r="H4" s="813"/>
      <c r="I4" s="814"/>
      <c r="J4" s="417" t="s">
        <v>3</v>
      </c>
      <c r="K4" s="418"/>
      <c r="L4" s="419"/>
      <c r="M4" s="815" t="s">
        <v>526</v>
      </c>
      <c r="N4" s="816"/>
      <c r="O4" s="816"/>
      <c r="P4" s="816"/>
      <c r="Q4" s="816"/>
      <c r="R4" s="817"/>
      <c r="S4" s="745" t="s">
        <v>238</v>
      </c>
      <c r="T4" s="746"/>
      <c r="U4" s="746"/>
      <c r="V4" s="747"/>
      <c r="W4" s="818" t="s">
        <v>530</v>
      </c>
      <c r="X4" s="819"/>
      <c r="Y4" s="819"/>
      <c r="Z4" s="819"/>
      <c r="AA4" s="819"/>
      <c r="AB4" s="820"/>
      <c r="AC4" s="451" t="s">
        <v>192</v>
      </c>
      <c r="AD4" s="452"/>
      <c r="AE4" s="453"/>
      <c r="AF4" s="821">
        <v>45944</v>
      </c>
      <c r="AG4" s="822"/>
      <c r="AH4" s="822"/>
      <c r="AI4" s="823"/>
    </row>
    <row r="5" spans="2:35" ht="20.100000000000001" customHeight="1" x14ac:dyDescent="0.15">
      <c r="B5" s="454" t="s">
        <v>109</v>
      </c>
      <c r="C5" s="455"/>
      <c r="D5" s="456"/>
      <c r="E5" s="827" t="s">
        <v>524</v>
      </c>
      <c r="F5" s="828"/>
      <c r="G5" s="828"/>
      <c r="H5" s="828"/>
      <c r="I5" s="829"/>
      <c r="J5" s="417" t="s">
        <v>110</v>
      </c>
      <c r="K5" s="418"/>
      <c r="L5" s="419"/>
      <c r="M5" s="815" t="s">
        <v>528</v>
      </c>
      <c r="N5" s="816"/>
      <c r="O5" s="816"/>
      <c r="P5" s="816"/>
      <c r="Q5" s="816"/>
      <c r="R5" s="817"/>
      <c r="S5" s="748"/>
      <c r="T5" s="749"/>
      <c r="U5" s="749"/>
      <c r="V5" s="750"/>
      <c r="W5" s="800" t="s">
        <v>532</v>
      </c>
      <c r="X5" s="801"/>
      <c r="Y5" s="801"/>
      <c r="Z5" s="801"/>
      <c r="AA5" s="801"/>
      <c r="AB5" s="802"/>
      <c r="AC5" s="454"/>
      <c r="AD5" s="455"/>
      <c r="AE5" s="456"/>
      <c r="AF5" s="824"/>
      <c r="AG5" s="825"/>
      <c r="AH5" s="825"/>
      <c r="AI5" s="826"/>
    </row>
    <row r="6" spans="2:35" ht="26.25" customHeight="1" x14ac:dyDescent="0.2">
      <c r="B6" s="803" t="s">
        <v>283</v>
      </c>
      <c r="C6" s="806" t="s">
        <v>284</v>
      </c>
      <c r="D6" s="807"/>
      <c r="E6" s="807"/>
      <c r="F6" s="807"/>
      <c r="G6" s="807"/>
      <c r="H6" s="807"/>
      <c r="I6" s="807"/>
      <c r="J6" s="807"/>
      <c r="K6" s="807"/>
      <c r="L6" s="807"/>
      <c r="M6" s="807"/>
      <c r="N6" s="807"/>
      <c r="O6" s="807"/>
      <c r="P6" s="807"/>
      <c r="Q6" s="807"/>
      <c r="R6" s="807"/>
      <c r="S6" s="807"/>
      <c r="T6" s="807"/>
      <c r="U6" s="807"/>
      <c r="V6" s="807"/>
      <c r="W6" s="807"/>
      <c r="X6" s="807"/>
      <c r="Y6" s="807"/>
      <c r="Z6" s="807"/>
      <c r="AA6" s="807"/>
      <c r="AB6" s="807"/>
      <c r="AC6" s="807"/>
      <c r="AD6" s="807"/>
      <c r="AE6" s="807"/>
      <c r="AF6" s="807"/>
      <c r="AG6" s="807"/>
      <c r="AH6" s="807"/>
      <c r="AI6" s="808"/>
    </row>
    <row r="7" spans="2:35" ht="35.450000000000003" customHeight="1" x14ac:dyDescent="0.15">
      <c r="B7" s="804"/>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4"/>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4"/>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4"/>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4"/>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4"/>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4"/>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4"/>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4"/>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4"/>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4"/>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1.25" customHeight="1" x14ac:dyDescent="0.15">
      <c r="B18" s="805"/>
      <c r="C18" s="86"/>
      <c r="D18" s="87"/>
      <c r="E18" s="88"/>
      <c r="F18" s="89"/>
      <c r="G18" s="89"/>
      <c r="H18" s="87"/>
      <c r="I18" s="87"/>
      <c r="J18" s="87"/>
      <c r="K18" s="87"/>
      <c r="L18" s="87"/>
      <c r="M18" s="87"/>
      <c r="N18" s="87"/>
      <c r="O18" s="87"/>
      <c r="P18" s="87"/>
      <c r="Q18" s="87"/>
      <c r="R18" s="87"/>
      <c r="S18" s="90"/>
      <c r="T18" s="90"/>
      <c r="U18" s="90"/>
      <c r="V18" s="809" t="s">
        <v>285</v>
      </c>
      <c r="W18" s="809"/>
      <c r="X18" s="809"/>
      <c r="Y18" s="809"/>
      <c r="Z18" s="809"/>
      <c r="AA18" s="809"/>
      <c r="AB18" s="809"/>
      <c r="AC18" s="809"/>
      <c r="AD18" s="809"/>
      <c r="AE18" s="809"/>
      <c r="AF18" s="809"/>
      <c r="AG18" s="809"/>
      <c r="AH18" s="809"/>
      <c r="AI18" s="810"/>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0"/>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259CA-CBA5-4662-9798-2A7065AABE6F}">
  <sheetPr>
    <pageSetUpPr fitToPage="1"/>
  </sheetPr>
  <dimension ref="B2:AI19"/>
  <sheetViews>
    <sheetView showGridLines="0" showZeros="0" view="pageBreakPreview" zoomScale="85" zoomScaleNormal="85" zoomScaleSheetLayoutView="85"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4" t="s">
        <v>282</v>
      </c>
      <c r="C3" s="464"/>
      <c r="D3" s="464"/>
      <c r="E3" s="811"/>
      <c r="F3" s="811"/>
      <c r="G3" s="811"/>
      <c r="H3" s="811"/>
      <c r="I3" s="811"/>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451" t="s">
        <v>2</v>
      </c>
      <c r="C4" s="452"/>
      <c r="D4" s="453"/>
      <c r="E4" s="812" t="s">
        <v>540</v>
      </c>
      <c r="F4" s="813"/>
      <c r="G4" s="813"/>
      <c r="H4" s="813"/>
      <c r="I4" s="814"/>
      <c r="J4" s="417" t="s">
        <v>3</v>
      </c>
      <c r="K4" s="418"/>
      <c r="L4" s="419"/>
      <c r="M4" s="815" t="s">
        <v>526</v>
      </c>
      <c r="N4" s="816"/>
      <c r="O4" s="816"/>
      <c r="P4" s="816"/>
      <c r="Q4" s="816"/>
      <c r="R4" s="817"/>
      <c r="S4" s="745" t="s">
        <v>238</v>
      </c>
      <c r="T4" s="746"/>
      <c r="U4" s="746"/>
      <c r="V4" s="747"/>
      <c r="W4" s="818" t="s">
        <v>530</v>
      </c>
      <c r="X4" s="819"/>
      <c r="Y4" s="819"/>
      <c r="Z4" s="819"/>
      <c r="AA4" s="819"/>
      <c r="AB4" s="820"/>
      <c r="AC4" s="451" t="s">
        <v>192</v>
      </c>
      <c r="AD4" s="452"/>
      <c r="AE4" s="453"/>
      <c r="AF4" s="821">
        <v>45944</v>
      </c>
      <c r="AG4" s="822"/>
      <c r="AH4" s="822"/>
      <c r="AI4" s="823"/>
    </row>
    <row r="5" spans="2:35" ht="20.100000000000001" customHeight="1" x14ac:dyDescent="0.15">
      <c r="B5" s="454" t="s">
        <v>109</v>
      </c>
      <c r="C5" s="455"/>
      <c r="D5" s="456"/>
      <c r="E5" s="827" t="s">
        <v>524</v>
      </c>
      <c r="F5" s="828"/>
      <c r="G5" s="828"/>
      <c r="H5" s="828"/>
      <c r="I5" s="829"/>
      <c r="J5" s="417" t="s">
        <v>110</v>
      </c>
      <c r="K5" s="418"/>
      <c r="L5" s="419"/>
      <c r="M5" s="815" t="s">
        <v>528</v>
      </c>
      <c r="N5" s="816"/>
      <c r="O5" s="816"/>
      <c r="P5" s="816"/>
      <c r="Q5" s="816"/>
      <c r="R5" s="817"/>
      <c r="S5" s="748"/>
      <c r="T5" s="749"/>
      <c r="U5" s="749"/>
      <c r="V5" s="750"/>
      <c r="W5" s="800" t="s">
        <v>532</v>
      </c>
      <c r="X5" s="801"/>
      <c r="Y5" s="801"/>
      <c r="Z5" s="801"/>
      <c r="AA5" s="801"/>
      <c r="AB5" s="802"/>
      <c r="AC5" s="454"/>
      <c r="AD5" s="455"/>
      <c r="AE5" s="456"/>
      <c r="AF5" s="824"/>
      <c r="AG5" s="825"/>
      <c r="AH5" s="825"/>
      <c r="AI5" s="826"/>
    </row>
    <row r="6" spans="2:35" ht="26.25" customHeight="1" x14ac:dyDescent="0.2">
      <c r="B6" s="803" t="s">
        <v>283</v>
      </c>
      <c r="C6" s="806" t="s">
        <v>284</v>
      </c>
      <c r="D6" s="807"/>
      <c r="E6" s="807"/>
      <c r="F6" s="807"/>
      <c r="G6" s="807"/>
      <c r="H6" s="807"/>
      <c r="I6" s="807"/>
      <c r="J6" s="807"/>
      <c r="K6" s="807"/>
      <c r="L6" s="807"/>
      <c r="M6" s="807"/>
      <c r="N6" s="807"/>
      <c r="O6" s="807"/>
      <c r="P6" s="807"/>
      <c r="Q6" s="807"/>
      <c r="R6" s="807"/>
      <c r="S6" s="807"/>
      <c r="T6" s="807"/>
      <c r="U6" s="807"/>
      <c r="V6" s="807"/>
      <c r="W6" s="807"/>
      <c r="X6" s="807"/>
      <c r="Y6" s="807"/>
      <c r="Z6" s="807"/>
      <c r="AA6" s="807"/>
      <c r="AB6" s="807"/>
      <c r="AC6" s="807"/>
      <c r="AD6" s="807"/>
      <c r="AE6" s="807"/>
      <c r="AF6" s="807"/>
      <c r="AG6" s="807"/>
      <c r="AH6" s="807"/>
      <c r="AI6" s="808"/>
    </row>
    <row r="7" spans="2:35" ht="35.450000000000003" customHeight="1" x14ac:dyDescent="0.15">
      <c r="B7" s="804"/>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4"/>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4"/>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4"/>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4"/>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4"/>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4"/>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4"/>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4"/>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4"/>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4"/>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1.25" customHeight="1" x14ac:dyDescent="0.15">
      <c r="B18" s="805"/>
      <c r="C18" s="86"/>
      <c r="D18" s="87"/>
      <c r="E18" s="88"/>
      <c r="F18" s="89"/>
      <c r="G18" s="89"/>
      <c r="H18" s="87"/>
      <c r="I18" s="87"/>
      <c r="J18" s="87"/>
      <c r="K18" s="87"/>
      <c r="L18" s="87"/>
      <c r="M18" s="87"/>
      <c r="N18" s="87"/>
      <c r="O18" s="87"/>
      <c r="P18" s="87"/>
      <c r="Q18" s="87"/>
      <c r="R18" s="87"/>
      <c r="S18" s="90"/>
      <c r="T18" s="90"/>
      <c r="U18" s="90"/>
      <c r="V18" s="809" t="s">
        <v>285</v>
      </c>
      <c r="W18" s="809"/>
      <c r="X18" s="809"/>
      <c r="Y18" s="809"/>
      <c r="Z18" s="809"/>
      <c r="AA18" s="809"/>
      <c r="AB18" s="809"/>
      <c r="AC18" s="809"/>
      <c r="AD18" s="809"/>
      <c r="AE18" s="809"/>
      <c r="AF18" s="809"/>
      <c r="AG18" s="809"/>
      <c r="AH18" s="809"/>
      <c r="AI18" s="810"/>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0"/>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3594-E327-425A-82FE-180E631FC052}">
  <sheetPr>
    <pageSetUpPr fitToPage="1"/>
  </sheetPr>
  <dimension ref="B2:AI19"/>
  <sheetViews>
    <sheetView showGridLines="0" showZeros="0" view="pageBreakPreview" zoomScale="85" zoomScaleNormal="85" zoomScaleSheetLayoutView="85"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4" t="s">
        <v>286</v>
      </c>
      <c r="C3" s="464"/>
      <c r="D3" s="464"/>
      <c r="E3" s="811"/>
      <c r="F3" s="811"/>
      <c r="G3" s="811"/>
      <c r="H3" s="811"/>
      <c r="I3" s="811"/>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451" t="s">
        <v>2</v>
      </c>
      <c r="C4" s="452"/>
      <c r="D4" s="453"/>
      <c r="E4" s="812" t="s">
        <v>540</v>
      </c>
      <c r="F4" s="813"/>
      <c r="G4" s="813"/>
      <c r="H4" s="813"/>
      <c r="I4" s="814"/>
      <c r="J4" s="417" t="s">
        <v>3</v>
      </c>
      <c r="K4" s="418"/>
      <c r="L4" s="419"/>
      <c r="M4" s="815" t="s">
        <v>526</v>
      </c>
      <c r="N4" s="816"/>
      <c r="O4" s="816"/>
      <c r="P4" s="816"/>
      <c r="Q4" s="816"/>
      <c r="R4" s="817"/>
      <c r="S4" s="451" t="s">
        <v>238</v>
      </c>
      <c r="T4" s="452"/>
      <c r="U4" s="452"/>
      <c r="V4" s="453"/>
      <c r="W4" s="818" t="s">
        <v>530</v>
      </c>
      <c r="X4" s="819"/>
      <c r="Y4" s="819"/>
      <c r="Z4" s="819"/>
      <c r="AA4" s="819"/>
      <c r="AB4" s="820"/>
      <c r="AC4" s="451" t="s">
        <v>192</v>
      </c>
      <c r="AD4" s="452"/>
      <c r="AE4" s="453"/>
      <c r="AF4" s="821">
        <v>45944</v>
      </c>
      <c r="AG4" s="822"/>
      <c r="AH4" s="822"/>
      <c r="AI4" s="823"/>
    </row>
    <row r="5" spans="2:35" ht="20.100000000000001" customHeight="1" x14ac:dyDescent="0.15">
      <c r="B5" s="454" t="s">
        <v>109</v>
      </c>
      <c r="C5" s="455"/>
      <c r="D5" s="456"/>
      <c r="E5" s="827" t="s">
        <v>524</v>
      </c>
      <c r="F5" s="828"/>
      <c r="G5" s="828"/>
      <c r="H5" s="828"/>
      <c r="I5" s="829"/>
      <c r="J5" s="417" t="s">
        <v>110</v>
      </c>
      <c r="K5" s="418"/>
      <c r="L5" s="419"/>
      <c r="M5" s="815" t="s">
        <v>528</v>
      </c>
      <c r="N5" s="816"/>
      <c r="O5" s="816"/>
      <c r="P5" s="816"/>
      <c r="Q5" s="816"/>
      <c r="R5" s="817"/>
      <c r="S5" s="454"/>
      <c r="T5" s="455"/>
      <c r="U5" s="455"/>
      <c r="V5" s="456"/>
      <c r="W5" s="800" t="s">
        <v>532</v>
      </c>
      <c r="X5" s="801"/>
      <c r="Y5" s="801"/>
      <c r="Z5" s="801"/>
      <c r="AA5" s="801"/>
      <c r="AB5" s="802"/>
      <c r="AC5" s="454"/>
      <c r="AD5" s="455"/>
      <c r="AE5" s="456"/>
      <c r="AF5" s="824"/>
      <c r="AG5" s="825"/>
      <c r="AH5" s="825"/>
      <c r="AI5" s="826"/>
    </row>
    <row r="6" spans="2:35" ht="26.25" customHeight="1" x14ac:dyDescent="0.2">
      <c r="B6" s="804" t="s">
        <v>283</v>
      </c>
      <c r="C6" s="830" t="s">
        <v>284</v>
      </c>
      <c r="D6" s="831"/>
      <c r="E6" s="831"/>
      <c r="F6" s="831"/>
      <c r="G6" s="831"/>
      <c r="H6" s="831"/>
      <c r="I6" s="831"/>
      <c r="J6" s="831"/>
      <c r="K6" s="831"/>
      <c r="L6" s="831"/>
      <c r="M6" s="831"/>
      <c r="N6" s="831"/>
      <c r="O6" s="831"/>
      <c r="P6" s="831"/>
      <c r="Q6" s="831"/>
      <c r="R6" s="831"/>
      <c r="S6" s="831"/>
      <c r="T6" s="831"/>
      <c r="U6" s="831"/>
      <c r="V6" s="831"/>
      <c r="W6" s="831"/>
      <c r="X6" s="831"/>
      <c r="Y6" s="831"/>
      <c r="Z6" s="831"/>
      <c r="AA6" s="831"/>
      <c r="AB6" s="831"/>
      <c r="AC6" s="831"/>
      <c r="AD6" s="831"/>
      <c r="AE6" s="831"/>
      <c r="AF6" s="831"/>
      <c r="AG6" s="831"/>
      <c r="AH6" s="831"/>
      <c r="AI6" s="832"/>
    </row>
    <row r="7" spans="2:35" ht="35.450000000000003" customHeight="1" x14ac:dyDescent="0.15">
      <c r="B7" s="804"/>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4"/>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4"/>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4"/>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4"/>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4"/>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4"/>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4"/>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4"/>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4"/>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4"/>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8.75" customHeight="1" x14ac:dyDescent="0.15">
      <c r="B18" s="805"/>
      <c r="C18" s="86"/>
      <c r="D18" s="87"/>
      <c r="E18" s="88"/>
      <c r="F18" s="89"/>
      <c r="G18" s="89"/>
      <c r="H18" s="87"/>
      <c r="I18" s="87"/>
      <c r="J18" s="87"/>
      <c r="K18" s="87"/>
      <c r="L18" s="87"/>
      <c r="M18" s="87"/>
      <c r="N18" s="87"/>
      <c r="O18" s="87"/>
      <c r="P18" s="87"/>
      <c r="Q18" s="87"/>
      <c r="R18" s="87"/>
      <c r="S18" s="90"/>
      <c r="T18" s="90"/>
      <c r="U18" s="90"/>
      <c r="V18" s="809" t="s">
        <v>285</v>
      </c>
      <c r="W18" s="809"/>
      <c r="X18" s="809"/>
      <c r="Y18" s="809"/>
      <c r="Z18" s="809"/>
      <c r="AA18" s="809"/>
      <c r="AB18" s="809"/>
      <c r="AC18" s="809"/>
      <c r="AD18" s="809"/>
      <c r="AE18" s="809"/>
      <c r="AF18" s="809"/>
      <c r="AG18" s="809"/>
      <c r="AH18" s="809"/>
      <c r="AI18" s="810"/>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6C46-1EC5-493D-B293-C67338680506}">
  <sheetPr>
    <pageSetUpPr fitToPage="1"/>
  </sheetPr>
  <dimension ref="B2:AI19"/>
  <sheetViews>
    <sheetView showGridLines="0" showZeros="0" view="pageBreakPreview" zoomScale="85" zoomScaleNormal="85" zoomScaleSheetLayoutView="85"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4" t="s">
        <v>286</v>
      </c>
      <c r="C3" s="464"/>
      <c r="D3" s="464"/>
      <c r="E3" s="811"/>
      <c r="F3" s="811"/>
      <c r="G3" s="811"/>
      <c r="H3" s="811"/>
      <c r="I3" s="811"/>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451" t="s">
        <v>2</v>
      </c>
      <c r="C4" s="452"/>
      <c r="D4" s="453"/>
      <c r="E4" s="812" t="s">
        <v>540</v>
      </c>
      <c r="F4" s="813"/>
      <c r="G4" s="813"/>
      <c r="H4" s="813"/>
      <c r="I4" s="814"/>
      <c r="J4" s="417" t="s">
        <v>3</v>
      </c>
      <c r="K4" s="418"/>
      <c r="L4" s="419"/>
      <c r="M4" s="815" t="s">
        <v>526</v>
      </c>
      <c r="N4" s="816"/>
      <c r="O4" s="816"/>
      <c r="P4" s="816"/>
      <c r="Q4" s="816"/>
      <c r="R4" s="817"/>
      <c r="S4" s="451" t="s">
        <v>238</v>
      </c>
      <c r="T4" s="452"/>
      <c r="U4" s="452"/>
      <c r="V4" s="453"/>
      <c r="W4" s="818" t="s">
        <v>530</v>
      </c>
      <c r="X4" s="819"/>
      <c r="Y4" s="819"/>
      <c r="Z4" s="819"/>
      <c r="AA4" s="819"/>
      <c r="AB4" s="820"/>
      <c r="AC4" s="451" t="s">
        <v>192</v>
      </c>
      <c r="AD4" s="452"/>
      <c r="AE4" s="453"/>
      <c r="AF4" s="821">
        <v>45944</v>
      </c>
      <c r="AG4" s="822"/>
      <c r="AH4" s="822"/>
      <c r="AI4" s="823"/>
    </row>
    <row r="5" spans="2:35" ht="20.100000000000001" customHeight="1" x14ac:dyDescent="0.15">
      <c r="B5" s="454" t="s">
        <v>109</v>
      </c>
      <c r="C5" s="455"/>
      <c r="D5" s="456"/>
      <c r="E5" s="827" t="s">
        <v>524</v>
      </c>
      <c r="F5" s="828"/>
      <c r="G5" s="828"/>
      <c r="H5" s="828"/>
      <c r="I5" s="829"/>
      <c r="J5" s="417" t="s">
        <v>110</v>
      </c>
      <c r="K5" s="418"/>
      <c r="L5" s="419"/>
      <c r="M5" s="815" t="s">
        <v>528</v>
      </c>
      <c r="N5" s="816"/>
      <c r="O5" s="816"/>
      <c r="P5" s="816"/>
      <c r="Q5" s="816"/>
      <c r="R5" s="817"/>
      <c r="S5" s="454"/>
      <c r="T5" s="455"/>
      <c r="U5" s="455"/>
      <c r="V5" s="456"/>
      <c r="W5" s="800" t="s">
        <v>532</v>
      </c>
      <c r="X5" s="801"/>
      <c r="Y5" s="801"/>
      <c r="Z5" s="801"/>
      <c r="AA5" s="801"/>
      <c r="AB5" s="802"/>
      <c r="AC5" s="454"/>
      <c r="AD5" s="455"/>
      <c r="AE5" s="456"/>
      <c r="AF5" s="824"/>
      <c r="AG5" s="825"/>
      <c r="AH5" s="825"/>
      <c r="AI5" s="826"/>
    </row>
    <row r="6" spans="2:35" ht="26.25" customHeight="1" x14ac:dyDescent="0.2">
      <c r="B6" s="804" t="s">
        <v>283</v>
      </c>
      <c r="C6" s="830" t="s">
        <v>284</v>
      </c>
      <c r="D6" s="831"/>
      <c r="E6" s="831"/>
      <c r="F6" s="831"/>
      <c r="G6" s="831"/>
      <c r="H6" s="831"/>
      <c r="I6" s="831"/>
      <c r="J6" s="831"/>
      <c r="K6" s="831"/>
      <c r="L6" s="831"/>
      <c r="M6" s="831"/>
      <c r="N6" s="831"/>
      <c r="O6" s="831"/>
      <c r="P6" s="831"/>
      <c r="Q6" s="831"/>
      <c r="R6" s="831"/>
      <c r="S6" s="831"/>
      <c r="T6" s="831"/>
      <c r="U6" s="831"/>
      <c r="V6" s="831"/>
      <c r="W6" s="831"/>
      <c r="X6" s="831"/>
      <c r="Y6" s="831"/>
      <c r="Z6" s="831"/>
      <c r="AA6" s="831"/>
      <c r="AB6" s="831"/>
      <c r="AC6" s="831"/>
      <c r="AD6" s="831"/>
      <c r="AE6" s="831"/>
      <c r="AF6" s="831"/>
      <c r="AG6" s="831"/>
      <c r="AH6" s="831"/>
      <c r="AI6" s="832"/>
    </row>
    <row r="7" spans="2:35" ht="35.450000000000003" customHeight="1" x14ac:dyDescent="0.15">
      <c r="B7" s="804"/>
      <c r="C7" s="3"/>
      <c r="D7" s="3"/>
      <c r="E7" s="3"/>
      <c r="F7" s="3"/>
      <c r="G7" s="3"/>
      <c r="H7" s="3"/>
      <c r="I7" s="80"/>
      <c r="J7" s="3"/>
      <c r="K7" s="3"/>
      <c r="L7" s="3"/>
      <c r="M7" s="3"/>
      <c r="N7" s="3"/>
      <c r="O7" s="3"/>
      <c r="P7" s="3"/>
      <c r="Q7" s="81"/>
      <c r="R7" s="80"/>
      <c r="S7" s="3"/>
      <c r="T7" s="3"/>
      <c r="U7" s="3"/>
      <c r="V7" s="3"/>
      <c r="W7" s="80"/>
      <c r="X7" s="80"/>
      <c r="Y7" s="80"/>
      <c r="Z7" s="80"/>
      <c r="AA7" s="80"/>
      <c r="AB7" s="3"/>
      <c r="AC7" s="3"/>
      <c r="AD7" s="3"/>
      <c r="AE7" s="3"/>
      <c r="AF7" s="3"/>
      <c r="AG7" s="3"/>
      <c r="AH7" s="3"/>
      <c r="AI7" s="82"/>
    </row>
    <row r="8" spans="2:35" ht="35.450000000000003" customHeight="1" x14ac:dyDescent="0.15">
      <c r="B8" s="804"/>
      <c r="C8" s="3"/>
      <c r="D8" s="3"/>
      <c r="E8" s="3"/>
      <c r="F8" s="3"/>
      <c r="G8" s="3"/>
      <c r="H8" s="3"/>
      <c r="I8" s="80"/>
      <c r="J8" s="3"/>
      <c r="K8" s="3"/>
      <c r="L8" s="3"/>
      <c r="M8" s="3"/>
      <c r="N8" s="3"/>
      <c r="O8" s="3"/>
      <c r="P8" s="3"/>
      <c r="Q8" s="81"/>
      <c r="R8" s="80"/>
      <c r="S8" s="3"/>
      <c r="T8" s="3"/>
      <c r="U8" s="3"/>
      <c r="V8" s="3"/>
      <c r="W8" s="80"/>
      <c r="X8" s="80"/>
      <c r="Y8" s="80"/>
      <c r="Z8" s="80"/>
      <c r="AA8" s="80"/>
      <c r="AB8" s="3"/>
      <c r="AC8" s="3"/>
      <c r="AD8" s="3"/>
      <c r="AE8" s="3"/>
      <c r="AF8" s="3"/>
      <c r="AG8" s="3"/>
      <c r="AH8" s="3"/>
      <c r="AI8" s="82"/>
    </row>
    <row r="9" spans="2:35" ht="35.450000000000003" customHeight="1" x14ac:dyDescent="0.15">
      <c r="B9" s="804"/>
      <c r="C9" s="3"/>
      <c r="D9" s="3"/>
      <c r="E9" s="3"/>
      <c r="F9" s="3"/>
      <c r="G9" s="3"/>
      <c r="H9" s="3"/>
      <c r="I9" s="80"/>
      <c r="J9" s="3"/>
      <c r="K9" s="3"/>
      <c r="L9" s="3"/>
      <c r="M9" s="3"/>
      <c r="N9" s="3"/>
      <c r="O9" s="3"/>
      <c r="P9" s="3"/>
      <c r="Q9" s="81"/>
      <c r="R9" s="80"/>
      <c r="S9" s="3"/>
      <c r="T9" s="3"/>
      <c r="U9" s="3"/>
      <c r="V9" s="3"/>
      <c r="W9" s="80"/>
      <c r="X9" s="80"/>
      <c r="Y9" s="80"/>
      <c r="Z9" s="80"/>
      <c r="AA9" s="80"/>
      <c r="AB9" s="3"/>
      <c r="AC9" s="3"/>
      <c r="AD9" s="3"/>
      <c r="AE9" s="3"/>
      <c r="AF9" s="3"/>
      <c r="AG9" s="3"/>
      <c r="AH9" s="3"/>
      <c r="AI9" s="82"/>
    </row>
    <row r="10" spans="2:35" ht="35.450000000000003" customHeight="1" x14ac:dyDescent="0.15">
      <c r="B10" s="804"/>
      <c r="C10" s="3"/>
      <c r="D10" s="3"/>
      <c r="E10" s="3"/>
      <c r="F10" s="3"/>
      <c r="G10" s="3"/>
      <c r="H10" s="3"/>
      <c r="I10" s="80"/>
      <c r="J10" s="3"/>
      <c r="K10" s="3"/>
      <c r="L10" s="3"/>
      <c r="M10" s="3"/>
      <c r="N10" s="3"/>
      <c r="O10" s="3"/>
      <c r="P10" s="3"/>
      <c r="Q10" s="81"/>
      <c r="R10" s="80"/>
      <c r="S10" s="3"/>
      <c r="T10" s="3"/>
      <c r="U10" s="3"/>
      <c r="V10" s="3"/>
      <c r="W10" s="80"/>
      <c r="X10" s="80"/>
      <c r="Y10" s="80"/>
      <c r="Z10" s="80"/>
      <c r="AA10" s="80"/>
      <c r="AB10" s="3"/>
      <c r="AC10" s="3"/>
      <c r="AD10" s="3"/>
      <c r="AE10" s="3"/>
      <c r="AF10" s="3"/>
      <c r="AG10" s="3"/>
      <c r="AH10" s="3"/>
      <c r="AI10" s="82"/>
    </row>
    <row r="11" spans="2:35" ht="35.450000000000003" customHeight="1" x14ac:dyDescent="0.15">
      <c r="B11" s="804"/>
      <c r="C11" s="3"/>
      <c r="D11" s="3"/>
      <c r="E11" s="3"/>
      <c r="F11" s="3"/>
      <c r="G11" s="3"/>
      <c r="H11" s="3"/>
      <c r="I11" s="80"/>
      <c r="J11" s="3"/>
      <c r="K11" s="3"/>
      <c r="L11" s="3"/>
      <c r="M11" s="3"/>
      <c r="N11" s="3"/>
      <c r="O11" s="3"/>
      <c r="P11" s="3"/>
      <c r="Q11" s="80"/>
      <c r="R11" s="80"/>
      <c r="S11" s="3"/>
      <c r="T11" s="3"/>
      <c r="U11" s="3"/>
      <c r="V11" s="3"/>
      <c r="W11" s="80"/>
      <c r="X11" s="80"/>
      <c r="Y11" s="80"/>
      <c r="Z11" s="80"/>
      <c r="AA11" s="80"/>
      <c r="AB11" s="3"/>
      <c r="AC11" s="3"/>
      <c r="AD11" s="3"/>
      <c r="AE11" s="3"/>
      <c r="AF11" s="3"/>
      <c r="AG11" s="3"/>
      <c r="AH11" s="3"/>
      <c r="AI11" s="82"/>
    </row>
    <row r="12" spans="2:35" ht="35.450000000000003" customHeight="1" x14ac:dyDescent="0.15">
      <c r="B12" s="804"/>
      <c r="C12" s="3"/>
      <c r="D12" s="3"/>
      <c r="E12" s="3"/>
      <c r="F12" s="80"/>
      <c r="G12" s="80"/>
      <c r="H12" s="3"/>
      <c r="I12" s="3"/>
      <c r="J12" s="3"/>
      <c r="K12" s="3"/>
      <c r="L12" s="3"/>
      <c r="M12" s="3"/>
      <c r="N12" s="3"/>
      <c r="O12" s="3"/>
      <c r="P12" s="3"/>
      <c r="Q12" s="80"/>
      <c r="R12" s="3"/>
      <c r="S12" s="3"/>
      <c r="T12" s="3"/>
      <c r="U12" s="3"/>
      <c r="V12" s="3"/>
      <c r="W12" s="80"/>
      <c r="X12" s="80"/>
      <c r="Y12" s="80"/>
      <c r="Z12" s="80"/>
      <c r="AA12" s="80"/>
      <c r="AB12" s="3"/>
      <c r="AC12" s="3"/>
      <c r="AD12" s="3"/>
      <c r="AE12" s="3"/>
      <c r="AF12" s="3"/>
      <c r="AG12" s="3"/>
      <c r="AH12" s="3"/>
      <c r="AI12" s="82"/>
    </row>
    <row r="13" spans="2:35" ht="35.450000000000003" customHeight="1" x14ac:dyDescent="0.15">
      <c r="B13" s="804"/>
      <c r="C13" s="3"/>
      <c r="D13" s="3"/>
      <c r="E13" s="3"/>
      <c r="F13" s="80"/>
      <c r="G13" s="80"/>
      <c r="H13" s="80"/>
      <c r="I13" s="3"/>
      <c r="J13" s="3"/>
      <c r="K13" s="3"/>
      <c r="L13" s="3"/>
      <c r="M13" s="3"/>
      <c r="N13" s="3"/>
      <c r="O13" s="3"/>
      <c r="P13" s="3"/>
      <c r="Q13" s="80"/>
      <c r="R13" s="3"/>
      <c r="S13" s="3"/>
      <c r="T13" s="3"/>
      <c r="U13" s="3"/>
      <c r="V13" s="3"/>
      <c r="W13" s="80"/>
      <c r="X13" s="80"/>
      <c r="Y13" s="80"/>
      <c r="Z13" s="80"/>
      <c r="AA13" s="80"/>
      <c r="AB13" s="3"/>
      <c r="AC13" s="3"/>
      <c r="AD13" s="3"/>
      <c r="AE13" s="3"/>
      <c r="AF13" s="3"/>
      <c r="AG13" s="3"/>
      <c r="AH13" s="3"/>
      <c r="AI13" s="82"/>
    </row>
    <row r="14" spans="2:35" ht="35.450000000000003" customHeight="1" x14ac:dyDescent="0.15">
      <c r="B14" s="804"/>
      <c r="C14" s="80"/>
      <c r="D14" s="3"/>
      <c r="E14" s="3"/>
      <c r="F14" s="80"/>
      <c r="G14" s="80"/>
      <c r="H14" s="80"/>
      <c r="I14" s="3"/>
      <c r="J14" s="3"/>
      <c r="K14" s="3"/>
      <c r="L14" s="3"/>
      <c r="M14" s="3"/>
      <c r="N14" s="3"/>
      <c r="O14" s="3"/>
      <c r="P14" s="3"/>
      <c r="Q14" s="80"/>
      <c r="R14" s="80"/>
      <c r="S14" s="3"/>
      <c r="T14" s="3"/>
      <c r="U14" s="3"/>
      <c r="V14" s="3"/>
      <c r="W14" s="80"/>
      <c r="X14" s="80"/>
      <c r="Y14" s="80"/>
      <c r="Z14" s="80"/>
      <c r="AA14" s="80"/>
      <c r="AB14" s="3"/>
      <c r="AC14" s="3"/>
      <c r="AD14" s="3"/>
      <c r="AE14" s="3"/>
      <c r="AF14" s="3"/>
      <c r="AG14" s="3"/>
      <c r="AH14" s="3"/>
      <c r="AI14" s="82"/>
    </row>
    <row r="15" spans="2:35" ht="35.450000000000003" customHeight="1" x14ac:dyDescent="0.15">
      <c r="B15" s="804"/>
      <c r="C15" s="80"/>
      <c r="D15" s="3"/>
      <c r="E15" s="3"/>
      <c r="F15" s="80"/>
      <c r="G15" s="80"/>
      <c r="H15" s="80"/>
      <c r="I15" s="3"/>
      <c r="J15" s="3"/>
      <c r="K15" s="3"/>
      <c r="L15" s="3"/>
      <c r="M15" s="3"/>
      <c r="N15" s="3"/>
      <c r="O15" s="3"/>
      <c r="P15" s="3"/>
      <c r="Q15" s="80"/>
      <c r="R15" s="80"/>
      <c r="S15" s="3"/>
      <c r="T15" s="3"/>
      <c r="U15" s="3"/>
      <c r="V15" s="3"/>
      <c r="W15" s="80"/>
      <c r="X15" s="80"/>
      <c r="Y15" s="80"/>
      <c r="Z15" s="80"/>
      <c r="AA15" s="80"/>
      <c r="AB15" s="3"/>
      <c r="AC15" s="3"/>
      <c r="AD15" s="3"/>
      <c r="AE15" s="3"/>
      <c r="AF15" s="3"/>
      <c r="AG15" s="3"/>
      <c r="AH15" s="3"/>
      <c r="AI15" s="82"/>
    </row>
    <row r="16" spans="2:35" ht="35.450000000000003" customHeight="1" x14ac:dyDescent="0.15">
      <c r="B16" s="804"/>
      <c r="C16" s="80"/>
      <c r="D16" s="3"/>
      <c r="E16" s="3"/>
      <c r="F16" s="80"/>
      <c r="G16" s="80"/>
      <c r="H16" s="80"/>
      <c r="I16" s="3"/>
      <c r="J16" s="3"/>
      <c r="K16" s="3"/>
      <c r="L16" s="3"/>
      <c r="M16" s="3"/>
      <c r="N16" s="3"/>
      <c r="O16" s="3"/>
      <c r="P16" s="3"/>
      <c r="Q16" s="80"/>
      <c r="R16" s="80"/>
      <c r="S16" s="3"/>
      <c r="T16" s="3"/>
      <c r="U16" s="3"/>
      <c r="V16" s="3"/>
      <c r="W16" s="80"/>
      <c r="X16" s="80"/>
      <c r="Y16" s="80"/>
      <c r="Z16" s="80"/>
      <c r="AA16" s="80"/>
      <c r="AB16" s="3"/>
      <c r="AC16" s="3"/>
      <c r="AD16" s="3"/>
      <c r="AE16" s="3"/>
      <c r="AF16" s="3"/>
      <c r="AG16" s="3"/>
      <c r="AH16" s="3"/>
      <c r="AI16" s="82"/>
    </row>
    <row r="17" spans="2:35" ht="22.5" customHeight="1" x14ac:dyDescent="0.15">
      <c r="B17" s="804"/>
      <c r="C17" s="80"/>
      <c r="D17" s="3"/>
      <c r="E17" s="83"/>
      <c r="H17" s="84"/>
      <c r="I17" s="84"/>
      <c r="J17" s="84"/>
      <c r="K17" s="84"/>
      <c r="L17" s="84"/>
      <c r="M17" s="3"/>
      <c r="N17" s="3"/>
      <c r="O17" s="3"/>
      <c r="P17" s="3"/>
      <c r="Q17" s="80"/>
      <c r="R17" s="80"/>
      <c r="S17" s="3"/>
      <c r="T17" s="3"/>
      <c r="U17" s="3"/>
      <c r="V17" s="3"/>
      <c r="W17" s="80"/>
      <c r="X17" s="80"/>
      <c r="Y17" s="80"/>
      <c r="Z17" s="80"/>
      <c r="AA17" s="80"/>
      <c r="AI17" s="85"/>
    </row>
    <row r="18" spans="2:35" ht="78.75" customHeight="1" x14ac:dyDescent="0.15">
      <c r="B18" s="805"/>
      <c r="C18" s="86"/>
      <c r="D18" s="87"/>
      <c r="E18" s="88"/>
      <c r="F18" s="89"/>
      <c r="G18" s="89"/>
      <c r="H18" s="87"/>
      <c r="I18" s="87"/>
      <c r="J18" s="87"/>
      <c r="K18" s="87"/>
      <c r="L18" s="87"/>
      <c r="M18" s="87"/>
      <c r="N18" s="87"/>
      <c r="O18" s="87"/>
      <c r="P18" s="87"/>
      <c r="Q18" s="87"/>
      <c r="R18" s="87"/>
      <c r="S18" s="90"/>
      <c r="T18" s="90"/>
      <c r="U18" s="90"/>
      <c r="V18" s="809" t="s">
        <v>285</v>
      </c>
      <c r="W18" s="809"/>
      <c r="X18" s="809"/>
      <c r="Y18" s="809"/>
      <c r="Z18" s="809"/>
      <c r="AA18" s="809"/>
      <c r="AB18" s="809"/>
      <c r="AC18" s="809"/>
      <c r="AD18" s="809"/>
      <c r="AE18" s="809"/>
      <c r="AF18" s="809"/>
      <c r="AG18" s="809"/>
      <c r="AH18" s="809"/>
      <c r="AI18" s="810"/>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0"/>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E1EE7-F7DE-433A-881D-8F1F8F1945AE}">
  <dimension ref="B1:CH53"/>
  <sheetViews>
    <sheetView showGridLine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t="str">
        <f>N7</f>
        <v>PS</v>
      </c>
      <c r="AW5" s="41">
        <f>R7</f>
        <v>0</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t="s">
        <v>508</v>
      </c>
      <c r="O7" s="885"/>
      <c r="P7" s="851" t="s">
        <v>309</v>
      </c>
      <c r="Q7" s="853"/>
      <c r="R7" s="886">
        <v>0</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c r="M11" s="866"/>
      <c r="N11" s="864"/>
      <c r="O11" s="866"/>
      <c r="P11" s="864"/>
      <c r="Q11" s="866"/>
      <c r="R11" s="870"/>
      <c r="S11" s="870"/>
      <c r="T11" s="870"/>
      <c r="U11" s="864"/>
      <c r="V11" s="866"/>
      <c r="W11" s="864"/>
      <c r="X11" s="866"/>
      <c r="Y11" s="249"/>
      <c r="Z11" s="249"/>
      <c r="AA11" s="249"/>
      <c r="AB11" s="249"/>
      <c r="AC11" s="262"/>
      <c r="AD11" s="262"/>
      <c r="AE11" s="262"/>
      <c r="AF11" s="262"/>
      <c r="AG11" s="262"/>
      <c r="AH11" s="262"/>
      <c r="AI11" s="262"/>
      <c r="AJ11" s="262"/>
      <c r="AK11" s="864"/>
      <c r="AL11" s="865"/>
      <c r="AM11" s="865"/>
      <c r="AN11" s="865"/>
      <c r="AO11" s="866"/>
      <c r="AP11" s="2"/>
      <c r="AQ11" s="55">
        <f>IF(P11="材質劣化",2,IF(P11="漏水",3,1))</f>
        <v>1</v>
      </c>
      <c r="AS11" s="40" t="str">
        <f>IF(Y11&lt;&gt;"",1,"")</f>
        <v/>
      </c>
    </row>
    <row r="12" spans="2:86" ht="12" customHeight="1" x14ac:dyDescent="0.15">
      <c r="B12" s="872"/>
      <c r="C12" s="877"/>
      <c r="D12" s="875"/>
      <c r="E12" s="875"/>
      <c r="F12" s="875"/>
      <c r="G12" s="875"/>
      <c r="H12" s="875"/>
      <c r="I12" s="875"/>
      <c r="J12" s="876"/>
      <c r="K12" s="248">
        <v>2</v>
      </c>
      <c r="L12" s="864"/>
      <c r="M12" s="866"/>
      <c r="N12" s="864"/>
      <c r="O12" s="866"/>
      <c r="P12" s="864"/>
      <c r="Q12" s="866"/>
      <c r="R12" s="870"/>
      <c r="S12" s="870"/>
      <c r="T12" s="870"/>
      <c r="U12" s="864"/>
      <c r="V12" s="866"/>
      <c r="W12" s="864"/>
      <c r="X12" s="866"/>
      <c r="Y12" s="249"/>
      <c r="Z12" s="249"/>
      <c r="AA12" s="249"/>
      <c r="AB12" s="249"/>
      <c r="AC12" s="262"/>
      <c r="AD12" s="262"/>
      <c r="AE12" s="262"/>
      <c r="AF12" s="262"/>
      <c r="AG12" s="262"/>
      <c r="AH12" s="262"/>
      <c r="AI12" s="262"/>
      <c r="AJ12" s="262"/>
      <c r="AK12" s="864"/>
      <c r="AL12" s="865"/>
      <c r="AM12" s="865"/>
      <c r="AN12" s="865"/>
      <c r="AO12" s="866"/>
      <c r="AP12" s="2"/>
      <c r="AQ12" s="55">
        <f t="shared" ref="AQ12:AQ34" si="2">IF(P12="材質劣化",2,IF(P12="漏水",3,1))</f>
        <v>1</v>
      </c>
    </row>
    <row r="13" spans="2:86" ht="12" customHeight="1" x14ac:dyDescent="0.15">
      <c r="B13" s="872"/>
      <c r="C13" s="877"/>
      <c r="D13" s="875"/>
      <c r="E13" s="875"/>
      <c r="F13" s="875"/>
      <c r="G13" s="875"/>
      <c r="H13" s="875"/>
      <c r="I13" s="875"/>
      <c r="J13" s="876"/>
      <c r="K13" s="248">
        <v>3</v>
      </c>
      <c r="L13" s="864"/>
      <c r="M13" s="866"/>
      <c r="N13" s="864"/>
      <c r="O13" s="866"/>
      <c r="P13" s="864"/>
      <c r="Q13" s="866"/>
      <c r="R13" s="867"/>
      <c r="S13" s="868"/>
      <c r="T13" s="869"/>
      <c r="U13" s="864"/>
      <c r="V13" s="866"/>
      <c r="W13" s="864"/>
      <c r="X13" s="866"/>
      <c r="Y13" s="249"/>
      <c r="Z13" s="249"/>
      <c r="AA13" s="249"/>
      <c r="AB13" s="249"/>
      <c r="AC13" s="262"/>
      <c r="AD13" s="262"/>
      <c r="AE13" s="262"/>
      <c r="AF13" s="262"/>
      <c r="AG13" s="262"/>
      <c r="AH13" s="262"/>
      <c r="AI13" s="262"/>
      <c r="AJ13" s="262"/>
      <c r="AK13" s="864"/>
      <c r="AL13" s="865"/>
      <c r="AM13" s="865"/>
      <c r="AN13" s="865"/>
      <c r="AO13" s="866"/>
      <c r="AP13" s="2"/>
      <c r="AQ13" s="55">
        <f t="shared" si="2"/>
        <v>1</v>
      </c>
    </row>
    <row r="14" spans="2:86" ht="12" customHeight="1" x14ac:dyDescent="0.15">
      <c r="B14" s="872"/>
      <c r="C14" s="877"/>
      <c r="D14" s="875"/>
      <c r="E14" s="875"/>
      <c r="F14" s="875"/>
      <c r="G14" s="875"/>
      <c r="H14" s="875"/>
      <c r="I14" s="875"/>
      <c r="J14" s="876"/>
      <c r="K14" s="248">
        <v>4</v>
      </c>
      <c r="L14" s="864"/>
      <c r="M14" s="866"/>
      <c r="N14" s="864"/>
      <c r="O14" s="866"/>
      <c r="P14" s="864"/>
      <c r="Q14" s="866"/>
      <c r="R14" s="867"/>
      <c r="S14" s="868"/>
      <c r="T14" s="869"/>
      <c r="U14" s="864"/>
      <c r="V14" s="866"/>
      <c r="W14" s="864"/>
      <c r="X14" s="866"/>
      <c r="Y14" s="249"/>
      <c r="Z14" s="249"/>
      <c r="AA14" s="249"/>
      <c r="AB14" s="249"/>
      <c r="AC14" s="262"/>
      <c r="AD14" s="262"/>
      <c r="AE14" s="262"/>
      <c r="AF14" s="262"/>
      <c r="AG14" s="262"/>
      <c r="AH14" s="262"/>
      <c r="AI14" s="262"/>
      <c r="AJ14" s="262"/>
      <c r="AK14" s="864"/>
      <c r="AL14" s="865"/>
      <c r="AM14" s="865"/>
      <c r="AN14" s="865"/>
      <c r="AO14" s="866"/>
      <c r="AP14" s="2"/>
      <c r="AQ14" s="55">
        <f t="shared" si="2"/>
        <v>1</v>
      </c>
    </row>
    <row r="15" spans="2:86" ht="12" customHeight="1" x14ac:dyDescent="0.15">
      <c r="B15" s="872"/>
      <c r="C15" s="877"/>
      <c r="D15" s="875"/>
      <c r="E15" s="875"/>
      <c r="F15" s="875"/>
      <c r="G15" s="875"/>
      <c r="H15" s="875"/>
      <c r="I15" s="875"/>
      <c r="J15" s="876"/>
      <c r="K15" s="248">
        <v>5</v>
      </c>
      <c r="L15" s="864"/>
      <c r="M15" s="866"/>
      <c r="N15" s="864"/>
      <c r="O15" s="866"/>
      <c r="P15" s="864"/>
      <c r="Q15" s="866"/>
      <c r="R15" s="867"/>
      <c r="S15" s="868"/>
      <c r="T15" s="869"/>
      <c r="U15" s="864"/>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v>
      </c>
      <c r="AF35" s="263">
        <f t="shared" si="3"/>
        <v>0</v>
      </c>
      <c r="AG35" s="263">
        <f t="shared" si="3"/>
        <v>0</v>
      </c>
      <c r="AH35" s="263">
        <f t="shared" si="3"/>
        <v>0</v>
      </c>
      <c r="AI35" s="263">
        <f t="shared" si="3"/>
        <v>0</v>
      </c>
      <c r="AJ35" s="264">
        <f t="shared" si="3"/>
        <v>0</v>
      </c>
      <c r="AK35" s="850" t="s">
        <v>325</v>
      </c>
      <c r="AL35" s="850"/>
      <c r="AM35" s="854" t="str">
        <f>IF(Y37+AC37+AG37&gt;0,"Ⅳ",IF(Z37+AD37+AH37&gt;0,"Ⅲ",IF(AA37+AB37+AE37+AF37+AI37+AJ37&gt;0,"Ⅱ","Ⅰ")))</f>
        <v>Ⅰ</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62" priority="2">
      <formula>$AQ11=2</formula>
    </cfRule>
  </conditionalFormatting>
  <conditionalFormatting sqref="Y11:AF34">
    <cfRule type="expression" dxfId="61" priority="1">
      <formula>$AQ11=3</formula>
    </cfRule>
  </conditionalFormatting>
  <conditionalFormatting sqref="AC11:AJ34">
    <cfRule type="expression" dxfId="60" priority="3">
      <formula>$AQ11=1</formula>
    </cfRule>
  </conditionalFormatting>
  <conditionalFormatting sqref="AG11:AJ34">
    <cfRule type="expression" dxfId="59" priority="4">
      <formula>$AQ11=2</formula>
    </cfRule>
  </conditionalFormatting>
  <dataValidations count="2">
    <dataValidation type="list" allowBlank="1" showInputMessage="1" showErrorMessage="1" sqref="Y11:AB34" xr:uid="{FF4189CF-C94A-400E-B8BD-EE4F161F4B87}">
      <formula1>"〇,"</formula1>
    </dataValidation>
    <dataValidation type="list" allowBlank="1" showInputMessage="1" showErrorMessage="1" sqref="N11:O34" xr:uid="{DDD16D7B-5AC8-4FCC-926A-B871F82F119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1C7848-C15D-4387-AB8F-A193100E299B}">
          <x14:formula1>
            <xm:f>'(参考)リスト'!$B$16:$B$21</xm:f>
          </x14:formula1>
          <xm:sqref>L11:M34</xm:sqref>
        </x14:dataValidation>
        <x14:dataValidation type="list" allowBlank="1" showInputMessage="1" showErrorMessage="1" xr:uid="{6EA07E58-53C7-426B-AB1F-DF80F15EC8A2}">
          <x14:formula1>
            <xm:f>'(参考)リスト'!$E$16:$E$27</xm:f>
          </x14:formula1>
          <xm:sqref>R11:T34</xm:sqref>
        </x14:dataValidation>
        <x14:dataValidation type="list" allowBlank="1" showInputMessage="1" showErrorMessage="1" xr:uid="{3D828D6F-DB3F-4D49-8289-01C1A9BB0931}">
          <x14:formula1>
            <xm:f>'(参考)リスト'!$D$16:$D$18</xm:f>
          </x14:formula1>
          <xm:sqref>P11:Q34</xm:sqref>
        </x14:dataValidation>
        <x14:dataValidation type="list" allowBlank="1" showInputMessage="1" showErrorMessage="1" xr:uid="{C4CE5514-1790-4771-B112-E37BDF7F43CD}">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8C91-C321-4AC3-B692-A4638FD9BFB2}">
  <dimension ref="B1:CH53"/>
  <sheetViews>
    <sheetView showGridLines="0" view="pageBreakPreview" zoomScaleNormal="85" zoomScaleSheetLayoutView="100" workbookViewId="0">
      <selection activeCell="BD38" sqref="BD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1</v>
      </c>
      <c r="AW5" s="41">
        <f>R7</f>
        <v>3.7</v>
      </c>
      <c r="AX5" s="51" t="str">
        <f>AM35</f>
        <v>Ⅱ</v>
      </c>
      <c r="AY5" s="51">
        <f>Y37</f>
        <v>0</v>
      </c>
      <c r="AZ5" s="51">
        <f t="shared" ref="AZ5:BJ5" si="0">Z37</f>
        <v>0</v>
      </c>
      <c r="BA5" s="51">
        <f t="shared" si="0"/>
        <v>0</v>
      </c>
      <c r="BB5" s="51">
        <f>AB37</f>
        <v>0</v>
      </c>
      <c r="BC5" s="51">
        <f t="shared" si="0"/>
        <v>0</v>
      </c>
      <c r="BD5" s="51">
        <f>AD37</f>
        <v>0</v>
      </c>
      <c r="BE5" s="51">
        <f>AE37</f>
        <v>0</v>
      </c>
      <c r="BF5" s="51">
        <f t="shared" si="0"/>
        <v>1</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0.06</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1</v>
      </c>
      <c r="O7" s="885"/>
      <c r="P7" s="851" t="s">
        <v>309</v>
      </c>
      <c r="Q7" s="853"/>
      <c r="R7" s="886">
        <v>3.7</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0.06</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551</v>
      </c>
      <c r="O12" s="866"/>
      <c r="P12" s="864" t="s">
        <v>442</v>
      </c>
      <c r="Q12" s="866"/>
      <c r="R12" s="870" t="s">
        <v>448</v>
      </c>
      <c r="S12" s="870"/>
      <c r="T12" s="870"/>
      <c r="U12" s="864" t="s">
        <v>553</v>
      </c>
      <c r="V12" s="866"/>
      <c r="W12" s="864" t="s">
        <v>497</v>
      </c>
      <c r="X12" s="866"/>
      <c r="Y12" s="249"/>
      <c r="Z12" s="249"/>
      <c r="AA12" s="249"/>
      <c r="AB12" s="249"/>
      <c r="AC12" s="262"/>
      <c r="AD12" s="262"/>
      <c r="AE12" s="262"/>
      <c r="AF12" s="262"/>
      <c r="AG12" s="262"/>
      <c r="AH12" s="262"/>
      <c r="AI12" s="262"/>
      <c r="AJ12" s="262"/>
      <c r="AK12" s="864"/>
      <c r="AL12" s="865"/>
      <c r="AM12" s="865"/>
      <c r="AN12" s="865"/>
      <c r="AO12" s="866"/>
      <c r="AP12" s="2"/>
      <c r="AQ12" s="55">
        <f t="shared" ref="AQ12:AQ34" si="2">IF(P12="材質劣化",2,IF(P12="漏水",3,1))</f>
        <v>3</v>
      </c>
    </row>
    <row r="13" spans="2:86" ht="12" customHeight="1" x14ac:dyDescent="0.15">
      <c r="B13" s="872"/>
      <c r="C13" s="877"/>
      <c r="D13" s="875"/>
      <c r="E13" s="875"/>
      <c r="F13" s="875"/>
      <c r="G13" s="875"/>
      <c r="H13" s="875"/>
      <c r="I13" s="875"/>
      <c r="J13" s="876"/>
      <c r="K13" s="248">
        <v>3</v>
      </c>
      <c r="L13" s="864" t="s">
        <v>542</v>
      </c>
      <c r="M13" s="866"/>
      <c r="N13" s="864" t="s">
        <v>551</v>
      </c>
      <c r="O13" s="866"/>
      <c r="P13" s="864" t="s">
        <v>544</v>
      </c>
      <c r="Q13" s="866"/>
      <c r="R13" s="867" t="s">
        <v>448</v>
      </c>
      <c r="S13" s="868"/>
      <c r="T13" s="869"/>
      <c r="U13" s="864" t="s">
        <v>546</v>
      </c>
      <c r="V13" s="866"/>
      <c r="W13" s="864" t="s">
        <v>497</v>
      </c>
      <c r="X13" s="866"/>
      <c r="Y13" s="249"/>
      <c r="Z13" s="249"/>
      <c r="AA13" s="249"/>
      <c r="AB13" s="249"/>
      <c r="AC13" s="262"/>
      <c r="AD13" s="262"/>
      <c r="AE13" s="262"/>
      <c r="AF13" s="262"/>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c r="M14" s="866"/>
      <c r="N14" s="864"/>
      <c r="O14" s="866"/>
      <c r="P14" s="864"/>
      <c r="Q14" s="866"/>
      <c r="R14" s="867"/>
      <c r="S14" s="868"/>
      <c r="T14" s="869"/>
      <c r="U14" s="864"/>
      <c r="V14" s="866"/>
      <c r="W14" s="864"/>
      <c r="X14" s="866"/>
      <c r="Y14" s="249"/>
      <c r="Z14" s="249"/>
      <c r="AA14" s="249"/>
      <c r="AB14" s="249"/>
      <c r="AC14" s="262"/>
      <c r="AD14" s="262"/>
      <c r="AE14" s="262"/>
      <c r="AF14" s="262"/>
      <c r="AG14" s="262"/>
      <c r="AH14" s="262"/>
      <c r="AI14" s="262"/>
      <c r="AJ14" s="262"/>
      <c r="AK14" s="864"/>
      <c r="AL14" s="865"/>
      <c r="AM14" s="865"/>
      <c r="AN14" s="865"/>
      <c r="AO14" s="866"/>
      <c r="AP14" s="2"/>
      <c r="AQ14" s="55">
        <f t="shared" si="2"/>
        <v>1</v>
      </c>
    </row>
    <row r="15" spans="2:86" ht="12" customHeight="1" x14ac:dyDescent="0.15">
      <c r="B15" s="872"/>
      <c r="C15" s="877"/>
      <c r="D15" s="875"/>
      <c r="E15" s="875"/>
      <c r="F15" s="875"/>
      <c r="G15" s="875"/>
      <c r="H15" s="875"/>
      <c r="I15" s="875"/>
      <c r="J15" s="876"/>
      <c r="K15" s="248">
        <v>5</v>
      </c>
      <c r="L15" s="864"/>
      <c r="M15" s="866"/>
      <c r="N15" s="864"/>
      <c r="O15" s="866"/>
      <c r="P15" s="864"/>
      <c r="Q15" s="866"/>
      <c r="R15" s="867"/>
      <c r="S15" s="868"/>
      <c r="T15" s="869"/>
      <c r="U15" s="864"/>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v>
      </c>
      <c r="AF35" s="263">
        <f t="shared" si="3"/>
        <v>0.06</v>
      </c>
      <c r="AG35" s="263">
        <f t="shared" si="3"/>
        <v>0</v>
      </c>
      <c r="AH35" s="263">
        <f t="shared" si="3"/>
        <v>0</v>
      </c>
      <c r="AI35" s="263">
        <f t="shared" si="3"/>
        <v>0</v>
      </c>
      <c r="AJ35" s="264">
        <f t="shared" si="3"/>
        <v>0</v>
      </c>
      <c r="AK35" s="850" t="s">
        <v>325</v>
      </c>
      <c r="AL35" s="850"/>
      <c r="AM35" s="854" t="str">
        <f>IF(Y37+AC37+AG37&gt;0,"Ⅳ",IF(Z37+AD37+AH37&gt;0,"Ⅲ",IF(AA37+AB37+AE37+AF37+AI37+AJ37&gt;0,"Ⅱ","Ⅰ")))</f>
        <v>Ⅱ</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0</v>
      </c>
      <c r="AF37" s="839">
        <f t="shared" si="4"/>
        <v>1</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58" priority="2">
      <formula>$AQ11=2</formula>
    </cfRule>
  </conditionalFormatting>
  <conditionalFormatting sqref="Y11:AF34">
    <cfRule type="expression" dxfId="57" priority="1">
      <formula>$AQ11=3</formula>
    </cfRule>
  </conditionalFormatting>
  <conditionalFormatting sqref="AC11:AJ34">
    <cfRule type="expression" dxfId="56" priority="3">
      <formula>$AQ11=1</formula>
    </cfRule>
  </conditionalFormatting>
  <conditionalFormatting sqref="AG11:AJ34">
    <cfRule type="expression" dxfId="55" priority="4">
      <formula>$AQ11=2</formula>
    </cfRule>
  </conditionalFormatting>
  <dataValidations count="2">
    <dataValidation type="list" allowBlank="1" showInputMessage="1" showErrorMessage="1" sqref="Y11:AB34" xr:uid="{FD249271-2F2A-41E8-97D8-4D4FC0638FE0}">
      <formula1>"〇,"</formula1>
    </dataValidation>
    <dataValidation type="list" allowBlank="1" showInputMessage="1" showErrorMessage="1" sqref="N11:O34" xr:uid="{84A45772-1A57-4CB9-9570-717A74C35C6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A266B0-231F-4D4C-A365-0BDBAAD43F73}">
          <x14:formula1>
            <xm:f>'(参考)リスト'!$B$16:$B$21</xm:f>
          </x14:formula1>
          <xm:sqref>L11:M34</xm:sqref>
        </x14:dataValidation>
        <x14:dataValidation type="list" allowBlank="1" showInputMessage="1" showErrorMessage="1" xr:uid="{028B53BB-EA36-403A-B6D5-FBDB4326A380}">
          <x14:formula1>
            <xm:f>'(参考)リスト'!$E$16:$E$27</xm:f>
          </x14:formula1>
          <xm:sqref>R11:T34</xm:sqref>
        </x14:dataValidation>
        <x14:dataValidation type="list" allowBlank="1" showInputMessage="1" showErrorMessage="1" xr:uid="{CAA85E02-2D7D-4673-8D18-FEBC84CC2E6F}">
          <x14:formula1>
            <xm:f>'(参考)リスト'!$D$16:$D$18</xm:f>
          </x14:formula1>
          <xm:sqref>P11:Q34</xm:sqref>
        </x14:dataValidation>
        <x14:dataValidation type="list" allowBlank="1" showInputMessage="1" showErrorMessage="1" xr:uid="{643FB9B4-09E6-4E7C-8C57-7B0189938A79}">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13B3B-FE57-4CAC-8A0A-F575ED34A36B}">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2</v>
      </c>
      <c r="AW5" s="41">
        <f>R7</f>
        <v>3.3</v>
      </c>
      <c r="AX5" s="51" t="str">
        <f>AM35</f>
        <v>Ⅱ</v>
      </c>
      <c r="AY5" s="51">
        <f>Y37</f>
        <v>0</v>
      </c>
      <c r="AZ5" s="51">
        <f t="shared" ref="AZ5:BJ5" si="0">Z37</f>
        <v>0</v>
      </c>
      <c r="BA5" s="51">
        <f t="shared" si="0"/>
        <v>0</v>
      </c>
      <c r="BB5" s="51">
        <f>AB37</f>
        <v>0</v>
      </c>
      <c r="BC5" s="51">
        <f t="shared" si="0"/>
        <v>0</v>
      </c>
      <c r="BD5" s="51">
        <f>AD37</f>
        <v>0</v>
      </c>
      <c r="BE5" s="51">
        <f>AE37</f>
        <v>0</v>
      </c>
      <c r="BF5" s="51">
        <f t="shared" si="0"/>
        <v>4</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2.04</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2</v>
      </c>
      <c r="O7" s="885"/>
      <c r="P7" s="851" t="s">
        <v>309</v>
      </c>
      <c r="Q7" s="853"/>
      <c r="R7" s="886">
        <v>3.3</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0.99</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551</v>
      </c>
      <c r="O12" s="866"/>
      <c r="P12" s="864" t="s">
        <v>544</v>
      </c>
      <c r="Q12" s="866"/>
      <c r="R12" s="870" t="s">
        <v>423</v>
      </c>
      <c r="S12" s="870"/>
      <c r="T12" s="870"/>
      <c r="U12" s="864" t="s">
        <v>546</v>
      </c>
      <c r="V12" s="866"/>
      <c r="W12" s="864" t="s">
        <v>497</v>
      </c>
      <c r="X12" s="866"/>
      <c r="Y12" s="249"/>
      <c r="Z12" s="249"/>
      <c r="AA12" s="249"/>
      <c r="AB12" s="249"/>
      <c r="AC12" s="262"/>
      <c r="AD12" s="262"/>
      <c r="AE12" s="262"/>
      <c r="AF12" s="262">
        <v>0.02</v>
      </c>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560</v>
      </c>
      <c r="O13" s="866"/>
      <c r="P13" s="864" t="s">
        <v>544</v>
      </c>
      <c r="Q13" s="866"/>
      <c r="R13" s="867" t="s">
        <v>414</v>
      </c>
      <c r="S13" s="868"/>
      <c r="T13" s="869"/>
      <c r="U13" s="864" t="s">
        <v>546</v>
      </c>
      <c r="V13" s="866"/>
      <c r="W13" s="864" t="s">
        <v>497</v>
      </c>
      <c r="X13" s="866"/>
      <c r="Y13" s="249"/>
      <c r="Z13" s="249"/>
      <c r="AA13" s="249"/>
      <c r="AB13" s="249"/>
      <c r="AC13" s="262"/>
      <c r="AD13" s="262"/>
      <c r="AE13" s="262"/>
      <c r="AF13" s="262">
        <v>0.99</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561</v>
      </c>
      <c r="O14" s="866"/>
      <c r="P14" s="864" t="s">
        <v>544</v>
      </c>
      <c r="Q14" s="866"/>
      <c r="R14" s="867" t="s">
        <v>414</v>
      </c>
      <c r="S14" s="868"/>
      <c r="T14" s="869"/>
      <c r="U14" s="864" t="s">
        <v>553</v>
      </c>
      <c r="V14" s="866"/>
      <c r="W14" s="864" t="s">
        <v>497</v>
      </c>
      <c r="X14" s="866"/>
      <c r="Y14" s="249"/>
      <c r="Z14" s="249"/>
      <c r="AA14" s="249"/>
      <c r="AB14" s="249"/>
      <c r="AC14" s="262"/>
      <c r="AD14" s="262"/>
      <c r="AE14" s="262"/>
      <c r="AF14" s="262">
        <v>0.04</v>
      </c>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t="s">
        <v>563</v>
      </c>
      <c r="M15" s="866"/>
      <c r="N15" s="864" t="s">
        <v>564</v>
      </c>
      <c r="O15" s="866"/>
      <c r="P15" s="864"/>
      <c r="Q15" s="866"/>
      <c r="R15" s="867" t="s">
        <v>448</v>
      </c>
      <c r="S15" s="868"/>
      <c r="T15" s="869"/>
      <c r="U15" s="864" t="s">
        <v>546</v>
      </c>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v>
      </c>
      <c r="AF35" s="263">
        <f t="shared" si="3"/>
        <v>2.04</v>
      </c>
      <c r="AG35" s="263">
        <f t="shared" si="3"/>
        <v>0</v>
      </c>
      <c r="AH35" s="263">
        <f t="shared" si="3"/>
        <v>0</v>
      </c>
      <c r="AI35" s="263">
        <f t="shared" si="3"/>
        <v>0</v>
      </c>
      <c r="AJ35" s="264">
        <f t="shared" si="3"/>
        <v>0</v>
      </c>
      <c r="AK35" s="850" t="s">
        <v>325</v>
      </c>
      <c r="AL35" s="850"/>
      <c r="AM35" s="854" t="str">
        <f>IF(Y37+AC37+AG37&gt;0,"Ⅳ",IF(Z37+AD37+AH37&gt;0,"Ⅲ",IF(AA37+AB37+AE37+AF37+AI37+AJ37&gt;0,"Ⅱ","Ⅰ")))</f>
        <v>Ⅱ</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0</v>
      </c>
      <c r="AF37" s="839">
        <f t="shared" si="4"/>
        <v>4</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54" priority="2">
      <formula>$AQ11=2</formula>
    </cfRule>
  </conditionalFormatting>
  <conditionalFormatting sqref="Y11:AF34">
    <cfRule type="expression" dxfId="53" priority="1">
      <formula>$AQ11=3</formula>
    </cfRule>
  </conditionalFormatting>
  <conditionalFormatting sqref="AC11:AJ34">
    <cfRule type="expression" dxfId="52" priority="3">
      <formula>$AQ11=1</formula>
    </cfRule>
  </conditionalFormatting>
  <conditionalFormatting sqref="AG11:AJ34">
    <cfRule type="expression" dxfId="51" priority="4">
      <formula>$AQ11=2</formula>
    </cfRule>
  </conditionalFormatting>
  <dataValidations count="2">
    <dataValidation type="list" allowBlank="1" showInputMessage="1" showErrorMessage="1" sqref="Y11:AB34" xr:uid="{957AA316-52E7-4943-9894-2CFE65A25CE3}">
      <formula1>"〇,"</formula1>
    </dataValidation>
    <dataValidation type="list" allowBlank="1" showInputMessage="1" showErrorMessage="1" sqref="N11:O34" xr:uid="{7B124823-9B22-451D-849D-FCB9961FE7E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E8FEE6-FA0F-4833-AC1D-FCC70190A266}">
          <x14:formula1>
            <xm:f>'(参考)リスト'!$B$16:$B$21</xm:f>
          </x14:formula1>
          <xm:sqref>L11:M34</xm:sqref>
        </x14:dataValidation>
        <x14:dataValidation type="list" allowBlank="1" showInputMessage="1" showErrorMessage="1" xr:uid="{C6C0A717-8633-4437-BA86-1F4AFF15A50B}">
          <x14:formula1>
            <xm:f>'(参考)リスト'!$E$16:$E$27</xm:f>
          </x14:formula1>
          <xm:sqref>R11:T34</xm:sqref>
        </x14:dataValidation>
        <x14:dataValidation type="list" allowBlank="1" showInputMessage="1" showErrorMessage="1" xr:uid="{95AD5ADE-503A-4134-941B-FDFD5BED76E4}">
          <x14:formula1>
            <xm:f>'(参考)リスト'!$D$16:$D$18</xm:f>
          </x14:formula1>
          <xm:sqref>P11:Q34</xm:sqref>
        </x14:dataValidation>
        <x14:dataValidation type="list" allowBlank="1" showInputMessage="1" showErrorMessage="1" xr:uid="{139CB994-6DF5-4DB7-ABFF-38F42CB5E6EF}">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6A7F-9D7A-4FD9-B2F0-3ACF344FB5C9}">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3</v>
      </c>
      <c r="AW5" s="41">
        <f>R7</f>
        <v>7.8</v>
      </c>
      <c r="AX5" s="51" t="str">
        <f>AM35</f>
        <v>Ⅲ</v>
      </c>
      <c r="AY5" s="51">
        <f>Y37</f>
        <v>0</v>
      </c>
      <c r="AZ5" s="51">
        <f t="shared" ref="AZ5:BJ5" si="0">Z37</f>
        <v>0</v>
      </c>
      <c r="BA5" s="51">
        <f t="shared" si="0"/>
        <v>0</v>
      </c>
      <c r="BB5" s="51">
        <f>AB37</f>
        <v>1</v>
      </c>
      <c r="BC5" s="51">
        <f t="shared" si="0"/>
        <v>0</v>
      </c>
      <c r="BD5" s="51">
        <f>AD37</f>
        <v>1</v>
      </c>
      <c r="BE5" s="51">
        <f>AE37</f>
        <v>1</v>
      </c>
      <c r="BF5" s="51">
        <f t="shared" si="0"/>
        <v>3</v>
      </c>
      <c r="BG5" s="51">
        <f t="shared" si="0"/>
        <v>0</v>
      </c>
      <c r="BH5" s="51">
        <f t="shared" si="0"/>
        <v>0</v>
      </c>
      <c r="BI5" s="51">
        <f>AI37</f>
        <v>0</v>
      </c>
      <c r="BJ5" s="51">
        <f t="shared" si="0"/>
        <v>0</v>
      </c>
      <c r="BK5" s="51">
        <f>IF(Y37&gt;0,R7,)</f>
        <v>0</v>
      </c>
      <c r="BL5" s="42">
        <f>IF(Y37&gt;0,"",IF(Z37&gt;0,R7,))</f>
        <v>0</v>
      </c>
      <c r="BM5" s="42">
        <f>IF(Y37+Z37&gt;0,"",IF(AA37&gt;0,R7,))</f>
        <v>0</v>
      </c>
      <c r="BN5" s="42">
        <f>IF(Y37+Z37+AA37&gt;0,"",IF(AB37&gt;0,R7,))</f>
        <v>7.8</v>
      </c>
      <c r="BO5" s="51">
        <f>AC35</f>
        <v>0</v>
      </c>
      <c r="BP5" s="51">
        <f t="shared" ref="BP5:BQ5" si="1">AD35</f>
        <v>0.01</v>
      </c>
      <c r="BQ5" s="51">
        <f t="shared" si="1"/>
        <v>3.2000000000000002E-3</v>
      </c>
      <c r="BR5" s="51">
        <f>AF35</f>
        <v>4.2399999999999993</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3</v>
      </c>
      <c r="O7" s="885"/>
      <c r="P7" s="851" t="s">
        <v>309</v>
      </c>
      <c r="Q7" s="853"/>
      <c r="R7" s="886">
        <v>7.8</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1.89</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569</v>
      </c>
      <c r="O12" s="866"/>
      <c r="P12" s="864" t="s">
        <v>570</v>
      </c>
      <c r="Q12" s="866"/>
      <c r="R12" s="870" t="s">
        <v>406</v>
      </c>
      <c r="S12" s="870"/>
      <c r="T12" s="870"/>
      <c r="U12" s="864" t="s">
        <v>546</v>
      </c>
      <c r="V12" s="866"/>
      <c r="W12" s="864" t="s">
        <v>497</v>
      </c>
      <c r="X12" s="866"/>
      <c r="Y12" s="249"/>
      <c r="Z12" s="249"/>
      <c r="AA12" s="249"/>
      <c r="AB12" s="249" t="s">
        <v>721</v>
      </c>
      <c r="AC12" s="262"/>
      <c r="AD12" s="262"/>
      <c r="AE12" s="262"/>
      <c r="AF12" s="262"/>
      <c r="AG12" s="262"/>
      <c r="AH12" s="262"/>
      <c r="AI12" s="262"/>
      <c r="AJ12" s="262"/>
      <c r="AK12" s="864"/>
      <c r="AL12" s="865"/>
      <c r="AM12" s="865"/>
      <c r="AN12" s="865"/>
      <c r="AO12" s="866"/>
      <c r="AP12" s="2"/>
      <c r="AQ12" s="55">
        <f t="shared" ref="AQ12:AQ34" si="2">IF(P12="材質劣化",2,IF(P12="漏水",3,1))</f>
        <v>1</v>
      </c>
    </row>
    <row r="13" spans="2:86" ht="12" customHeight="1" x14ac:dyDescent="0.15">
      <c r="B13" s="872"/>
      <c r="C13" s="877"/>
      <c r="D13" s="875"/>
      <c r="E13" s="875"/>
      <c r="F13" s="875"/>
      <c r="G13" s="875"/>
      <c r="H13" s="875"/>
      <c r="I13" s="875"/>
      <c r="J13" s="876"/>
      <c r="K13" s="248">
        <v>3</v>
      </c>
      <c r="L13" s="864" t="s">
        <v>542</v>
      </c>
      <c r="M13" s="866"/>
      <c r="N13" s="864" t="s">
        <v>551</v>
      </c>
      <c r="O13" s="866"/>
      <c r="P13" s="864" t="s">
        <v>544</v>
      </c>
      <c r="Q13" s="866"/>
      <c r="R13" s="867" t="s">
        <v>414</v>
      </c>
      <c r="S13" s="868"/>
      <c r="T13" s="869"/>
      <c r="U13" s="864" t="s">
        <v>553</v>
      </c>
      <c r="V13" s="866"/>
      <c r="W13" s="864" t="s">
        <v>497</v>
      </c>
      <c r="X13" s="866"/>
      <c r="Y13" s="249"/>
      <c r="Z13" s="249"/>
      <c r="AA13" s="249"/>
      <c r="AB13" s="249"/>
      <c r="AC13" s="262"/>
      <c r="AD13" s="262">
        <v>0.01</v>
      </c>
      <c r="AE13" s="262"/>
      <c r="AF13" s="262"/>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551</v>
      </c>
      <c r="O14" s="866"/>
      <c r="P14" s="864" t="s">
        <v>442</v>
      </c>
      <c r="Q14" s="866"/>
      <c r="R14" s="867" t="s">
        <v>448</v>
      </c>
      <c r="S14" s="868"/>
      <c r="T14" s="869"/>
      <c r="U14" s="864" t="s">
        <v>553</v>
      </c>
      <c r="V14" s="866"/>
      <c r="W14" s="864" t="s">
        <v>497</v>
      </c>
      <c r="X14" s="866"/>
      <c r="Y14" s="249"/>
      <c r="Z14" s="249"/>
      <c r="AA14" s="249"/>
      <c r="AB14" s="249"/>
      <c r="AC14" s="262"/>
      <c r="AD14" s="262"/>
      <c r="AE14" s="262"/>
      <c r="AF14" s="262"/>
      <c r="AG14" s="262"/>
      <c r="AH14" s="262"/>
      <c r="AI14" s="262"/>
      <c r="AJ14" s="262"/>
      <c r="AK14" s="864"/>
      <c r="AL14" s="865"/>
      <c r="AM14" s="865"/>
      <c r="AN14" s="865"/>
      <c r="AO14" s="866"/>
      <c r="AP14" s="2"/>
      <c r="AQ14" s="55">
        <f t="shared" si="2"/>
        <v>3</v>
      </c>
    </row>
    <row r="15" spans="2:86" ht="12" customHeight="1" x14ac:dyDescent="0.15">
      <c r="B15" s="872"/>
      <c r="C15" s="877"/>
      <c r="D15" s="875"/>
      <c r="E15" s="875"/>
      <c r="F15" s="875"/>
      <c r="G15" s="875"/>
      <c r="H15" s="875"/>
      <c r="I15" s="875"/>
      <c r="J15" s="876"/>
      <c r="K15" s="248">
        <v>5</v>
      </c>
      <c r="L15" s="864" t="s">
        <v>542</v>
      </c>
      <c r="M15" s="866"/>
      <c r="N15" s="864" t="s">
        <v>577</v>
      </c>
      <c r="O15" s="866"/>
      <c r="P15" s="864" t="s">
        <v>442</v>
      </c>
      <c r="Q15" s="866"/>
      <c r="R15" s="867" t="s">
        <v>442</v>
      </c>
      <c r="S15" s="868"/>
      <c r="T15" s="869"/>
      <c r="U15" s="864" t="s">
        <v>553</v>
      </c>
      <c r="V15" s="866"/>
      <c r="W15" s="864" t="s">
        <v>497</v>
      </c>
      <c r="X15" s="866"/>
      <c r="Y15" s="249"/>
      <c r="Z15" s="249"/>
      <c r="AA15" s="249"/>
      <c r="AB15" s="249"/>
      <c r="AC15" s="262"/>
      <c r="AD15" s="262"/>
      <c r="AE15" s="262"/>
      <c r="AF15" s="262"/>
      <c r="AG15" s="262"/>
      <c r="AH15" s="262"/>
      <c r="AI15" s="262"/>
      <c r="AJ15" s="262"/>
      <c r="AK15" s="864"/>
      <c r="AL15" s="865"/>
      <c r="AM15" s="865"/>
      <c r="AN15" s="865"/>
      <c r="AO15" s="866"/>
      <c r="AP15" s="2"/>
      <c r="AQ15" s="55">
        <f t="shared" si="2"/>
        <v>3</v>
      </c>
    </row>
    <row r="16" spans="2:86" ht="12" customHeight="1" x14ac:dyDescent="0.15">
      <c r="B16" s="872"/>
      <c r="C16" s="877"/>
      <c r="D16" s="875"/>
      <c r="E16" s="875"/>
      <c r="F16" s="875"/>
      <c r="G16" s="875"/>
      <c r="H16" s="875"/>
      <c r="I16" s="875"/>
      <c r="J16" s="876"/>
      <c r="K16" s="248">
        <v>6</v>
      </c>
      <c r="L16" s="864" t="s">
        <v>542</v>
      </c>
      <c r="M16" s="866"/>
      <c r="N16" s="864" t="s">
        <v>577</v>
      </c>
      <c r="O16" s="866"/>
      <c r="P16" s="864" t="s">
        <v>442</v>
      </c>
      <c r="Q16" s="866"/>
      <c r="R16" s="867" t="s">
        <v>442</v>
      </c>
      <c r="S16" s="868"/>
      <c r="T16" s="869"/>
      <c r="U16" s="864" t="s">
        <v>546</v>
      </c>
      <c r="V16" s="866"/>
      <c r="W16" s="864" t="s">
        <v>497</v>
      </c>
      <c r="X16" s="866"/>
      <c r="Y16" s="249"/>
      <c r="Z16" s="249"/>
      <c r="AA16" s="249"/>
      <c r="AB16" s="249"/>
      <c r="AC16" s="262"/>
      <c r="AD16" s="262"/>
      <c r="AE16" s="262"/>
      <c r="AF16" s="262"/>
      <c r="AG16" s="262"/>
      <c r="AH16" s="262"/>
      <c r="AI16" s="262"/>
      <c r="AJ16" s="262"/>
      <c r="AK16" s="864"/>
      <c r="AL16" s="865"/>
      <c r="AM16" s="865"/>
      <c r="AN16" s="865"/>
      <c r="AO16" s="866"/>
      <c r="AP16" s="2"/>
      <c r="AQ16" s="55">
        <f t="shared" si="2"/>
        <v>3</v>
      </c>
    </row>
    <row r="17" spans="2:46" ht="12" customHeight="1" x14ac:dyDescent="0.15">
      <c r="B17" s="872"/>
      <c r="C17" s="877"/>
      <c r="D17" s="875"/>
      <c r="E17" s="875"/>
      <c r="F17" s="875"/>
      <c r="G17" s="875"/>
      <c r="H17" s="875"/>
      <c r="I17" s="875"/>
      <c r="J17" s="876"/>
      <c r="K17" s="248">
        <v>7</v>
      </c>
      <c r="L17" s="864" t="s">
        <v>542</v>
      </c>
      <c r="M17" s="866"/>
      <c r="N17" s="864" t="s">
        <v>560</v>
      </c>
      <c r="O17" s="866"/>
      <c r="P17" s="864" t="s">
        <v>544</v>
      </c>
      <c r="Q17" s="866"/>
      <c r="R17" s="867" t="s">
        <v>414</v>
      </c>
      <c r="S17" s="868"/>
      <c r="T17" s="869"/>
      <c r="U17" s="864" t="s">
        <v>546</v>
      </c>
      <c r="V17" s="866"/>
      <c r="W17" s="864" t="s">
        <v>497</v>
      </c>
      <c r="X17" s="866"/>
      <c r="Y17" s="249"/>
      <c r="Z17" s="249"/>
      <c r="AA17" s="249"/>
      <c r="AB17" s="249"/>
      <c r="AC17" s="262"/>
      <c r="AD17" s="262"/>
      <c r="AE17" s="262"/>
      <c r="AF17" s="262">
        <v>2.34</v>
      </c>
      <c r="AG17" s="262"/>
      <c r="AH17" s="262"/>
      <c r="AI17" s="262"/>
      <c r="AJ17" s="262"/>
      <c r="AK17" s="864"/>
      <c r="AL17" s="865"/>
      <c r="AM17" s="865"/>
      <c r="AN17" s="865"/>
      <c r="AO17" s="866"/>
      <c r="AP17" s="2"/>
      <c r="AQ17" s="55">
        <f t="shared" si="2"/>
        <v>2</v>
      </c>
    </row>
    <row r="18" spans="2:46" ht="12" customHeight="1" x14ac:dyDescent="0.15">
      <c r="B18" s="872"/>
      <c r="C18" s="877"/>
      <c r="D18" s="875"/>
      <c r="E18" s="875"/>
      <c r="F18" s="875"/>
      <c r="G18" s="875"/>
      <c r="H18" s="875"/>
      <c r="I18" s="875"/>
      <c r="J18" s="876"/>
      <c r="K18" s="248">
        <v>8</v>
      </c>
      <c r="L18" s="864" t="s">
        <v>542</v>
      </c>
      <c r="M18" s="866"/>
      <c r="N18" s="864" t="s">
        <v>569</v>
      </c>
      <c r="O18" s="866"/>
      <c r="P18" s="864" t="s">
        <v>544</v>
      </c>
      <c r="Q18" s="866"/>
      <c r="R18" s="867" t="s">
        <v>406</v>
      </c>
      <c r="S18" s="868"/>
      <c r="T18" s="869"/>
      <c r="U18" s="864" t="s">
        <v>497</v>
      </c>
      <c r="V18" s="866"/>
      <c r="W18" s="864" t="s">
        <v>497</v>
      </c>
      <c r="X18" s="866"/>
      <c r="Y18" s="249"/>
      <c r="Z18" s="249"/>
      <c r="AA18" s="249"/>
      <c r="AB18" s="249"/>
      <c r="AC18" s="262"/>
      <c r="AD18" s="262"/>
      <c r="AE18" s="262">
        <v>3.2000000000000002E-3</v>
      </c>
      <c r="AF18" s="262"/>
      <c r="AG18" s="262"/>
      <c r="AH18" s="262"/>
      <c r="AI18" s="262"/>
      <c r="AJ18" s="262"/>
      <c r="AK18" s="864"/>
      <c r="AL18" s="865"/>
      <c r="AM18" s="865"/>
      <c r="AN18" s="865"/>
      <c r="AO18" s="866"/>
      <c r="AP18" s="2"/>
      <c r="AQ18" s="55">
        <f t="shared" si="2"/>
        <v>2</v>
      </c>
    </row>
    <row r="19" spans="2:46" ht="12" customHeight="1" x14ac:dyDescent="0.15">
      <c r="B19" s="872"/>
      <c r="C19" s="877"/>
      <c r="D19" s="875"/>
      <c r="E19" s="875"/>
      <c r="F19" s="875"/>
      <c r="G19" s="875"/>
      <c r="H19" s="875"/>
      <c r="I19" s="875"/>
      <c r="J19" s="876"/>
      <c r="K19" s="248">
        <v>9</v>
      </c>
      <c r="L19" s="864" t="s">
        <v>542</v>
      </c>
      <c r="M19" s="866"/>
      <c r="N19" s="864" t="s">
        <v>561</v>
      </c>
      <c r="O19" s="866"/>
      <c r="P19" s="864" t="s">
        <v>544</v>
      </c>
      <c r="Q19" s="866"/>
      <c r="R19" s="867" t="s">
        <v>414</v>
      </c>
      <c r="S19" s="868"/>
      <c r="T19" s="869"/>
      <c r="U19" s="864" t="s">
        <v>497</v>
      </c>
      <c r="V19" s="866"/>
      <c r="W19" s="864" t="s">
        <v>497</v>
      </c>
      <c r="X19" s="866"/>
      <c r="Y19" s="249"/>
      <c r="Z19" s="249"/>
      <c r="AA19" s="249"/>
      <c r="AB19" s="249"/>
      <c r="AC19" s="262"/>
      <c r="AD19" s="262"/>
      <c r="AE19" s="262"/>
      <c r="AF19" s="262">
        <v>0.01</v>
      </c>
      <c r="AG19" s="262"/>
      <c r="AH19" s="262"/>
      <c r="AI19" s="262"/>
      <c r="AJ19" s="262"/>
      <c r="AK19" s="864"/>
      <c r="AL19" s="865"/>
      <c r="AM19" s="865"/>
      <c r="AN19" s="865"/>
      <c r="AO19" s="866"/>
      <c r="AP19" s="2"/>
      <c r="AQ19" s="55">
        <f t="shared" si="2"/>
        <v>2</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0.01</v>
      </c>
      <c r="AE35" s="263">
        <f>SUM(AE11:AE34)</f>
        <v>3.2000000000000002E-3</v>
      </c>
      <c r="AF35" s="263">
        <f t="shared" si="3"/>
        <v>4.2399999999999993</v>
      </c>
      <c r="AG35" s="263">
        <f t="shared" si="3"/>
        <v>0</v>
      </c>
      <c r="AH35" s="263">
        <f t="shared" si="3"/>
        <v>0</v>
      </c>
      <c r="AI35" s="263">
        <f t="shared" si="3"/>
        <v>0</v>
      </c>
      <c r="AJ35" s="264">
        <f t="shared" si="3"/>
        <v>0</v>
      </c>
      <c r="AK35" s="850" t="s">
        <v>325</v>
      </c>
      <c r="AL35" s="850"/>
      <c r="AM35" s="854" t="str">
        <f>IF(Y37+AC37+AG37&gt;0,"Ⅳ",IF(Z37+AD37+AH37&gt;0,"Ⅲ",IF(AA37+AB37+AE37+AF37+AI37+AJ37&gt;0,"Ⅱ","Ⅰ")))</f>
        <v>Ⅲ</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1</v>
      </c>
      <c r="AC37" s="839">
        <f>COUNTA(AC11:AC34)</f>
        <v>0</v>
      </c>
      <c r="AD37" s="839">
        <f t="shared" ref="AD37:AI37" si="4">COUNTA(AD11:AD34)</f>
        <v>1</v>
      </c>
      <c r="AE37" s="839">
        <f t="shared" si="4"/>
        <v>1</v>
      </c>
      <c r="AF37" s="839">
        <f t="shared" si="4"/>
        <v>3</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50" priority="2">
      <formula>$AQ11=2</formula>
    </cfRule>
  </conditionalFormatting>
  <conditionalFormatting sqref="Y11:AF34">
    <cfRule type="expression" dxfId="49" priority="1">
      <formula>$AQ11=3</formula>
    </cfRule>
  </conditionalFormatting>
  <conditionalFormatting sqref="AC11:AJ34">
    <cfRule type="expression" dxfId="48" priority="3">
      <formula>$AQ11=1</formula>
    </cfRule>
  </conditionalFormatting>
  <conditionalFormatting sqref="AG11:AJ34">
    <cfRule type="expression" dxfId="47" priority="4">
      <formula>$AQ11=2</formula>
    </cfRule>
  </conditionalFormatting>
  <dataValidations count="2">
    <dataValidation type="list" allowBlank="1" showInputMessage="1" showErrorMessage="1" sqref="Y11:AB34" xr:uid="{3C51C3EC-9346-4DAB-A7F5-BDEDF2CD5472}">
      <formula1>"〇,"</formula1>
    </dataValidation>
    <dataValidation type="list" allowBlank="1" showInputMessage="1" showErrorMessage="1" sqref="N11:O34" xr:uid="{76B7ED44-47D7-4EEB-8A68-CDDAFE64EA7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A7355A-2447-4B14-80CE-E5B98EECE29D}">
          <x14:formula1>
            <xm:f>'(参考)リスト'!$B$16:$B$21</xm:f>
          </x14:formula1>
          <xm:sqref>L11:M34</xm:sqref>
        </x14:dataValidation>
        <x14:dataValidation type="list" allowBlank="1" showInputMessage="1" showErrorMessage="1" xr:uid="{271DDF43-8588-4429-8D9C-E75160C1BFB7}">
          <x14:formula1>
            <xm:f>'(参考)リスト'!$E$16:$E$27</xm:f>
          </x14:formula1>
          <xm:sqref>R11:T34</xm:sqref>
        </x14:dataValidation>
        <x14:dataValidation type="list" allowBlank="1" showInputMessage="1" showErrorMessage="1" xr:uid="{7D76B907-1DCD-4DF7-BA21-0D01CDA1723A}">
          <x14:formula1>
            <xm:f>'(参考)リスト'!$D$16:$D$18</xm:f>
          </x14:formula1>
          <xm:sqref>P11:Q34</xm:sqref>
        </x14:dataValidation>
        <x14:dataValidation type="list" allowBlank="1" showInputMessage="1" showErrorMessage="1" xr:uid="{92D4A462-F0A3-4F1A-9440-35D3736B6CFE}">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20877-7F0B-44E5-B912-689B15468E28}">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4</v>
      </c>
      <c r="AW5" s="41">
        <f>R7</f>
        <v>7.8</v>
      </c>
      <c r="AX5" s="51" t="str">
        <f>AM35</f>
        <v>Ⅲ</v>
      </c>
      <c r="AY5" s="51">
        <f>Y37</f>
        <v>0</v>
      </c>
      <c r="AZ5" s="51">
        <f t="shared" ref="AZ5:BJ5" si="0">Z37</f>
        <v>0</v>
      </c>
      <c r="BA5" s="51">
        <f t="shared" si="0"/>
        <v>0</v>
      </c>
      <c r="BB5" s="51">
        <f>AB37</f>
        <v>0</v>
      </c>
      <c r="BC5" s="51">
        <f t="shared" si="0"/>
        <v>0</v>
      </c>
      <c r="BD5" s="51">
        <f>AD37</f>
        <v>1</v>
      </c>
      <c r="BE5" s="51">
        <f>AE37</f>
        <v>0</v>
      </c>
      <c r="BF5" s="51">
        <f t="shared" si="0"/>
        <v>4</v>
      </c>
      <c r="BG5" s="51">
        <f t="shared" si="0"/>
        <v>0</v>
      </c>
      <c r="BH5" s="51">
        <f t="shared" si="0"/>
        <v>0</v>
      </c>
      <c r="BI5" s="51">
        <f>AI37</f>
        <v>0</v>
      </c>
      <c r="BJ5" s="51">
        <f t="shared" si="0"/>
        <v>2</v>
      </c>
      <c r="BK5" s="51">
        <f>IF(Y37&gt;0,R7,)</f>
        <v>0</v>
      </c>
      <c r="BL5" s="42">
        <f>IF(Y37&gt;0,"",IF(Z37&gt;0,R7,))</f>
        <v>0</v>
      </c>
      <c r="BM5" s="42">
        <f>IF(Y37+Z37&gt;0,"",IF(AA37&gt;0,R7,))</f>
        <v>0</v>
      </c>
      <c r="BN5" s="42">
        <f>IF(Y37+Z37+AA37&gt;0,"",IF(AB37&gt;0,R7,))</f>
        <v>0</v>
      </c>
      <c r="BO5" s="51">
        <f>AC35</f>
        <v>0</v>
      </c>
      <c r="BP5" s="51">
        <f t="shared" ref="BP5:BQ5" si="1">AD35</f>
        <v>1.2500000000000001E-2</v>
      </c>
      <c r="BQ5" s="51">
        <f t="shared" si="1"/>
        <v>0</v>
      </c>
      <c r="BR5" s="51">
        <f>AF35</f>
        <v>4.4399999999999995</v>
      </c>
      <c r="BS5" s="51">
        <f>AG35</f>
        <v>0</v>
      </c>
      <c r="BT5" s="51">
        <f>AH35</f>
        <v>0</v>
      </c>
      <c r="BU5" s="51">
        <f>AI35</f>
        <v>0</v>
      </c>
      <c r="BV5" s="51">
        <f>AJ35</f>
        <v>17.38</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4</v>
      </c>
      <c r="O7" s="885"/>
      <c r="P7" s="851" t="s">
        <v>309</v>
      </c>
      <c r="Q7" s="853"/>
      <c r="R7" s="886">
        <v>7.8</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583</v>
      </c>
      <c r="O11" s="866"/>
      <c r="P11" s="864" t="s">
        <v>442</v>
      </c>
      <c r="Q11" s="866"/>
      <c r="R11" s="870" t="s">
        <v>448</v>
      </c>
      <c r="S11" s="870"/>
      <c r="T11" s="870"/>
      <c r="U11" s="864" t="s">
        <v>546</v>
      </c>
      <c r="V11" s="866"/>
      <c r="W11" s="864" t="s">
        <v>497</v>
      </c>
      <c r="X11" s="866"/>
      <c r="Y11" s="249"/>
      <c r="Z11" s="249"/>
      <c r="AA11" s="249"/>
      <c r="AB11" s="249"/>
      <c r="AC11" s="262"/>
      <c r="AD11" s="262"/>
      <c r="AE11" s="262"/>
      <c r="AF11" s="262"/>
      <c r="AG11" s="262"/>
      <c r="AH11" s="262"/>
      <c r="AI11" s="262"/>
      <c r="AJ11" s="262"/>
      <c r="AK11" s="864"/>
      <c r="AL11" s="865"/>
      <c r="AM11" s="865"/>
      <c r="AN11" s="865"/>
      <c r="AO11" s="866"/>
      <c r="AP11" s="2"/>
      <c r="AQ11" s="55">
        <f>IF(P11="材質劣化",2,IF(P11="漏水",3,1))</f>
        <v>3</v>
      </c>
      <c r="AS11" s="40" t="str">
        <f>IF(Y11&lt;&gt;"",1,"")</f>
        <v/>
      </c>
    </row>
    <row r="12" spans="2:86" ht="12" customHeight="1" x14ac:dyDescent="0.15">
      <c r="B12" s="872"/>
      <c r="C12" s="877"/>
      <c r="D12" s="875"/>
      <c r="E12" s="875"/>
      <c r="F12" s="875"/>
      <c r="G12" s="875"/>
      <c r="H12" s="875"/>
      <c r="I12" s="875"/>
      <c r="J12" s="876"/>
      <c r="K12" s="248">
        <v>2</v>
      </c>
      <c r="L12" s="864" t="s">
        <v>542</v>
      </c>
      <c r="M12" s="866"/>
      <c r="N12" s="864" t="s">
        <v>569</v>
      </c>
      <c r="O12" s="866"/>
      <c r="P12" s="864" t="s">
        <v>442</v>
      </c>
      <c r="Q12" s="866"/>
      <c r="R12" s="870" t="s">
        <v>442</v>
      </c>
      <c r="S12" s="870"/>
      <c r="T12" s="870"/>
      <c r="U12" s="864" t="s">
        <v>553</v>
      </c>
      <c r="V12" s="866"/>
      <c r="W12" s="864" t="s">
        <v>497</v>
      </c>
      <c r="X12" s="866"/>
      <c r="Y12" s="249"/>
      <c r="Z12" s="249"/>
      <c r="AA12" s="249"/>
      <c r="AB12" s="249"/>
      <c r="AC12" s="262"/>
      <c r="AD12" s="262"/>
      <c r="AE12" s="262"/>
      <c r="AF12" s="262"/>
      <c r="AG12" s="262"/>
      <c r="AH12" s="262"/>
      <c r="AI12" s="262"/>
      <c r="AJ12" s="262">
        <v>3.95</v>
      </c>
      <c r="AK12" s="864"/>
      <c r="AL12" s="865"/>
      <c r="AM12" s="865"/>
      <c r="AN12" s="865"/>
      <c r="AO12" s="866"/>
      <c r="AP12" s="2"/>
      <c r="AQ12" s="55">
        <f t="shared" ref="AQ12:AQ34" si="2">IF(P12="材質劣化",2,IF(P12="漏水",3,1))</f>
        <v>3</v>
      </c>
    </row>
    <row r="13" spans="2:86" ht="12" customHeight="1" x14ac:dyDescent="0.15">
      <c r="B13" s="872"/>
      <c r="C13" s="877"/>
      <c r="D13" s="875"/>
      <c r="E13" s="875"/>
      <c r="F13" s="875"/>
      <c r="G13" s="875"/>
      <c r="H13" s="875"/>
      <c r="I13" s="875"/>
      <c r="J13" s="876"/>
      <c r="K13" s="248">
        <v>3</v>
      </c>
      <c r="L13" s="864" t="s">
        <v>542</v>
      </c>
      <c r="M13" s="866"/>
      <c r="N13" s="864" t="s">
        <v>543</v>
      </c>
      <c r="O13" s="866"/>
      <c r="P13" s="864" t="s">
        <v>544</v>
      </c>
      <c r="Q13" s="866"/>
      <c r="R13" s="867" t="s">
        <v>414</v>
      </c>
      <c r="S13" s="868"/>
      <c r="T13" s="869"/>
      <c r="U13" s="864" t="s">
        <v>546</v>
      </c>
      <c r="V13" s="866"/>
      <c r="W13" s="864" t="s">
        <v>497</v>
      </c>
      <c r="X13" s="866"/>
      <c r="Y13" s="249"/>
      <c r="Z13" s="249"/>
      <c r="AA13" s="249"/>
      <c r="AB13" s="249"/>
      <c r="AC13" s="262"/>
      <c r="AD13" s="262"/>
      <c r="AE13" s="262"/>
      <c r="AF13" s="262">
        <v>1.89</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569</v>
      </c>
      <c r="O14" s="866"/>
      <c r="P14" s="864" t="s">
        <v>544</v>
      </c>
      <c r="Q14" s="866"/>
      <c r="R14" s="867" t="s">
        <v>414</v>
      </c>
      <c r="S14" s="868"/>
      <c r="T14" s="869"/>
      <c r="U14" s="864" t="s">
        <v>553</v>
      </c>
      <c r="V14" s="866"/>
      <c r="W14" s="864" t="s">
        <v>497</v>
      </c>
      <c r="X14" s="866"/>
      <c r="Y14" s="249"/>
      <c r="Z14" s="249"/>
      <c r="AA14" s="249"/>
      <c r="AB14" s="249"/>
      <c r="AC14" s="262"/>
      <c r="AD14" s="262"/>
      <c r="AE14" s="262"/>
      <c r="AF14" s="262"/>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t="s">
        <v>542</v>
      </c>
      <c r="M15" s="866"/>
      <c r="N15" s="864" t="s">
        <v>569</v>
      </c>
      <c r="O15" s="866"/>
      <c r="P15" s="864" t="s">
        <v>544</v>
      </c>
      <c r="Q15" s="866"/>
      <c r="R15" s="867" t="s">
        <v>414</v>
      </c>
      <c r="S15" s="868"/>
      <c r="T15" s="869"/>
      <c r="U15" s="864" t="s">
        <v>553</v>
      </c>
      <c r="V15" s="866"/>
      <c r="W15" s="864" t="s">
        <v>497</v>
      </c>
      <c r="X15" s="866"/>
      <c r="Y15" s="249"/>
      <c r="Z15" s="249"/>
      <c r="AA15" s="249"/>
      <c r="AB15" s="249"/>
      <c r="AC15" s="262"/>
      <c r="AD15" s="262"/>
      <c r="AE15" s="262"/>
      <c r="AF15" s="262"/>
      <c r="AG15" s="262"/>
      <c r="AH15" s="262"/>
      <c r="AI15" s="262"/>
      <c r="AJ15" s="262"/>
      <c r="AK15" s="864"/>
      <c r="AL15" s="865"/>
      <c r="AM15" s="865"/>
      <c r="AN15" s="865"/>
      <c r="AO15" s="866"/>
      <c r="AP15" s="2"/>
      <c r="AQ15" s="55">
        <f t="shared" si="2"/>
        <v>2</v>
      </c>
    </row>
    <row r="16" spans="2:86" ht="12" customHeight="1" x14ac:dyDescent="0.15">
      <c r="B16" s="872"/>
      <c r="C16" s="877"/>
      <c r="D16" s="875"/>
      <c r="E16" s="875"/>
      <c r="F16" s="875"/>
      <c r="G16" s="875"/>
      <c r="H16" s="875"/>
      <c r="I16" s="875"/>
      <c r="J16" s="876"/>
      <c r="K16" s="248">
        <v>6</v>
      </c>
      <c r="L16" s="864" t="s">
        <v>542</v>
      </c>
      <c r="M16" s="866"/>
      <c r="N16" s="864" t="s">
        <v>560</v>
      </c>
      <c r="O16" s="866"/>
      <c r="P16" s="864" t="s">
        <v>544</v>
      </c>
      <c r="Q16" s="866"/>
      <c r="R16" s="867" t="s">
        <v>414</v>
      </c>
      <c r="S16" s="868"/>
      <c r="T16" s="869"/>
      <c r="U16" s="864" t="s">
        <v>546</v>
      </c>
      <c r="V16" s="866"/>
      <c r="W16" s="864" t="s">
        <v>497</v>
      </c>
      <c r="X16" s="866"/>
      <c r="Y16" s="249"/>
      <c r="Z16" s="249"/>
      <c r="AA16" s="249"/>
      <c r="AB16" s="249"/>
      <c r="AC16" s="262"/>
      <c r="AD16" s="262"/>
      <c r="AE16" s="262"/>
      <c r="AF16" s="262">
        <v>2.34</v>
      </c>
      <c r="AG16" s="262"/>
      <c r="AH16" s="262"/>
      <c r="AI16" s="262"/>
      <c r="AJ16" s="262"/>
      <c r="AK16" s="864"/>
      <c r="AL16" s="865"/>
      <c r="AM16" s="865"/>
      <c r="AN16" s="865"/>
      <c r="AO16" s="866"/>
      <c r="AP16" s="2"/>
      <c r="AQ16" s="55">
        <f t="shared" si="2"/>
        <v>2</v>
      </c>
    </row>
    <row r="17" spans="2:46" ht="12" customHeight="1" x14ac:dyDescent="0.15">
      <c r="B17" s="872"/>
      <c r="C17" s="877"/>
      <c r="D17" s="875"/>
      <c r="E17" s="875"/>
      <c r="F17" s="875"/>
      <c r="G17" s="875"/>
      <c r="H17" s="875"/>
      <c r="I17" s="875"/>
      <c r="J17" s="876"/>
      <c r="K17" s="248">
        <v>7</v>
      </c>
      <c r="L17" s="864" t="s">
        <v>542</v>
      </c>
      <c r="M17" s="866"/>
      <c r="N17" s="864" t="s">
        <v>551</v>
      </c>
      <c r="O17" s="866"/>
      <c r="P17" s="864" t="s">
        <v>544</v>
      </c>
      <c r="Q17" s="866"/>
      <c r="R17" s="867" t="s">
        <v>406</v>
      </c>
      <c r="S17" s="868"/>
      <c r="T17" s="869"/>
      <c r="U17" s="864" t="s">
        <v>554</v>
      </c>
      <c r="V17" s="866"/>
      <c r="W17" s="864" t="s">
        <v>497</v>
      </c>
      <c r="X17" s="866"/>
      <c r="Y17" s="249"/>
      <c r="Z17" s="249"/>
      <c r="AA17" s="249"/>
      <c r="AB17" s="249"/>
      <c r="AC17" s="262"/>
      <c r="AD17" s="262"/>
      <c r="AE17" s="262"/>
      <c r="AF17" s="262"/>
      <c r="AG17" s="262"/>
      <c r="AH17" s="262"/>
      <c r="AI17" s="262"/>
      <c r="AJ17" s="262"/>
      <c r="AK17" s="864"/>
      <c r="AL17" s="865"/>
      <c r="AM17" s="865"/>
      <c r="AN17" s="865"/>
      <c r="AO17" s="866"/>
      <c r="AP17" s="2"/>
      <c r="AQ17" s="55">
        <f t="shared" si="2"/>
        <v>2</v>
      </c>
    </row>
    <row r="18" spans="2:46" ht="12" customHeight="1" x14ac:dyDescent="0.15">
      <c r="B18" s="872"/>
      <c r="C18" s="877"/>
      <c r="D18" s="875"/>
      <c r="E18" s="875"/>
      <c r="F18" s="875"/>
      <c r="G18" s="875"/>
      <c r="H18" s="875"/>
      <c r="I18" s="875"/>
      <c r="J18" s="876"/>
      <c r="K18" s="248">
        <v>8</v>
      </c>
      <c r="L18" s="864" t="s">
        <v>542</v>
      </c>
      <c r="M18" s="866"/>
      <c r="N18" s="864" t="s">
        <v>551</v>
      </c>
      <c r="O18" s="866"/>
      <c r="P18" s="864" t="s">
        <v>544</v>
      </c>
      <c r="Q18" s="866"/>
      <c r="R18" s="867" t="s">
        <v>414</v>
      </c>
      <c r="S18" s="868"/>
      <c r="T18" s="869"/>
      <c r="U18" s="864" t="s">
        <v>553</v>
      </c>
      <c r="V18" s="866"/>
      <c r="W18" s="864" t="s">
        <v>497</v>
      </c>
      <c r="X18" s="866"/>
      <c r="Y18" s="249"/>
      <c r="Z18" s="249"/>
      <c r="AA18" s="249"/>
      <c r="AB18" s="249"/>
      <c r="AC18" s="262"/>
      <c r="AD18" s="262"/>
      <c r="AE18" s="262"/>
      <c r="AF18" s="262"/>
      <c r="AG18" s="262"/>
      <c r="AH18" s="262"/>
      <c r="AI18" s="262"/>
      <c r="AJ18" s="262"/>
      <c r="AK18" s="864"/>
      <c r="AL18" s="865"/>
      <c r="AM18" s="865"/>
      <c r="AN18" s="865"/>
      <c r="AO18" s="866"/>
      <c r="AP18" s="2"/>
      <c r="AQ18" s="55">
        <f t="shared" si="2"/>
        <v>2</v>
      </c>
    </row>
    <row r="19" spans="2:46" ht="12" customHeight="1" x14ac:dyDescent="0.15">
      <c r="B19" s="872"/>
      <c r="C19" s="877"/>
      <c r="D19" s="875"/>
      <c r="E19" s="875"/>
      <c r="F19" s="875"/>
      <c r="G19" s="875"/>
      <c r="H19" s="875"/>
      <c r="I19" s="875"/>
      <c r="J19" s="876"/>
      <c r="K19" s="248">
        <v>9</v>
      </c>
      <c r="L19" s="864" t="s">
        <v>542</v>
      </c>
      <c r="M19" s="866"/>
      <c r="N19" s="864" t="s">
        <v>592</v>
      </c>
      <c r="O19" s="866"/>
      <c r="P19" s="864" t="s">
        <v>544</v>
      </c>
      <c r="Q19" s="866"/>
      <c r="R19" s="867" t="s">
        <v>414</v>
      </c>
      <c r="S19" s="868"/>
      <c r="T19" s="869"/>
      <c r="U19" s="864" t="s">
        <v>497</v>
      </c>
      <c r="V19" s="866"/>
      <c r="W19" s="864" t="s">
        <v>497</v>
      </c>
      <c r="X19" s="866"/>
      <c r="Y19" s="249"/>
      <c r="Z19" s="249"/>
      <c r="AA19" s="249"/>
      <c r="AB19" s="249"/>
      <c r="AC19" s="262"/>
      <c r="AD19" s="262">
        <v>1.2500000000000001E-2</v>
      </c>
      <c r="AE19" s="262"/>
      <c r="AF19" s="262"/>
      <c r="AG19" s="262"/>
      <c r="AH19" s="262"/>
      <c r="AI19" s="262"/>
      <c r="AJ19" s="262"/>
      <c r="AK19" s="864"/>
      <c r="AL19" s="865"/>
      <c r="AM19" s="865"/>
      <c r="AN19" s="865"/>
      <c r="AO19" s="866"/>
      <c r="AP19" s="2"/>
      <c r="AQ19" s="55">
        <f t="shared" si="2"/>
        <v>2</v>
      </c>
    </row>
    <row r="20" spans="2:46" ht="12" customHeight="1" x14ac:dyDescent="0.15">
      <c r="B20" s="872"/>
      <c r="C20" s="877"/>
      <c r="D20" s="875"/>
      <c r="E20" s="875"/>
      <c r="F20" s="875"/>
      <c r="G20" s="875"/>
      <c r="H20" s="875"/>
      <c r="I20" s="875"/>
      <c r="J20" s="876"/>
      <c r="K20" s="248">
        <v>10</v>
      </c>
      <c r="L20" s="864" t="s">
        <v>542</v>
      </c>
      <c r="M20" s="866"/>
      <c r="N20" s="864" t="s">
        <v>551</v>
      </c>
      <c r="O20" s="866"/>
      <c r="P20" s="864" t="s">
        <v>442</v>
      </c>
      <c r="Q20" s="866"/>
      <c r="R20" s="867" t="s">
        <v>442</v>
      </c>
      <c r="S20" s="868"/>
      <c r="T20" s="869"/>
      <c r="U20" s="864" t="s">
        <v>497</v>
      </c>
      <c r="V20" s="866"/>
      <c r="W20" s="864" t="s">
        <v>497</v>
      </c>
      <c r="X20" s="866"/>
      <c r="Y20" s="249"/>
      <c r="Z20" s="249"/>
      <c r="AA20" s="249"/>
      <c r="AB20" s="249"/>
      <c r="AC20" s="262"/>
      <c r="AD20" s="262"/>
      <c r="AE20" s="262"/>
      <c r="AF20" s="262"/>
      <c r="AG20" s="262"/>
      <c r="AH20" s="262"/>
      <c r="AI20" s="262"/>
      <c r="AJ20" s="262">
        <v>13.43</v>
      </c>
      <c r="AK20" s="864"/>
      <c r="AL20" s="865"/>
      <c r="AM20" s="865"/>
      <c r="AN20" s="865"/>
      <c r="AO20" s="866"/>
      <c r="AP20" s="2"/>
      <c r="AQ20" s="55">
        <f t="shared" si="2"/>
        <v>3</v>
      </c>
    </row>
    <row r="21" spans="2:46" ht="12" customHeight="1" x14ac:dyDescent="0.15">
      <c r="B21" s="872"/>
      <c r="C21" s="877"/>
      <c r="D21" s="875"/>
      <c r="E21" s="875"/>
      <c r="F21" s="875"/>
      <c r="G21" s="875"/>
      <c r="H21" s="875"/>
      <c r="I21" s="875"/>
      <c r="J21" s="876"/>
      <c r="K21" s="248">
        <v>11</v>
      </c>
      <c r="L21" s="864" t="s">
        <v>542</v>
      </c>
      <c r="M21" s="866"/>
      <c r="N21" s="864" t="s">
        <v>595</v>
      </c>
      <c r="O21" s="866"/>
      <c r="P21" s="864" t="s">
        <v>544</v>
      </c>
      <c r="Q21" s="866"/>
      <c r="R21" s="867" t="s">
        <v>414</v>
      </c>
      <c r="S21" s="868"/>
      <c r="T21" s="869"/>
      <c r="U21" s="864" t="s">
        <v>546</v>
      </c>
      <c r="V21" s="866"/>
      <c r="W21" s="864" t="s">
        <v>497</v>
      </c>
      <c r="X21" s="866"/>
      <c r="Y21" s="249"/>
      <c r="Z21" s="249"/>
      <c r="AA21" s="249"/>
      <c r="AB21" s="249"/>
      <c r="AC21" s="262"/>
      <c r="AD21" s="262"/>
      <c r="AE21" s="262"/>
      <c r="AF21" s="262">
        <v>0.13</v>
      </c>
      <c r="AG21" s="262"/>
      <c r="AH21" s="262"/>
      <c r="AI21" s="262"/>
      <c r="AJ21" s="262"/>
      <c r="AK21" s="864"/>
      <c r="AL21" s="865"/>
      <c r="AM21" s="865"/>
      <c r="AN21" s="865"/>
      <c r="AO21" s="866"/>
      <c r="AP21" s="2"/>
      <c r="AQ21" s="55">
        <f t="shared" si="2"/>
        <v>2</v>
      </c>
    </row>
    <row r="22" spans="2:46" ht="12" customHeight="1" x14ac:dyDescent="0.15">
      <c r="B22" s="872"/>
      <c r="C22" s="877"/>
      <c r="D22" s="875"/>
      <c r="E22" s="875"/>
      <c r="F22" s="875"/>
      <c r="G22" s="875"/>
      <c r="H22" s="875"/>
      <c r="I22" s="875"/>
      <c r="J22" s="876"/>
      <c r="K22" s="248">
        <v>12</v>
      </c>
      <c r="L22" s="864" t="s">
        <v>542</v>
      </c>
      <c r="M22" s="866"/>
      <c r="N22" s="864" t="s">
        <v>595</v>
      </c>
      <c r="O22" s="866"/>
      <c r="P22" s="864" t="s">
        <v>544</v>
      </c>
      <c r="Q22" s="866"/>
      <c r="R22" s="867" t="s">
        <v>414</v>
      </c>
      <c r="S22" s="868"/>
      <c r="T22" s="869"/>
      <c r="U22" s="864" t="s">
        <v>546</v>
      </c>
      <c r="V22" s="866"/>
      <c r="W22" s="864" t="s">
        <v>497</v>
      </c>
      <c r="X22" s="866"/>
      <c r="Y22" s="249"/>
      <c r="Z22" s="249"/>
      <c r="AA22" s="249"/>
      <c r="AB22" s="249"/>
      <c r="AC22" s="262"/>
      <c r="AD22" s="262"/>
      <c r="AE22" s="262"/>
      <c r="AF22" s="262">
        <v>0.08</v>
      </c>
      <c r="AG22" s="262"/>
      <c r="AH22" s="262"/>
      <c r="AI22" s="262"/>
      <c r="AJ22" s="262"/>
      <c r="AK22" s="864"/>
      <c r="AL22" s="865"/>
      <c r="AM22" s="865"/>
      <c r="AN22" s="865"/>
      <c r="AO22" s="866"/>
      <c r="AP22" s="2"/>
      <c r="AQ22" s="55">
        <f t="shared" si="2"/>
        <v>2</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1.2500000000000001E-2</v>
      </c>
      <c r="AE35" s="263">
        <f>SUM(AE11:AE34)</f>
        <v>0</v>
      </c>
      <c r="AF35" s="263">
        <f t="shared" si="3"/>
        <v>4.4399999999999995</v>
      </c>
      <c r="AG35" s="263">
        <f t="shared" si="3"/>
        <v>0</v>
      </c>
      <c r="AH35" s="263">
        <f t="shared" si="3"/>
        <v>0</v>
      </c>
      <c r="AI35" s="263">
        <f t="shared" si="3"/>
        <v>0</v>
      </c>
      <c r="AJ35" s="264">
        <f t="shared" si="3"/>
        <v>17.38</v>
      </c>
      <c r="AK35" s="850" t="s">
        <v>325</v>
      </c>
      <c r="AL35" s="850"/>
      <c r="AM35" s="854" t="str">
        <f>IF(Y37+AC37+AG37&gt;0,"Ⅳ",IF(Z37+AD37+AH37&gt;0,"Ⅲ",IF(AA37+AB37+AE37+AF37+AI37+AJ37&gt;0,"Ⅱ","Ⅰ")))</f>
        <v>Ⅲ</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1</v>
      </c>
      <c r="AE37" s="839">
        <f t="shared" si="4"/>
        <v>0</v>
      </c>
      <c r="AF37" s="839">
        <f t="shared" si="4"/>
        <v>4</v>
      </c>
      <c r="AG37" s="839">
        <f t="shared" si="4"/>
        <v>0</v>
      </c>
      <c r="AH37" s="839">
        <f t="shared" si="4"/>
        <v>0</v>
      </c>
      <c r="AI37" s="839">
        <f t="shared" si="4"/>
        <v>0</v>
      </c>
      <c r="AJ37" s="839">
        <f>COUNTA(AJ11:AJ34)</f>
        <v>2</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46" priority="2">
      <formula>$AQ11=2</formula>
    </cfRule>
  </conditionalFormatting>
  <conditionalFormatting sqref="Y11:AF34">
    <cfRule type="expression" dxfId="45" priority="1">
      <formula>$AQ11=3</formula>
    </cfRule>
  </conditionalFormatting>
  <conditionalFormatting sqref="AC11:AJ34">
    <cfRule type="expression" dxfId="44" priority="3">
      <formula>$AQ11=1</formula>
    </cfRule>
  </conditionalFormatting>
  <conditionalFormatting sqref="AG11:AJ34">
    <cfRule type="expression" dxfId="43" priority="4">
      <formula>$AQ11=2</formula>
    </cfRule>
  </conditionalFormatting>
  <dataValidations count="2">
    <dataValidation type="list" allowBlank="1" showInputMessage="1" showErrorMessage="1" sqref="Y11:AB34" xr:uid="{7C240FA1-B85C-4856-B556-1B904651C68C}">
      <formula1>"〇,"</formula1>
    </dataValidation>
    <dataValidation type="list" allowBlank="1" showInputMessage="1" showErrorMessage="1" sqref="N11:O34" xr:uid="{0FE5F877-4D3F-44A9-8797-7A2EF849244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C44C98-3B8A-4DE2-8848-2C9304D94CC7}">
          <x14:formula1>
            <xm:f>'(参考)リスト'!$B$16:$B$21</xm:f>
          </x14:formula1>
          <xm:sqref>L11:M34</xm:sqref>
        </x14:dataValidation>
        <x14:dataValidation type="list" allowBlank="1" showInputMessage="1" showErrorMessage="1" xr:uid="{0C46F954-62D2-4BB2-82BB-FB9F32F1C02F}">
          <x14:formula1>
            <xm:f>'(参考)リスト'!$E$16:$E$27</xm:f>
          </x14:formula1>
          <xm:sqref>R11:T34</xm:sqref>
        </x14:dataValidation>
        <x14:dataValidation type="list" allowBlank="1" showInputMessage="1" showErrorMessage="1" xr:uid="{67EE559A-7D99-46F1-9842-CA017C77C5CF}">
          <x14:formula1>
            <xm:f>'(参考)リスト'!$D$16:$D$18</xm:f>
          </x14:formula1>
          <xm:sqref>P11:Q34</xm:sqref>
        </x14:dataValidation>
        <x14:dataValidation type="list" allowBlank="1" showInputMessage="1" showErrorMessage="1" xr:uid="{E8C3CD79-3663-4771-B066-3B976D66CA26}">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CFABC-DE41-4BA0-A138-95166D6BFC9D}">
  <dimension ref="B1:CH53"/>
  <sheetViews>
    <sheetView showGridLines="0" view="pageBreakPreview" zoomScaleNormal="85" zoomScaleSheetLayoutView="100" workbookViewId="0">
      <selection activeCell="U16" sqref="U16:V1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5</v>
      </c>
      <c r="AW5" s="41">
        <f>R7</f>
        <v>7.8</v>
      </c>
      <c r="AX5" s="51" t="str">
        <f>AM35</f>
        <v>Ⅱ</v>
      </c>
      <c r="AY5" s="51">
        <f>Y37</f>
        <v>0</v>
      </c>
      <c r="AZ5" s="51">
        <f t="shared" ref="AZ5:BJ5" si="0">Z37</f>
        <v>0</v>
      </c>
      <c r="BA5" s="51">
        <f t="shared" si="0"/>
        <v>0</v>
      </c>
      <c r="BB5" s="51">
        <f>AB37</f>
        <v>0</v>
      </c>
      <c r="BC5" s="51">
        <f t="shared" si="0"/>
        <v>0</v>
      </c>
      <c r="BD5" s="51">
        <f>AD37</f>
        <v>0</v>
      </c>
      <c r="BE5" s="51">
        <f>AE37</f>
        <v>2</v>
      </c>
      <c r="BF5" s="51">
        <f t="shared" si="0"/>
        <v>5</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12.3</v>
      </c>
      <c r="BR5" s="51">
        <f>AF35</f>
        <v>4.8999999999999995</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5</v>
      </c>
      <c r="O7" s="885"/>
      <c r="P7" s="851" t="s">
        <v>309</v>
      </c>
      <c r="Q7" s="853"/>
      <c r="R7" s="886">
        <v>7.8</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2.34</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560</v>
      </c>
      <c r="O12" s="866"/>
      <c r="P12" s="864" t="s">
        <v>544</v>
      </c>
      <c r="Q12" s="866"/>
      <c r="R12" s="870" t="s">
        <v>414</v>
      </c>
      <c r="S12" s="870"/>
      <c r="T12" s="870"/>
      <c r="U12" s="864" t="s">
        <v>546</v>
      </c>
      <c r="V12" s="866"/>
      <c r="W12" s="864" t="s">
        <v>497</v>
      </c>
      <c r="X12" s="866"/>
      <c r="Y12" s="249"/>
      <c r="Z12" s="249"/>
      <c r="AA12" s="249"/>
      <c r="AB12" s="249"/>
      <c r="AC12" s="262"/>
      <c r="AD12" s="262"/>
      <c r="AE12" s="262"/>
      <c r="AF12" s="262">
        <v>2.34</v>
      </c>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569</v>
      </c>
      <c r="O13" s="866"/>
      <c r="P13" s="864" t="s">
        <v>544</v>
      </c>
      <c r="Q13" s="866"/>
      <c r="R13" s="867" t="s">
        <v>406</v>
      </c>
      <c r="S13" s="868"/>
      <c r="T13" s="869"/>
      <c r="U13" s="864" t="s">
        <v>497</v>
      </c>
      <c r="V13" s="866"/>
      <c r="W13" s="864" t="s">
        <v>497</v>
      </c>
      <c r="X13" s="866"/>
      <c r="Y13" s="249"/>
      <c r="Z13" s="249"/>
      <c r="AA13" s="249"/>
      <c r="AB13" s="249"/>
      <c r="AC13" s="262"/>
      <c r="AD13" s="262"/>
      <c r="AE13" s="262">
        <v>4.62</v>
      </c>
      <c r="AF13" s="262"/>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569</v>
      </c>
      <c r="O14" s="866"/>
      <c r="P14" s="864" t="s">
        <v>544</v>
      </c>
      <c r="Q14" s="866"/>
      <c r="R14" s="867" t="s">
        <v>406</v>
      </c>
      <c r="S14" s="868"/>
      <c r="T14" s="869"/>
      <c r="U14" s="864" t="s">
        <v>497</v>
      </c>
      <c r="V14" s="866"/>
      <c r="W14" s="864" t="s">
        <v>497</v>
      </c>
      <c r="X14" s="866"/>
      <c r="Y14" s="249"/>
      <c r="Z14" s="249"/>
      <c r="AA14" s="249"/>
      <c r="AB14" s="249"/>
      <c r="AC14" s="262"/>
      <c r="AD14" s="262"/>
      <c r="AE14" s="262">
        <v>7.68</v>
      </c>
      <c r="AF14" s="262"/>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t="s">
        <v>542</v>
      </c>
      <c r="M15" s="866"/>
      <c r="N15" s="864" t="s">
        <v>561</v>
      </c>
      <c r="O15" s="866"/>
      <c r="P15" s="864" t="s">
        <v>544</v>
      </c>
      <c r="Q15" s="866"/>
      <c r="R15" s="867" t="s">
        <v>406</v>
      </c>
      <c r="S15" s="868"/>
      <c r="T15" s="869"/>
      <c r="U15" s="864" t="s">
        <v>497</v>
      </c>
      <c r="V15" s="866"/>
      <c r="W15" s="864" t="s">
        <v>497</v>
      </c>
      <c r="X15" s="866"/>
      <c r="Y15" s="249"/>
      <c r="Z15" s="249"/>
      <c r="AA15" s="249"/>
      <c r="AB15" s="249"/>
      <c r="AC15" s="262"/>
      <c r="AD15" s="262"/>
      <c r="AE15" s="262"/>
      <c r="AF15" s="262">
        <v>0.01</v>
      </c>
      <c r="AG15" s="262"/>
      <c r="AH15" s="262"/>
      <c r="AI15" s="262"/>
      <c r="AJ15" s="262"/>
      <c r="AK15" s="864"/>
      <c r="AL15" s="865"/>
      <c r="AM15" s="865"/>
      <c r="AN15" s="865"/>
      <c r="AO15" s="866"/>
      <c r="AP15" s="2"/>
      <c r="AQ15" s="55">
        <f t="shared" si="2"/>
        <v>2</v>
      </c>
    </row>
    <row r="16" spans="2:86" ht="12" customHeight="1" x14ac:dyDescent="0.15">
      <c r="B16" s="872"/>
      <c r="C16" s="877"/>
      <c r="D16" s="875"/>
      <c r="E16" s="875"/>
      <c r="F16" s="875"/>
      <c r="G16" s="875"/>
      <c r="H16" s="875"/>
      <c r="I16" s="875"/>
      <c r="J16" s="876"/>
      <c r="K16" s="248">
        <v>6</v>
      </c>
      <c r="L16" s="864" t="s">
        <v>542</v>
      </c>
      <c r="M16" s="866"/>
      <c r="N16" s="864" t="s">
        <v>595</v>
      </c>
      <c r="O16" s="866"/>
      <c r="P16" s="864" t="s">
        <v>544</v>
      </c>
      <c r="Q16" s="866"/>
      <c r="R16" s="867" t="s">
        <v>414</v>
      </c>
      <c r="S16" s="868"/>
      <c r="T16" s="869"/>
      <c r="U16" s="864" t="s">
        <v>546</v>
      </c>
      <c r="V16" s="866"/>
      <c r="W16" s="864" t="s">
        <v>497</v>
      </c>
      <c r="X16" s="866"/>
      <c r="Y16" s="249"/>
      <c r="Z16" s="249"/>
      <c r="AA16" s="249"/>
      <c r="AB16" s="249"/>
      <c r="AC16" s="262"/>
      <c r="AD16" s="262"/>
      <c r="AE16" s="262"/>
      <c r="AF16" s="262">
        <v>0.08</v>
      </c>
      <c r="AG16" s="262"/>
      <c r="AH16" s="262"/>
      <c r="AI16" s="262"/>
      <c r="AJ16" s="262"/>
      <c r="AK16" s="864"/>
      <c r="AL16" s="865"/>
      <c r="AM16" s="865"/>
      <c r="AN16" s="865"/>
      <c r="AO16" s="866"/>
      <c r="AP16" s="2"/>
      <c r="AQ16" s="55">
        <f t="shared" si="2"/>
        <v>2</v>
      </c>
    </row>
    <row r="17" spans="2:46" ht="12" customHeight="1" x14ac:dyDescent="0.15">
      <c r="B17" s="872"/>
      <c r="C17" s="877"/>
      <c r="D17" s="875"/>
      <c r="E17" s="875"/>
      <c r="F17" s="875"/>
      <c r="G17" s="875"/>
      <c r="H17" s="875"/>
      <c r="I17" s="875"/>
      <c r="J17" s="876"/>
      <c r="K17" s="248">
        <v>7</v>
      </c>
      <c r="L17" s="864" t="s">
        <v>542</v>
      </c>
      <c r="M17" s="866"/>
      <c r="N17" s="864" t="s">
        <v>595</v>
      </c>
      <c r="O17" s="866"/>
      <c r="P17" s="864" t="s">
        <v>544</v>
      </c>
      <c r="Q17" s="866"/>
      <c r="R17" s="867" t="s">
        <v>414</v>
      </c>
      <c r="S17" s="868"/>
      <c r="T17" s="869"/>
      <c r="U17" s="864" t="s">
        <v>546</v>
      </c>
      <c r="V17" s="866"/>
      <c r="W17" s="864" t="s">
        <v>497</v>
      </c>
      <c r="X17" s="866"/>
      <c r="Y17" s="249"/>
      <c r="Z17" s="249"/>
      <c r="AA17" s="249"/>
      <c r="AB17" s="249"/>
      <c r="AC17" s="262"/>
      <c r="AD17" s="262"/>
      <c r="AE17" s="262"/>
      <c r="AF17" s="262">
        <v>0.13</v>
      </c>
      <c r="AG17" s="262"/>
      <c r="AH17" s="262"/>
      <c r="AI17" s="262"/>
      <c r="AJ17" s="262"/>
      <c r="AK17" s="864"/>
      <c r="AL17" s="865"/>
      <c r="AM17" s="865"/>
      <c r="AN17" s="865"/>
      <c r="AO17" s="866"/>
      <c r="AP17" s="2"/>
      <c r="AQ17" s="55">
        <f t="shared" si="2"/>
        <v>2</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12.3</v>
      </c>
      <c r="AF35" s="263">
        <f t="shared" si="3"/>
        <v>4.8999999999999995</v>
      </c>
      <c r="AG35" s="263">
        <f t="shared" si="3"/>
        <v>0</v>
      </c>
      <c r="AH35" s="263">
        <f t="shared" si="3"/>
        <v>0</v>
      </c>
      <c r="AI35" s="263">
        <f t="shared" si="3"/>
        <v>0</v>
      </c>
      <c r="AJ35" s="264">
        <f t="shared" si="3"/>
        <v>0</v>
      </c>
      <c r="AK35" s="850" t="s">
        <v>325</v>
      </c>
      <c r="AL35" s="850"/>
      <c r="AM35" s="854" t="str">
        <f>IF(Y37+AC37+AG37&gt;0,"Ⅳ",IF(Z37+AD37+AH37&gt;0,"Ⅲ",IF(AA37+AB37+AE37+AF37+AI37+AJ37&gt;0,"Ⅱ","Ⅰ")))</f>
        <v>Ⅱ</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2</v>
      </c>
      <c r="AF37" s="839">
        <f t="shared" si="4"/>
        <v>5</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42" priority="2">
      <formula>$AQ11=2</formula>
    </cfRule>
  </conditionalFormatting>
  <conditionalFormatting sqref="Y11:AF34">
    <cfRule type="expression" dxfId="41" priority="1">
      <formula>$AQ11=3</formula>
    </cfRule>
  </conditionalFormatting>
  <conditionalFormatting sqref="AC11:AJ34">
    <cfRule type="expression" dxfId="40" priority="3">
      <formula>$AQ11=1</formula>
    </cfRule>
  </conditionalFormatting>
  <conditionalFormatting sqref="AG11:AJ34">
    <cfRule type="expression" dxfId="39" priority="4">
      <formula>$AQ11=2</formula>
    </cfRule>
  </conditionalFormatting>
  <dataValidations count="2">
    <dataValidation type="list" allowBlank="1" showInputMessage="1" showErrorMessage="1" sqref="Y11:AB34" xr:uid="{467DDFAA-8612-4F63-ABFA-D4B4E37AEA5D}">
      <formula1>"〇,"</formula1>
    </dataValidation>
    <dataValidation type="list" allowBlank="1" showInputMessage="1" showErrorMessage="1" sqref="N11:O34" xr:uid="{5D8467B6-447D-42CB-BC2A-EBFBAC88C5A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380C51-C60C-41AC-B4BB-D0CC78C9F505}">
          <x14:formula1>
            <xm:f>'(参考)リスト'!$B$16:$B$21</xm:f>
          </x14:formula1>
          <xm:sqref>L11:M34</xm:sqref>
        </x14:dataValidation>
        <x14:dataValidation type="list" allowBlank="1" showInputMessage="1" showErrorMessage="1" xr:uid="{F9141078-0FA9-45D6-A865-618B6BD32655}">
          <x14:formula1>
            <xm:f>'(参考)リスト'!$E$16:$E$27</xm:f>
          </x14:formula1>
          <xm:sqref>R11:T34</xm:sqref>
        </x14:dataValidation>
        <x14:dataValidation type="list" allowBlank="1" showInputMessage="1" showErrorMessage="1" xr:uid="{F951F868-46BF-4E70-A0E5-026F4148C1FA}">
          <x14:formula1>
            <xm:f>'(参考)リスト'!$D$16:$D$18</xm:f>
          </x14:formula1>
          <xm:sqref>P11:Q34</xm:sqref>
        </x14:dataValidation>
        <x14:dataValidation type="list" allowBlank="1" showInputMessage="1" showErrorMessage="1" xr:uid="{49C5FA74-FF8F-4D67-B37D-29B6235E3BAD}">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EF33C-5A92-4192-8822-BEC0063144B2}">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6</v>
      </c>
      <c r="AW5" s="41">
        <f>R7</f>
        <v>7.8</v>
      </c>
      <c r="AX5" s="51" t="str">
        <f>AM35</f>
        <v>Ⅱ</v>
      </c>
      <c r="AY5" s="51">
        <f>Y37</f>
        <v>0</v>
      </c>
      <c r="AZ5" s="51">
        <f t="shared" ref="AZ5:BJ5" si="0">Z37</f>
        <v>0</v>
      </c>
      <c r="BA5" s="51">
        <f t="shared" si="0"/>
        <v>0</v>
      </c>
      <c r="BB5" s="51">
        <f>AB37</f>
        <v>0</v>
      </c>
      <c r="BC5" s="51">
        <f t="shared" si="0"/>
        <v>0</v>
      </c>
      <c r="BD5" s="51">
        <f>AD37</f>
        <v>0</v>
      </c>
      <c r="BE5" s="51">
        <f>AE37</f>
        <v>0</v>
      </c>
      <c r="BF5" s="51">
        <f t="shared" si="0"/>
        <v>4</v>
      </c>
      <c r="BG5" s="51">
        <f t="shared" si="0"/>
        <v>0</v>
      </c>
      <c r="BH5" s="51">
        <f t="shared" si="0"/>
        <v>0</v>
      </c>
      <c r="BI5" s="51">
        <f>AI37</f>
        <v>0</v>
      </c>
      <c r="BJ5" s="51">
        <f t="shared" si="0"/>
        <v>1</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10.292499999999999</v>
      </c>
      <c r="BS5" s="51">
        <f>AG35</f>
        <v>0</v>
      </c>
      <c r="BT5" s="51">
        <f>AH35</f>
        <v>0</v>
      </c>
      <c r="BU5" s="51">
        <f>AI35</f>
        <v>0</v>
      </c>
      <c r="BV5" s="51">
        <f>AJ35</f>
        <v>1.4</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6</v>
      </c>
      <c r="O7" s="885"/>
      <c r="P7" s="851" t="s">
        <v>309</v>
      </c>
      <c r="Q7" s="853"/>
      <c r="R7" s="886">
        <v>7.8</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2.34</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569</v>
      </c>
      <c r="O12" s="866"/>
      <c r="P12" s="864" t="s">
        <v>544</v>
      </c>
      <c r="Q12" s="866"/>
      <c r="R12" s="870" t="s">
        <v>406</v>
      </c>
      <c r="S12" s="870"/>
      <c r="T12" s="870"/>
      <c r="U12" s="864" t="s">
        <v>546</v>
      </c>
      <c r="V12" s="866"/>
      <c r="W12" s="864" t="s">
        <v>497</v>
      </c>
      <c r="X12" s="866"/>
      <c r="Y12" s="249"/>
      <c r="Z12" s="249"/>
      <c r="AA12" s="249"/>
      <c r="AB12" s="249"/>
      <c r="AC12" s="262"/>
      <c r="AD12" s="262"/>
      <c r="AE12" s="262"/>
      <c r="AF12" s="262">
        <v>5.6</v>
      </c>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560</v>
      </c>
      <c r="O13" s="866"/>
      <c r="P13" s="864" t="s">
        <v>544</v>
      </c>
      <c r="Q13" s="866"/>
      <c r="R13" s="867" t="s">
        <v>414</v>
      </c>
      <c r="S13" s="868"/>
      <c r="T13" s="869"/>
      <c r="U13" s="864" t="s">
        <v>546</v>
      </c>
      <c r="V13" s="866"/>
      <c r="W13" s="864" t="s">
        <v>497</v>
      </c>
      <c r="X13" s="866"/>
      <c r="Y13" s="249"/>
      <c r="Z13" s="249"/>
      <c r="AA13" s="249"/>
      <c r="AB13" s="249"/>
      <c r="AC13" s="262"/>
      <c r="AD13" s="262"/>
      <c r="AE13" s="262"/>
      <c r="AF13" s="262">
        <v>2.34</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595</v>
      </c>
      <c r="O14" s="866"/>
      <c r="P14" s="864" t="s">
        <v>442</v>
      </c>
      <c r="Q14" s="866"/>
      <c r="R14" s="867" t="s">
        <v>442</v>
      </c>
      <c r="S14" s="868"/>
      <c r="T14" s="869"/>
      <c r="U14" s="864" t="s">
        <v>546</v>
      </c>
      <c r="V14" s="866"/>
      <c r="W14" s="864" t="s">
        <v>497</v>
      </c>
      <c r="X14" s="866"/>
      <c r="Y14" s="249"/>
      <c r="Z14" s="249"/>
      <c r="AA14" s="249"/>
      <c r="AB14" s="249"/>
      <c r="AC14" s="262"/>
      <c r="AD14" s="262"/>
      <c r="AE14" s="262"/>
      <c r="AF14" s="262"/>
      <c r="AG14" s="262"/>
      <c r="AH14" s="262"/>
      <c r="AI14" s="262"/>
      <c r="AJ14" s="262">
        <v>1.4</v>
      </c>
      <c r="AK14" s="864"/>
      <c r="AL14" s="865"/>
      <c r="AM14" s="865"/>
      <c r="AN14" s="865"/>
      <c r="AO14" s="866"/>
      <c r="AP14" s="2"/>
      <c r="AQ14" s="55">
        <f t="shared" si="2"/>
        <v>3</v>
      </c>
    </row>
    <row r="15" spans="2:86" ht="12" customHeight="1" x14ac:dyDescent="0.15">
      <c r="B15" s="872"/>
      <c r="C15" s="877"/>
      <c r="D15" s="875"/>
      <c r="E15" s="875"/>
      <c r="F15" s="875"/>
      <c r="G15" s="875"/>
      <c r="H15" s="875"/>
      <c r="I15" s="875"/>
      <c r="J15" s="876"/>
      <c r="K15" s="248">
        <v>5</v>
      </c>
      <c r="L15" s="864" t="s">
        <v>542</v>
      </c>
      <c r="M15" s="866"/>
      <c r="N15" s="864" t="s">
        <v>561</v>
      </c>
      <c r="O15" s="866"/>
      <c r="P15" s="864" t="s">
        <v>544</v>
      </c>
      <c r="Q15" s="866"/>
      <c r="R15" s="867" t="s">
        <v>414</v>
      </c>
      <c r="S15" s="868"/>
      <c r="T15" s="869"/>
      <c r="U15" s="864" t="s">
        <v>546</v>
      </c>
      <c r="V15" s="866"/>
      <c r="W15" s="864" t="s">
        <v>497</v>
      </c>
      <c r="X15" s="866"/>
      <c r="Y15" s="249"/>
      <c r="Z15" s="249"/>
      <c r="AA15" s="249"/>
      <c r="AB15" s="249"/>
      <c r="AC15" s="262"/>
      <c r="AD15" s="262"/>
      <c r="AE15" s="262"/>
      <c r="AF15" s="262">
        <v>1.2500000000000001E-2</v>
      </c>
      <c r="AG15" s="262"/>
      <c r="AH15" s="262"/>
      <c r="AI15" s="262"/>
      <c r="AJ15" s="262"/>
      <c r="AK15" s="864"/>
      <c r="AL15" s="865"/>
      <c r="AM15" s="865"/>
      <c r="AN15" s="865"/>
      <c r="AO15" s="866"/>
      <c r="AP15" s="2"/>
      <c r="AQ15" s="55">
        <f t="shared" si="2"/>
        <v>2</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v>
      </c>
      <c r="AF35" s="263">
        <f t="shared" si="3"/>
        <v>10.292499999999999</v>
      </c>
      <c r="AG35" s="263">
        <f t="shared" si="3"/>
        <v>0</v>
      </c>
      <c r="AH35" s="263">
        <f t="shared" si="3"/>
        <v>0</v>
      </c>
      <c r="AI35" s="263">
        <f t="shared" si="3"/>
        <v>0</v>
      </c>
      <c r="AJ35" s="264">
        <f t="shared" si="3"/>
        <v>1.4</v>
      </c>
      <c r="AK35" s="850" t="s">
        <v>325</v>
      </c>
      <c r="AL35" s="850"/>
      <c r="AM35" s="854" t="str">
        <f>IF(Y37+AC37+AG37&gt;0,"Ⅳ",IF(Z37+AD37+AH37&gt;0,"Ⅲ",IF(AA37+AB37+AE37+AF37+AI37+AJ37&gt;0,"Ⅱ","Ⅰ")))</f>
        <v>Ⅱ</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0</v>
      </c>
      <c r="AF37" s="839">
        <f t="shared" si="4"/>
        <v>4</v>
      </c>
      <c r="AG37" s="839">
        <f t="shared" si="4"/>
        <v>0</v>
      </c>
      <c r="AH37" s="839">
        <f t="shared" si="4"/>
        <v>0</v>
      </c>
      <c r="AI37" s="839">
        <f t="shared" si="4"/>
        <v>0</v>
      </c>
      <c r="AJ37" s="839">
        <f>COUNTA(AJ11:AJ34)</f>
        <v>1</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38" priority="2">
      <formula>$AQ11=2</formula>
    </cfRule>
  </conditionalFormatting>
  <conditionalFormatting sqref="Y11:AF34">
    <cfRule type="expression" dxfId="37" priority="1">
      <formula>$AQ11=3</formula>
    </cfRule>
  </conditionalFormatting>
  <conditionalFormatting sqref="AC11:AJ34">
    <cfRule type="expression" dxfId="36" priority="3">
      <formula>$AQ11=1</formula>
    </cfRule>
  </conditionalFormatting>
  <conditionalFormatting sqref="AG11:AJ34">
    <cfRule type="expression" dxfId="35" priority="4">
      <formula>$AQ11=2</formula>
    </cfRule>
  </conditionalFormatting>
  <dataValidations count="2">
    <dataValidation type="list" allowBlank="1" showInputMessage="1" showErrorMessage="1" sqref="Y11:AB34" xr:uid="{CA9C0374-3865-465B-8E74-9935E1AA6FA1}">
      <formula1>"〇,"</formula1>
    </dataValidation>
    <dataValidation type="list" allowBlank="1" showInputMessage="1" showErrorMessage="1" sqref="N11:O34" xr:uid="{1E95A314-7BA3-475B-946A-822C5C7FCC3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F21E46-4CA9-485D-9606-BFAD2A52E068}">
          <x14:formula1>
            <xm:f>'(参考)リスト'!$B$16:$B$21</xm:f>
          </x14:formula1>
          <xm:sqref>L11:M34</xm:sqref>
        </x14:dataValidation>
        <x14:dataValidation type="list" allowBlank="1" showInputMessage="1" showErrorMessage="1" xr:uid="{85508661-DDAC-4E4C-9F1D-4A3A3511094B}">
          <x14:formula1>
            <xm:f>'(参考)リスト'!$E$16:$E$27</xm:f>
          </x14:formula1>
          <xm:sqref>R11:T34</xm:sqref>
        </x14:dataValidation>
        <x14:dataValidation type="list" allowBlank="1" showInputMessage="1" showErrorMessage="1" xr:uid="{F33749DD-5D65-4316-8010-B25DE51B54BC}">
          <x14:formula1>
            <xm:f>'(参考)リスト'!$D$16:$D$18</xm:f>
          </x14:formula1>
          <xm:sqref>P11:Q34</xm:sqref>
        </x14:dataValidation>
        <x14:dataValidation type="list" allowBlank="1" showInputMessage="1" showErrorMessage="1" xr:uid="{DF06B51F-7256-4AA5-B4E7-21DA6FBFAD64}">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44E0-2FD1-418F-ADB3-62EAFB6DFB83}">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7</v>
      </c>
      <c r="AW5" s="41">
        <f>R7</f>
        <v>7.7</v>
      </c>
      <c r="AX5" s="51" t="str">
        <f>AM35</f>
        <v>Ⅲ</v>
      </c>
      <c r="AY5" s="51">
        <f>Y37</f>
        <v>0</v>
      </c>
      <c r="AZ5" s="51">
        <f t="shared" ref="AZ5:BJ5" si="0">Z37</f>
        <v>0</v>
      </c>
      <c r="BA5" s="51">
        <f t="shared" si="0"/>
        <v>0</v>
      </c>
      <c r="BB5" s="51">
        <f>AB37</f>
        <v>0</v>
      </c>
      <c r="BC5" s="51">
        <f t="shared" si="0"/>
        <v>0</v>
      </c>
      <c r="BD5" s="51">
        <f>AD37</f>
        <v>1</v>
      </c>
      <c r="BE5" s="51">
        <f>AE37</f>
        <v>2</v>
      </c>
      <c r="BF5" s="51">
        <f t="shared" si="0"/>
        <v>4</v>
      </c>
      <c r="BG5" s="51">
        <f t="shared" si="0"/>
        <v>0</v>
      </c>
      <c r="BH5" s="51">
        <f t="shared" si="0"/>
        <v>0</v>
      </c>
      <c r="BI5" s="51">
        <f>AI37</f>
        <v>0</v>
      </c>
      <c r="BJ5" s="51">
        <f t="shared" si="0"/>
        <v>1</v>
      </c>
      <c r="BK5" s="51">
        <f>IF(Y37&gt;0,R7,)</f>
        <v>0</v>
      </c>
      <c r="BL5" s="42">
        <f>IF(Y37&gt;0,"",IF(Z37&gt;0,R7,))</f>
        <v>0</v>
      </c>
      <c r="BM5" s="42">
        <f>IF(Y37+Z37&gt;0,"",IF(AA37&gt;0,R7,))</f>
        <v>0</v>
      </c>
      <c r="BN5" s="42">
        <f>IF(Y37+Z37+AA37&gt;0,"",IF(AB37&gt;0,R7,))</f>
        <v>0</v>
      </c>
      <c r="BO5" s="51">
        <f>AC35</f>
        <v>0</v>
      </c>
      <c r="BP5" s="51">
        <f t="shared" ref="BP5:BQ5" si="1">AD35</f>
        <v>7.4999999999999997E-3</v>
      </c>
      <c r="BQ5" s="51">
        <f t="shared" si="1"/>
        <v>2.0499999999999998</v>
      </c>
      <c r="BR5" s="51">
        <f>AF35</f>
        <v>29.14</v>
      </c>
      <c r="BS5" s="51">
        <f>AG35</f>
        <v>0</v>
      </c>
      <c r="BT5" s="51">
        <f>AH35</f>
        <v>0</v>
      </c>
      <c r="BU5" s="51">
        <f>AI35</f>
        <v>0</v>
      </c>
      <c r="BV5" s="51">
        <f>AJ35</f>
        <v>6.25</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7</v>
      </c>
      <c r="O7" s="885"/>
      <c r="P7" s="851" t="s">
        <v>309</v>
      </c>
      <c r="Q7" s="853"/>
      <c r="R7" s="886">
        <v>7.7</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23.1</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583</v>
      </c>
      <c r="O12" s="866"/>
      <c r="P12" s="864" t="s">
        <v>442</v>
      </c>
      <c r="Q12" s="866"/>
      <c r="R12" s="870" t="s">
        <v>442</v>
      </c>
      <c r="S12" s="870"/>
      <c r="T12" s="870"/>
      <c r="U12" s="864" t="s">
        <v>546</v>
      </c>
      <c r="V12" s="866"/>
      <c r="W12" s="864" t="s">
        <v>497</v>
      </c>
      <c r="X12" s="866"/>
      <c r="Y12" s="249"/>
      <c r="Z12" s="249"/>
      <c r="AA12" s="249"/>
      <c r="AB12" s="249"/>
      <c r="AC12" s="262"/>
      <c r="AD12" s="262"/>
      <c r="AE12" s="262"/>
      <c r="AF12" s="262"/>
      <c r="AG12" s="262"/>
      <c r="AH12" s="262"/>
      <c r="AI12" s="262"/>
      <c r="AJ12" s="262">
        <v>6.25</v>
      </c>
      <c r="AK12" s="864"/>
      <c r="AL12" s="865"/>
      <c r="AM12" s="865"/>
      <c r="AN12" s="865"/>
      <c r="AO12" s="866"/>
      <c r="AP12" s="2"/>
      <c r="AQ12" s="55">
        <f t="shared" ref="AQ12:AQ34" si="2">IF(P12="材質劣化",2,IF(P12="漏水",3,1))</f>
        <v>3</v>
      </c>
    </row>
    <row r="13" spans="2:86" ht="12" customHeight="1" x14ac:dyDescent="0.15">
      <c r="B13" s="872"/>
      <c r="C13" s="877"/>
      <c r="D13" s="875"/>
      <c r="E13" s="875"/>
      <c r="F13" s="875"/>
      <c r="G13" s="875"/>
      <c r="H13" s="875"/>
      <c r="I13" s="875"/>
      <c r="J13" s="876"/>
      <c r="K13" s="248">
        <v>3</v>
      </c>
      <c r="L13" s="864" t="s">
        <v>542</v>
      </c>
      <c r="M13" s="866"/>
      <c r="N13" s="864" t="s">
        <v>560</v>
      </c>
      <c r="O13" s="866"/>
      <c r="P13" s="864" t="s">
        <v>544</v>
      </c>
      <c r="Q13" s="866"/>
      <c r="R13" s="867" t="s">
        <v>414</v>
      </c>
      <c r="S13" s="868"/>
      <c r="T13" s="869"/>
      <c r="U13" s="864" t="s">
        <v>546</v>
      </c>
      <c r="V13" s="866"/>
      <c r="W13" s="864" t="s">
        <v>497</v>
      </c>
      <c r="X13" s="866"/>
      <c r="Y13" s="249"/>
      <c r="Z13" s="249"/>
      <c r="AA13" s="249"/>
      <c r="AB13" s="249"/>
      <c r="AC13" s="262"/>
      <c r="AD13" s="262"/>
      <c r="AE13" s="262"/>
      <c r="AF13" s="262">
        <v>2.31</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561</v>
      </c>
      <c r="O14" s="866"/>
      <c r="P14" s="864" t="s">
        <v>544</v>
      </c>
      <c r="Q14" s="866"/>
      <c r="R14" s="867" t="s">
        <v>414</v>
      </c>
      <c r="S14" s="868"/>
      <c r="T14" s="869"/>
      <c r="U14" s="864" t="s">
        <v>553</v>
      </c>
      <c r="V14" s="866"/>
      <c r="W14" s="864" t="s">
        <v>497</v>
      </c>
      <c r="X14" s="866"/>
      <c r="Y14" s="249"/>
      <c r="Z14" s="249"/>
      <c r="AA14" s="249"/>
      <c r="AB14" s="249"/>
      <c r="AC14" s="262"/>
      <c r="AD14" s="262">
        <v>7.4999999999999997E-3</v>
      </c>
      <c r="AE14" s="262"/>
      <c r="AF14" s="262"/>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t="s">
        <v>563</v>
      </c>
      <c r="M15" s="866"/>
      <c r="N15" s="864" t="s">
        <v>611</v>
      </c>
      <c r="O15" s="866"/>
      <c r="P15" s="864"/>
      <c r="Q15" s="866"/>
      <c r="R15" s="867" t="s">
        <v>448</v>
      </c>
      <c r="S15" s="868"/>
      <c r="T15" s="869"/>
      <c r="U15" s="864" t="s">
        <v>554</v>
      </c>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t="s">
        <v>542</v>
      </c>
      <c r="M16" s="866"/>
      <c r="N16" s="864" t="s">
        <v>583</v>
      </c>
      <c r="O16" s="866"/>
      <c r="P16" s="864" t="s">
        <v>544</v>
      </c>
      <c r="Q16" s="866"/>
      <c r="R16" s="867" t="s">
        <v>414</v>
      </c>
      <c r="S16" s="868"/>
      <c r="T16" s="869"/>
      <c r="U16" s="864" t="s">
        <v>546</v>
      </c>
      <c r="V16" s="866"/>
      <c r="W16" s="864" t="s">
        <v>497</v>
      </c>
      <c r="X16" s="866"/>
      <c r="Y16" s="249"/>
      <c r="Z16" s="249"/>
      <c r="AA16" s="249"/>
      <c r="AB16" s="249"/>
      <c r="AC16" s="262"/>
      <c r="AD16" s="262"/>
      <c r="AE16" s="262"/>
      <c r="AF16" s="262">
        <v>0.21</v>
      </c>
      <c r="AG16" s="262"/>
      <c r="AH16" s="262"/>
      <c r="AI16" s="262"/>
      <c r="AJ16" s="262"/>
      <c r="AK16" s="864"/>
      <c r="AL16" s="865"/>
      <c r="AM16" s="865"/>
      <c r="AN16" s="865"/>
      <c r="AO16" s="866"/>
      <c r="AP16" s="2"/>
      <c r="AQ16" s="55">
        <f t="shared" si="2"/>
        <v>2</v>
      </c>
    </row>
    <row r="17" spans="2:46" ht="12" customHeight="1" x14ac:dyDescent="0.15">
      <c r="B17" s="872"/>
      <c r="C17" s="877"/>
      <c r="D17" s="875"/>
      <c r="E17" s="875"/>
      <c r="F17" s="875"/>
      <c r="G17" s="875"/>
      <c r="H17" s="875"/>
      <c r="I17" s="875"/>
      <c r="J17" s="876"/>
      <c r="K17" s="248">
        <v>7</v>
      </c>
      <c r="L17" s="864" t="s">
        <v>542</v>
      </c>
      <c r="M17" s="866"/>
      <c r="N17" s="864" t="s">
        <v>569</v>
      </c>
      <c r="O17" s="866"/>
      <c r="P17" s="864" t="s">
        <v>544</v>
      </c>
      <c r="Q17" s="866"/>
      <c r="R17" s="867" t="s">
        <v>406</v>
      </c>
      <c r="S17" s="868"/>
      <c r="T17" s="869"/>
      <c r="U17" s="864" t="s">
        <v>497</v>
      </c>
      <c r="V17" s="866"/>
      <c r="W17" s="864" t="s">
        <v>497</v>
      </c>
      <c r="X17" s="866"/>
      <c r="Y17" s="249"/>
      <c r="Z17" s="249"/>
      <c r="AA17" s="249"/>
      <c r="AB17" s="249"/>
      <c r="AC17" s="262"/>
      <c r="AD17" s="262"/>
      <c r="AE17" s="262">
        <v>0.15</v>
      </c>
      <c r="AF17" s="262"/>
      <c r="AG17" s="262"/>
      <c r="AH17" s="262"/>
      <c r="AI17" s="262"/>
      <c r="AJ17" s="262"/>
      <c r="AK17" s="864"/>
      <c r="AL17" s="865"/>
      <c r="AM17" s="865"/>
      <c r="AN17" s="865"/>
      <c r="AO17" s="866"/>
      <c r="AP17" s="2"/>
      <c r="AQ17" s="55">
        <f t="shared" si="2"/>
        <v>2</v>
      </c>
    </row>
    <row r="18" spans="2:46" ht="12" customHeight="1" x14ac:dyDescent="0.15">
      <c r="B18" s="872"/>
      <c r="C18" s="877"/>
      <c r="D18" s="875"/>
      <c r="E18" s="875"/>
      <c r="F18" s="875"/>
      <c r="G18" s="875"/>
      <c r="H18" s="875"/>
      <c r="I18" s="875"/>
      <c r="J18" s="876"/>
      <c r="K18" s="248">
        <v>8</v>
      </c>
      <c r="L18" s="864" t="s">
        <v>542</v>
      </c>
      <c r="M18" s="866"/>
      <c r="N18" s="864" t="s">
        <v>569</v>
      </c>
      <c r="O18" s="866"/>
      <c r="P18" s="864" t="s">
        <v>544</v>
      </c>
      <c r="Q18" s="866"/>
      <c r="R18" s="867" t="s">
        <v>406</v>
      </c>
      <c r="S18" s="868"/>
      <c r="T18" s="869"/>
      <c r="U18" s="864" t="s">
        <v>497</v>
      </c>
      <c r="V18" s="866"/>
      <c r="W18" s="864" t="s">
        <v>497</v>
      </c>
      <c r="X18" s="866"/>
      <c r="Y18" s="249"/>
      <c r="Z18" s="249"/>
      <c r="AA18" s="249"/>
      <c r="AB18" s="249"/>
      <c r="AC18" s="262"/>
      <c r="AD18" s="262"/>
      <c r="AE18" s="262"/>
      <c r="AF18" s="262">
        <v>3.52</v>
      </c>
      <c r="AG18" s="262"/>
      <c r="AH18" s="262"/>
      <c r="AI18" s="262"/>
      <c r="AJ18" s="262"/>
      <c r="AK18" s="864"/>
      <c r="AL18" s="865"/>
      <c r="AM18" s="865"/>
      <c r="AN18" s="865"/>
      <c r="AO18" s="866"/>
      <c r="AP18" s="2"/>
      <c r="AQ18" s="55">
        <f t="shared" si="2"/>
        <v>2</v>
      </c>
    </row>
    <row r="19" spans="2:46" ht="12" customHeight="1" x14ac:dyDescent="0.15">
      <c r="B19" s="872"/>
      <c r="C19" s="877"/>
      <c r="D19" s="875"/>
      <c r="E19" s="875"/>
      <c r="F19" s="875"/>
      <c r="G19" s="875"/>
      <c r="H19" s="875"/>
      <c r="I19" s="875"/>
      <c r="J19" s="876"/>
      <c r="K19" s="248">
        <v>9</v>
      </c>
      <c r="L19" s="864" t="s">
        <v>542</v>
      </c>
      <c r="M19" s="866"/>
      <c r="N19" s="864" t="s">
        <v>569</v>
      </c>
      <c r="O19" s="866"/>
      <c r="P19" s="864" t="s">
        <v>544</v>
      </c>
      <c r="Q19" s="866"/>
      <c r="R19" s="867" t="s">
        <v>406</v>
      </c>
      <c r="S19" s="868"/>
      <c r="T19" s="869"/>
      <c r="U19" s="864" t="s">
        <v>497</v>
      </c>
      <c r="V19" s="866"/>
      <c r="W19" s="864" t="s">
        <v>497</v>
      </c>
      <c r="X19" s="866"/>
      <c r="Y19" s="249"/>
      <c r="Z19" s="249"/>
      <c r="AA19" s="249"/>
      <c r="AB19" s="249"/>
      <c r="AC19" s="262"/>
      <c r="AD19" s="262"/>
      <c r="AE19" s="262">
        <v>1.9</v>
      </c>
      <c r="AF19" s="262"/>
      <c r="AG19" s="262"/>
      <c r="AH19" s="262"/>
      <c r="AI19" s="262"/>
      <c r="AJ19" s="262"/>
      <c r="AK19" s="864"/>
      <c r="AL19" s="865"/>
      <c r="AM19" s="865"/>
      <c r="AN19" s="865"/>
      <c r="AO19" s="866"/>
      <c r="AP19" s="2"/>
      <c r="AQ19" s="55">
        <f t="shared" si="2"/>
        <v>2</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7.4999999999999997E-3</v>
      </c>
      <c r="AE35" s="263">
        <f>SUM(AE11:AE34)</f>
        <v>2.0499999999999998</v>
      </c>
      <c r="AF35" s="263">
        <f t="shared" si="3"/>
        <v>29.14</v>
      </c>
      <c r="AG35" s="263">
        <f t="shared" si="3"/>
        <v>0</v>
      </c>
      <c r="AH35" s="263">
        <f t="shared" si="3"/>
        <v>0</v>
      </c>
      <c r="AI35" s="263">
        <f t="shared" si="3"/>
        <v>0</v>
      </c>
      <c r="AJ35" s="264">
        <f t="shared" si="3"/>
        <v>6.25</v>
      </c>
      <c r="AK35" s="850" t="s">
        <v>325</v>
      </c>
      <c r="AL35" s="850"/>
      <c r="AM35" s="854" t="str">
        <f>IF(Y37+AC37+AG37&gt;0,"Ⅳ",IF(Z37+AD37+AH37&gt;0,"Ⅲ",IF(AA37+AB37+AE37+AF37+AI37+AJ37&gt;0,"Ⅱ","Ⅰ")))</f>
        <v>Ⅲ</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1</v>
      </c>
      <c r="AE37" s="839">
        <f t="shared" si="4"/>
        <v>2</v>
      </c>
      <c r="AF37" s="839">
        <f t="shared" si="4"/>
        <v>4</v>
      </c>
      <c r="AG37" s="839">
        <f t="shared" si="4"/>
        <v>0</v>
      </c>
      <c r="AH37" s="839">
        <f t="shared" si="4"/>
        <v>0</v>
      </c>
      <c r="AI37" s="839">
        <f t="shared" si="4"/>
        <v>0</v>
      </c>
      <c r="AJ37" s="839">
        <f>COUNTA(AJ11:AJ34)</f>
        <v>1</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34" priority="2">
      <formula>$AQ11=2</formula>
    </cfRule>
  </conditionalFormatting>
  <conditionalFormatting sqref="Y11:AF34">
    <cfRule type="expression" dxfId="33" priority="1">
      <formula>$AQ11=3</formula>
    </cfRule>
  </conditionalFormatting>
  <conditionalFormatting sqref="AC11:AJ34">
    <cfRule type="expression" dxfId="32" priority="3">
      <formula>$AQ11=1</formula>
    </cfRule>
  </conditionalFormatting>
  <conditionalFormatting sqref="AG11:AJ34">
    <cfRule type="expression" dxfId="31" priority="4">
      <formula>$AQ11=2</formula>
    </cfRule>
  </conditionalFormatting>
  <dataValidations count="2">
    <dataValidation type="list" allowBlank="1" showInputMessage="1" showErrorMessage="1" sqref="Y11:AB34" xr:uid="{84F371D2-FAD6-43B7-990C-076EB0531B63}">
      <formula1>"〇,"</formula1>
    </dataValidation>
    <dataValidation type="list" allowBlank="1" showInputMessage="1" showErrorMessage="1" sqref="N11:O34" xr:uid="{C9ED59E1-E312-4120-8802-5BBA1B907D9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5693EB-2B4E-46E6-AD22-4A4DE4432108}">
          <x14:formula1>
            <xm:f>'(参考)リスト'!$B$16:$B$21</xm:f>
          </x14:formula1>
          <xm:sqref>L11:M34</xm:sqref>
        </x14:dataValidation>
        <x14:dataValidation type="list" allowBlank="1" showInputMessage="1" showErrorMessage="1" xr:uid="{85BFF1B9-85AF-4CE5-9AFD-A1EF3029BA38}">
          <x14:formula1>
            <xm:f>'(参考)リスト'!$E$16:$E$27</xm:f>
          </x14:formula1>
          <xm:sqref>R11:T34</xm:sqref>
        </x14:dataValidation>
        <x14:dataValidation type="list" allowBlank="1" showInputMessage="1" showErrorMessage="1" xr:uid="{6F92FC85-B1EC-479A-BEAC-DBF758173CA3}">
          <x14:formula1>
            <xm:f>'(参考)リスト'!$D$16:$D$18</xm:f>
          </x14:formula1>
          <xm:sqref>P11:Q34</xm:sqref>
        </x14:dataValidation>
        <x14:dataValidation type="list" allowBlank="1" showInputMessage="1" showErrorMessage="1" xr:uid="{D2FF049F-D671-428A-B280-9F470543DD4C}">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42F03-FE69-4F36-9112-4EAEB815789F}">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8</v>
      </c>
      <c r="AW5" s="41">
        <f>R7</f>
        <v>7.7</v>
      </c>
      <c r="AX5" s="51" t="str">
        <f>AM35</f>
        <v>Ⅱ</v>
      </c>
      <c r="AY5" s="51">
        <f>Y37</f>
        <v>0</v>
      </c>
      <c r="AZ5" s="51">
        <f t="shared" ref="AZ5:BJ5" si="0">Z37</f>
        <v>0</v>
      </c>
      <c r="BA5" s="51">
        <f t="shared" si="0"/>
        <v>0</v>
      </c>
      <c r="BB5" s="51">
        <f>AB37</f>
        <v>0</v>
      </c>
      <c r="BC5" s="51">
        <f t="shared" si="0"/>
        <v>0</v>
      </c>
      <c r="BD5" s="51">
        <f>AD37</f>
        <v>0</v>
      </c>
      <c r="BE5" s="51">
        <f>AE37</f>
        <v>0</v>
      </c>
      <c r="BF5" s="51">
        <f t="shared" si="0"/>
        <v>3</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4.6375000000000002</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8</v>
      </c>
      <c r="O7" s="885"/>
      <c r="P7" s="851" t="s">
        <v>309</v>
      </c>
      <c r="Q7" s="853"/>
      <c r="R7" s="886">
        <v>7.7</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2.31</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592</v>
      </c>
      <c r="O12" s="866"/>
      <c r="P12" s="864" t="s">
        <v>544</v>
      </c>
      <c r="Q12" s="866"/>
      <c r="R12" s="870" t="s">
        <v>414</v>
      </c>
      <c r="S12" s="870"/>
      <c r="T12" s="870"/>
      <c r="U12" s="864" t="s">
        <v>553</v>
      </c>
      <c r="V12" s="866"/>
      <c r="W12" s="864" t="s">
        <v>497</v>
      </c>
      <c r="X12" s="866"/>
      <c r="Y12" s="249"/>
      <c r="Z12" s="249"/>
      <c r="AA12" s="249"/>
      <c r="AB12" s="249"/>
      <c r="AC12" s="262"/>
      <c r="AD12" s="262"/>
      <c r="AE12" s="262"/>
      <c r="AF12" s="262">
        <v>1.7500000000000002E-2</v>
      </c>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560</v>
      </c>
      <c r="O13" s="866"/>
      <c r="P13" s="864" t="s">
        <v>544</v>
      </c>
      <c r="Q13" s="866"/>
      <c r="R13" s="867" t="s">
        <v>414</v>
      </c>
      <c r="S13" s="868"/>
      <c r="T13" s="869"/>
      <c r="U13" s="864" t="s">
        <v>546</v>
      </c>
      <c r="V13" s="866"/>
      <c r="W13" s="864" t="s">
        <v>497</v>
      </c>
      <c r="X13" s="866"/>
      <c r="Y13" s="249"/>
      <c r="Z13" s="249"/>
      <c r="AA13" s="249"/>
      <c r="AB13" s="249"/>
      <c r="AC13" s="262"/>
      <c r="AD13" s="262"/>
      <c r="AE13" s="262"/>
      <c r="AF13" s="262">
        <v>2.31</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c r="M14" s="866"/>
      <c r="N14" s="864"/>
      <c r="O14" s="866"/>
      <c r="P14" s="864"/>
      <c r="Q14" s="866"/>
      <c r="R14" s="867"/>
      <c r="S14" s="868"/>
      <c r="T14" s="869"/>
      <c r="U14" s="864"/>
      <c r="V14" s="866"/>
      <c r="W14" s="864"/>
      <c r="X14" s="866"/>
      <c r="Y14" s="249"/>
      <c r="Z14" s="249"/>
      <c r="AA14" s="249"/>
      <c r="AB14" s="249"/>
      <c r="AC14" s="262"/>
      <c r="AD14" s="262"/>
      <c r="AE14" s="262"/>
      <c r="AF14" s="262"/>
      <c r="AG14" s="262"/>
      <c r="AH14" s="262"/>
      <c r="AI14" s="262"/>
      <c r="AJ14" s="262"/>
      <c r="AK14" s="864"/>
      <c r="AL14" s="865"/>
      <c r="AM14" s="865"/>
      <c r="AN14" s="865"/>
      <c r="AO14" s="866"/>
      <c r="AP14" s="2"/>
      <c r="AQ14" s="55">
        <f t="shared" si="2"/>
        <v>1</v>
      </c>
    </row>
    <row r="15" spans="2:86" ht="12" customHeight="1" x14ac:dyDescent="0.15">
      <c r="B15" s="872"/>
      <c r="C15" s="877"/>
      <c r="D15" s="875"/>
      <c r="E15" s="875"/>
      <c r="F15" s="875"/>
      <c r="G15" s="875"/>
      <c r="H15" s="875"/>
      <c r="I15" s="875"/>
      <c r="J15" s="876"/>
      <c r="K15" s="248">
        <v>5</v>
      </c>
      <c r="L15" s="864"/>
      <c r="M15" s="866"/>
      <c r="N15" s="864"/>
      <c r="O15" s="866"/>
      <c r="P15" s="864"/>
      <c r="Q15" s="866"/>
      <c r="R15" s="867"/>
      <c r="S15" s="868"/>
      <c r="T15" s="869"/>
      <c r="U15" s="864"/>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v>
      </c>
      <c r="AF35" s="263">
        <f t="shared" si="3"/>
        <v>4.6375000000000002</v>
      </c>
      <c r="AG35" s="263">
        <f t="shared" si="3"/>
        <v>0</v>
      </c>
      <c r="AH35" s="263">
        <f t="shared" si="3"/>
        <v>0</v>
      </c>
      <c r="AI35" s="263">
        <f t="shared" si="3"/>
        <v>0</v>
      </c>
      <c r="AJ35" s="264">
        <f t="shared" si="3"/>
        <v>0</v>
      </c>
      <c r="AK35" s="850" t="s">
        <v>325</v>
      </c>
      <c r="AL35" s="850"/>
      <c r="AM35" s="854" t="str">
        <f>IF(Y37+AC37+AG37&gt;0,"Ⅳ",IF(Z37+AD37+AH37&gt;0,"Ⅲ",IF(AA37+AB37+AE37+AF37+AI37+AJ37&gt;0,"Ⅱ","Ⅰ")))</f>
        <v>Ⅱ</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0</v>
      </c>
      <c r="AF37" s="839">
        <f t="shared" si="4"/>
        <v>3</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30" priority="2">
      <formula>$AQ11=2</formula>
    </cfRule>
  </conditionalFormatting>
  <conditionalFormatting sqref="Y11:AF34">
    <cfRule type="expression" dxfId="29" priority="1">
      <formula>$AQ11=3</formula>
    </cfRule>
  </conditionalFormatting>
  <conditionalFormatting sqref="AC11:AJ34">
    <cfRule type="expression" dxfId="28" priority="3">
      <formula>$AQ11=1</formula>
    </cfRule>
  </conditionalFormatting>
  <conditionalFormatting sqref="AG11:AJ34">
    <cfRule type="expression" dxfId="27" priority="4">
      <formula>$AQ11=2</formula>
    </cfRule>
  </conditionalFormatting>
  <dataValidations count="2">
    <dataValidation type="list" allowBlank="1" showInputMessage="1" showErrorMessage="1" sqref="Y11:AB34" xr:uid="{CC963631-327A-4FB1-BECC-477F4DD00B93}">
      <formula1>"〇,"</formula1>
    </dataValidation>
    <dataValidation type="list" allowBlank="1" showInputMessage="1" showErrorMessage="1" sqref="N11:O34" xr:uid="{E1FF1744-742D-46B0-98E9-59CB510E555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3577AC-88CD-4913-89B9-09ACF620A118}">
          <x14:formula1>
            <xm:f>'(参考)リスト'!$B$16:$B$21</xm:f>
          </x14:formula1>
          <xm:sqref>L11:M34</xm:sqref>
        </x14:dataValidation>
        <x14:dataValidation type="list" allowBlank="1" showInputMessage="1" showErrorMessage="1" xr:uid="{2B0334B8-E1AB-4B02-88AC-F1A15326B94B}">
          <x14:formula1>
            <xm:f>'(参考)リスト'!$E$16:$E$27</xm:f>
          </x14:formula1>
          <xm:sqref>R11:T34</xm:sqref>
        </x14:dataValidation>
        <x14:dataValidation type="list" allowBlank="1" showInputMessage="1" showErrorMessage="1" xr:uid="{F499D1E7-4D6D-4B43-A4E9-5587E3F2A581}">
          <x14:formula1>
            <xm:f>'(参考)リスト'!$D$16:$D$18</xm:f>
          </x14:formula1>
          <xm:sqref>P11:Q34</xm:sqref>
        </x14:dataValidation>
        <x14:dataValidation type="list" allowBlank="1" showInputMessage="1" showErrorMessage="1" xr:uid="{D26925CA-DA26-4853-A41F-82FEE1830193}">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423EE-F101-4AEA-B00F-9067348B8BDD}">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9</v>
      </c>
      <c r="AW5" s="41">
        <f>R7</f>
        <v>7.5</v>
      </c>
      <c r="AX5" s="51" t="str">
        <f>AM35</f>
        <v>Ⅲ</v>
      </c>
      <c r="AY5" s="51">
        <f>Y37</f>
        <v>0</v>
      </c>
      <c r="AZ5" s="51">
        <f t="shared" ref="AZ5:BJ5" si="0">Z37</f>
        <v>0</v>
      </c>
      <c r="BA5" s="51">
        <f t="shared" si="0"/>
        <v>0</v>
      </c>
      <c r="BB5" s="51">
        <f>AB37</f>
        <v>0</v>
      </c>
      <c r="BC5" s="51">
        <f t="shared" si="0"/>
        <v>0</v>
      </c>
      <c r="BD5" s="51">
        <f>AD37</f>
        <v>1</v>
      </c>
      <c r="BE5" s="51">
        <f>AE37</f>
        <v>0</v>
      </c>
      <c r="BF5" s="51">
        <f t="shared" si="0"/>
        <v>2</v>
      </c>
      <c r="BG5" s="51">
        <f t="shared" si="0"/>
        <v>0</v>
      </c>
      <c r="BH5" s="51">
        <f t="shared" si="0"/>
        <v>0</v>
      </c>
      <c r="BI5" s="51">
        <f>AI37</f>
        <v>0</v>
      </c>
      <c r="BJ5" s="51">
        <f t="shared" si="0"/>
        <v>2</v>
      </c>
      <c r="BK5" s="51">
        <f>IF(Y37&gt;0,R7,)</f>
        <v>0</v>
      </c>
      <c r="BL5" s="42">
        <f>IF(Y37&gt;0,"",IF(Z37&gt;0,R7,))</f>
        <v>0</v>
      </c>
      <c r="BM5" s="42">
        <f>IF(Y37+Z37&gt;0,"",IF(AA37&gt;0,R7,))</f>
        <v>0</v>
      </c>
      <c r="BN5" s="42">
        <f>IF(Y37+Z37+AA37&gt;0,"",IF(AB37&gt;0,R7,))</f>
        <v>0</v>
      </c>
      <c r="BO5" s="51">
        <f>AC35</f>
        <v>0</v>
      </c>
      <c r="BP5" s="51">
        <f t="shared" ref="BP5:BQ5" si="1">AD35</f>
        <v>0.01</v>
      </c>
      <c r="BQ5" s="51">
        <f t="shared" si="1"/>
        <v>0</v>
      </c>
      <c r="BR5" s="51">
        <f>AF35</f>
        <v>4.5600000000000005</v>
      </c>
      <c r="BS5" s="51">
        <f>AG35</f>
        <v>0</v>
      </c>
      <c r="BT5" s="51">
        <f>AH35</f>
        <v>0</v>
      </c>
      <c r="BU5" s="51">
        <f>AI35</f>
        <v>0</v>
      </c>
      <c r="BV5" s="51">
        <f>AJ35</f>
        <v>5.12</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9</v>
      </c>
      <c r="O7" s="885"/>
      <c r="P7" s="851" t="s">
        <v>309</v>
      </c>
      <c r="Q7" s="853"/>
      <c r="R7" s="886">
        <v>7.5</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2.25</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551</v>
      </c>
      <c r="O12" s="866"/>
      <c r="P12" s="864" t="s">
        <v>544</v>
      </c>
      <c r="Q12" s="866"/>
      <c r="R12" s="870" t="s">
        <v>414</v>
      </c>
      <c r="S12" s="870"/>
      <c r="T12" s="870"/>
      <c r="U12" s="864" t="s">
        <v>553</v>
      </c>
      <c r="V12" s="866"/>
      <c r="W12" s="864" t="s">
        <v>497</v>
      </c>
      <c r="X12" s="866"/>
      <c r="Y12" s="249"/>
      <c r="Z12" s="249"/>
      <c r="AA12" s="249"/>
      <c r="AB12" s="249"/>
      <c r="AC12" s="262"/>
      <c r="AD12" s="262">
        <v>0.01</v>
      </c>
      <c r="AE12" s="262"/>
      <c r="AF12" s="262"/>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560</v>
      </c>
      <c r="O13" s="866"/>
      <c r="P13" s="864" t="s">
        <v>544</v>
      </c>
      <c r="Q13" s="866"/>
      <c r="R13" s="867" t="s">
        <v>414</v>
      </c>
      <c r="S13" s="868"/>
      <c r="T13" s="869"/>
      <c r="U13" s="864" t="s">
        <v>546</v>
      </c>
      <c r="V13" s="866"/>
      <c r="W13" s="864" t="s">
        <v>497</v>
      </c>
      <c r="X13" s="866"/>
      <c r="Y13" s="249"/>
      <c r="Z13" s="249"/>
      <c r="AA13" s="249"/>
      <c r="AB13" s="249"/>
      <c r="AC13" s="262"/>
      <c r="AD13" s="262"/>
      <c r="AE13" s="262"/>
      <c r="AF13" s="262">
        <v>2.31</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620</v>
      </c>
      <c r="O14" s="866"/>
      <c r="P14" s="864" t="s">
        <v>442</v>
      </c>
      <c r="Q14" s="866"/>
      <c r="R14" s="867" t="s">
        <v>442</v>
      </c>
      <c r="S14" s="868"/>
      <c r="T14" s="869"/>
      <c r="U14" s="864" t="s">
        <v>553</v>
      </c>
      <c r="V14" s="866"/>
      <c r="W14" s="864" t="s">
        <v>497</v>
      </c>
      <c r="X14" s="866"/>
      <c r="Y14" s="249"/>
      <c r="Z14" s="249"/>
      <c r="AA14" s="249"/>
      <c r="AB14" s="249"/>
      <c r="AC14" s="262"/>
      <c r="AD14" s="262"/>
      <c r="AE14" s="262"/>
      <c r="AF14" s="262"/>
      <c r="AG14" s="262"/>
      <c r="AH14" s="262"/>
      <c r="AI14" s="262"/>
      <c r="AJ14" s="262"/>
      <c r="AK14" s="864"/>
      <c r="AL14" s="865"/>
      <c r="AM14" s="865"/>
      <c r="AN14" s="865"/>
      <c r="AO14" s="866"/>
      <c r="AP14" s="2"/>
      <c r="AQ14" s="55">
        <f t="shared" si="2"/>
        <v>3</v>
      </c>
    </row>
    <row r="15" spans="2:86" ht="12" customHeight="1" x14ac:dyDescent="0.15">
      <c r="B15" s="872"/>
      <c r="C15" s="877"/>
      <c r="D15" s="875"/>
      <c r="E15" s="875"/>
      <c r="F15" s="875"/>
      <c r="G15" s="875"/>
      <c r="H15" s="875"/>
      <c r="I15" s="875"/>
      <c r="J15" s="876"/>
      <c r="K15" s="248">
        <v>5</v>
      </c>
      <c r="L15" s="864" t="s">
        <v>563</v>
      </c>
      <c r="M15" s="866"/>
      <c r="N15" s="864" t="s">
        <v>611</v>
      </c>
      <c r="O15" s="866"/>
      <c r="P15" s="864"/>
      <c r="Q15" s="866"/>
      <c r="R15" s="867" t="s">
        <v>448</v>
      </c>
      <c r="S15" s="868"/>
      <c r="T15" s="869"/>
      <c r="U15" s="864" t="s">
        <v>554</v>
      </c>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t="s">
        <v>542</v>
      </c>
      <c r="M16" s="866"/>
      <c r="N16" s="864" t="s">
        <v>583</v>
      </c>
      <c r="O16" s="866"/>
      <c r="P16" s="864" t="s">
        <v>442</v>
      </c>
      <c r="Q16" s="866"/>
      <c r="R16" s="867" t="s">
        <v>442</v>
      </c>
      <c r="S16" s="868"/>
      <c r="T16" s="869"/>
      <c r="U16" s="864" t="s">
        <v>497</v>
      </c>
      <c r="V16" s="866"/>
      <c r="W16" s="864" t="s">
        <v>497</v>
      </c>
      <c r="X16" s="866"/>
      <c r="Y16" s="249"/>
      <c r="Z16" s="249"/>
      <c r="AA16" s="249"/>
      <c r="AB16" s="249"/>
      <c r="AC16" s="262"/>
      <c r="AD16" s="262"/>
      <c r="AE16" s="262"/>
      <c r="AF16" s="262"/>
      <c r="AG16" s="262"/>
      <c r="AH16" s="262"/>
      <c r="AI16" s="262"/>
      <c r="AJ16" s="262">
        <v>3.5</v>
      </c>
      <c r="AK16" s="864"/>
      <c r="AL16" s="865"/>
      <c r="AM16" s="865"/>
      <c r="AN16" s="865"/>
      <c r="AO16" s="866"/>
      <c r="AP16" s="2"/>
      <c r="AQ16" s="55">
        <f t="shared" si="2"/>
        <v>3</v>
      </c>
    </row>
    <row r="17" spans="2:46" ht="12" customHeight="1" x14ac:dyDescent="0.15">
      <c r="B17" s="872"/>
      <c r="C17" s="877"/>
      <c r="D17" s="875"/>
      <c r="E17" s="875"/>
      <c r="F17" s="875"/>
      <c r="G17" s="875"/>
      <c r="H17" s="875"/>
      <c r="I17" s="875"/>
      <c r="J17" s="876"/>
      <c r="K17" s="248">
        <v>7</v>
      </c>
      <c r="L17" s="864" t="s">
        <v>542</v>
      </c>
      <c r="M17" s="866"/>
      <c r="N17" s="864" t="s">
        <v>595</v>
      </c>
      <c r="O17" s="866"/>
      <c r="P17" s="864" t="s">
        <v>442</v>
      </c>
      <c r="Q17" s="866"/>
      <c r="R17" s="867" t="s">
        <v>442</v>
      </c>
      <c r="S17" s="868"/>
      <c r="T17" s="869"/>
      <c r="U17" s="864" t="s">
        <v>497</v>
      </c>
      <c r="V17" s="866"/>
      <c r="W17" s="864" t="s">
        <v>497</v>
      </c>
      <c r="X17" s="866"/>
      <c r="Y17" s="249"/>
      <c r="Z17" s="249"/>
      <c r="AA17" s="249"/>
      <c r="AB17" s="249"/>
      <c r="AC17" s="262"/>
      <c r="AD17" s="262"/>
      <c r="AE17" s="262"/>
      <c r="AF17" s="262"/>
      <c r="AG17" s="262"/>
      <c r="AH17" s="262"/>
      <c r="AI17" s="262"/>
      <c r="AJ17" s="262">
        <v>1.62</v>
      </c>
      <c r="AK17" s="864"/>
      <c r="AL17" s="865"/>
      <c r="AM17" s="865"/>
      <c r="AN17" s="865"/>
      <c r="AO17" s="866"/>
      <c r="AP17" s="2"/>
      <c r="AQ17" s="55">
        <f t="shared" si="2"/>
        <v>3</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0.01</v>
      </c>
      <c r="AE35" s="263">
        <f>SUM(AE11:AE34)</f>
        <v>0</v>
      </c>
      <c r="AF35" s="263">
        <f t="shared" si="3"/>
        <v>4.5600000000000005</v>
      </c>
      <c r="AG35" s="263">
        <f t="shared" si="3"/>
        <v>0</v>
      </c>
      <c r="AH35" s="263">
        <f t="shared" si="3"/>
        <v>0</v>
      </c>
      <c r="AI35" s="263">
        <f t="shared" si="3"/>
        <v>0</v>
      </c>
      <c r="AJ35" s="264">
        <f t="shared" si="3"/>
        <v>5.12</v>
      </c>
      <c r="AK35" s="850" t="s">
        <v>325</v>
      </c>
      <c r="AL35" s="850"/>
      <c r="AM35" s="854" t="str">
        <f>IF(Y37+AC37+AG37&gt;0,"Ⅳ",IF(Z37+AD37+AH37&gt;0,"Ⅲ",IF(AA37+AB37+AE37+AF37+AI37+AJ37&gt;0,"Ⅱ","Ⅰ")))</f>
        <v>Ⅲ</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1</v>
      </c>
      <c r="AE37" s="839">
        <f t="shared" si="4"/>
        <v>0</v>
      </c>
      <c r="AF37" s="839">
        <f t="shared" si="4"/>
        <v>2</v>
      </c>
      <c r="AG37" s="839">
        <f t="shared" si="4"/>
        <v>0</v>
      </c>
      <c r="AH37" s="839">
        <f t="shared" si="4"/>
        <v>0</v>
      </c>
      <c r="AI37" s="839">
        <f t="shared" si="4"/>
        <v>0</v>
      </c>
      <c r="AJ37" s="839">
        <f>COUNTA(AJ11:AJ34)</f>
        <v>2</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26" priority="2">
      <formula>$AQ11=2</formula>
    </cfRule>
  </conditionalFormatting>
  <conditionalFormatting sqref="Y11:AF34">
    <cfRule type="expression" dxfId="25" priority="1">
      <formula>$AQ11=3</formula>
    </cfRule>
  </conditionalFormatting>
  <conditionalFormatting sqref="AC11:AJ34">
    <cfRule type="expression" dxfId="24" priority="3">
      <formula>$AQ11=1</formula>
    </cfRule>
  </conditionalFormatting>
  <conditionalFormatting sqref="AG11:AJ34">
    <cfRule type="expression" dxfId="23" priority="4">
      <formula>$AQ11=2</formula>
    </cfRule>
  </conditionalFormatting>
  <dataValidations count="2">
    <dataValidation type="list" allowBlank="1" showInputMessage="1" showErrorMessage="1" sqref="Y11:AB34" xr:uid="{53DDDC69-5681-43A7-8C56-4EC337F40C4E}">
      <formula1>"〇,"</formula1>
    </dataValidation>
    <dataValidation type="list" allowBlank="1" showInputMessage="1" showErrorMessage="1" sqref="N11:O34" xr:uid="{1EE8E771-01FB-477C-8C2C-307FD3BDC0C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7886FA-7772-4600-BC13-096F5EBC6C6E}">
          <x14:formula1>
            <xm:f>'(参考)リスト'!$B$16:$B$21</xm:f>
          </x14:formula1>
          <xm:sqref>L11:M34</xm:sqref>
        </x14:dataValidation>
        <x14:dataValidation type="list" allowBlank="1" showInputMessage="1" showErrorMessage="1" xr:uid="{E6029DCE-748C-48C6-9D89-DF496833D45C}">
          <x14:formula1>
            <xm:f>'(参考)リスト'!$E$16:$E$27</xm:f>
          </x14:formula1>
          <xm:sqref>R11:T34</xm:sqref>
        </x14:dataValidation>
        <x14:dataValidation type="list" allowBlank="1" showInputMessage="1" showErrorMessage="1" xr:uid="{6152B3B4-A454-4DA4-A282-A4F6E5197AD4}">
          <x14:formula1>
            <xm:f>'(参考)リスト'!$D$16:$D$18</xm:f>
          </x14:formula1>
          <xm:sqref>P11:Q34</xm:sqref>
        </x14:dataValidation>
        <x14:dataValidation type="list" allowBlank="1" showInputMessage="1" showErrorMessage="1" xr:uid="{EDA8B856-D0FB-4FAE-A453-3531DA9D5E7D}">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B0062-C3E1-4132-9CBE-728BB693C392}">
  <dimension ref="B1:CH53"/>
  <sheetViews>
    <sheetView showGridLines="0" view="pageBreakPreview" zoomScaleNormal="85" zoomScaleSheetLayoutView="100" workbookViewId="0">
      <selection activeCell="AE18" sqref="AE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10</v>
      </c>
      <c r="AW5" s="41">
        <f>R7</f>
        <v>7.4</v>
      </c>
      <c r="AX5" s="51" t="str">
        <f>AM35</f>
        <v>Ⅲ</v>
      </c>
      <c r="AY5" s="51">
        <f>Y37</f>
        <v>0</v>
      </c>
      <c r="AZ5" s="51">
        <f t="shared" ref="AZ5:BJ5" si="0">Z37</f>
        <v>0</v>
      </c>
      <c r="BA5" s="51">
        <f t="shared" si="0"/>
        <v>0</v>
      </c>
      <c r="BB5" s="51">
        <f>AB37</f>
        <v>0</v>
      </c>
      <c r="BC5" s="51">
        <f t="shared" si="0"/>
        <v>0</v>
      </c>
      <c r="BD5" s="51">
        <f>AD37</f>
        <v>2</v>
      </c>
      <c r="BE5" s="51">
        <f>AE37</f>
        <v>0</v>
      </c>
      <c r="BF5" s="51">
        <f t="shared" si="0"/>
        <v>5</v>
      </c>
      <c r="BG5" s="51">
        <f t="shared" si="0"/>
        <v>0</v>
      </c>
      <c r="BH5" s="51">
        <f t="shared" si="0"/>
        <v>0</v>
      </c>
      <c r="BI5" s="51">
        <f>AI37</f>
        <v>0</v>
      </c>
      <c r="BJ5" s="51">
        <f t="shared" si="0"/>
        <v>3</v>
      </c>
      <c r="BK5" s="51">
        <f>IF(Y37&gt;0,R7,)</f>
        <v>0</v>
      </c>
      <c r="BL5" s="42">
        <f>IF(Y37&gt;0,"",IF(Z37&gt;0,R7,))</f>
        <v>0</v>
      </c>
      <c r="BM5" s="42">
        <f>IF(Y37+Z37&gt;0,"",IF(AA37&gt;0,R7,))</f>
        <v>0</v>
      </c>
      <c r="BN5" s="42">
        <f>IF(Y37+Z37+AA37&gt;0,"",IF(AB37&gt;0,R7,))</f>
        <v>0</v>
      </c>
      <c r="BO5" s="51">
        <f>AC35</f>
        <v>0</v>
      </c>
      <c r="BP5" s="51">
        <f t="shared" ref="BP5:BQ5" si="1">AD35</f>
        <v>2.2499999999999999E-2</v>
      </c>
      <c r="BQ5" s="51">
        <f t="shared" si="1"/>
        <v>0</v>
      </c>
      <c r="BR5" s="51">
        <f>AF35</f>
        <v>26.647500000000001</v>
      </c>
      <c r="BS5" s="51">
        <f>AG35</f>
        <v>0</v>
      </c>
      <c r="BT5" s="51">
        <f>AH35</f>
        <v>0</v>
      </c>
      <c r="BU5" s="51">
        <f>AI35</f>
        <v>0</v>
      </c>
      <c r="BV5" s="51">
        <f>AJ35</f>
        <v>29.53</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10</v>
      </c>
      <c r="O7" s="885"/>
      <c r="P7" s="851" t="s">
        <v>309</v>
      </c>
      <c r="Q7" s="853"/>
      <c r="R7" s="886">
        <v>7.4</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569</v>
      </c>
      <c r="O11" s="866"/>
      <c r="P11" s="864" t="s">
        <v>544</v>
      </c>
      <c r="Q11" s="866"/>
      <c r="R11" s="870" t="s">
        <v>414</v>
      </c>
      <c r="S11" s="870"/>
      <c r="T11" s="870"/>
      <c r="U11" s="864" t="s">
        <v>553</v>
      </c>
      <c r="V11" s="866"/>
      <c r="W11" s="864" t="s">
        <v>497</v>
      </c>
      <c r="X11" s="866"/>
      <c r="Y11" s="249"/>
      <c r="Z11" s="249"/>
      <c r="AA11" s="249"/>
      <c r="AB11" s="249"/>
      <c r="AC11" s="262"/>
      <c r="AD11" s="262">
        <v>2.5000000000000001E-3</v>
      </c>
      <c r="AE11" s="262"/>
      <c r="AF11" s="262"/>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543</v>
      </c>
      <c r="O12" s="866"/>
      <c r="P12" s="864" t="s">
        <v>544</v>
      </c>
      <c r="Q12" s="866"/>
      <c r="R12" s="870" t="s">
        <v>414</v>
      </c>
      <c r="S12" s="870"/>
      <c r="T12" s="870"/>
      <c r="U12" s="864" t="s">
        <v>546</v>
      </c>
      <c r="V12" s="866"/>
      <c r="W12" s="864" t="s">
        <v>497</v>
      </c>
      <c r="X12" s="866"/>
      <c r="Y12" s="249"/>
      <c r="Z12" s="249"/>
      <c r="AA12" s="249"/>
      <c r="AB12" s="249"/>
      <c r="AC12" s="262"/>
      <c r="AD12" s="262"/>
      <c r="AE12" s="262"/>
      <c r="AF12" s="262">
        <v>2.2200000000000002</v>
      </c>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583</v>
      </c>
      <c r="O13" s="866"/>
      <c r="P13" s="864" t="s">
        <v>442</v>
      </c>
      <c r="Q13" s="866"/>
      <c r="R13" s="867" t="s">
        <v>442</v>
      </c>
      <c r="S13" s="868"/>
      <c r="T13" s="869"/>
      <c r="U13" s="864" t="s">
        <v>546</v>
      </c>
      <c r="V13" s="866"/>
      <c r="W13" s="864" t="s">
        <v>497</v>
      </c>
      <c r="X13" s="866"/>
      <c r="Y13" s="249"/>
      <c r="Z13" s="249"/>
      <c r="AA13" s="249"/>
      <c r="AB13" s="249"/>
      <c r="AC13" s="262"/>
      <c r="AD13" s="262"/>
      <c r="AE13" s="262"/>
      <c r="AF13" s="262"/>
      <c r="AG13" s="262"/>
      <c r="AH13" s="262"/>
      <c r="AI13" s="262"/>
      <c r="AJ13" s="262">
        <v>19.760000000000002</v>
      </c>
      <c r="AK13" s="864"/>
      <c r="AL13" s="865"/>
      <c r="AM13" s="865"/>
      <c r="AN13" s="865"/>
      <c r="AO13" s="866"/>
      <c r="AP13" s="2"/>
      <c r="AQ13" s="55">
        <f t="shared" si="2"/>
        <v>3</v>
      </c>
    </row>
    <row r="14" spans="2:86" ht="12" customHeight="1" x14ac:dyDescent="0.15">
      <c r="B14" s="872"/>
      <c r="C14" s="877"/>
      <c r="D14" s="875"/>
      <c r="E14" s="875"/>
      <c r="F14" s="875"/>
      <c r="G14" s="875"/>
      <c r="H14" s="875"/>
      <c r="I14" s="875"/>
      <c r="J14" s="876"/>
      <c r="K14" s="248">
        <v>4</v>
      </c>
      <c r="L14" s="864" t="s">
        <v>542</v>
      </c>
      <c r="M14" s="866"/>
      <c r="N14" s="864" t="s">
        <v>569</v>
      </c>
      <c r="O14" s="866"/>
      <c r="P14" s="864" t="s">
        <v>544</v>
      </c>
      <c r="Q14" s="866"/>
      <c r="R14" s="867" t="s">
        <v>423</v>
      </c>
      <c r="S14" s="868"/>
      <c r="T14" s="869"/>
      <c r="U14" s="864" t="s">
        <v>546</v>
      </c>
      <c r="V14" s="866"/>
      <c r="W14" s="864" t="s">
        <v>497</v>
      </c>
      <c r="X14" s="866"/>
      <c r="Y14" s="249"/>
      <c r="Z14" s="249"/>
      <c r="AA14" s="249"/>
      <c r="AB14" s="249"/>
      <c r="AC14" s="262"/>
      <c r="AD14" s="262"/>
      <c r="AE14" s="262"/>
      <c r="AF14" s="262">
        <v>0.12</v>
      </c>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t="s">
        <v>542</v>
      </c>
      <c r="M15" s="866"/>
      <c r="N15" s="864" t="s">
        <v>551</v>
      </c>
      <c r="O15" s="866"/>
      <c r="P15" s="864" t="s">
        <v>442</v>
      </c>
      <c r="Q15" s="866"/>
      <c r="R15" s="867" t="s">
        <v>448</v>
      </c>
      <c r="S15" s="868"/>
      <c r="T15" s="869"/>
      <c r="U15" s="864" t="s">
        <v>553</v>
      </c>
      <c r="V15" s="866"/>
      <c r="W15" s="864" t="s">
        <v>497</v>
      </c>
      <c r="X15" s="866"/>
      <c r="Y15" s="249"/>
      <c r="Z15" s="249"/>
      <c r="AA15" s="249"/>
      <c r="AB15" s="249"/>
      <c r="AC15" s="262"/>
      <c r="AD15" s="262"/>
      <c r="AE15" s="262"/>
      <c r="AF15" s="262"/>
      <c r="AG15" s="262"/>
      <c r="AH15" s="262"/>
      <c r="AI15" s="262"/>
      <c r="AJ15" s="262"/>
      <c r="AK15" s="864"/>
      <c r="AL15" s="865"/>
      <c r="AM15" s="865"/>
      <c r="AN15" s="865"/>
      <c r="AO15" s="866"/>
      <c r="AP15" s="2"/>
      <c r="AQ15" s="55">
        <f t="shared" si="2"/>
        <v>3</v>
      </c>
    </row>
    <row r="16" spans="2:86" ht="12" customHeight="1" x14ac:dyDescent="0.15">
      <c r="B16" s="872"/>
      <c r="C16" s="877"/>
      <c r="D16" s="875"/>
      <c r="E16" s="875"/>
      <c r="F16" s="875"/>
      <c r="G16" s="875"/>
      <c r="H16" s="875"/>
      <c r="I16" s="875"/>
      <c r="J16" s="876"/>
      <c r="K16" s="248">
        <v>6</v>
      </c>
      <c r="L16" s="864" t="s">
        <v>542</v>
      </c>
      <c r="M16" s="866"/>
      <c r="N16" s="864" t="s">
        <v>560</v>
      </c>
      <c r="O16" s="866"/>
      <c r="P16" s="864" t="s">
        <v>544</v>
      </c>
      <c r="Q16" s="866"/>
      <c r="R16" s="867" t="s">
        <v>414</v>
      </c>
      <c r="S16" s="868"/>
      <c r="T16" s="869"/>
      <c r="U16" s="864" t="s">
        <v>546</v>
      </c>
      <c r="V16" s="866"/>
      <c r="W16" s="864" t="s">
        <v>497</v>
      </c>
      <c r="X16" s="866"/>
      <c r="Y16" s="249"/>
      <c r="Z16" s="249"/>
      <c r="AA16" s="249"/>
      <c r="AB16" s="249"/>
      <c r="AC16" s="262"/>
      <c r="AD16" s="262"/>
      <c r="AE16" s="262"/>
      <c r="AF16" s="262">
        <v>2.2200000000000002</v>
      </c>
      <c r="AG16" s="262"/>
      <c r="AH16" s="262"/>
      <c r="AI16" s="262"/>
      <c r="AJ16" s="262"/>
      <c r="AK16" s="864"/>
      <c r="AL16" s="865"/>
      <c r="AM16" s="865"/>
      <c r="AN16" s="865"/>
      <c r="AO16" s="866"/>
      <c r="AP16" s="2"/>
      <c r="AQ16" s="55">
        <f t="shared" si="2"/>
        <v>2</v>
      </c>
    </row>
    <row r="17" spans="2:46" ht="12" customHeight="1" x14ac:dyDescent="0.15">
      <c r="B17" s="872"/>
      <c r="C17" s="877"/>
      <c r="D17" s="875"/>
      <c r="E17" s="875"/>
      <c r="F17" s="875"/>
      <c r="G17" s="875"/>
      <c r="H17" s="875"/>
      <c r="I17" s="875"/>
      <c r="J17" s="876"/>
      <c r="K17" s="248">
        <v>7</v>
      </c>
      <c r="L17" s="864" t="s">
        <v>542</v>
      </c>
      <c r="M17" s="866"/>
      <c r="N17" s="864" t="s">
        <v>592</v>
      </c>
      <c r="O17" s="866"/>
      <c r="P17" s="864" t="s">
        <v>544</v>
      </c>
      <c r="Q17" s="866"/>
      <c r="R17" s="867" t="s">
        <v>448</v>
      </c>
      <c r="S17" s="868"/>
      <c r="T17" s="869"/>
      <c r="U17" s="864" t="s">
        <v>546</v>
      </c>
      <c r="V17" s="866"/>
      <c r="W17" s="864" t="s">
        <v>497</v>
      </c>
      <c r="X17" s="866"/>
      <c r="Y17" s="249"/>
      <c r="Z17" s="249"/>
      <c r="AA17" s="249"/>
      <c r="AB17" s="249"/>
      <c r="AC17" s="262"/>
      <c r="AD17" s="262"/>
      <c r="AE17" s="262"/>
      <c r="AF17" s="262"/>
      <c r="AG17" s="262"/>
      <c r="AH17" s="262"/>
      <c r="AI17" s="262"/>
      <c r="AJ17" s="262"/>
      <c r="AK17" s="864"/>
      <c r="AL17" s="865"/>
      <c r="AM17" s="865"/>
      <c r="AN17" s="865"/>
      <c r="AO17" s="866"/>
      <c r="AP17" s="2"/>
      <c r="AQ17" s="55">
        <f t="shared" si="2"/>
        <v>2</v>
      </c>
    </row>
    <row r="18" spans="2:46" ht="12" customHeight="1" x14ac:dyDescent="0.15">
      <c r="B18" s="872"/>
      <c r="C18" s="877"/>
      <c r="D18" s="875"/>
      <c r="E18" s="875"/>
      <c r="F18" s="875"/>
      <c r="G18" s="875"/>
      <c r="H18" s="875"/>
      <c r="I18" s="875"/>
      <c r="J18" s="876"/>
      <c r="K18" s="248">
        <v>8</v>
      </c>
      <c r="L18" s="864" t="s">
        <v>542</v>
      </c>
      <c r="M18" s="866"/>
      <c r="N18" s="864" t="s">
        <v>561</v>
      </c>
      <c r="O18" s="866"/>
      <c r="P18" s="864" t="s">
        <v>544</v>
      </c>
      <c r="Q18" s="866"/>
      <c r="R18" s="867" t="s">
        <v>414</v>
      </c>
      <c r="S18" s="868"/>
      <c r="T18" s="869"/>
      <c r="U18" s="864" t="s">
        <v>553</v>
      </c>
      <c r="V18" s="866"/>
      <c r="W18" s="864" t="s">
        <v>497</v>
      </c>
      <c r="X18" s="866"/>
      <c r="Y18" s="249"/>
      <c r="Z18" s="249"/>
      <c r="AA18" s="249"/>
      <c r="AB18" s="249"/>
      <c r="AC18" s="262"/>
      <c r="AD18" s="262">
        <v>0.02</v>
      </c>
      <c r="AE18" s="262"/>
      <c r="AF18" s="262"/>
      <c r="AG18" s="262"/>
      <c r="AH18" s="262"/>
      <c r="AI18" s="262"/>
      <c r="AJ18" s="262"/>
      <c r="AK18" s="864"/>
      <c r="AL18" s="865"/>
      <c r="AM18" s="865"/>
      <c r="AN18" s="865"/>
      <c r="AO18" s="866"/>
      <c r="AP18" s="2"/>
      <c r="AQ18" s="55">
        <f t="shared" si="2"/>
        <v>2</v>
      </c>
    </row>
    <row r="19" spans="2:46" ht="12" customHeight="1" x14ac:dyDescent="0.15">
      <c r="B19" s="872"/>
      <c r="C19" s="877"/>
      <c r="D19" s="875"/>
      <c r="E19" s="875"/>
      <c r="F19" s="875"/>
      <c r="G19" s="875"/>
      <c r="H19" s="875"/>
      <c r="I19" s="875"/>
      <c r="J19" s="876"/>
      <c r="K19" s="248">
        <v>9</v>
      </c>
      <c r="L19" s="864" t="s">
        <v>542</v>
      </c>
      <c r="M19" s="866"/>
      <c r="N19" s="864" t="s">
        <v>569</v>
      </c>
      <c r="O19" s="866"/>
      <c r="P19" s="864" t="s">
        <v>544</v>
      </c>
      <c r="Q19" s="866"/>
      <c r="R19" s="867" t="s">
        <v>423</v>
      </c>
      <c r="S19" s="868"/>
      <c r="T19" s="869"/>
      <c r="U19" s="864" t="s">
        <v>546</v>
      </c>
      <c r="V19" s="866"/>
      <c r="W19" s="864" t="s">
        <v>497</v>
      </c>
      <c r="X19" s="866"/>
      <c r="Y19" s="249"/>
      <c r="Z19" s="249"/>
      <c r="AA19" s="249"/>
      <c r="AB19" s="249"/>
      <c r="AC19" s="262"/>
      <c r="AD19" s="262"/>
      <c r="AE19" s="262"/>
      <c r="AF19" s="262">
        <v>8.7499999999999994E-2</v>
      </c>
      <c r="AG19" s="262"/>
      <c r="AH19" s="262"/>
      <c r="AI19" s="262"/>
      <c r="AJ19" s="262"/>
      <c r="AK19" s="864"/>
      <c r="AL19" s="865"/>
      <c r="AM19" s="865"/>
      <c r="AN19" s="865"/>
      <c r="AO19" s="866"/>
      <c r="AP19" s="2"/>
      <c r="AQ19" s="55">
        <f t="shared" si="2"/>
        <v>2</v>
      </c>
    </row>
    <row r="20" spans="2:46" ht="12" customHeight="1" x14ac:dyDescent="0.15">
      <c r="B20" s="872"/>
      <c r="C20" s="877"/>
      <c r="D20" s="875"/>
      <c r="E20" s="875"/>
      <c r="F20" s="875"/>
      <c r="G20" s="875"/>
      <c r="H20" s="875"/>
      <c r="I20" s="875"/>
      <c r="J20" s="876"/>
      <c r="K20" s="248">
        <v>10</v>
      </c>
      <c r="L20" s="864" t="s">
        <v>542</v>
      </c>
      <c r="M20" s="866"/>
      <c r="N20" s="864" t="s">
        <v>620</v>
      </c>
      <c r="O20" s="866"/>
      <c r="P20" s="864" t="s">
        <v>544</v>
      </c>
      <c r="Q20" s="866"/>
      <c r="R20" s="867" t="s">
        <v>406</v>
      </c>
      <c r="S20" s="868"/>
      <c r="T20" s="869"/>
      <c r="U20" s="864" t="s">
        <v>497</v>
      </c>
      <c r="V20" s="866"/>
      <c r="W20" s="864" t="s">
        <v>497</v>
      </c>
      <c r="X20" s="866"/>
      <c r="Y20" s="249"/>
      <c r="Z20" s="249"/>
      <c r="AA20" s="249"/>
      <c r="AB20" s="249"/>
      <c r="AC20" s="262"/>
      <c r="AD20" s="262"/>
      <c r="AE20" s="262"/>
      <c r="AF20" s="262">
        <v>22</v>
      </c>
      <c r="AG20" s="262"/>
      <c r="AH20" s="262"/>
      <c r="AI20" s="262"/>
      <c r="AJ20" s="262"/>
      <c r="AK20" s="864"/>
      <c r="AL20" s="865"/>
      <c r="AM20" s="865"/>
      <c r="AN20" s="865"/>
      <c r="AO20" s="866"/>
      <c r="AP20" s="2"/>
      <c r="AQ20" s="55">
        <f t="shared" si="2"/>
        <v>2</v>
      </c>
    </row>
    <row r="21" spans="2:46" ht="12" customHeight="1" x14ac:dyDescent="0.15">
      <c r="B21" s="872"/>
      <c r="C21" s="877"/>
      <c r="D21" s="875"/>
      <c r="E21" s="875"/>
      <c r="F21" s="875"/>
      <c r="G21" s="875"/>
      <c r="H21" s="875"/>
      <c r="I21" s="875"/>
      <c r="J21" s="876"/>
      <c r="K21" s="248">
        <v>11</v>
      </c>
      <c r="L21" s="864" t="s">
        <v>542</v>
      </c>
      <c r="M21" s="866"/>
      <c r="N21" s="864" t="s">
        <v>595</v>
      </c>
      <c r="O21" s="866"/>
      <c r="P21" s="864" t="s">
        <v>442</v>
      </c>
      <c r="Q21" s="866"/>
      <c r="R21" s="867" t="s">
        <v>442</v>
      </c>
      <c r="S21" s="868"/>
      <c r="T21" s="869"/>
      <c r="U21" s="864" t="s">
        <v>497</v>
      </c>
      <c r="V21" s="866"/>
      <c r="W21" s="864" t="s">
        <v>497</v>
      </c>
      <c r="X21" s="866"/>
      <c r="Y21" s="249"/>
      <c r="Z21" s="249"/>
      <c r="AA21" s="249"/>
      <c r="AB21" s="249"/>
      <c r="AC21" s="262"/>
      <c r="AD21" s="262"/>
      <c r="AE21" s="262"/>
      <c r="AF21" s="262"/>
      <c r="AG21" s="262"/>
      <c r="AH21" s="262"/>
      <c r="AI21" s="262"/>
      <c r="AJ21" s="262">
        <v>4.6399999999999997</v>
      </c>
      <c r="AK21" s="864"/>
      <c r="AL21" s="865"/>
      <c r="AM21" s="865"/>
      <c r="AN21" s="865"/>
      <c r="AO21" s="866"/>
      <c r="AP21" s="2"/>
      <c r="AQ21" s="55">
        <f t="shared" si="2"/>
        <v>3</v>
      </c>
    </row>
    <row r="22" spans="2:46" ht="12" customHeight="1" x14ac:dyDescent="0.15">
      <c r="B22" s="872"/>
      <c r="C22" s="877"/>
      <c r="D22" s="875"/>
      <c r="E22" s="875"/>
      <c r="F22" s="875"/>
      <c r="G22" s="875"/>
      <c r="H22" s="875"/>
      <c r="I22" s="875"/>
      <c r="J22" s="876"/>
      <c r="K22" s="248">
        <v>12</v>
      </c>
      <c r="L22" s="864" t="s">
        <v>542</v>
      </c>
      <c r="M22" s="866"/>
      <c r="N22" s="864" t="s">
        <v>595</v>
      </c>
      <c r="O22" s="866"/>
      <c r="P22" s="864" t="s">
        <v>442</v>
      </c>
      <c r="Q22" s="866"/>
      <c r="R22" s="867" t="s">
        <v>442</v>
      </c>
      <c r="S22" s="868"/>
      <c r="T22" s="869"/>
      <c r="U22" s="864" t="s">
        <v>497</v>
      </c>
      <c r="V22" s="866"/>
      <c r="W22" s="864" t="s">
        <v>497</v>
      </c>
      <c r="X22" s="866"/>
      <c r="Y22" s="249"/>
      <c r="Z22" s="249"/>
      <c r="AA22" s="249"/>
      <c r="AB22" s="249"/>
      <c r="AC22" s="262"/>
      <c r="AD22" s="262"/>
      <c r="AE22" s="262"/>
      <c r="AF22" s="262"/>
      <c r="AG22" s="262"/>
      <c r="AH22" s="262"/>
      <c r="AI22" s="262"/>
      <c r="AJ22" s="262">
        <v>5.13</v>
      </c>
      <c r="AK22" s="864"/>
      <c r="AL22" s="865"/>
      <c r="AM22" s="865"/>
      <c r="AN22" s="865"/>
      <c r="AO22" s="866"/>
      <c r="AP22" s="2"/>
      <c r="AQ22" s="55">
        <f t="shared" si="2"/>
        <v>3</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2.2499999999999999E-2</v>
      </c>
      <c r="AE35" s="263">
        <f>SUM(AE11:AE34)</f>
        <v>0</v>
      </c>
      <c r="AF35" s="263">
        <f t="shared" si="3"/>
        <v>26.647500000000001</v>
      </c>
      <c r="AG35" s="263">
        <f t="shared" si="3"/>
        <v>0</v>
      </c>
      <c r="AH35" s="263">
        <f t="shared" si="3"/>
        <v>0</v>
      </c>
      <c r="AI35" s="263">
        <f t="shared" si="3"/>
        <v>0</v>
      </c>
      <c r="AJ35" s="264">
        <f t="shared" si="3"/>
        <v>29.53</v>
      </c>
      <c r="AK35" s="850" t="s">
        <v>325</v>
      </c>
      <c r="AL35" s="850"/>
      <c r="AM35" s="854" t="str">
        <f>IF(Y37+AC37+AG37&gt;0,"Ⅳ",IF(Z37+AD37+AH37&gt;0,"Ⅲ",IF(AA37+AB37+AE37+AF37+AI37+AJ37&gt;0,"Ⅱ","Ⅰ")))</f>
        <v>Ⅲ</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2</v>
      </c>
      <c r="AE37" s="839">
        <f t="shared" si="4"/>
        <v>0</v>
      </c>
      <c r="AF37" s="839">
        <f t="shared" si="4"/>
        <v>5</v>
      </c>
      <c r="AG37" s="839">
        <f t="shared" si="4"/>
        <v>0</v>
      </c>
      <c r="AH37" s="839">
        <f t="shared" si="4"/>
        <v>0</v>
      </c>
      <c r="AI37" s="839">
        <f t="shared" si="4"/>
        <v>0</v>
      </c>
      <c r="AJ37" s="839">
        <f>COUNTA(AJ11:AJ34)</f>
        <v>3</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22" priority="2">
      <formula>$AQ11=2</formula>
    </cfRule>
  </conditionalFormatting>
  <conditionalFormatting sqref="Y11:AF34">
    <cfRule type="expression" dxfId="21" priority="1">
      <formula>$AQ11=3</formula>
    </cfRule>
  </conditionalFormatting>
  <conditionalFormatting sqref="AC11:AJ34">
    <cfRule type="expression" dxfId="20" priority="3">
      <formula>$AQ11=1</formula>
    </cfRule>
  </conditionalFormatting>
  <conditionalFormatting sqref="AG11:AJ34">
    <cfRule type="expression" dxfId="19" priority="4">
      <formula>$AQ11=2</formula>
    </cfRule>
  </conditionalFormatting>
  <dataValidations count="2">
    <dataValidation type="list" allowBlank="1" showInputMessage="1" showErrorMessage="1" sqref="Y11:AB34" xr:uid="{7DDD790C-2937-448A-AD9A-3601C5F3702B}">
      <formula1>"〇,"</formula1>
    </dataValidation>
    <dataValidation type="list" allowBlank="1" showInputMessage="1" showErrorMessage="1" sqref="N11:O34" xr:uid="{EEED399A-C20A-46E5-9B70-BD78BB0A1D0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09D928-AC0C-4E69-A69A-7953967F6EA7}">
          <x14:formula1>
            <xm:f>'(参考)リスト'!$B$16:$B$21</xm:f>
          </x14:formula1>
          <xm:sqref>L11:M34</xm:sqref>
        </x14:dataValidation>
        <x14:dataValidation type="list" allowBlank="1" showInputMessage="1" showErrorMessage="1" xr:uid="{0C80112B-C44E-4E1A-8E5B-B2ADC5BFA09E}">
          <x14:formula1>
            <xm:f>'(参考)リスト'!$E$16:$E$27</xm:f>
          </x14:formula1>
          <xm:sqref>R11:T34</xm:sqref>
        </x14:dataValidation>
        <x14:dataValidation type="list" allowBlank="1" showInputMessage="1" showErrorMessage="1" xr:uid="{6FBF7091-A2E3-46D0-ADA9-A69A597C3159}">
          <x14:formula1>
            <xm:f>'(参考)リスト'!$D$16:$D$18</xm:f>
          </x14:formula1>
          <xm:sqref>P11:Q34</xm:sqref>
        </x14:dataValidation>
        <x14:dataValidation type="list" allowBlank="1" showInputMessage="1" showErrorMessage="1" xr:uid="{6DD50A5E-A253-4241-AD7C-ECFFD333CF42}">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F10C3-41F5-4448-A996-EA7919C6C9BE}">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11</v>
      </c>
      <c r="AW5" s="41">
        <f>R7</f>
        <v>7.5</v>
      </c>
      <c r="AX5" s="51" t="str">
        <f>AM35</f>
        <v>Ⅲ</v>
      </c>
      <c r="AY5" s="51">
        <f>Y37</f>
        <v>0</v>
      </c>
      <c r="AZ5" s="51">
        <f t="shared" ref="AZ5:BJ5" si="0">Z37</f>
        <v>0</v>
      </c>
      <c r="BA5" s="51">
        <f t="shared" si="0"/>
        <v>0</v>
      </c>
      <c r="BB5" s="51">
        <f>AB37</f>
        <v>0</v>
      </c>
      <c r="BC5" s="51">
        <f t="shared" si="0"/>
        <v>0</v>
      </c>
      <c r="BD5" s="51">
        <f>AD37</f>
        <v>1</v>
      </c>
      <c r="BE5" s="51">
        <f>AE37</f>
        <v>0</v>
      </c>
      <c r="BF5" s="51">
        <f t="shared" si="0"/>
        <v>3</v>
      </c>
      <c r="BG5" s="51">
        <f t="shared" si="0"/>
        <v>0</v>
      </c>
      <c r="BH5" s="51">
        <f t="shared" si="0"/>
        <v>0</v>
      </c>
      <c r="BI5" s="51">
        <f>AI37</f>
        <v>0</v>
      </c>
      <c r="BJ5" s="51">
        <f t="shared" si="0"/>
        <v>1</v>
      </c>
      <c r="BK5" s="51">
        <f>IF(Y37&gt;0,R7,)</f>
        <v>0</v>
      </c>
      <c r="BL5" s="42">
        <f>IF(Y37&gt;0,"",IF(Z37&gt;0,R7,))</f>
        <v>0</v>
      </c>
      <c r="BM5" s="42">
        <f>IF(Y37+Z37&gt;0,"",IF(AA37&gt;0,R7,))</f>
        <v>0</v>
      </c>
      <c r="BN5" s="42">
        <f>IF(Y37+Z37+AA37&gt;0,"",IF(AB37&gt;0,R7,))</f>
        <v>0</v>
      </c>
      <c r="BO5" s="51">
        <f>AC35</f>
        <v>0</v>
      </c>
      <c r="BP5" s="51">
        <f t="shared" ref="BP5:BQ5" si="1">AD35</f>
        <v>0.01</v>
      </c>
      <c r="BQ5" s="51">
        <f t="shared" si="1"/>
        <v>0</v>
      </c>
      <c r="BR5" s="51">
        <f>AF35</f>
        <v>4.5199999999999996</v>
      </c>
      <c r="BS5" s="51">
        <f>AG35</f>
        <v>0</v>
      </c>
      <c r="BT5" s="51">
        <f>AH35</f>
        <v>0</v>
      </c>
      <c r="BU5" s="51">
        <f>AI35</f>
        <v>0</v>
      </c>
      <c r="BV5" s="51">
        <f>AJ35</f>
        <v>1.35</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11</v>
      </c>
      <c r="O7" s="885"/>
      <c r="P7" s="851" t="s">
        <v>309</v>
      </c>
      <c r="Q7" s="853"/>
      <c r="R7" s="886">
        <v>7.5</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583</v>
      </c>
      <c r="O11" s="866"/>
      <c r="P11" s="864" t="s">
        <v>442</v>
      </c>
      <c r="Q11" s="866"/>
      <c r="R11" s="870" t="s">
        <v>442</v>
      </c>
      <c r="S11" s="870"/>
      <c r="T11" s="870"/>
      <c r="U11" s="864" t="s">
        <v>546</v>
      </c>
      <c r="V11" s="866"/>
      <c r="W11" s="864" t="s">
        <v>497</v>
      </c>
      <c r="X11" s="866"/>
      <c r="Y11" s="249"/>
      <c r="Z11" s="249"/>
      <c r="AA11" s="249"/>
      <c r="AB11" s="249"/>
      <c r="AC11" s="262"/>
      <c r="AD11" s="262"/>
      <c r="AE11" s="262"/>
      <c r="AF11" s="262"/>
      <c r="AG11" s="262"/>
      <c r="AH11" s="262"/>
      <c r="AI11" s="262"/>
      <c r="AJ11" s="262">
        <v>1.35</v>
      </c>
      <c r="AK11" s="864"/>
      <c r="AL11" s="865"/>
      <c r="AM11" s="865"/>
      <c r="AN11" s="865"/>
      <c r="AO11" s="866"/>
      <c r="AP11" s="2"/>
      <c r="AQ11" s="55">
        <f>IF(P11="材質劣化",2,IF(P11="漏水",3,1))</f>
        <v>3</v>
      </c>
      <c r="AS11" s="40" t="str">
        <f>IF(Y11&lt;&gt;"",1,"")</f>
        <v/>
      </c>
    </row>
    <row r="12" spans="2:86" ht="12" customHeight="1" x14ac:dyDescent="0.15">
      <c r="B12" s="872"/>
      <c r="C12" s="877"/>
      <c r="D12" s="875"/>
      <c r="E12" s="875"/>
      <c r="F12" s="875"/>
      <c r="G12" s="875"/>
      <c r="H12" s="875"/>
      <c r="I12" s="875"/>
      <c r="J12" s="876"/>
      <c r="K12" s="248">
        <v>2</v>
      </c>
      <c r="L12" s="864" t="s">
        <v>542</v>
      </c>
      <c r="M12" s="866"/>
      <c r="N12" s="864" t="s">
        <v>543</v>
      </c>
      <c r="O12" s="866"/>
      <c r="P12" s="864" t="s">
        <v>544</v>
      </c>
      <c r="Q12" s="866"/>
      <c r="R12" s="870" t="s">
        <v>414</v>
      </c>
      <c r="S12" s="870"/>
      <c r="T12" s="870"/>
      <c r="U12" s="864" t="s">
        <v>546</v>
      </c>
      <c r="V12" s="866"/>
      <c r="W12" s="864" t="s">
        <v>497</v>
      </c>
      <c r="X12" s="866"/>
      <c r="Y12" s="249"/>
      <c r="Z12" s="249"/>
      <c r="AA12" s="249"/>
      <c r="AB12" s="249"/>
      <c r="AC12" s="262"/>
      <c r="AD12" s="262"/>
      <c r="AE12" s="262"/>
      <c r="AF12" s="262">
        <v>2.25</v>
      </c>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638</v>
      </c>
      <c r="O13" s="866"/>
      <c r="P13" s="864" t="s">
        <v>544</v>
      </c>
      <c r="Q13" s="866"/>
      <c r="R13" s="867" t="s">
        <v>448</v>
      </c>
      <c r="S13" s="868"/>
      <c r="T13" s="869"/>
      <c r="U13" s="864" t="s">
        <v>546</v>
      </c>
      <c r="V13" s="866"/>
      <c r="W13" s="864" t="s">
        <v>497</v>
      </c>
      <c r="X13" s="866"/>
      <c r="Y13" s="249"/>
      <c r="Z13" s="249"/>
      <c r="AA13" s="249"/>
      <c r="AB13" s="249"/>
      <c r="AC13" s="262"/>
      <c r="AD13" s="262"/>
      <c r="AE13" s="262"/>
      <c r="AF13" s="262"/>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551</v>
      </c>
      <c r="O14" s="866"/>
      <c r="P14" s="864" t="s">
        <v>544</v>
      </c>
      <c r="Q14" s="866"/>
      <c r="R14" s="867" t="s">
        <v>414</v>
      </c>
      <c r="S14" s="868"/>
      <c r="T14" s="869"/>
      <c r="U14" s="864" t="s">
        <v>553</v>
      </c>
      <c r="V14" s="866"/>
      <c r="W14" s="864" t="s">
        <v>497</v>
      </c>
      <c r="X14" s="866"/>
      <c r="Y14" s="249"/>
      <c r="Z14" s="249"/>
      <c r="AA14" s="249"/>
      <c r="AB14" s="249"/>
      <c r="AC14" s="262"/>
      <c r="AD14" s="262">
        <v>0.01</v>
      </c>
      <c r="AE14" s="262"/>
      <c r="AF14" s="262"/>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t="s">
        <v>542</v>
      </c>
      <c r="M15" s="866"/>
      <c r="N15" s="864" t="s">
        <v>560</v>
      </c>
      <c r="O15" s="866"/>
      <c r="P15" s="864" t="s">
        <v>544</v>
      </c>
      <c r="Q15" s="866"/>
      <c r="R15" s="867" t="s">
        <v>414</v>
      </c>
      <c r="S15" s="868"/>
      <c r="T15" s="869"/>
      <c r="U15" s="864" t="s">
        <v>546</v>
      </c>
      <c r="V15" s="866"/>
      <c r="W15" s="864" t="s">
        <v>497</v>
      </c>
      <c r="X15" s="866"/>
      <c r="Y15" s="249"/>
      <c r="Z15" s="249"/>
      <c r="AA15" s="249"/>
      <c r="AB15" s="249"/>
      <c r="AC15" s="262"/>
      <c r="AD15" s="262"/>
      <c r="AE15" s="262"/>
      <c r="AF15" s="262">
        <v>2.25</v>
      </c>
      <c r="AG15" s="262"/>
      <c r="AH15" s="262"/>
      <c r="AI15" s="262"/>
      <c r="AJ15" s="262"/>
      <c r="AK15" s="864"/>
      <c r="AL15" s="865"/>
      <c r="AM15" s="865"/>
      <c r="AN15" s="865"/>
      <c r="AO15" s="866"/>
      <c r="AP15" s="2"/>
      <c r="AQ15" s="55">
        <f t="shared" si="2"/>
        <v>2</v>
      </c>
    </row>
    <row r="16" spans="2:86" ht="12" customHeight="1" x14ac:dyDescent="0.15">
      <c r="B16" s="872"/>
      <c r="C16" s="877"/>
      <c r="D16" s="875"/>
      <c r="E16" s="875"/>
      <c r="F16" s="875"/>
      <c r="G16" s="875"/>
      <c r="H16" s="875"/>
      <c r="I16" s="875"/>
      <c r="J16" s="876"/>
      <c r="K16" s="248">
        <v>6</v>
      </c>
      <c r="L16" s="864" t="s">
        <v>542</v>
      </c>
      <c r="M16" s="866"/>
      <c r="N16" s="864" t="s">
        <v>583</v>
      </c>
      <c r="O16" s="866"/>
      <c r="P16" s="864" t="s">
        <v>544</v>
      </c>
      <c r="Q16" s="866"/>
      <c r="R16" s="867" t="s">
        <v>414</v>
      </c>
      <c r="S16" s="868"/>
      <c r="T16" s="869"/>
      <c r="U16" s="864" t="s">
        <v>546</v>
      </c>
      <c r="V16" s="866"/>
      <c r="W16" s="864" t="s">
        <v>497</v>
      </c>
      <c r="X16" s="866"/>
      <c r="Y16" s="249"/>
      <c r="Z16" s="249"/>
      <c r="AA16" s="249"/>
      <c r="AB16" s="249"/>
      <c r="AC16" s="262"/>
      <c r="AD16" s="262"/>
      <c r="AE16" s="262"/>
      <c r="AF16" s="262">
        <v>0.02</v>
      </c>
      <c r="AG16" s="262"/>
      <c r="AH16" s="262"/>
      <c r="AI16" s="262"/>
      <c r="AJ16" s="262"/>
      <c r="AK16" s="864"/>
      <c r="AL16" s="865"/>
      <c r="AM16" s="865"/>
      <c r="AN16" s="865"/>
      <c r="AO16" s="866"/>
      <c r="AP16" s="2"/>
      <c r="AQ16" s="55">
        <f t="shared" si="2"/>
        <v>2</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0.01</v>
      </c>
      <c r="AE35" s="263">
        <f>SUM(AE11:AE34)</f>
        <v>0</v>
      </c>
      <c r="AF35" s="263">
        <f t="shared" si="3"/>
        <v>4.5199999999999996</v>
      </c>
      <c r="AG35" s="263">
        <f t="shared" si="3"/>
        <v>0</v>
      </c>
      <c r="AH35" s="263">
        <f t="shared" si="3"/>
        <v>0</v>
      </c>
      <c r="AI35" s="263">
        <f t="shared" si="3"/>
        <v>0</v>
      </c>
      <c r="AJ35" s="264">
        <f t="shared" si="3"/>
        <v>1.35</v>
      </c>
      <c r="AK35" s="850" t="s">
        <v>325</v>
      </c>
      <c r="AL35" s="850"/>
      <c r="AM35" s="854" t="str">
        <f>IF(Y37+AC37+AG37&gt;0,"Ⅳ",IF(Z37+AD37+AH37&gt;0,"Ⅲ",IF(AA37+AB37+AE37+AF37+AI37+AJ37&gt;0,"Ⅱ","Ⅰ")))</f>
        <v>Ⅲ</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1</v>
      </c>
      <c r="AE37" s="839">
        <f t="shared" si="4"/>
        <v>0</v>
      </c>
      <c r="AF37" s="839">
        <f t="shared" si="4"/>
        <v>3</v>
      </c>
      <c r="AG37" s="839">
        <f t="shared" si="4"/>
        <v>0</v>
      </c>
      <c r="AH37" s="839">
        <f t="shared" si="4"/>
        <v>0</v>
      </c>
      <c r="AI37" s="839">
        <f t="shared" si="4"/>
        <v>0</v>
      </c>
      <c r="AJ37" s="839">
        <f>COUNTA(AJ11:AJ34)</f>
        <v>1</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18" priority="2">
      <formula>$AQ11=2</formula>
    </cfRule>
  </conditionalFormatting>
  <conditionalFormatting sqref="Y11:AF34">
    <cfRule type="expression" dxfId="17" priority="1">
      <formula>$AQ11=3</formula>
    </cfRule>
  </conditionalFormatting>
  <conditionalFormatting sqref="AC11:AJ34">
    <cfRule type="expression" dxfId="16" priority="3">
      <formula>$AQ11=1</formula>
    </cfRule>
  </conditionalFormatting>
  <conditionalFormatting sqref="AG11:AJ34">
    <cfRule type="expression" dxfId="15" priority="4">
      <formula>$AQ11=2</formula>
    </cfRule>
  </conditionalFormatting>
  <dataValidations count="2">
    <dataValidation type="list" allowBlank="1" showInputMessage="1" showErrorMessage="1" sqref="Y11:AB34" xr:uid="{EFE1C5DA-61C1-4659-9C43-7E6CFB80DCFA}">
      <formula1>"〇,"</formula1>
    </dataValidation>
    <dataValidation type="list" allowBlank="1" showInputMessage="1" showErrorMessage="1" sqref="N11:O34" xr:uid="{3CAC1D8F-2FF4-4FDB-9E46-14CAF2E4499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78A65A-23CA-40E6-A9C8-8D98219399A6}">
          <x14:formula1>
            <xm:f>'(参考)リスト'!$B$16:$B$21</xm:f>
          </x14:formula1>
          <xm:sqref>L11:M34</xm:sqref>
        </x14:dataValidation>
        <x14:dataValidation type="list" allowBlank="1" showInputMessage="1" showErrorMessage="1" xr:uid="{F9E94382-1E1B-4440-89C7-B2F93C361956}">
          <x14:formula1>
            <xm:f>'(参考)リスト'!$E$16:$E$27</xm:f>
          </x14:formula1>
          <xm:sqref>R11:T34</xm:sqref>
        </x14:dataValidation>
        <x14:dataValidation type="list" allowBlank="1" showInputMessage="1" showErrorMessage="1" xr:uid="{B6D847AF-C363-4F9D-B7C7-2A8648E0E498}">
          <x14:formula1>
            <xm:f>'(参考)リスト'!$D$16:$D$18</xm:f>
          </x14:formula1>
          <xm:sqref>P11:Q34</xm:sqref>
        </x14:dataValidation>
        <x14:dataValidation type="list" allowBlank="1" showInputMessage="1" showErrorMessage="1" xr:uid="{4902762C-034E-4387-8396-177DDC4FD278}">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A437A-5037-49C8-97F5-52EC552AF170}">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12</v>
      </c>
      <c r="AW5" s="41">
        <f>R7</f>
        <v>6.5</v>
      </c>
      <c r="AX5" s="51" t="str">
        <f>AM35</f>
        <v>Ⅱ</v>
      </c>
      <c r="AY5" s="51">
        <f>Y37</f>
        <v>0</v>
      </c>
      <c r="AZ5" s="51">
        <f t="shared" ref="AZ5:BJ5" si="0">Z37</f>
        <v>0</v>
      </c>
      <c r="BA5" s="51">
        <f t="shared" si="0"/>
        <v>0</v>
      </c>
      <c r="BB5" s="51">
        <f>AB37</f>
        <v>0</v>
      </c>
      <c r="BC5" s="51">
        <f t="shared" si="0"/>
        <v>0</v>
      </c>
      <c r="BD5" s="51">
        <f>AD37</f>
        <v>0</v>
      </c>
      <c r="BE5" s="51">
        <f>AE37</f>
        <v>1</v>
      </c>
      <c r="BF5" s="51">
        <f t="shared" si="0"/>
        <v>4</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0.99</v>
      </c>
      <c r="BR5" s="51">
        <f>AF35</f>
        <v>4.0599999999999996</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12</v>
      </c>
      <c r="O7" s="885"/>
      <c r="P7" s="851" t="s">
        <v>309</v>
      </c>
      <c r="Q7" s="853"/>
      <c r="R7" s="886">
        <v>6.5</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1.95</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560</v>
      </c>
      <c r="O12" s="866"/>
      <c r="P12" s="864" t="s">
        <v>544</v>
      </c>
      <c r="Q12" s="866"/>
      <c r="R12" s="870" t="s">
        <v>414</v>
      </c>
      <c r="S12" s="870"/>
      <c r="T12" s="870"/>
      <c r="U12" s="864" t="s">
        <v>546</v>
      </c>
      <c r="V12" s="866"/>
      <c r="W12" s="864" t="s">
        <v>497</v>
      </c>
      <c r="X12" s="866"/>
      <c r="Y12" s="249"/>
      <c r="Z12" s="249"/>
      <c r="AA12" s="249"/>
      <c r="AB12" s="249"/>
      <c r="AC12" s="262"/>
      <c r="AD12" s="262"/>
      <c r="AE12" s="262"/>
      <c r="AF12" s="262">
        <v>1.95</v>
      </c>
      <c r="AG12" s="262"/>
      <c r="AH12" s="262"/>
      <c r="AI12" s="262"/>
      <c r="AJ12" s="262"/>
      <c r="AK12" s="864"/>
      <c r="AL12" s="865"/>
      <c r="AM12" s="865"/>
      <c r="AN12" s="865"/>
      <c r="AO12" s="866"/>
      <c r="AP12" s="2"/>
      <c r="AQ12" s="55">
        <f t="shared" ref="AQ12:AQ34" si="2">IF(P12="材質劣化",2,IF(P12="漏水",3,1))</f>
        <v>2</v>
      </c>
    </row>
    <row r="13" spans="2:86" ht="12" customHeight="1" x14ac:dyDescent="0.15">
      <c r="B13" s="872"/>
      <c r="C13" s="877"/>
      <c r="D13" s="875"/>
      <c r="E13" s="875"/>
      <c r="F13" s="875"/>
      <c r="G13" s="875"/>
      <c r="H13" s="875"/>
      <c r="I13" s="875"/>
      <c r="J13" s="876"/>
      <c r="K13" s="248">
        <v>3</v>
      </c>
      <c r="L13" s="864" t="s">
        <v>542</v>
      </c>
      <c r="M13" s="866"/>
      <c r="N13" s="864" t="s">
        <v>583</v>
      </c>
      <c r="O13" s="866"/>
      <c r="P13" s="864" t="s">
        <v>544</v>
      </c>
      <c r="Q13" s="866"/>
      <c r="R13" s="867" t="s">
        <v>414</v>
      </c>
      <c r="S13" s="868"/>
      <c r="T13" s="869"/>
      <c r="U13" s="864" t="s">
        <v>546</v>
      </c>
      <c r="V13" s="866"/>
      <c r="W13" s="864" t="s">
        <v>497</v>
      </c>
      <c r="X13" s="866"/>
      <c r="Y13" s="249"/>
      <c r="Z13" s="249"/>
      <c r="AA13" s="249"/>
      <c r="AB13" s="249"/>
      <c r="AC13" s="262"/>
      <c r="AD13" s="262"/>
      <c r="AE13" s="262"/>
      <c r="AF13" s="262">
        <v>0.01</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569</v>
      </c>
      <c r="O14" s="866"/>
      <c r="P14" s="864" t="s">
        <v>544</v>
      </c>
      <c r="Q14" s="866"/>
      <c r="R14" s="867" t="s">
        <v>406</v>
      </c>
      <c r="S14" s="868"/>
      <c r="T14" s="869"/>
      <c r="U14" s="864" t="s">
        <v>497</v>
      </c>
      <c r="V14" s="866"/>
      <c r="W14" s="864" t="s">
        <v>497</v>
      </c>
      <c r="X14" s="866"/>
      <c r="Y14" s="249"/>
      <c r="Z14" s="249"/>
      <c r="AA14" s="249"/>
      <c r="AB14" s="249"/>
      <c r="AC14" s="262"/>
      <c r="AD14" s="262"/>
      <c r="AE14" s="262"/>
      <c r="AF14" s="262">
        <v>0.15</v>
      </c>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t="s">
        <v>542</v>
      </c>
      <c r="M15" s="866"/>
      <c r="N15" s="864" t="s">
        <v>551</v>
      </c>
      <c r="O15" s="866"/>
      <c r="P15" s="864" t="s">
        <v>544</v>
      </c>
      <c r="Q15" s="866"/>
      <c r="R15" s="867" t="s">
        <v>406</v>
      </c>
      <c r="S15" s="868"/>
      <c r="T15" s="869"/>
      <c r="U15" s="864" t="s">
        <v>497</v>
      </c>
      <c r="V15" s="866"/>
      <c r="W15" s="864" t="s">
        <v>497</v>
      </c>
      <c r="X15" s="866"/>
      <c r="Y15" s="249"/>
      <c r="Z15" s="249"/>
      <c r="AA15" s="249"/>
      <c r="AB15" s="249"/>
      <c r="AC15" s="262"/>
      <c r="AD15" s="262"/>
      <c r="AE15" s="262">
        <v>0.99</v>
      </c>
      <c r="AF15" s="262"/>
      <c r="AG15" s="262"/>
      <c r="AH15" s="262"/>
      <c r="AI15" s="262"/>
      <c r="AJ15" s="262"/>
      <c r="AK15" s="864"/>
      <c r="AL15" s="865"/>
      <c r="AM15" s="865"/>
      <c r="AN15" s="865"/>
      <c r="AO15" s="866"/>
      <c r="AP15" s="2"/>
      <c r="AQ15" s="55">
        <f t="shared" si="2"/>
        <v>2</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0.99</v>
      </c>
      <c r="AF35" s="263">
        <f t="shared" si="3"/>
        <v>4.0599999999999996</v>
      </c>
      <c r="AG35" s="263">
        <f t="shared" si="3"/>
        <v>0</v>
      </c>
      <c r="AH35" s="263">
        <f t="shared" si="3"/>
        <v>0</v>
      </c>
      <c r="AI35" s="263">
        <f t="shared" si="3"/>
        <v>0</v>
      </c>
      <c r="AJ35" s="264">
        <f t="shared" si="3"/>
        <v>0</v>
      </c>
      <c r="AK35" s="850" t="s">
        <v>325</v>
      </c>
      <c r="AL35" s="850"/>
      <c r="AM35" s="854" t="str">
        <f>IF(Y37+AC37+AG37&gt;0,"Ⅳ",IF(Z37+AD37+AH37&gt;0,"Ⅲ",IF(AA37+AB37+AE37+AF37+AI37+AJ37&gt;0,"Ⅱ","Ⅰ")))</f>
        <v>Ⅱ</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1</v>
      </c>
      <c r="AF37" s="839">
        <f t="shared" si="4"/>
        <v>4</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14" priority="2">
      <formula>$AQ11=2</formula>
    </cfRule>
  </conditionalFormatting>
  <conditionalFormatting sqref="Y11:AF34">
    <cfRule type="expression" dxfId="13" priority="1">
      <formula>$AQ11=3</formula>
    </cfRule>
  </conditionalFormatting>
  <conditionalFormatting sqref="AC11:AJ34">
    <cfRule type="expression" dxfId="12" priority="3">
      <formula>$AQ11=1</formula>
    </cfRule>
  </conditionalFormatting>
  <conditionalFormatting sqref="AG11:AJ34">
    <cfRule type="expression" dxfId="11" priority="4">
      <formula>$AQ11=2</formula>
    </cfRule>
  </conditionalFormatting>
  <dataValidations count="2">
    <dataValidation type="list" allowBlank="1" showInputMessage="1" showErrorMessage="1" sqref="Y11:AB34" xr:uid="{6E002B31-15C8-4CCF-989E-96E783C7C8A1}">
      <formula1>"〇,"</formula1>
    </dataValidation>
    <dataValidation type="list" allowBlank="1" showInputMessage="1" showErrorMessage="1" sqref="N11:O34" xr:uid="{BBD69459-6DC5-471C-8CBA-4724708C649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E701A0-319B-464E-AB7B-CD995A971326}">
          <x14:formula1>
            <xm:f>'(参考)リスト'!$B$16:$B$21</xm:f>
          </x14:formula1>
          <xm:sqref>L11:M34</xm:sqref>
        </x14:dataValidation>
        <x14:dataValidation type="list" allowBlank="1" showInputMessage="1" showErrorMessage="1" xr:uid="{0735507C-9E2F-4DFD-8095-BD1A49E65D50}">
          <x14:formula1>
            <xm:f>'(参考)リスト'!$E$16:$E$27</xm:f>
          </x14:formula1>
          <xm:sqref>R11:T34</xm:sqref>
        </x14:dataValidation>
        <x14:dataValidation type="list" allowBlank="1" showInputMessage="1" showErrorMessage="1" xr:uid="{CA7AA429-CD84-4B78-A3A4-1D9E7D0F822F}">
          <x14:formula1>
            <xm:f>'(参考)リスト'!$D$16:$D$18</xm:f>
          </x14:formula1>
          <xm:sqref>P11:Q34</xm:sqref>
        </x14:dataValidation>
        <x14:dataValidation type="list" allowBlank="1" showInputMessage="1" showErrorMessage="1" xr:uid="{999F5FBD-B91A-4074-93B6-C1DE28E49C7D}">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C80B-7DBF-48B4-B20F-6DA9DFC6F537}">
  <dimension ref="B1:CH53"/>
  <sheetViews>
    <sheetView showGridLines="0" view="pageBreakPreview" zoomScaleNormal="85" zoomScaleSheetLayoutView="100" workbookViewId="0">
      <selection activeCell="BA40" sqref="BA4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f>N7</f>
        <v>13</v>
      </c>
      <c r="AW5" s="41">
        <f>R7</f>
        <v>4.5</v>
      </c>
      <c r="AX5" s="51" t="str">
        <f>AM35</f>
        <v>Ⅱ</v>
      </c>
      <c r="AY5" s="51">
        <f>Y37</f>
        <v>0</v>
      </c>
      <c r="AZ5" s="51">
        <f t="shared" ref="AZ5:BJ5" si="0">Z37</f>
        <v>0</v>
      </c>
      <c r="BA5" s="51">
        <f t="shared" si="0"/>
        <v>0</v>
      </c>
      <c r="BB5" s="51">
        <f>AB37</f>
        <v>0</v>
      </c>
      <c r="BC5" s="51">
        <f t="shared" si="0"/>
        <v>0</v>
      </c>
      <c r="BD5" s="51">
        <f>AD37</f>
        <v>0</v>
      </c>
      <c r="BE5" s="51">
        <f>AE37</f>
        <v>0</v>
      </c>
      <c r="BF5" s="51">
        <f t="shared" si="0"/>
        <v>3</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1.3125</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v>13</v>
      </c>
      <c r="O7" s="885"/>
      <c r="P7" s="851" t="s">
        <v>309</v>
      </c>
      <c r="Q7" s="853"/>
      <c r="R7" s="886">
        <v>4.5</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t="s">
        <v>542</v>
      </c>
      <c r="M11" s="866"/>
      <c r="N11" s="864" t="s">
        <v>543</v>
      </c>
      <c r="O11" s="866"/>
      <c r="P11" s="864" t="s">
        <v>544</v>
      </c>
      <c r="Q11" s="866"/>
      <c r="R11" s="870" t="s">
        <v>414</v>
      </c>
      <c r="S11" s="870"/>
      <c r="T11" s="870"/>
      <c r="U11" s="864" t="s">
        <v>546</v>
      </c>
      <c r="V11" s="866"/>
      <c r="W11" s="864" t="s">
        <v>497</v>
      </c>
      <c r="X11" s="866"/>
      <c r="Y11" s="249"/>
      <c r="Z11" s="249"/>
      <c r="AA11" s="249"/>
      <c r="AB11" s="249"/>
      <c r="AC11" s="262"/>
      <c r="AD11" s="262"/>
      <c r="AE11" s="262"/>
      <c r="AF11" s="262">
        <v>0.435</v>
      </c>
      <c r="AG11" s="262"/>
      <c r="AH11" s="262"/>
      <c r="AI11" s="262"/>
      <c r="AJ11" s="262"/>
      <c r="AK11" s="864"/>
      <c r="AL11" s="865"/>
      <c r="AM11" s="865"/>
      <c r="AN11" s="865"/>
      <c r="AO11" s="866"/>
      <c r="AP11" s="2"/>
      <c r="AQ11" s="55">
        <f>IF(P11="材質劣化",2,IF(P11="漏水",3,1))</f>
        <v>2</v>
      </c>
      <c r="AS11" s="40" t="str">
        <f>IF(Y11&lt;&gt;"",1,"")</f>
        <v/>
      </c>
    </row>
    <row r="12" spans="2:86" ht="12" customHeight="1" x14ac:dyDescent="0.15">
      <c r="B12" s="872"/>
      <c r="C12" s="877"/>
      <c r="D12" s="875"/>
      <c r="E12" s="875"/>
      <c r="F12" s="875"/>
      <c r="G12" s="875"/>
      <c r="H12" s="875"/>
      <c r="I12" s="875"/>
      <c r="J12" s="876"/>
      <c r="K12" s="248">
        <v>2</v>
      </c>
      <c r="L12" s="864" t="s">
        <v>542</v>
      </c>
      <c r="M12" s="866"/>
      <c r="N12" s="864" t="s">
        <v>551</v>
      </c>
      <c r="O12" s="866"/>
      <c r="P12" s="864" t="s">
        <v>442</v>
      </c>
      <c r="Q12" s="866"/>
      <c r="R12" s="870" t="s">
        <v>448</v>
      </c>
      <c r="S12" s="870"/>
      <c r="T12" s="870"/>
      <c r="U12" s="864" t="s">
        <v>553</v>
      </c>
      <c r="V12" s="866"/>
      <c r="W12" s="864" t="s">
        <v>497</v>
      </c>
      <c r="X12" s="866"/>
      <c r="Y12" s="249"/>
      <c r="Z12" s="249"/>
      <c r="AA12" s="249"/>
      <c r="AB12" s="249"/>
      <c r="AC12" s="262"/>
      <c r="AD12" s="262"/>
      <c r="AE12" s="262"/>
      <c r="AF12" s="262"/>
      <c r="AG12" s="262"/>
      <c r="AH12" s="262"/>
      <c r="AI12" s="262"/>
      <c r="AJ12" s="262"/>
      <c r="AK12" s="864"/>
      <c r="AL12" s="865"/>
      <c r="AM12" s="865"/>
      <c r="AN12" s="865"/>
      <c r="AO12" s="866"/>
      <c r="AP12" s="2"/>
      <c r="AQ12" s="55">
        <f t="shared" ref="AQ12:AQ34" si="2">IF(P12="材質劣化",2,IF(P12="漏水",3,1))</f>
        <v>3</v>
      </c>
    </row>
    <row r="13" spans="2:86" ht="12" customHeight="1" x14ac:dyDescent="0.15">
      <c r="B13" s="872"/>
      <c r="C13" s="877"/>
      <c r="D13" s="875"/>
      <c r="E13" s="875"/>
      <c r="F13" s="875"/>
      <c r="G13" s="875"/>
      <c r="H13" s="875"/>
      <c r="I13" s="875"/>
      <c r="J13" s="876"/>
      <c r="K13" s="248">
        <v>3</v>
      </c>
      <c r="L13" s="864" t="s">
        <v>542</v>
      </c>
      <c r="M13" s="866"/>
      <c r="N13" s="864" t="s">
        <v>560</v>
      </c>
      <c r="O13" s="866"/>
      <c r="P13" s="864" t="s">
        <v>544</v>
      </c>
      <c r="Q13" s="866"/>
      <c r="R13" s="867" t="s">
        <v>414</v>
      </c>
      <c r="S13" s="868"/>
      <c r="T13" s="869"/>
      <c r="U13" s="864" t="s">
        <v>546</v>
      </c>
      <c r="V13" s="866"/>
      <c r="W13" s="864" t="s">
        <v>497</v>
      </c>
      <c r="X13" s="866"/>
      <c r="Y13" s="249"/>
      <c r="Z13" s="249"/>
      <c r="AA13" s="249"/>
      <c r="AB13" s="249"/>
      <c r="AC13" s="262"/>
      <c r="AD13" s="262"/>
      <c r="AE13" s="262"/>
      <c r="AF13" s="262">
        <v>0.87</v>
      </c>
      <c r="AG13" s="262"/>
      <c r="AH13" s="262"/>
      <c r="AI13" s="262"/>
      <c r="AJ13" s="262"/>
      <c r="AK13" s="864"/>
      <c r="AL13" s="865"/>
      <c r="AM13" s="865"/>
      <c r="AN13" s="865"/>
      <c r="AO13" s="866"/>
      <c r="AP13" s="2"/>
      <c r="AQ13" s="55">
        <f t="shared" si="2"/>
        <v>2</v>
      </c>
    </row>
    <row r="14" spans="2:86" ht="12" customHeight="1" x14ac:dyDescent="0.15">
      <c r="B14" s="872"/>
      <c r="C14" s="877"/>
      <c r="D14" s="875"/>
      <c r="E14" s="875"/>
      <c r="F14" s="875"/>
      <c r="G14" s="875"/>
      <c r="H14" s="875"/>
      <c r="I14" s="875"/>
      <c r="J14" s="876"/>
      <c r="K14" s="248">
        <v>4</v>
      </c>
      <c r="L14" s="864" t="s">
        <v>542</v>
      </c>
      <c r="M14" s="866"/>
      <c r="N14" s="864" t="s">
        <v>560</v>
      </c>
      <c r="O14" s="866"/>
      <c r="P14" s="864" t="s">
        <v>544</v>
      </c>
      <c r="Q14" s="866"/>
      <c r="R14" s="867" t="s">
        <v>414</v>
      </c>
      <c r="S14" s="868"/>
      <c r="T14" s="869"/>
      <c r="U14" s="864" t="s">
        <v>546</v>
      </c>
      <c r="V14" s="866"/>
      <c r="W14" s="864" t="s">
        <v>497</v>
      </c>
      <c r="X14" s="866"/>
      <c r="Y14" s="249"/>
      <c r="Z14" s="249"/>
      <c r="AA14" s="249"/>
      <c r="AB14" s="249"/>
      <c r="AC14" s="262"/>
      <c r="AD14" s="262"/>
      <c r="AE14" s="262"/>
      <c r="AF14" s="262">
        <v>7.4999999999999997E-3</v>
      </c>
      <c r="AG14" s="262"/>
      <c r="AH14" s="262"/>
      <c r="AI14" s="262"/>
      <c r="AJ14" s="262"/>
      <c r="AK14" s="864"/>
      <c r="AL14" s="865"/>
      <c r="AM14" s="865"/>
      <c r="AN14" s="865"/>
      <c r="AO14" s="866"/>
      <c r="AP14" s="2"/>
      <c r="AQ14" s="55">
        <f t="shared" si="2"/>
        <v>2</v>
      </c>
    </row>
    <row r="15" spans="2:86" ht="12" customHeight="1" x14ac:dyDescent="0.15">
      <c r="B15" s="872"/>
      <c r="C15" s="877"/>
      <c r="D15" s="875"/>
      <c r="E15" s="875"/>
      <c r="F15" s="875"/>
      <c r="G15" s="875"/>
      <c r="H15" s="875"/>
      <c r="I15" s="875"/>
      <c r="J15" s="876"/>
      <c r="K15" s="248">
        <v>5</v>
      </c>
      <c r="L15" s="864"/>
      <c r="M15" s="866"/>
      <c r="N15" s="864"/>
      <c r="O15" s="866"/>
      <c r="P15" s="864"/>
      <c r="Q15" s="866"/>
      <c r="R15" s="867"/>
      <c r="S15" s="868"/>
      <c r="T15" s="869"/>
      <c r="U15" s="864"/>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v>
      </c>
      <c r="AF35" s="263">
        <f t="shared" si="3"/>
        <v>1.3125</v>
      </c>
      <c r="AG35" s="263">
        <f t="shared" si="3"/>
        <v>0</v>
      </c>
      <c r="AH35" s="263">
        <f t="shared" si="3"/>
        <v>0</v>
      </c>
      <c r="AI35" s="263">
        <f t="shared" si="3"/>
        <v>0</v>
      </c>
      <c r="AJ35" s="264">
        <f t="shared" si="3"/>
        <v>0</v>
      </c>
      <c r="AK35" s="850" t="s">
        <v>325</v>
      </c>
      <c r="AL35" s="850"/>
      <c r="AM35" s="854" t="str">
        <f>IF(Y37+AC37+AG37&gt;0,"Ⅳ",IF(Z37+AD37+AH37&gt;0,"Ⅲ",IF(AA37+AB37+AE37+AF37+AI37+AJ37&gt;0,"Ⅱ","Ⅰ")))</f>
        <v>Ⅱ</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0</v>
      </c>
      <c r="AF37" s="839">
        <f t="shared" si="4"/>
        <v>3</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10" priority="2">
      <formula>$AQ11=2</formula>
    </cfRule>
  </conditionalFormatting>
  <conditionalFormatting sqref="Y11:AF34">
    <cfRule type="expression" dxfId="9" priority="1">
      <formula>$AQ11=3</formula>
    </cfRule>
  </conditionalFormatting>
  <conditionalFormatting sqref="AC11:AJ34">
    <cfRule type="expression" dxfId="8" priority="3">
      <formula>$AQ11=1</formula>
    </cfRule>
  </conditionalFormatting>
  <conditionalFormatting sqref="AG11:AJ34">
    <cfRule type="expression" dxfId="7" priority="4">
      <formula>$AQ11=2</formula>
    </cfRule>
  </conditionalFormatting>
  <dataValidations count="2">
    <dataValidation type="list" allowBlank="1" showInputMessage="1" showErrorMessage="1" sqref="Y11:AB34" xr:uid="{73DBF052-D0B9-42FB-98BE-E7887794DC6F}">
      <formula1>"〇,"</formula1>
    </dataValidation>
    <dataValidation type="list" allowBlank="1" showInputMessage="1" showErrorMessage="1" sqref="N11:O34" xr:uid="{19C36760-A6A7-48DF-85CC-F59D39251FB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D310CA-909D-43A0-AED2-CB78E24C258C}">
          <x14:formula1>
            <xm:f>'(参考)リスト'!$B$16:$B$21</xm:f>
          </x14:formula1>
          <xm:sqref>L11:M34</xm:sqref>
        </x14:dataValidation>
        <x14:dataValidation type="list" allowBlank="1" showInputMessage="1" showErrorMessage="1" xr:uid="{2B4943E5-EDBF-40AA-B5D4-7AEEA1F76AA8}">
          <x14:formula1>
            <xm:f>'(参考)リスト'!$E$16:$E$27</xm:f>
          </x14:formula1>
          <xm:sqref>R11:T34</xm:sqref>
        </x14:dataValidation>
        <x14:dataValidation type="list" allowBlank="1" showInputMessage="1" showErrorMessage="1" xr:uid="{66E2C86D-D765-4CEA-9151-0A41D2A7E9E9}">
          <x14:formula1>
            <xm:f>'(参考)リスト'!$D$16:$D$18</xm:f>
          </x14:formula1>
          <xm:sqref>P11:Q34</xm:sqref>
        </x14:dataValidation>
        <x14:dataValidation type="list" allowBlank="1" showInputMessage="1" showErrorMessage="1" xr:uid="{EF7B24DB-A972-4E4E-BF81-FAEDD8998510}">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1AFDE-C505-425F-B722-17CF2BBF663C}">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07" t="s">
        <v>287</v>
      </c>
      <c r="AV1" s="908" t="s">
        <v>288</v>
      </c>
      <c r="AW1" s="908"/>
      <c r="AX1" s="908"/>
      <c r="AY1" s="903" t="s">
        <v>289</v>
      </c>
      <c r="AZ1" s="903"/>
      <c r="BA1" s="903"/>
      <c r="BB1" s="903"/>
      <c r="BC1" s="903"/>
      <c r="BD1" s="903"/>
      <c r="BE1" s="903"/>
      <c r="BF1" s="903"/>
      <c r="BG1" s="903"/>
      <c r="BH1" s="903"/>
      <c r="BI1" s="903"/>
      <c r="BJ1" s="903"/>
      <c r="BK1" s="903" t="s">
        <v>290</v>
      </c>
      <c r="BL1" s="903"/>
      <c r="BM1" s="903"/>
      <c r="BN1" s="903"/>
      <c r="BO1" s="903"/>
      <c r="BP1" s="903"/>
      <c r="BQ1" s="903"/>
      <c r="BR1" s="903"/>
      <c r="BS1" s="903"/>
      <c r="BT1" s="903"/>
      <c r="BU1" s="903"/>
      <c r="BV1" s="903"/>
      <c r="BW1" s="897"/>
      <c r="BX1" s="897"/>
      <c r="BY1" s="897"/>
      <c r="BZ1" s="897"/>
      <c r="CA1" s="897"/>
      <c r="CB1" s="897"/>
      <c r="CC1" s="897"/>
      <c r="CD1" s="897"/>
      <c r="CE1" s="897"/>
      <c r="CF1" s="897"/>
      <c r="CG1" s="897"/>
      <c r="CH1" s="897"/>
    </row>
    <row r="2" spans="2:86" ht="8.25" customHeight="1" x14ac:dyDescent="0.15">
      <c r="AU2" s="907"/>
      <c r="AV2" s="908" t="s">
        <v>291</v>
      </c>
      <c r="AW2" s="909" t="s">
        <v>292</v>
      </c>
      <c r="AX2" s="909" t="s">
        <v>293</v>
      </c>
      <c r="AY2" s="903" t="s">
        <v>294</v>
      </c>
      <c r="AZ2" s="903"/>
      <c r="BA2" s="903"/>
      <c r="BB2" s="903"/>
      <c r="BC2" s="903"/>
      <c r="BD2" s="903"/>
      <c r="BE2" s="903"/>
      <c r="BF2" s="903"/>
      <c r="BG2" s="903"/>
      <c r="BH2" s="903"/>
      <c r="BI2" s="903"/>
      <c r="BJ2" s="903"/>
      <c r="BK2" s="903" t="s">
        <v>295</v>
      </c>
      <c r="BL2" s="903"/>
      <c r="BM2" s="903"/>
      <c r="BN2" s="903"/>
      <c r="BO2" s="903" t="s">
        <v>296</v>
      </c>
      <c r="BP2" s="903"/>
      <c r="BQ2" s="903"/>
      <c r="BR2" s="903"/>
      <c r="BS2" s="903"/>
      <c r="BT2" s="903"/>
      <c r="BU2" s="903"/>
      <c r="BV2" s="903"/>
      <c r="BW2" s="904"/>
      <c r="BX2" s="904"/>
      <c r="BY2" s="904"/>
      <c r="BZ2" s="904"/>
      <c r="CA2" s="897"/>
      <c r="CB2" s="897"/>
      <c r="CC2" s="897"/>
      <c r="CD2" s="897"/>
      <c r="CE2" s="897"/>
      <c r="CF2" s="897"/>
      <c r="CG2" s="897"/>
      <c r="CH2" s="897"/>
    </row>
    <row r="3" spans="2:86" ht="24.95" customHeight="1" x14ac:dyDescent="0.15">
      <c r="B3" s="623" t="s">
        <v>297</v>
      </c>
      <c r="C3" s="905"/>
      <c r="D3" s="905"/>
      <c r="E3" s="906"/>
      <c r="F3" s="906"/>
      <c r="G3" s="906"/>
      <c r="H3" s="906"/>
      <c r="I3" s="906"/>
      <c r="J3" s="906"/>
      <c r="K3" s="905"/>
      <c r="L3" s="905"/>
      <c r="M3" s="905"/>
      <c r="N3" s="905"/>
      <c r="O3" s="905"/>
      <c r="P3" s="905"/>
      <c r="Q3" s="905"/>
      <c r="R3" s="905"/>
      <c r="S3" s="905"/>
      <c r="T3" s="905"/>
      <c r="U3" s="905"/>
      <c r="V3" s="905"/>
      <c r="W3" s="905"/>
      <c r="X3" s="905"/>
      <c r="Y3" s="905"/>
      <c r="Z3" s="905"/>
      <c r="AA3" s="905"/>
      <c r="AB3" s="905"/>
      <c r="AC3" s="905"/>
      <c r="AD3" s="905"/>
      <c r="AE3" s="905"/>
      <c r="AF3" s="905"/>
      <c r="AG3" s="905"/>
      <c r="AH3" s="905"/>
      <c r="AI3" s="905"/>
      <c r="AJ3" s="905"/>
      <c r="AK3" s="905"/>
      <c r="AL3" s="905"/>
      <c r="AM3" s="905"/>
      <c r="AN3" s="905"/>
      <c r="AO3" s="905"/>
      <c r="AU3" s="907"/>
      <c r="AV3" s="908"/>
      <c r="AW3" s="909"/>
      <c r="AX3" s="909"/>
      <c r="AY3" s="903" t="s">
        <v>298</v>
      </c>
      <c r="AZ3" s="903"/>
      <c r="BA3" s="903"/>
      <c r="BB3" s="903"/>
      <c r="BC3" s="903" t="s">
        <v>299</v>
      </c>
      <c r="BD3" s="903"/>
      <c r="BE3" s="903"/>
      <c r="BF3" s="903"/>
      <c r="BG3" s="903" t="s">
        <v>300</v>
      </c>
      <c r="BH3" s="903"/>
      <c r="BI3" s="903"/>
      <c r="BJ3" s="903"/>
      <c r="BK3" s="903" t="s">
        <v>301</v>
      </c>
      <c r="BL3" s="903"/>
      <c r="BM3" s="903"/>
      <c r="BN3" s="903"/>
      <c r="BO3" s="903" t="s">
        <v>299</v>
      </c>
      <c r="BP3" s="903"/>
      <c r="BQ3" s="903"/>
      <c r="BR3" s="903"/>
      <c r="BS3" s="903" t="s">
        <v>300</v>
      </c>
      <c r="BT3" s="903"/>
      <c r="BU3" s="903"/>
      <c r="BV3" s="903"/>
      <c r="BW3" s="897"/>
      <c r="BX3" s="897"/>
      <c r="BY3" s="897"/>
      <c r="BZ3" s="897"/>
      <c r="CA3" s="897"/>
      <c r="CB3" s="897"/>
      <c r="CC3" s="897"/>
      <c r="CD3" s="897"/>
      <c r="CE3" s="897"/>
      <c r="CF3" s="897"/>
      <c r="CG3" s="897"/>
      <c r="CH3" s="897"/>
    </row>
    <row r="4" spans="2:86" ht="18" customHeight="1" x14ac:dyDescent="0.15">
      <c r="B4" s="465" t="s">
        <v>2</v>
      </c>
      <c r="C4" s="465"/>
      <c r="D4" s="465"/>
      <c r="E4" s="898" t="s">
        <v>540</v>
      </c>
      <c r="F4" s="899"/>
      <c r="G4" s="899"/>
      <c r="H4" s="899"/>
      <c r="I4" s="899"/>
      <c r="J4" s="900"/>
      <c r="K4" s="496" t="s">
        <v>3</v>
      </c>
      <c r="L4" s="496"/>
      <c r="M4" s="496"/>
      <c r="N4" s="895" t="s">
        <v>526</v>
      </c>
      <c r="O4" s="895"/>
      <c r="P4" s="895"/>
      <c r="Q4" s="895"/>
      <c r="R4" s="895"/>
      <c r="S4" s="895"/>
      <c r="T4" s="498" t="s">
        <v>191</v>
      </c>
      <c r="U4" s="499"/>
      <c r="V4" s="499"/>
      <c r="W4" s="499"/>
      <c r="X4" s="500"/>
      <c r="Y4" s="901" t="s">
        <v>530</v>
      </c>
      <c r="Z4" s="901"/>
      <c r="AA4" s="901"/>
      <c r="AB4" s="901"/>
      <c r="AC4" s="901"/>
      <c r="AD4" s="901"/>
      <c r="AE4" s="901"/>
      <c r="AF4" s="901"/>
      <c r="AG4" s="498" t="s">
        <v>192</v>
      </c>
      <c r="AH4" s="499"/>
      <c r="AI4" s="499"/>
      <c r="AJ4" s="500"/>
      <c r="AK4" s="910">
        <v>45944</v>
      </c>
      <c r="AL4" s="911"/>
      <c r="AM4" s="911"/>
      <c r="AN4" s="911"/>
      <c r="AO4" s="912"/>
      <c r="AU4" s="907"/>
      <c r="AV4" s="908"/>
      <c r="AW4" s="909"/>
      <c r="AX4" s="909"/>
      <c r="AY4" s="235" t="s">
        <v>302</v>
      </c>
      <c r="AZ4" s="235" t="s">
        <v>303</v>
      </c>
      <c r="BA4" s="235" t="s">
        <v>304</v>
      </c>
      <c r="BB4" s="235" t="s">
        <v>305</v>
      </c>
      <c r="BC4" s="235" t="s">
        <v>302</v>
      </c>
      <c r="BD4" s="235" t="s">
        <v>303</v>
      </c>
      <c r="BE4" s="235" t="s">
        <v>304</v>
      </c>
      <c r="BF4" s="235" t="s">
        <v>305</v>
      </c>
      <c r="BG4" s="235" t="s">
        <v>302</v>
      </c>
      <c r="BH4" s="235" t="s">
        <v>303</v>
      </c>
      <c r="BI4" s="235" t="s">
        <v>304</v>
      </c>
      <c r="BJ4" s="235" t="s">
        <v>305</v>
      </c>
      <c r="BK4" s="235" t="s">
        <v>302</v>
      </c>
      <c r="BL4" s="235" t="s">
        <v>303</v>
      </c>
      <c r="BM4" s="235" t="s">
        <v>304</v>
      </c>
      <c r="BN4" s="235" t="s">
        <v>305</v>
      </c>
      <c r="BO4" s="235" t="s">
        <v>302</v>
      </c>
      <c r="BP4" s="235" t="s">
        <v>303</v>
      </c>
      <c r="BQ4" s="235" t="s">
        <v>304</v>
      </c>
      <c r="BR4" s="235" t="s">
        <v>305</v>
      </c>
      <c r="BS4" s="235" t="s">
        <v>302</v>
      </c>
      <c r="BT4" s="235" t="s">
        <v>303</v>
      </c>
      <c r="BU4" s="235" t="s">
        <v>304</v>
      </c>
      <c r="BV4" s="235" t="s">
        <v>305</v>
      </c>
      <c r="BW4" s="236"/>
      <c r="BX4" s="236"/>
      <c r="BY4" s="236"/>
      <c r="BZ4" s="236"/>
      <c r="CA4" s="236"/>
      <c r="CB4" s="236"/>
      <c r="CC4" s="236"/>
      <c r="CD4" s="236"/>
      <c r="CE4" s="236"/>
      <c r="CF4" s="236"/>
      <c r="CG4" s="236"/>
      <c r="CH4" s="236"/>
    </row>
    <row r="5" spans="2:86" ht="18" customHeight="1" x14ac:dyDescent="0.15">
      <c r="B5" s="473" t="s">
        <v>109</v>
      </c>
      <c r="C5" s="473"/>
      <c r="D5" s="473"/>
      <c r="E5" s="916" t="s">
        <v>524</v>
      </c>
      <c r="F5" s="917"/>
      <c r="G5" s="917"/>
      <c r="H5" s="917"/>
      <c r="I5" s="917"/>
      <c r="J5" s="918"/>
      <c r="K5" s="528" t="s">
        <v>110</v>
      </c>
      <c r="L5" s="528"/>
      <c r="M5" s="528"/>
      <c r="N5" s="895" t="s">
        <v>528</v>
      </c>
      <c r="O5" s="895"/>
      <c r="P5" s="895"/>
      <c r="Q5" s="895"/>
      <c r="R5" s="895"/>
      <c r="S5" s="895"/>
      <c r="T5" s="501"/>
      <c r="U5" s="502"/>
      <c r="V5" s="502"/>
      <c r="W5" s="502"/>
      <c r="X5" s="503"/>
      <c r="Y5" s="896" t="s">
        <v>532</v>
      </c>
      <c r="Z5" s="896"/>
      <c r="AA5" s="896"/>
      <c r="AB5" s="896"/>
      <c r="AC5" s="896"/>
      <c r="AD5" s="896"/>
      <c r="AE5" s="896"/>
      <c r="AF5" s="896"/>
      <c r="AG5" s="792"/>
      <c r="AH5" s="902"/>
      <c r="AI5" s="902"/>
      <c r="AJ5" s="793"/>
      <c r="AK5" s="913"/>
      <c r="AL5" s="914"/>
      <c r="AM5" s="914"/>
      <c r="AN5" s="914"/>
      <c r="AO5" s="915"/>
      <c r="AU5" s="907"/>
      <c r="AV5" s="47" t="str">
        <f>N7</f>
        <v>PE</v>
      </c>
      <c r="AW5" s="41">
        <f>R7</f>
        <v>0</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5"/>
      <c r="BX5" s="136"/>
      <c r="BY5" s="136"/>
      <c r="BZ5" s="136"/>
      <c r="CA5" s="137"/>
      <c r="CB5" s="137"/>
      <c r="CC5" s="137"/>
      <c r="CD5" s="137"/>
      <c r="CE5" s="137"/>
      <c r="CF5" s="137"/>
      <c r="CG5" s="137"/>
      <c r="CH5" s="137"/>
    </row>
    <row r="6" spans="2:86" ht="12" customHeight="1" x14ac:dyDescent="0.15">
      <c r="B6" s="871" t="s">
        <v>306</v>
      </c>
      <c r="C6" s="873"/>
      <c r="D6" s="874"/>
      <c r="E6" s="875"/>
      <c r="F6" s="875"/>
      <c r="G6" s="875"/>
      <c r="H6" s="875"/>
      <c r="I6" s="875"/>
      <c r="J6" s="876"/>
      <c r="K6" s="881" t="s">
        <v>307</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51" t="s">
        <v>308</v>
      </c>
      <c r="L7" s="852"/>
      <c r="M7" s="853"/>
      <c r="N7" s="884" t="s">
        <v>522</v>
      </c>
      <c r="O7" s="885"/>
      <c r="P7" s="851" t="s">
        <v>309</v>
      </c>
      <c r="Q7" s="853"/>
      <c r="R7" s="886">
        <v>0</v>
      </c>
      <c r="S7" s="887"/>
      <c r="T7" s="888"/>
      <c r="U7" s="855" t="s">
        <v>310</v>
      </c>
      <c r="V7" s="857"/>
      <c r="W7" s="855" t="s">
        <v>311</v>
      </c>
      <c r="X7" s="857"/>
      <c r="Y7" s="853" t="s">
        <v>312</v>
      </c>
      <c r="Z7" s="850"/>
      <c r="AA7" s="850"/>
      <c r="AB7" s="850"/>
      <c r="AC7" s="855" t="s">
        <v>313</v>
      </c>
      <c r="AD7" s="856"/>
      <c r="AE7" s="856"/>
      <c r="AF7" s="856"/>
      <c r="AG7" s="856"/>
      <c r="AH7" s="856"/>
      <c r="AI7" s="856"/>
      <c r="AJ7" s="857"/>
      <c r="AK7" s="855" t="s">
        <v>314</v>
      </c>
      <c r="AL7" s="856"/>
      <c r="AM7" s="856"/>
      <c r="AN7" s="889"/>
      <c r="AO7" s="890"/>
      <c r="AP7" s="2"/>
      <c r="AW7" s="54"/>
    </row>
    <row r="8" spans="2:86" ht="12" customHeight="1" x14ac:dyDescent="0.15">
      <c r="B8" s="872"/>
      <c r="C8" s="877"/>
      <c r="D8" s="875"/>
      <c r="E8" s="875"/>
      <c r="F8" s="875"/>
      <c r="G8" s="875"/>
      <c r="H8" s="875"/>
      <c r="I8" s="875"/>
      <c r="J8" s="876"/>
      <c r="K8" s="850" t="s">
        <v>254</v>
      </c>
      <c r="L8" s="850" t="s">
        <v>203</v>
      </c>
      <c r="M8" s="850"/>
      <c r="N8" s="850" t="s">
        <v>204</v>
      </c>
      <c r="O8" s="850"/>
      <c r="P8" s="850" t="s">
        <v>315</v>
      </c>
      <c r="Q8" s="850"/>
      <c r="R8" s="850" t="s">
        <v>316</v>
      </c>
      <c r="S8" s="850"/>
      <c r="T8" s="850"/>
      <c r="U8" s="858"/>
      <c r="V8" s="860"/>
      <c r="W8" s="858"/>
      <c r="X8" s="860"/>
      <c r="Y8" s="853"/>
      <c r="Z8" s="850"/>
      <c r="AA8" s="850"/>
      <c r="AB8" s="850"/>
      <c r="AC8" s="861"/>
      <c r="AD8" s="862"/>
      <c r="AE8" s="862"/>
      <c r="AF8" s="862"/>
      <c r="AG8" s="862"/>
      <c r="AH8" s="862"/>
      <c r="AI8" s="862"/>
      <c r="AJ8" s="863"/>
      <c r="AK8" s="858"/>
      <c r="AL8" s="859"/>
      <c r="AM8" s="859"/>
      <c r="AN8" s="891"/>
      <c r="AO8" s="892"/>
      <c r="AP8" s="2"/>
    </row>
    <row r="9" spans="2:86" ht="12" customHeight="1" x14ac:dyDescent="0.15">
      <c r="B9" s="872"/>
      <c r="C9" s="877"/>
      <c r="D9" s="875"/>
      <c r="E9" s="875"/>
      <c r="F9" s="875"/>
      <c r="G9" s="875"/>
      <c r="H9" s="875"/>
      <c r="I9" s="875"/>
      <c r="J9" s="876"/>
      <c r="K9" s="850"/>
      <c r="L9" s="850"/>
      <c r="M9" s="850"/>
      <c r="N9" s="850"/>
      <c r="O9" s="850"/>
      <c r="P9" s="850"/>
      <c r="Q9" s="850"/>
      <c r="R9" s="850"/>
      <c r="S9" s="850"/>
      <c r="T9" s="850"/>
      <c r="U9" s="858"/>
      <c r="V9" s="860"/>
      <c r="W9" s="858"/>
      <c r="X9" s="860"/>
      <c r="Y9" s="853" t="s">
        <v>317</v>
      </c>
      <c r="Z9" s="850"/>
      <c r="AA9" s="850"/>
      <c r="AB9" s="850"/>
      <c r="AC9" s="850" t="s">
        <v>318</v>
      </c>
      <c r="AD9" s="850"/>
      <c r="AE9" s="850"/>
      <c r="AF9" s="850"/>
      <c r="AG9" s="850" t="s">
        <v>319</v>
      </c>
      <c r="AH9" s="850"/>
      <c r="AI9" s="850"/>
      <c r="AJ9" s="850"/>
      <c r="AK9" s="858"/>
      <c r="AL9" s="859"/>
      <c r="AM9" s="859"/>
      <c r="AN9" s="891"/>
      <c r="AO9" s="892"/>
      <c r="AP9" s="2"/>
    </row>
    <row r="10" spans="2:86" ht="12" customHeight="1" x14ac:dyDescent="0.15">
      <c r="B10" s="872"/>
      <c r="C10" s="877"/>
      <c r="D10" s="875"/>
      <c r="E10" s="875"/>
      <c r="F10" s="875"/>
      <c r="G10" s="875"/>
      <c r="H10" s="875"/>
      <c r="I10" s="875"/>
      <c r="J10" s="876"/>
      <c r="K10" s="850"/>
      <c r="L10" s="850"/>
      <c r="M10" s="850"/>
      <c r="N10" s="850"/>
      <c r="O10" s="850"/>
      <c r="P10" s="850"/>
      <c r="Q10" s="850"/>
      <c r="R10" s="850"/>
      <c r="S10" s="850"/>
      <c r="T10" s="850"/>
      <c r="U10" s="861"/>
      <c r="V10" s="863"/>
      <c r="W10" s="861"/>
      <c r="X10" s="863"/>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61"/>
      <c r="AL10" s="862"/>
      <c r="AM10" s="862"/>
      <c r="AN10" s="893"/>
      <c r="AO10" s="894"/>
      <c r="AP10" s="2"/>
    </row>
    <row r="11" spans="2:86" ht="12" customHeight="1" x14ac:dyDescent="0.15">
      <c r="B11" s="872"/>
      <c r="C11" s="877"/>
      <c r="D11" s="875"/>
      <c r="E11" s="875"/>
      <c r="F11" s="875"/>
      <c r="G11" s="875"/>
      <c r="H11" s="875"/>
      <c r="I11" s="875"/>
      <c r="J11" s="876"/>
      <c r="K11" s="248">
        <v>1</v>
      </c>
      <c r="L11" s="864"/>
      <c r="M11" s="866"/>
      <c r="N11" s="864"/>
      <c r="O11" s="866"/>
      <c r="P11" s="864"/>
      <c r="Q11" s="866"/>
      <c r="R11" s="870"/>
      <c r="S11" s="870"/>
      <c r="T11" s="870"/>
      <c r="U11" s="864"/>
      <c r="V11" s="866"/>
      <c r="W11" s="864"/>
      <c r="X11" s="866"/>
      <c r="Y11" s="249"/>
      <c r="Z11" s="249"/>
      <c r="AA11" s="249"/>
      <c r="AB11" s="249"/>
      <c r="AC11" s="262"/>
      <c r="AD11" s="262"/>
      <c r="AE11" s="262"/>
      <c r="AF11" s="262"/>
      <c r="AG11" s="262"/>
      <c r="AH11" s="262"/>
      <c r="AI11" s="262"/>
      <c r="AJ11" s="262"/>
      <c r="AK11" s="864"/>
      <c r="AL11" s="865"/>
      <c r="AM11" s="865"/>
      <c r="AN11" s="865"/>
      <c r="AO11" s="866"/>
      <c r="AP11" s="2"/>
      <c r="AQ11" s="55">
        <f>IF(P11="材質劣化",2,IF(P11="漏水",3,1))</f>
        <v>1</v>
      </c>
      <c r="AS11" s="40" t="str">
        <f>IF(Y11&lt;&gt;"",1,"")</f>
        <v/>
      </c>
    </row>
    <row r="12" spans="2:86" ht="12" customHeight="1" x14ac:dyDescent="0.15">
      <c r="B12" s="872"/>
      <c r="C12" s="877"/>
      <c r="D12" s="875"/>
      <c r="E12" s="875"/>
      <c r="F12" s="875"/>
      <c r="G12" s="875"/>
      <c r="H12" s="875"/>
      <c r="I12" s="875"/>
      <c r="J12" s="876"/>
      <c r="K12" s="248">
        <v>2</v>
      </c>
      <c r="L12" s="864"/>
      <c r="M12" s="866"/>
      <c r="N12" s="864"/>
      <c r="O12" s="866"/>
      <c r="P12" s="864"/>
      <c r="Q12" s="866"/>
      <c r="R12" s="870"/>
      <c r="S12" s="870"/>
      <c r="T12" s="870"/>
      <c r="U12" s="864"/>
      <c r="V12" s="866"/>
      <c r="W12" s="864"/>
      <c r="X12" s="866"/>
      <c r="Y12" s="249"/>
      <c r="Z12" s="249"/>
      <c r="AA12" s="249"/>
      <c r="AB12" s="249"/>
      <c r="AC12" s="262"/>
      <c r="AD12" s="262"/>
      <c r="AE12" s="262"/>
      <c r="AF12" s="262"/>
      <c r="AG12" s="262"/>
      <c r="AH12" s="262"/>
      <c r="AI12" s="262"/>
      <c r="AJ12" s="262"/>
      <c r="AK12" s="864"/>
      <c r="AL12" s="865"/>
      <c r="AM12" s="865"/>
      <c r="AN12" s="865"/>
      <c r="AO12" s="866"/>
      <c r="AP12" s="2"/>
      <c r="AQ12" s="55">
        <f t="shared" ref="AQ12:AQ34" si="2">IF(P12="材質劣化",2,IF(P12="漏水",3,1))</f>
        <v>1</v>
      </c>
    </row>
    <row r="13" spans="2:86" ht="12" customHeight="1" x14ac:dyDescent="0.15">
      <c r="B13" s="872"/>
      <c r="C13" s="877"/>
      <c r="D13" s="875"/>
      <c r="E13" s="875"/>
      <c r="F13" s="875"/>
      <c r="G13" s="875"/>
      <c r="H13" s="875"/>
      <c r="I13" s="875"/>
      <c r="J13" s="876"/>
      <c r="K13" s="248">
        <v>3</v>
      </c>
      <c r="L13" s="864"/>
      <c r="M13" s="866"/>
      <c r="N13" s="864"/>
      <c r="O13" s="866"/>
      <c r="P13" s="864"/>
      <c r="Q13" s="866"/>
      <c r="R13" s="867"/>
      <c r="S13" s="868"/>
      <c r="T13" s="869"/>
      <c r="U13" s="864"/>
      <c r="V13" s="866"/>
      <c r="W13" s="864"/>
      <c r="X13" s="866"/>
      <c r="Y13" s="249"/>
      <c r="Z13" s="249"/>
      <c r="AA13" s="249"/>
      <c r="AB13" s="249"/>
      <c r="AC13" s="262"/>
      <c r="AD13" s="262"/>
      <c r="AE13" s="262"/>
      <c r="AF13" s="262"/>
      <c r="AG13" s="262"/>
      <c r="AH13" s="262"/>
      <c r="AI13" s="262"/>
      <c r="AJ13" s="262"/>
      <c r="AK13" s="864"/>
      <c r="AL13" s="865"/>
      <c r="AM13" s="865"/>
      <c r="AN13" s="865"/>
      <c r="AO13" s="866"/>
      <c r="AP13" s="2"/>
      <c r="AQ13" s="55">
        <f t="shared" si="2"/>
        <v>1</v>
      </c>
    </row>
    <row r="14" spans="2:86" ht="12" customHeight="1" x14ac:dyDescent="0.15">
      <c r="B14" s="872"/>
      <c r="C14" s="877"/>
      <c r="D14" s="875"/>
      <c r="E14" s="875"/>
      <c r="F14" s="875"/>
      <c r="G14" s="875"/>
      <c r="H14" s="875"/>
      <c r="I14" s="875"/>
      <c r="J14" s="876"/>
      <c r="K14" s="248">
        <v>4</v>
      </c>
      <c r="L14" s="864"/>
      <c r="M14" s="866"/>
      <c r="N14" s="864"/>
      <c r="O14" s="866"/>
      <c r="P14" s="864"/>
      <c r="Q14" s="866"/>
      <c r="R14" s="867"/>
      <c r="S14" s="868"/>
      <c r="T14" s="869"/>
      <c r="U14" s="864"/>
      <c r="V14" s="866"/>
      <c r="W14" s="864"/>
      <c r="X14" s="866"/>
      <c r="Y14" s="249"/>
      <c r="Z14" s="249"/>
      <c r="AA14" s="249"/>
      <c r="AB14" s="249"/>
      <c r="AC14" s="262"/>
      <c r="AD14" s="262"/>
      <c r="AE14" s="262"/>
      <c r="AF14" s="262"/>
      <c r="AG14" s="262"/>
      <c r="AH14" s="262"/>
      <c r="AI14" s="262"/>
      <c r="AJ14" s="262"/>
      <c r="AK14" s="864"/>
      <c r="AL14" s="865"/>
      <c r="AM14" s="865"/>
      <c r="AN14" s="865"/>
      <c r="AO14" s="866"/>
      <c r="AP14" s="2"/>
      <c r="AQ14" s="55">
        <f t="shared" si="2"/>
        <v>1</v>
      </c>
    </row>
    <row r="15" spans="2:86" ht="12" customHeight="1" x14ac:dyDescent="0.15">
      <c r="B15" s="872"/>
      <c r="C15" s="877"/>
      <c r="D15" s="875"/>
      <c r="E15" s="875"/>
      <c r="F15" s="875"/>
      <c r="G15" s="875"/>
      <c r="H15" s="875"/>
      <c r="I15" s="875"/>
      <c r="J15" s="876"/>
      <c r="K15" s="248">
        <v>5</v>
      </c>
      <c r="L15" s="864"/>
      <c r="M15" s="866"/>
      <c r="N15" s="864"/>
      <c r="O15" s="866"/>
      <c r="P15" s="864"/>
      <c r="Q15" s="866"/>
      <c r="R15" s="867"/>
      <c r="S15" s="868"/>
      <c r="T15" s="869"/>
      <c r="U15" s="864"/>
      <c r="V15" s="866"/>
      <c r="W15" s="864"/>
      <c r="X15" s="866"/>
      <c r="Y15" s="249"/>
      <c r="Z15" s="249"/>
      <c r="AA15" s="249"/>
      <c r="AB15" s="249"/>
      <c r="AC15" s="262"/>
      <c r="AD15" s="262"/>
      <c r="AE15" s="262"/>
      <c r="AF15" s="262"/>
      <c r="AG15" s="262"/>
      <c r="AH15" s="262"/>
      <c r="AI15" s="262"/>
      <c r="AJ15" s="262"/>
      <c r="AK15" s="864"/>
      <c r="AL15" s="865"/>
      <c r="AM15" s="865"/>
      <c r="AN15" s="865"/>
      <c r="AO15" s="866"/>
      <c r="AP15" s="2"/>
      <c r="AQ15" s="55">
        <f t="shared" si="2"/>
        <v>1</v>
      </c>
    </row>
    <row r="16" spans="2:86" ht="12" customHeight="1" x14ac:dyDescent="0.15">
      <c r="B16" s="872"/>
      <c r="C16" s="877"/>
      <c r="D16" s="875"/>
      <c r="E16" s="875"/>
      <c r="F16" s="875"/>
      <c r="G16" s="875"/>
      <c r="H16" s="875"/>
      <c r="I16" s="875"/>
      <c r="J16" s="876"/>
      <c r="K16" s="248">
        <v>6</v>
      </c>
      <c r="L16" s="864"/>
      <c r="M16" s="866"/>
      <c r="N16" s="864"/>
      <c r="O16" s="866"/>
      <c r="P16" s="864"/>
      <c r="Q16" s="866"/>
      <c r="R16" s="867"/>
      <c r="S16" s="868"/>
      <c r="T16" s="869"/>
      <c r="U16" s="864"/>
      <c r="V16" s="866"/>
      <c r="W16" s="864"/>
      <c r="X16" s="866"/>
      <c r="Y16" s="249"/>
      <c r="Z16" s="249"/>
      <c r="AA16" s="249"/>
      <c r="AB16" s="249"/>
      <c r="AC16" s="262"/>
      <c r="AD16" s="262"/>
      <c r="AE16" s="262"/>
      <c r="AF16" s="262"/>
      <c r="AG16" s="262"/>
      <c r="AH16" s="262"/>
      <c r="AI16" s="262"/>
      <c r="AJ16" s="262"/>
      <c r="AK16" s="864"/>
      <c r="AL16" s="865"/>
      <c r="AM16" s="865"/>
      <c r="AN16" s="865"/>
      <c r="AO16" s="866"/>
      <c r="AP16" s="2"/>
      <c r="AQ16" s="55">
        <f t="shared" si="2"/>
        <v>1</v>
      </c>
    </row>
    <row r="17" spans="2:46" ht="12" customHeight="1" x14ac:dyDescent="0.15">
      <c r="B17" s="872"/>
      <c r="C17" s="877"/>
      <c r="D17" s="875"/>
      <c r="E17" s="875"/>
      <c r="F17" s="875"/>
      <c r="G17" s="875"/>
      <c r="H17" s="875"/>
      <c r="I17" s="875"/>
      <c r="J17" s="876"/>
      <c r="K17" s="248">
        <v>7</v>
      </c>
      <c r="L17" s="864"/>
      <c r="M17" s="866"/>
      <c r="N17" s="864"/>
      <c r="O17" s="866"/>
      <c r="P17" s="864"/>
      <c r="Q17" s="866"/>
      <c r="R17" s="867"/>
      <c r="S17" s="868"/>
      <c r="T17" s="869"/>
      <c r="U17" s="864"/>
      <c r="V17" s="866"/>
      <c r="W17" s="864"/>
      <c r="X17" s="866"/>
      <c r="Y17" s="249"/>
      <c r="Z17" s="249"/>
      <c r="AA17" s="249"/>
      <c r="AB17" s="249"/>
      <c r="AC17" s="262"/>
      <c r="AD17" s="262"/>
      <c r="AE17" s="262"/>
      <c r="AF17" s="262"/>
      <c r="AG17" s="262"/>
      <c r="AH17" s="262"/>
      <c r="AI17" s="262"/>
      <c r="AJ17" s="262"/>
      <c r="AK17" s="864"/>
      <c r="AL17" s="865"/>
      <c r="AM17" s="865"/>
      <c r="AN17" s="865"/>
      <c r="AO17" s="866"/>
      <c r="AP17" s="2"/>
      <c r="AQ17" s="55">
        <f t="shared" si="2"/>
        <v>1</v>
      </c>
    </row>
    <row r="18" spans="2:46" ht="12" customHeight="1" x14ac:dyDescent="0.15">
      <c r="B18" s="872"/>
      <c r="C18" s="877"/>
      <c r="D18" s="875"/>
      <c r="E18" s="875"/>
      <c r="F18" s="875"/>
      <c r="G18" s="875"/>
      <c r="H18" s="875"/>
      <c r="I18" s="875"/>
      <c r="J18" s="876"/>
      <c r="K18" s="248">
        <v>8</v>
      </c>
      <c r="L18" s="864"/>
      <c r="M18" s="866"/>
      <c r="N18" s="864"/>
      <c r="O18" s="866"/>
      <c r="P18" s="864"/>
      <c r="Q18" s="866"/>
      <c r="R18" s="867"/>
      <c r="S18" s="868"/>
      <c r="T18" s="869"/>
      <c r="U18" s="864"/>
      <c r="V18" s="866"/>
      <c r="W18" s="864"/>
      <c r="X18" s="866"/>
      <c r="Y18" s="249"/>
      <c r="Z18" s="249"/>
      <c r="AA18" s="249"/>
      <c r="AB18" s="249"/>
      <c r="AC18" s="262"/>
      <c r="AD18" s="262"/>
      <c r="AE18" s="262"/>
      <c r="AF18" s="262"/>
      <c r="AG18" s="262"/>
      <c r="AH18" s="262"/>
      <c r="AI18" s="262"/>
      <c r="AJ18" s="262"/>
      <c r="AK18" s="864"/>
      <c r="AL18" s="865"/>
      <c r="AM18" s="865"/>
      <c r="AN18" s="865"/>
      <c r="AO18" s="866"/>
      <c r="AP18" s="2"/>
      <c r="AQ18" s="55">
        <f t="shared" si="2"/>
        <v>1</v>
      </c>
    </row>
    <row r="19" spans="2:46" ht="12" customHeight="1" x14ac:dyDescent="0.15">
      <c r="B19" s="872"/>
      <c r="C19" s="877"/>
      <c r="D19" s="875"/>
      <c r="E19" s="875"/>
      <c r="F19" s="875"/>
      <c r="G19" s="875"/>
      <c r="H19" s="875"/>
      <c r="I19" s="875"/>
      <c r="J19" s="876"/>
      <c r="K19" s="248">
        <v>9</v>
      </c>
      <c r="L19" s="864"/>
      <c r="M19" s="866"/>
      <c r="N19" s="864"/>
      <c r="O19" s="866"/>
      <c r="P19" s="864"/>
      <c r="Q19" s="866"/>
      <c r="R19" s="867"/>
      <c r="S19" s="868"/>
      <c r="T19" s="869"/>
      <c r="U19" s="864"/>
      <c r="V19" s="866"/>
      <c r="W19" s="864"/>
      <c r="X19" s="866"/>
      <c r="Y19" s="249"/>
      <c r="Z19" s="249"/>
      <c r="AA19" s="249"/>
      <c r="AB19" s="249"/>
      <c r="AC19" s="262"/>
      <c r="AD19" s="262"/>
      <c r="AE19" s="262"/>
      <c r="AF19" s="262"/>
      <c r="AG19" s="262"/>
      <c r="AH19" s="262"/>
      <c r="AI19" s="262"/>
      <c r="AJ19" s="262"/>
      <c r="AK19" s="864"/>
      <c r="AL19" s="865"/>
      <c r="AM19" s="865"/>
      <c r="AN19" s="865"/>
      <c r="AO19" s="866"/>
      <c r="AP19" s="2"/>
      <c r="AQ19" s="55">
        <f t="shared" si="2"/>
        <v>1</v>
      </c>
    </row>
    <row r="20" spans="2:46" ht="12" customHeight="1" x14ac:dyDescent="0.15">
      <c r="B20" s="872"/>
      <c r="C20" s="877"/>
      <c r="D20" s="875"/>
      <c r="E20" s="875"/>
      <c r="F20" s="875"/>
      <c r="G20" s="875"/>
      <c r="H20" s="875"/>
      <c r="I20" s="875"/>
      <c r="J20" s="876"/>
      <c r="K20" s="248">
        <v>10</v>
      </c>
      <c r="L20" s="864"/>
      <c r="M20" s="866"/>
      <c r="N20" s="864"/>
      <c r="O20" s="866"/>
      <c r="P20" s="864"/>
      <c r="Q20" s="866"/>
      <c r="R20" s="867"/>
      <c r="S20" s="868"/>
      <c r="T20" s="869"/>
      <c r="U20" s="864"/>
      <c r="V20" s="866"/>
      <c r="W20" s="864"/>
      <c r="X20" s="866"/>
      <c r="Y20" s="249"/>
      <c r="Z20" s="249"/>
      <c r="AA20" s="249"/>
      <c r="AB20" s="249"/>
      <c r="AC20" s="262"/>
      <c r="AD20" s="262"/>
      <c r="AE20" s="262"/>
      <c r="AF20" s="262"/>
      <c r="AG20" s="262"/>
      <c r="AH20" s="262"/>
      <c r="AI20" s="262"/>
      <c r="AJ20" s="262"/>
      <c r="AK20" s="864"/>
      <c r="AL20" s="865"/>
      <c r="AM20" s="865"/>
      <c r="AN20" s="865"/>
      <c r="AO20" s="866"/>
      <c r="AP20" s="2"/>
      <c r="AQ20" s="55">
        <f t="shared" si="2"/>
        <v>1</v>
      </c>
    </row>
    <row r="21" spans="2:46" ht="12" customHeight="1" x14ac:dyDescent="0.15">
      <c r="B21" s="872"/>
      <c r="C21" s="877"/>
      <c r="D21" s="875"/>
      <c r="E21" s="875"/>
      <c r="F21" s="875"/>
      <c r="G21" s="875"/>
      <c r="H21" s="875"/>
      <c r="I21" s="875"/>
      <c r="J21" s="876"/>
      <c r="K21" s="248">
        <v>11</v>
      </c>
      <c r="L21" s="864"/>
      <c r="M21" s="866"/>
      <c r="N21" s="864"/>
      <c r="O21" s="866"/>
      <c r="P21" s="864"/>
      <c r="Q21" s="866"/>
      <c r="R21" s="867"/>
      <c r="S21" s="868"/>
      <c r="T21" s="869"/>
      <c r="U21" s="864"/>
      <c r="V21" s="866"/>
      <c r="W21" s="864"/>
      <c r="X21" s="866"/>
      <c r="Y21" s="249"/>
      <c r="Z21" s="249"/>
      <c r="AA21" s="249"/>
      <c r="AB21" s="249"/>
      <c r="AC21" s="262"/>
      <c r="AD21" s="262"/>
      <c r="AE21" s="262"/>
      <c r="AF21" s="262"/>
      <c r="AG21" s="262"/>
      <c r="AH21" s="262"/>
      <c r="AI21" s="262"/>
      <c r="AJ21" s="262"/>
      <c r="AK21" s="864"/>
      <c r="AL21" s="865"/>
      <c r="AM21" s="865"/>
      <c r="AN21" s="865"/>
      <c r="AO21" s="866"/>
      <c r="AP21" s="2"/>
      <c r="AQ21" s="55">
        <f t="shared" si="2"/>
        <v>1</v>
      </c>
    </row>
    <row r="22" spans="2:46" ht="12" customHeight="1" x14ac:dyDescent="0.15">
      <c r="B22" s="872"/>
      <c r="C22" s="877"/>
      <c r="D22" s="875"/>
      <c r="E22" s="875"/>
      <c r="F22" s="875"/>
      <c r="G22" s="875"/>
      <c r="H22" s="875"/>
      <c r="I22" s="875"/>
      <c r="J22" s="876"/>
      <c r="K22" s="248">
        <v>12</v>
      </c>
      <c r="L22" s="864"/>
      <c r="M22" s="866"/>
      <c r="N22" s="864"/>
      <c r="O22" s="866"/>
      <c r="P22" s="864"/>
      <c r="Q22" s="866"/>
      <c r="R22" s="867"/>
      <c r="S22" s="868"/>
      <c r="T22" s="869"/>
      <c r="U22" s="864"/>
      <c r="V22" s="866"/>
      <c r="W22" s="864"/>
      <c r="X22" s="866"/>
      <c r="Y22" s="249"/>
      <c r="Z22" s="249"/>
      <c r="AA22" s="249"/>
      <c r="AB22" s="249"/>
      <c r="AC22" s="262"/>
      <c r="AD22" s="262"/>
      <c r="AE22" s="262"/>
      <c r="AF22" s="262"/>
      <c r="AG22" s="262"/>
      <c r="AH22" s="262"/>
      <c r="AI22" s="262"/>
      <c r="AJ22" s="262"/>
      <c r="AK22" s="864"/>
      <c r="AL22" s="865"/>
      <c r="AM22" s="865"/>
      <c r="AN22" s="865"/>
      <c r="AO22" s="866"/>
      <c r="AP22" s="2"/>
      <c r="AQ22" s="55">
        <f t="shared" si="2"/>
        <v>1</v>
      </c>
    </row>
    <row r="23" spans="2:46" ht="12" customHeight="1" x14ac:dyDescent="0.15">
      <c r="B23" s="872"/>
      <c r="C23" s="877"/>
      <c r="D23" s="875"/>
      <c r="E23" s="875"/>
      <c r="F23" s="875"/>
      <c r="G23" s="875"/>
      <c r="H23" s="875"/>
      <c r="I23" s="875"/>
      <c r="J23" s="876"/>
      <c r="K23" s="248">
        <v>13</v>
      </c>
      <c r="L23" s="864"/>
      <c r="M23" s="866"/>
      <c r="N23" s="864"/>
      <c r="O23" s="866"/>
      <c r="P23" s="864"/>
      <c r="Q23" s="866"/>
      <c r="R23" s="867"/>
      <c r="S23" s="868"/>
      <c r="T23" s="869"/>
      <c r="U23" s="864"/>
      <c r="V23" s="866"/>
      <c r="W23" s="864"/>
      <c r="X23" s="866"/>
      <c r="Y23" s="249"/>
      <c r="Z23" s="249"/>
      <c r="AA23" s="249"/>
      <c r="AB23" s="249"/>
      <c r="AC23" s="262"/>
      <c r="AD23" s="262"/>
      <c r="AE23" s="262"/>
      <c r="AF23" s="262"/>
      <c r="AG23" s="262"/>
      <c r="AH23" s="262"/>
      <c r="AI23" s="262"/>
      <c r="AJ23" s="262"/>
      <c r="AK23" s="864"/>
      <c r="AL23" s="865"/>
      <c r="AM23" s="865"/>
      <c r="AN23" s="865"/>
      <c r="AO23" s="866"/>
      <c r="AP23" s="2"/>
      <c r="AQ23" s="55">
        <f t="shared" si="2"/>
        <v>1</v>
      </c>
    </row>
    <row r="24" spans="2:46" ht="12" customHeight="1" x14ac:dyDescent="0.15">
      <c r="B24" s="872"/>
      <c r="C24" s="877"/>
      <c r="D24" s="875"/>
      <c r="E24" s="875"/>
      <c r="F24" s="875"/>
      <c r="G24" s="875"/>
      <c r="H24" s="875"/>
      <c r="I24" s="875"/>
      <c r="J24" s="876"/>
      <c r="K24" s="248">
        <v>14</v>
      </c>
      <c r="L24" s="864"/>
      <c r="M24" s="866"/>
      <c r="N24" s="864"/>
      <c r="O24" s="866"/>
      <c r="P24" s="864"/>
      <c r="Q24" s="866"/>
      <c r="R24" s="867"/>
      <c r="S24" s="868"/>
      <c r="T24" s="869"/>
      <c r="U24" s="864"/>
      <c r="V24" s="866"/>
      <c r="W24" s="864"/>
      <c r="X24" s="866"/>
      <c r="Y24" s="249"/>
      <c r="Z24" s="249"/>
      <c r="AA24" s="249"/>
      <c r="AB24" s="249"/>
      <c r="AC24" s="262"/>
      <c r="AD24" s="262"/>
      <c r="AE24" s="262"/>
      <c r="AF24" s="262"/>
      <c r="AG24" s="262"/>
      <c r="AH24" s="262"/>
      <c r="AI24" s="262"/>
      <c r="AJ24" s="262"/>
      <c r="AK24" s="864"/>
      <c r="AL24" s="865"/>
      <c r="AM24" s="865"/>
      <c r="AN24" s="865"/>
      <c r="AO24" s="866"/>
      <c r="AP24" s="2"/>
      <c r="AQ24" s="55">
        <f t="shared" si="2"/>
        <v>1</v>
      </c>
    </row>
    <row r="25" spans="2:46" ht="12" customHeight="1" x14ac:dyDescent="0.15">
      <c r="B25" s="872"/>
      <c r="C25" s="877"/>
      <c r="D25" s="875"/>
      <c r="E25" s="875"/>
      <c r="F25" s="875"/>
      <c r="G25" s="875"/>
      <c r="H25" s="875"/>
      <c r="I25" s="875"/>
      <c r="J25" s="876"/>
      <c r="K25" s="248">
        <v>15</v>
      </c>
      <c r="L25" s="864"/>
      <c r="M25" s="866"/>
      <c r="N25" s="864"/>
      <c r="O25" s="866"/>
      <c r="P25" s="864"/>
      <c r="Q25" s="866"/>
      <c r="R25" s="867"/>
      <c r="S25" s="868"/>
      <c r="T25" s="869"/>
      <c r="U25" s="864"/>
      <c r="V25" s="866"/>
      <c r="W25" s="864"/>
      <c r="X25" s="866"/>
      <c r="Y25" s="249"/>
      <c r="Z25" s="249"/>
      <c r="AA25" s="249"/>
      <c r="AB25" s="249"/>
      <c r="AC25" s="262"/>
      <c r="AD25" s="262"/>
      <c r="AE25" s="262"/>
      <c r="AF25" s="262"/>
      <c r="AG25" s="262"/>
      <c r="AH25" s="262"/>
      <c r="AI25" s="262"/>
      <c r="AJ25" s="262"/>
      <c r="AK25" s="864"/>
      <c r="AL25" s="865"/>
      <c r="AM25" s="865"/>
      <c r="AN25" s="865"/>
      <c r="AO25" s="866"/>
      <c r="AP25" s="2"/>
      <c r="AQ25" s="55">
        <f t="shared" si="2"/>
        <v>1</v>
      </c>
    </row>
    <row r="26" spans="2:46" ht="12" customHeight="1" x14ac:dyDescent="0.15">
      <c r="B26" s="872"/>
      <c r="C26" s="877"/>
      <c r="D26" s="875"/>
      <c r="E26" s="875"/>
      <c r="F26" s="875"/>
      <c r="G26" s="875"/>
      <c r="H26" s="875"/>
      <c r="I26" s="875"/>
      <c r="J26" s="876"/>
      <c r="K26" s="248">
        <v>16</v>
      </c>
      <c r="L26" s="864"/>
      <c r="M26" s="866"/>
      <c r="N26" s="864"/>
      <c r="O26" s="866"/>
      <c r="P26" s="864"/>
      <c r="Q26" s="866"/>
      <c r="R26" s="867"/>
      <c r="S26" s="868"/>
      <c r="T26" s="869"/>
      <c r="U26" s="864"/>
      <c r="V26" s="866"/>
      <c r="W26" s="864"/>
      <c r="X26" s="866"/>
      <c r="Y26" s="249"/>
      <c r="Z26" s="249"/>
      <c r="AA26" s="249"/>
      <c r="AB26" s="249"/>
      <c r="AC26" s="262"/>
      <c r="AD26" s="262"/>
      <c r="AE26" s="262"/>
      <c r="AF26" s="262"/>
      <c r="AG26" s="262"/>
      <c r="AH26" s="262"/>
      <c r="AI26" s="262"/>
      <c r="AJ26" s="262"/>
      <c r="AK26" s="864"/>
      <c r="AL26" s="865"/>
      <c r="AM26" s="865"/>
      <c r="AN26" s="865"/>
      <c r="AO26" s="866"/>
      <c r="AP26" s="2"/>
      <c r="AQ26" s="55">
        <f t="shared" si="2"/>
        <v>1</v>
      </c>
    </row>
    <row r="27" spans="2:46" ht="12" customHeight="1" x14ac:dyDescent="0.15">
      <c r="B27" s="872"/>
      <c r="C27" s="877"/>
      <c r="D27" s="875"/>
      <c r="E27" s="875"/>
      <c r="F27" s="875"/>
      <c r="G27" s="875"/>
      <c r="H27" s="875"/>
      <c r="I27" s="875"/>
      <c r="J27" s="876"/>
      <c r="K27" s="248">
        <v>17</v>
      </c>
      <c r="L27" s="864"/>
      <c r="M27" s="866"/>
      <c r="N27" s="864"/>
      <c r="O27" s="866"/>
      <c r="P27" s="864"/>
      <c r="Q27" s="866"/>
      <c r="R27" s="867"/>
      <c r="S27" s="868"/>
      <c r="T27" s="869"/>
      <c r="U27" s="864"/>
      <c r="V27" s="866"/>
      <c r="W27" s="864"/>
      <c r="X27" s="866"/>
      <c r="Y27" s="249"/>
      <c r="Z27" s="249"/>
      <c r="AA27" s="249"/>
      <c r="AB27" s="249"/>
      <c r="AC27" s="262"/>
      <c r="AD27" s="262"/>
      <c r="AE27" s="262"/>
      <c r="AF27" s="262"/>
      <c r="AG27" s="262"/>
      <c r="AH27" s="262"/>
      <c r="AI27" s="262"/>
      <c r="AJ27" s="262"/>
      <c r="AK27" s="864"/>
      <c r="AL27" s="865"/>
      <c r="AM27" s="865"/>
      <c r="AN27" s="865"/>
      <c r="AO27" s="866"/>
      <c r="AP27" s="2"/>
      <c r="AQ27" s="55">
        <f t="shared" si="2"/>
        <v>1</v>
      </c>
    </row>
    <row r="28" spans="2:46" ht="12" customHeight="1" x14ac:dyDescent="0.15">
      <c r="B28" s="872"/>
      <c r="C28" s="877"/>
      <c r="D28" s="875"/>
      <c r="E28" s="875"/>
      <c r="F28" s="875"/>
      <c r="G28" s="875"/>
      <c r="H28" s="875"/>
      <c r="I28" s="875"/>
      <c r="J28" s="876"/>
      <c r="K28" s="248">
        <v>18</v>
      </c>
      <c r="L28" s="864"/>
      <c r="M28" s="866"/>
      <c r="N28" s="864"/>
      <c r="O28" s="866"/>
      <c r="P28" s="864"/>
      <c r="Q28" s="866"/>
      <c r="R28" s="867"/>
      <c r="S28" s="868"/>
      <c r="T28" s="869"/>
      <c r="U28" s="864"/>
      <c r="V28" s="866"/>
      <c r="W28" s="864"/>
      <c r="X28" s="866"/>
      <c r="Y28" s="249"/>
      <c r="Z28" s="249"/>
      <c r="AA28" s="249"/>
      <c r="AB28" s="249"/>
      <c r="AC28" s="262"/>
      <c r="AD28" s="262"/>
      <c r="AE28" s="262"/>
      <c r="AF28" s="262"/>
      <c r="AG28" s="262"/>
      <c r="AH28" s="262"/>
      <c r="AI28" s="262"/>
      <c r="AJ28" s="262"/>
      <c r="AK28" s="864"/>
      <c r="AL28" s="865"/>
      <c r="AM28" s="865"/>
      <c r="AN28" s="865"/>
      <c r="AO28" s="866"/>
      <c r="AP28" s="2"/>
      <c r="AQ28" s="55">
        <f t="shared" si="2"/>
        <v>1</v>
      </c>
    </row>
    <row r="29" spans="2:46" ht="12" customHeight="1" x14ac:dyDescent="0.15">
      <c r="B29" s="872"/>
      <c r="C29" s="877"/>
      <c r="D29" s="875"/>
      <c r="E29" s="875"/>
      <c r="F29" s="875"/>
      <c r="G29" s="875"/>
      <c r="H29" s="875"/>
      <c r="I29" s="875"/>
      <c r="J29" s="876"/>
      <c r="K29" s="248">
        <v>19</v>
      </c>
      <c r="L29" s="864"/>
      <c r="M29" s="866"/>
      <c r="N29" s="864"/>
      <c r="O29" s="866"/>
      <c r="P29" s="864"/>
      <c r="Q29" s="866"/>
      <c r="R29" s="867"/>
      <c r="S29" s="868"/>
      <c r="T29" s="869"/>
      <c r="U29" s="864"/>
      <c r="V29" s="866"/>
      <c r="W29" s="864"/>
      <c r="X29" s="866"/>
      <c r="Y29" s="249"/>
      <c r="Z29" s="249"/>
      <c r="AA29" s="249"/>
      <c r="AB29" s="249"/>
      <c r="AC29" s="262"/>
      <c r="AD29" s="262"/>
      <c r="AE29" s="262"/>
      <c r="AF29" s="262"/>
      <c r="AG29" s="262"/>
      <c r="AH29" s="262"/>
      <c r="AI29" s="262"/>
      <c r="AJ29" s="262"/>
      <c r="AK29" s="864"/>
      <c r="AL29" s="865"/>
      <c r="AM29" s="865"/>
      <c r="AN29" s="865"/>
      <c r="AO29" s="866"/>
      <c r="AP29" s="2"/>
      <c r="AQ29" s="55">
        <f t="shared" si="2"/>
        <v>1</v>
      </c>
    </row>
    <row r="30" spans="2:46" ht="12" customHeight="1" x14ac:dyDescent="0.15">
      <c r="B30" s="872"/>
      <c r="C30" s="877"/>
      <c r="D30" s="875"/>
      <c r="E30" s="875"/>
      <c r="F30" s="875"/>
      <c r="G30" s="875"/>
      <c r="H30" s="875"/>
      <c r="I30" s="875"/>
      <c r="J30" s="876"/>
      <c r="K30" s="248">
        <v>20</v>
      </c>
      <c r="L30" s="864"/>
      <c r="M30" s="866"/>
      <c r="N30" s="864"/>
      <c r="O30" s="866"/>
      <c r="P30" s="864"/>
      <c r="Q30" s="866"/>
      <c r="R30" s="867"/>
      <c r="S30" s="868"/>
      <c r="T30" s="869"/>
      <c r="U30" s="864"/>
      <c r="V30" s="866"/>
      <c r="W30" s="864"/>
      <c r="X30" s="866"/>
      <c r="Y30" s="249"/>
      <c r="Z30" s="249"/>
      <c r="AA30" s="249"/>
      <c r="AB30" s="249"/>
      <c r="AC30" s="262"/>
      <c r="AD30" s="262"/>
      <c r="AE30" s="262"/>
      <c r="AF30" s="262"/>
      <c r="AG30" s="262"/>
      <c r="AH30" s="262"/>
      <c r="AI30" s="262"/>
      <c r="AJ30" s="262"/>
      <c r="AK30" s="864"/>
      <c r="AL30" s="865"/>
      <c r="AM30" s="865"/>
      <c r="AN30" s="865"/>
      <c r="AO30" s="866"/>
      <c r="AP30" s="2"/>
      <c r="AQ30" s="55">
        <f t="shared" si="2"/>
        <v>1</v>
      </c>
    </row>
    <row r="31" spans="2:46" ht="12" customHeight="1" x14ac:dyDescent="0.15">
      <c r="B31" s="872"/>
      <c r="C31" s="877"/>
      <c r="D31" s="875"/>
      <c r="E31" s="875"/>
      <c r="F31" s="875"/>
      <c r="G31" s="875"/>
      <c r="H31" s="875"/>
      <c r="I31" s="875"/>
      <c r="J31" s="876"/>
      <c r="K31" s="248">
        <v>21</v>
      </c>
      <c r="L31" s="864"/>
      <c r="M31" s="866"/>
      <c r="N31" s="864"/>
      <c r="O31" s="866"/>
      <c r="P31" s="864"/>
      <c r="Q31" s="866"/>
      <c r="R31" s="867"/>
      <c r="S31" s="868"/>
      <c r="T31" s="869"/>
      <c r="U31" s="864"/>
      <c r="V31" s="866"/>
      <c r="W31" s="864"/>
      <c r="X31" s="866"/>
      <c r="Y31" s="249"/>
      <c r="Z31" s="249"/>
      <c r="AA31" s="249"/>
      <c r="AB31" s="249"/>
      <c r="AC31" s="262"/>
      <c r="AD31" s="262"/>
      <c r="AE31" s="262"/>
      <c r="AF31" s="262"/>
      <c r="AG31" s="262"/>
      <c r="AH31" s="262"/>
      <c r="AI31" s="262"/>
      <c r="AJ31" s="262"/>
      <c r="AK31" s="864"/>
      <c r="AL31" s="865"/>
      <c r="AM31" s="865"/>
      <c r="AN31" s="865"/>
      <c r="AO31" s="866"/>
      <c r="AP31" s="2"/>
      <c r="AQ31" s="55">
        <f t="shared" si="2"/>
        <v>1</v>
      </c>
    </row>
    <row r="32" spans="2:46" ht="12" customHeight="1" x14ac:dyDescent="0.15">
      <c r="B32" s="872"/>
      <c r="C32" s="877"/>
      <c r="D32" s="875"/>
      <c r="E32" s="875"/>
      <c r="F32" s="875"/>
      <c r="G32" s="875"/>
      <c r="H32" s="875"/>
      <c r="I32" s="875"/>
      <c r="J32" s="876"/>
      <c r="K32" s="248">
        <v>22</v>
      </c>
      <c r="L32" s="864"/>
      <c r="M32" s="866"/>
      <c r="N32" s="864"/>
      <c r="O32" s="866"/>
      <c r="P32" s="864"/>
      <c r="Q32" s="866"/>
      <c r="R32" s="867"/>
      <c r="S32" s="868"/>
      <c r="T32" s="869"/>
      <c r="U32" s="864"/>
      <c r="V32" s="866"/>
      <c r="W32" s="864"/>
      <c r="X32" s="866"/>
      <c r="Y32" s="249"/>
      <c r="Z32" s="249"/>
      <c r="AA32" s="249"/>
      <c r="AB32" s="249"/>
      <c r="AC32" s="262"/>
      <c r="AD32" s="262"/>
      <c r="AE32" s="262"/>
      <c r="AF32" s="262"/>
      <c r="AG32" s="262"/>
      <c r="AH32" s="262"/>
      <c r="AI32" s="262"/>
      <c r="AJ32" s="262"/>
      <c r="AK32" s="864"/>
      <c r="AL32" s="865"/>
      <c r="AM32" s="865"/>
      <c r="AN32" s="865"/>
      <c r="AO32" s="866"/>
      <c r="AP32" s="2"/>
      <c r="AQ32" s="55">
        <f t="shared" si="2"/>
        <v>1</v>
      </c>
      <c r="AS32" s="243"/>
      <c r="AT32" s="243"/>
    </row>
    <row r="33" spans="2:86" ht="12" customHeight="1" x14ac:dyDescent="0.15">
      <c r="B33" s="872"/>
      <c r="C33" s="877"/>
      <c r="D33" s="875"/>
      <c r="E33" s="875"/>
      <c r="F33" s="875"/>
      <c r="G33" s="875"/>
      <c r="H33" s="875"/>
      <c r="I33" s="875"/>
      <c r="J33" s="876"/>
      <c r="K33" s="248">
        <v>23</v>
      </c>
      <c r="L33" s="864"/>
      <c r="M33" s="866"/>
      <c r="N33" s="864"/>
      <c r="O33" s="866"/>
      <c r="P33" s="864"/>
      <c r="Q33" s="866"/>
      <c r="R33" s="867"/>
      <c r="S33" s="868"/>
      <c r="T33" s="869"/>
      <c r="U33" s="864"/>
      <c r="V33" s="866"/>
      <c r="W33" s="864"/>
      <c r="X33" s="866"/>
      <c r="Y33" s="249"/>
      <c r="Z33" s="249"/>
      <c r="AA33" s="249"/>
      <c r="AB33" s="249"/>
      <c r="AC33" s="262"/>
      <c r="AD33" s="262"/>
      <c r="AE33" s="262"/>
      <c r="AF33" s="262"/>
      <c r="AG33" s="262"/>
      <c r="AH33" s="262"/>
      <c r="AI33" s="262"/>
      <c r="AJ33" s="262"/>
      <c r="AK33" s="864"/>
      <c r="AL33" s="865"/>
      <c r="AM33" s="865"/>
      <c r="AN33" s="865"/>
      <c r="AO33" s="866"/>
      <c r="AP33" s="2"/>
      <c r="AQ33" s="55">
        <f t="shared" si="2"/>
        <v>1</v>
      </c>
      <c r="AS33" s="149"/>
      <c r="AT33" s="149"/>
    </row>
    <row r="34" spans="2:86" ht="12" customHeight="1" x14ac:dyDescent="0.15">
      <c r="B34" s="872"/>
      <c r="C34" s="877"/>
      <c r="D34" s="875"/>
      <c r="E34" s="875"/>
      <c r="F34" s="875"/>
      <c r="G34" s="875"/>
      <c r="H34" s="875"/>
      <c r="I34" s="875"/>
      <c r="J34" s="876"/>
      <c r="K34" s="248">
        <v>24</v>
      </c>
      <c r="L34" s="864"/>
      <c r="M34" s="866"/>
      <c r="N34" s="864"/>
      <c r="O34" s="866"/>
      <c r="P34" s="864"/>
      <c r="Q34" s="866"/>
      <c r="R34" s="867"/>
      <c r="S34" s="868"/>
      <c r="T34" s="869"/>
      <c r="U34" s="864"/>
      <c r="V34" s="866"/>
      <c r="W34" s="864"/>
      <c r="X34" s="866"/>
      <c r="Y34" s="249"/>
      <c r="Z34" s="249"/>
      <c r="AA34" s="249"/>
      <c r="AB34" s="249"/>
      <c r="AC34" s="262"/>
      <c r="AD34" s="262"/>
      <c r="AE34" s="262"/>
      <c r="AF34" s="262"/>
      <c r="AG34" s="262"/>
      <c r="AH34" s="262"/>
      <c r="AI34" s="262"/>
      <c r="AJ34" s="262"/>
      <c r="AK34" s="864"/>
      <c r="AL34" s="865"/>
      <c r="AM34" s="865"/>
      <c r="AN34" s="865"/>
      <c r="AO34" s="866"/>
      <c r="AP34" s="2"/>
      <c r="AQ34" s="55">
        <f t="shared" si="2"/>
        <v>1</v>
      </c>
      <c r="AS34" s="150"/>
      <c r="AT34" s="150"/>
    </row>
    <row r="35" spans="2:86" ht="12" customHeight="1" x14ac:dyDescent="0.15">
      <c r="B35" s="872"/>
      <c r="C35" s="877"/>
      <c r="D35" s="875"/>
      <c r="E35" s="875"/>
      <c r="F35" s="875"/>
      <c r="G35" s="875"/>
      <c r="H35" s="875"/>
      <c r="I35" s="875"/>
      <c r="J35" s="876"/>
      <c r="K35" s="848" t="s">
        <v>322</v>
      </c>
      <c r="L35" s="850" t="s">
        <v>323</v>
      </c>
      <c r="M35" s="850"/>
      <c r="N35" s="850"/>
      <c r="O35" s="850"/>
      <c r="P35" s="850"/>
      <c r="Q35" s="850"/>
      <c r="R35" s="850"/>
      <c r="S35" s="850"/>
      <c r="T35" s="850"/>
      <c r="U35" s="850"/>
      <c r="V35" s="850"/>
      <c r="W35" s="850"/>
      <c r="X35" s="850"/>
      <c r="Y35" s="851" t="s">
        <v>324</v>
      </c>
      <c r="Z35" s="852"/>
      <c r="AA35" s="852"/>
      <c r="AB35" s="853"/>
      <c r="AC35" s="263">
        <f t="shared" ref="AC35:AJ35" si="3">SUM(AC11:AC34)</f>
        <v>0</v>
      </c>
      <c r="AD35" s="263">
        <f t="shared" si="3"/>
        <v>0</v>
      </c>
      <c r="AE35" s="263">
        <f>SUM(AE11:AE34)</f>
        <v>0</v>
      </c>
      <c r="AF35" s="263">
        <f t="shared" si="3"/>
        <v>0</v>
      </c>
      <c r="AG35" s="263">
        <f t="shared" si="3"/>
        <v>0</v>
      </c>
      <c r="AH35" s="263">
        <f t="shared" si="3"/>
        <v>0</v>
      </c>
      <c r="AI35" s="263">
        <f t="shared" si="3"/>
        <v>0</v>
      </c>
      <c r="AJ35" s="264">
        <f t="shared" si="3"/>
        <v>0</v>
      </c>
      <c r="AK35" s="850" t="s">
        <v>325</v>
      </c>
      <c r="AL35" s="850"/>
      <c r="AM35" s="854" t="str">
        <f>IF(Y37+AC37+AG37&gt;0,"Ⅳ",IF(Z37+AD37+AH37&gt;0,"Ⅲ",IF(AA37+AB37+AE37+AF37+AI37+AJ37&gt;0,"Ⅱ","Ⅰ")))</f>
        <v>Ⅰ</v>
      </c>
      <c r="AN35" s="854"/>
      <c r="AO35" s="854"/>
      <c r="AP35" s="2"/>
    </row>
    <row r="36" spans="2:86" ht="12" customHeight="1" x14ac:dyDescent="0.15">
      <c r="B36" s="872"/>
      <c r="C36" s="877"/>
      <c r="D36" s="875"/>
      <c r="E36" s="875"/>
      <c r="F36" s="875"/>
      <c r="G36" s="875"/>
      <c r="H36" s="875"/>
      <c r="I36" s="875"/>
      <c r="J36" s="876"/>
      <c r="K36" s="849"/>
      <c r="L36" s="855" t="s">
        <v>326</v>
      </c>
      <c r="M36" s="856"/>
      <c r="N36" s="857"/>
      <c r="O36" s="855" t="s">
        <v>327</v>
      </c>
      <c r="P36" s="856"/>
      <c r="Q36" s="856"/>
      <c r="R36" s="856"/>
      <c r="S36" s="856"/>
      <c r="T36" s="856"/>
      <c r="U36" s="856"/>
      <c r="V36" s="856"/>
      <c r="W36" s="856"/>
      <c r="X36" s="857"/>
      <c r="Y36" s="50" t="s">
        <v>177</v>
      </c>
      <c r="Z36" s="46" t="s">
        <v>176</v>
      </c>
      <c r="AA36" s="46" t="s">
        <v>320</v>
      </c>
      <c r="AB36" s="46" t="s">
        <v>321</v>
      </c>
      <c r="AC36" s="265" t="s">
        <v>177</v>
      </c>
      <c r="AD36" s="265" t="s">
        <v>176</v>
      </c>
      <c r="AE36" s="265" t="s">
        <v>320</v>
      </c>
      <c r="AF36" s="265" t="s">
        <v>321</v>
      </c>
      <c r="AG36" s="265" t="s">
        <v>177</v>
      </c>
      <c r="AH36" s="265" t="s">
        <v>176</v>
      </c>
      <c r="AI36" s="265" t="s">
        <v>320</v>
      </c>
      <c r="AJ36" s="266" t="s">
        <v>321</v>
      </c>
      <c r="AK36" s="850"/>
      <c r="AL36" s="850"/>
      <c r="AM36" s="854"/>
      <c r="AN36" s="854"/>
      <c r="AO36" s="854"/>
      <c r="AP36" s="2"/>
    </row>
    <row r="37" spans="2:86" ht="14.25" customHeight="1" x14ac:dyDescent="0.15">
      <c r="B37" s="872"/>
      <c r="C37" s="877"/>
      <c r="D37" s="875"/>
      <c r="E37" s="875"/>
      <c r="F37" s="875"/>
      <c r="G37" s="875"/>
      <c r="H37" s="875"/>
      <c r="I37" s="875"/>
      <c r="J37" s="876"/>
      <c r="K37" s="849"/>
      <c r="L37" s="858"/>
      <c r="M37" s="859"/>
      <c r="N37" s="860"/>
      <c r="O37" s="858"/>
      <c r="P37" s="859"/>
      <c r="Q37" s="859"/>
      <c r="R37" s="859"/>
      <c r="S37" s="859"/>
      <c r="T37" s="859"/>
      <c r="U37" s="859"/>
      <c r="V37" s="859"/>
      <c r="W37" s="859"/>
      <c r="X37" s="860"/>
      <c r="Y37" s="839">
        <f>IF(COUNTIF(Y11:Y34,"〇")&gt;0,1,0)</f>
        <v>0</v>
      </c>
      <c r="Z37" s="839">
        <f>IF(COUNTIF(Z11:Z34,"〇")&gt;0,1,0)</f>
        <v>0</v>
      </c>
      <c r="AA37" s="839">
        <f>IF(COUNTIF(AA11:AA34,"〇")&gt;0,1,0)</f>
        <v>0</v>
      </c>
      <c r="AB37" s="839">
        <f>IF(COUNTIF(AB11:AB34,"〇")&gt;0,1,0)</f>
        <v>0</v>
      </c>
      <c r="AC37" s="839">
        <f>COUNTA(AC11:AC34)</f>
        <v>0</v>
      </c>
      <c r="AD37" s="839">
        <f t="shared" ref="AD37:AI37" si="4">COUNTA(AD11:AD34)</f>
        <v>0</v>
      </c>
      <c r="AE37" s="839">
        <f t="shared" si="4"/>
        <v>0</v>
      </c>
      <c r="AF37" s="839">
        <f t="shared" si="4"/>
        <v>0</v>
      </c>
      <c r="AG37" s="839">
        <f t="shared" si="4"/>
        <v>0</v>
      </c>
      <c r="AH37" s="839">
        <f t="shared" si="4"/>
        <v>0</v>
      </c>
      <c r="AI37" s="839">
        <f t="shared" si="4"/>
        <v>0</v>
      </c>
      <c r="AJ37" s="839">
        <f>COUNTA(AJ11:AJ34)</f>
        <v>0</v>
      </c>
      <c r="AK37" s="850"/>
      <c r="AL37" s="850"/>
      <c r="AM37" s="854"/>
      <c r="AN37" s="854"/>
      <c r="AO37" s="854"/>
      <c r="AP37" s="2"/>
    </row>
    <row r="38" spans="2:86" ht="14.25" customHeight="1" x14ac:dyDescent="0.15">
      <c r="B38" s="872"/>
      <c r="C38" s="877"/>
      <c r="D38" s="875"/>
      <c r="E38" s="875"/>
      <c r="F38" s="875"/>
      <c r="G38" s="875"/>
      <c r="H38" s="875"/>
      <c r="I38" s="875"/>
      <c r="J38" s="876"/>
      <c r="K38" s="849"/>
      <c r="L38" s="861"/>
      <c r="M38" s="862"/>
      <c r="N38" s="863"/>
      <c r="O38" s="861"/>
      <c r="P38" s="862"/>
      <c r="Q38" s="862"/>
      <c r="R38" s="862"/>
      <c r="S38" s="862"/>
      <c r="T38" s="862"/>
      <c r="U38" s="862"/>
      <c r="V38" s="862"/>
      <c r="W38" s="862"/>
      <c r="X38" s="863"/>
      <c r="Y38" s="839"/>
      <c r="Z38" s="839"/>
      <c r="AA38" s="839"/>
      <c r="AB38" s="839"/>
      <c r="AC38" s="839"/>
      <c r="AD38" s="839"/>
      <c r="AE38" s="839"/>
      <c r="AF38" s="839"/>
      <c r="AG38" s="839"/>
      <c r="AH38" s="839"/>
      <c r="AI38" s="839"/>
      <c r="AJ38" s="839"/>
      <c r="AK38" s="850"/>
      <c r="AL38" s="850"/>
      <c r="AM38" s="854"/>
      <c r="AN38" s="854"/>
      <c r="AO38" s="854"/>
      <c r="AP38" s="2"/>
    </row>
    <row r="39" spans="2:86" ht="12" customHeight="1" x14ac:dyDescent="0.15">
      <c r="B39" s="872"/>
      <c r="C39" s="877"/>
      <c r="D39" s="875"/>
      <c r="E39" s="875"/>
      <c r="F39" s="875"/>
      <c r="G39" s="875"/>
      <c r="H39" s="875"/>
      <c r="I39" s="875"/>
      <c r="J39" s="875"/>
      <c r="K39" s="840" t="s">
        <v>328</v>
      </c>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3"/>
      <c r="AL39" s="843"/>
      <c r="AM39" s="843"/>
      <c r="AN39" s="843"/>
      <c r="AO39" s="844"/>
      <c r="AP39" s="2"/>
    </row>
    <row r="40" spans="2:86" ht="12" customHeight="1" x14ac:dyDescent="0.15">
      <c r="B40" s="872"/>
      <c r="C40" s="877"/>
      <c r="D40" s="875"/>
      <c r="E40" s="875"/>
      <c r="F40" s="875"/>
      <c r="G40" s="875"/>
      <c r="H40" s="875"/>
      <c r="I40" s="875"/>
      <c r="J40" s="875"/>
      <c r="K40" s="841"/>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2"/>
    </row>
    <row r="41" spans="2:86" ht="12" customHeight="1" x14ac:dyDescent="0.15">
      <c r="B41" s="872"/>
      <c r="C41" s="877"/>
      <c r="D41" s="875"/>
      <c r="E41" s="875"/>
      <c r="F41" s="875"/>
      <c r="G41" s="875"/>
      <c r="H41" s="875"/>
      <c r="I41" s="875"/>
      <c r="J41" s="875"/>
      <c r="K41" s="841"/>
      <c r="L41" s="843"/>
      <c r="M41" s="843"/>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2"/>
    </row>
    <row r="42" spans="2:86" ht="12" customHeight="1" x14ac:dyDescent="0.15">
      <c r="B42" s="872"/>
      <c r="C42" s="877"/>
      <c r="D42" s="875"/>
      <c r="E42" s="875"/>
      <c r="F42" s="875"/>
      <c r="G42" s="875"/>
      <c r="H42" s="875"/>
      <c r="I42" s="875"/>
      <c r="J42" s="875"/>
      <c r="K42" s="841"/>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6"/>
      <c r="AP42" s="40"/>
      <c r="CD42" s="2"/>
      <c r="CE42" s="2"/>
      <c r="CF42" s="2"/>
      <c r="CG42" s="2"/>
      <c r="CH42" s="2"/>
    </row>
    <row r="43" spans="2:86" ht="12" customHeight="1" x14ac:dyDescent="0.15">
      <c r="B43" s="872"/>
      <c r="C43" s="877"/>
      <c r="D43" s="875"/>
      <c r="E43" s="875"/>
      <c r="F43" s="875"/>
      <c r="G43" s="875"/>
      <c r="H43" s="875"/>
      <c r="I43" s="875"/>
      <c r="J43" s="876"/>
      <c r="K43" s="847" t="s">
        <v>329</v>
      </c>
      <c r="L43" s="847"/>
      <c r="M43" s="847"/>
      <c r="N43" s="847"/>
      <c r="O43" s="847"/>
      <c r="P43" s="847"/>
      <c r="Q43" s="847"/>
      <c r="R43" s="847"/>
      <c r="S43" s="847"/>
      <c r="T43" s="847"/>
      <c r="U43" s="847"/>
      <c r="V43" s="847"/>
      <c r="W43" s="847"/>
      <c r="X43" s="847"/>
      <c r="Y43" s="847"/>
      <c r="Z43" s="847"/>
      <c r="AA43" s="847"/>
      <c r="AB43" s="847"/>
      <c r="AC43" s="847"/>
      <c r="AD43" s="847"/>
      <c r="AE43" s="847"/>
      <c r="AF43" s="847"/>
      <c r="AG43" s="847"/>
      <c r="AH43" s="847"/>
      <c r="AI43" s="847"/>
      <c r="AJ43" s="847"/>
      <c r="AK43" s="847"/>
      <c r="AL43" s="847"/>
      <c r="AM43" s="847"/>
      <c r="AN43" s="847"/>
      <c r="AO43" s="847"/>
      <c r="AP43" s="40"/>
      <c r="CD43" s="2"/>
      <c r="CE43" s="2"/>
      <c r="CF43" s="2"/>
      <c r="CG43" s="2"/>
      <c r="CH43" s="2"/>
    </row>
    <row r="44" spans="2:86" ht="12" customHeight="1" x14ac:dyDescent="0.15">
      <c r="B44" s="872"/>
      <c r="C44" s="877"/>
      <c r="D44" s="875"/>
      <c r="E44" s="875"/>
      <c r="F44" s="875"/>
      <c r="G44" s="875"/>
      <c r="H44" s="875"/>
      <c r="I44" s="875"/>
      <c r="J44" s="876"/>
      <c r="K44" s="833" t="s">
        <v>330</v>
      </c>
      <c r="L44" s="834"/>
      <c r="M44" s="834"/>
      <c r="N44" s="834"/>
      <c r="O44" s="834"/>
      <c r="P44" s="834"/>
      <c r="Q44" s="834"/>
      <c r="R44" s="834"/>
      <c r="S44" s="834"/>
      <c r="T44" s="834"/>
      <c r="U44" s="834"/>
      <c r="V44" s="834"/>
      <c r="W44" s="834"/>
      <c r="X44" s="834"/>
      <c r="Y44" s="834"/>
      <c r="Z44" s="834"/>
      <c r="AA44" s="834"/>
      <c r="AB44" s="834"/>
      <c r="AC44" s="834"/>
      <c r="AD44" s="834"/>
      <c r="AE44" s="834"/>
      <c r="AF44" s="834"/>
      <c r="AG44" s="834"/>
      <c r="AH44" s="834"/>
      <c r="AI44" s="834"/>
      <c r="AJ44" s="834"/>
      <c r="AK44" s="834"/>
      <c r="AL44" s="834"/>
      <c r="AM44" s="834"/>
      <c r="AN44" s="834"/>
      <c r="AO44" s="835"/>
      <c r="AP44" s="40"/>
      <c r="CD44" s="2"/>
      <c r="CE44" s="2"/>
      <c r="CF44" s="2"/>
      <c r="CG44" s="2"/>
      <c r="CH44" s="2"/>
    </row>
    <row r="45" spans="2:86" ht="12" customHeight="1" x14ac:dyDescent="0.15">
      <c r="B45" s="485"/>
      <c r="C45" s="878"/>
      <c r="D45" s="879"/>
      <c r="E45" s="879"/>
      <c r="F45" s="879"/>
      <c r="G45" s="879"/>
      <c r="H45" s="879"/>
      <c r="I45" s="879"/>
      <c r="J45" s="880"/>
      <c r="K45" s="836" t="s">
        <v>331</v>
      </c>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8"/>
      <c r="AP45" s="40"/>
      <c r="CD45" s="2"/>
      <c r="CE45" s="2"/>
      <c r="CF45" s="2"/>
      <c r="CG45" s="2"/>
      <c r="CH45" s="2"/>
    </row>
    <row r="46" spans="2:86" ht="12" customHeight="1" x14ac:dyDescent="0.2">
      <c r="B46" s="4" t="s">
        <v>332</v>
      </c>
      <c r="C46" s="237"/>
      <c r="D46" s="237"/>
      <c r="E46" s="237"/>
      <c r="F46" s="237"/>
      <c r="G46" s="237"/>
      <c r="H46" s="237"/>
      <c r="I46" s="237"/>
      <c r="J46" s="237"/>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34">
    <cfRule type="expression" dxfId="6" priority="2">
      <formula>$AQ11=2</formula>
    </cfRule>
  </conditionalFormatting>
  <conditionalFormatting sqref="Y11:AF34">
    <cfRule type="expression" dxfId="5" priority="1">
      <formula>$AQ11=3</formula>
    </cfRule>
  </conditionalFormatting>
  <conditionalFormatting sqref="AC11:AJ34">
    <cfRule type="expression" dxfId="4" priority="3">
      <formula>$AQ11=1</formula>
    </cfRule>
  </conditionalFormatting>
  <conditionalFormatting sqref="AG11:AJ34">
    <cfRule type="expression" dxfId="3" priority="4">
      <formula>$AQ11=2</formula>
    </cfRule>
  </conditionalFormatting>
  <dataValidations count="2">
    <dataValidation type="list" allowBlank="1" showInputMessage="1" showErrorMessage="1" sqref="Y11:AB34" xr:uid="{0F9DF5A4-BFFB-405A-BD9D-9A151477AC10}">
      <formula1>"〇,"</formula1>
    </dataValidation>
    <dataValidation type="list" allowBlank="1" showInputMessage="1" showErrorMessage="1" sqref="N11:O34" xr:uid="{01EB2062-6FF1-4BB6-A05B-2DFC0612C6D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0F63D20-69B0-4429-B316-A96538F233A7}">
          <x14:formula1>
            <xm:f>'(参考)リスト'!$B$16:$B$21</xm:f>
          </x14:formula1>
          <xm:sqref>L11:M34</xm:sqref>
        </x14:dataValidation>
        <x14:dataValidation type="list" allowBlank="1" showInputMessage="1" showErrorMessage="1" xr:uid="{4EB2A658-956F-4ED2-85FD-4414454A9A5E}">
          <x14:formula1>
            <xm:f>'(参考)リスト'!$E$16:$E$27</xm:f>
          </x14:formula1>
          <xm:sqref>R11:T34</xm:sqref>
        </x14:dataValidation>
        <x14:dataValidation type="list" allowBlank="1" showInputMessage="1" showErrorMessage="1" xr:uid="{830D7BD6-E2BB-49FB-9C4A-0BA47156798B}">
          <x14:formula1>
            <xm:f>'(参考)リスト'!$D$16:$D$18</xm:f>
          </x14:formula1>
          <xm:sqref>P11:Q34</xm:sqref>
        </x14:dataValidation>
        <x14:dataValidation type="list" allowBlank="1" showInputMessage="1" showErrorMessage="1" xr:uid="{F90F5386-0B40-4D9D-9BF9-28503F043A2F}">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heetViews>
  <sheetFormatPr defaultColWidth="8.875" defaultRowHeight="13.5" x14ac:dyDescent="0.15"/>
  <cols>
    <col min="1" max="1" width="1.875" style="33" customWidth="1"/>
    <col min="2" max="60" width="2.125" style="103" customWidth="1"/>
    <col min="61" max="61" width="0.625" style="103" customWidth="1"/>
    <col min="62" max="62" width="2.125" style="103" customWidth="1"/>
    <col min="63" max="63" width="1" style="103" customWidth="1"/>
    <col min="64" max="65" width="2.125" style="103" customWidth="1"/>
    <col min="66" max="16384" width="8.875" style="33"/>
  </cols>
  <sheetData>
    <row r="2" spans="2:63" s="104" customFormat="1" ht="14.25" customHeight="1" x14ac:dyDescent="0.15">
      <c r="B2" s="105" t="s">
        <v>340</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row>
    <row r="3" spans="2:63" s="107" customFormat="1" ht="17.25" customHeight="1" x14ac:dyDescent="0.15">
      <c r="B3" s="921" t="s">
        <v>2</v>
      </c>
      <c r="C3" s="922"/>
      <c r="D3" s="922"/>
      <c r="E3" s="923"/>
      <c r="F3" s="964" t="s">
        <v>540</v>
      </c>
      <c r="G3" s="965"/>
      <c r="H3" s="965"/>
      <c r="I3" s="965"/>
      <c r="J3" s="965"/>
      <c r="K3" s="965"/>
      <c r="L3" s="965"/>
      <c r="M3" s="965"/>
      <c r="N3" s="965"/>
      <c r="O3" s="965"/>
      <c r="P3" s="965"/>
      <c r="Q3" s="965"/>
      <c r="R3" s="965"/>
      <c r="S3" s="965"/>
      <c r="T3" s="966"/>
      <c r="U3" s="953" t="s">
        <v>341</v>
      </c>
      <c r="V3" s="954"/>
      <c r="W3" s="954"/>
      <c r="X3" s="938"/>
      <c r="Y3" s="938"/>
      <c r="Z3" s="937" t="s">
        <v>526</v>
      </c>
      <c r="AA3" s="938"/>
      <c r="AB3" s="938"/>
      <c r="AC3" s="938"/>
      <c r="AD3" s="938"/>
      <c r="AE3" s="938"/>
      <c r="AF3" s="938"/>
      <c r="AG3" s="938"/>
      <c r="AH3" s="939"/>
      <c r="AI3" s="940" t="s">
        <v>191</v>
      </c>
      <c r="AJ3" s="941"/>
      <c r="AK3" s="941"/>
      <c r="AL3" s="941"/>
      <c r="AM3" s="941"/>
      <c r="AN3" s="942"/>
      <c r="AO3" s="955" t="s">
        <v>530</v>
      </c>
      <c r="AP3" s="956"/>
      <c r="AQ3" s="956"/>
      <c r="AR3" s="956"/>
      <c r="AS3" s="956"/>
      <c r="AT3" s="956"/>
      <c r="AU3" s="956"/>
      <c r="AV3" s="957"/>
      <c r="AW3" s="921" t="s">
        <v>192</v>
      </c>
      <c r="AX3" s="922"/>
      <c r="AY3" s="922"/>
      <c r="AZ3" s="922"/>
      <c r="BA3" s="922"/>
      <c r="BB3" s="923"/>
      <c r="BC3" s="947">
        <v>45944</v>
      </c>
      <c r="BD3" s="948"/>
      <c r="BE3" s="948"/>
      <c r="BF3" s="948"/>
      <c r="BG3" s="948"/>
      <c r="BH3" s="948"/>
      <c r="BI3" s="948"/>
      <c r="BJ3" s="948"/>
      <c r="BK3" s="949"/>
    </row>
    <row r="4" spans="2:63" s="107" customFormat="1" ht="17.25" customHeight="1" x14ac:dyDescent="0.15">
      <c r="B4" s="930" t="s">
        <v>342</v>
      </c>
      <c r="C4" s="931"/>
      <c r="D4" s="931"/>
      <c r="E4" s="932"/>
      <c r="F4" s="933" t="s">
        <v>524</v>
      </c>
      <c r="G4" s="934"/>
      <c r="H4" s="934"/>
      <c r="I4" s="934"/>
      <c r="J4" s="934"/>
      <c r="K4" s="934"/>
      <c r="L4" s="934"/>
      <c r="M4" s="934"/>
      <c r="N4" s="934"/>
      <c r="O4" s="934"/>
      <c r="P4" s="934"/>
      <c r="Q4" s="934"/>
      <c r="R4" s="934"/>
      <c r="S4" s="934"/>
      <c r="T4" s="935"/>
      <c r="U4" s="953" t="s">
        <v>343</v>
      </c>
      <c r="V4" s="954"/>
      <c r="W4" s="954"/>
      <c r="X4" s="938"/>
      <c r="Y4" s="938"/>
      <c r="Z4" s="937" t="s">
        <v>528</v>
      </c>
      <c r="AA4" s="938"/>
      <c r="AB4" s="938"/>
      <c r="AC4" s="938"/>
      <c r="AD4" s="938"/>
      <c r="AE4" s="938"/>
      <c r="AF4" s="938"/>
      <c r="AG4" s="938"/>
      <c r="AH4" s="939"/>
      <c r="AI4" s="943"/>
      <c r="AJ4" s="944"/>
      <c r="AK4" s="944"/>
      <c r="AL4" s="944"/>
      <c r="AM4" s="944"/>
      <c r="AN4" s="945"/>
      <c r="AO4" s="958" t="s">
        <v>532</v>
      </c>
      <c r="AP4" s="959"/>
      <c r="AQ4" s="959"/>
      <c r="AR4" s="959"/>
      <c r="AS4" s="959"/>
      <c r="AT4" s="959"/>
      <c r="AU4" s="959"/>
      <c r="AV4" s="960"/>
      <c r="AW4" s="930"/>
      <c r="AX4" s="931"/>
      <c r="AY4" s="931"/>
      <c r="AZ4" s="931"/>
      <c r="BA4" s="931"/>
      <c r="BB4" s="932"/>
      <c r="BC4" s="950"/>
      <c r="BD4" s="951"/>
      <c r="BE4" s="951"/>
      <c r="BF4" s="951"/>
      <c r="BG4" s="951"/>
      <c r="BH4" s="951"/>
      <c r="BI4" s="951"/>
      <c r="BJ4" s="951"/>
      <c r="BK4" s="952"/>
    </row>
    <row r="5" spans="2:63" ht="42.75" customHeight="1" x14ac:dyDescent="0.15">
      <c r="B5" s="972" t="s">
        <v>253</v>
      </c>
      <c r="C5" s="969"/>
      <c r="D5" s="969"/>
      <c r="E5" s="969"/>
      <c r="F5" s="969"/>
      <c r="G5" s="970"/>
      <c r="H5" s="968" t="s">
        <v>228</v>
      </c>
      <c r="I5" s="969"/>
      <c r="J5" s="969"/>
      <c r="K5" s="969"/>
      <c r="L5" s="969"/>
      <c r="M5" s="969"/>
      <c r="N5" s="969"/>
      <c r="O5" s="970"/>
      <c r="P5" s="971" t="s">
        <v>344</v>
      </c>
      <c r="Q5" s="882"/>
      <c r="R5" s="882"/>
      <c r="S5" s="882"/>
      <c r="T5" s="882"/>
      <c r="U5" s="882"/>
      <c r="V5" s="882"/>
      <c r="W5" s="882"/>
      <c r="X5" s="882"/>
      <c r="Y5" s="882"/>
      <c r="Z5" s="882"/>
      <c r="AA5" s="882"/>
      <c r="AB5" s="882"/>
      <c r="AC5" s="882"/>
      <c r="AD5" s="882"/>
      <c r="AE5" s="882"/>
      <c r="AF5" s="882"/>
      <c r="AG5" s="882"/>
      <c r="AH5" s="882"/>
      <c r="AI5" s="882"/>
      <c r="AJ5" s="882"/>
      <c r="AK5" s="882"/>
      <c r="AL5" s="882"/>
      <c r="AM5" s="882"/>
      <c r="AN5" s="971" t="s">
        <v>345</v>
      </c>
      <c r="AO5" s="882"/>
      <c r="AP5" s="882"/>
      <c r="AQ5" s="882"/>
      <c r="AR5" s="882"/>
      <c r="AS5" s="882"/>
      <c r="AT5" s="882"/>
      <c r="AU5" s="882"/>
      <c r="AV5" s="882"/>
      <c r="AW5" s="882"/>
      <c r="AX5" s="882"/>
      <c r="AY5" s="882"/>
      <c r="AZ5" s="882"/>
      <c r="BA5" s="882"/>
      <c r="BB5" s="882"/>
      <c r="BC5" s="882"/>
      <c r="BD5" s="882"/>
      <c r="BE5" s="882"/>
      <c r="BF5" s="882"/>
      <c r="BG5" s="882"/>
      <c r="BH5" s="882"/>
      <c r="BI5" s="882"/>
      <c r="BJ5" s="882"/>
      <c r="BK5" s="883"/>
    </row>
    <row r="6" spans="2:63" ht="29.25" customHeight="1" x14ac:dyDescent="0.15">
      <c r="B6" s="967"/>
      <c r="C6" s="658"/>
      <c r="D6" s="658"/>
      <c r="E6" s="658"/>
      <c r="F6" s="658"/>
      <c r="G6" s="659"/>
      <c r="H6" s="936"/>
      <c r="I6" s="936"/>
      <c r="J6" s="936"/>
      <c r="K6" s="936"/>
      <c r="L6" s="936"/>
      <c r="M6" s="936"/>
      <c r="N6" s="936"/>
      <c r="O6" s="936"/>
      <c r="P6" s="919"/>
      <c r="Q6" s="920"/>
      <c r="R6" s="920"/>
      <c r="S6" s="920"/>
      <c r="T6" s="920"/>
      <c r="U6" s="920"/>
      <c r="V6" s="920"/>
      <c r="W6" s="920"/>
      <c r="X6" s="920"/>
      <c r="Y6" s="920"/>
      <c r="Z6" s="920"/>
      <c r="AA6" s="920"/>
      <c r="AB6" s="920"/>
      <c r="AC6" s="920"/>
      <c r="AD6" s="920"/>
      <c r="AE6" s="920"/>
      <c r="AF6" s="920"/>
      <c r="AG6" s="920"/>
      <c r="AH6" s="920"/>
      <c r="AI6" s="920"/>
      <c r="AJ6" s="920"/>
      <c r="AK6" s="920"/>
      <c r="AL6" s="920"/>
      <c r="AM6" s="920"/>
      <c r="AN6" s="961"/>
      <c r="AO6" s="962"/>
      <c r="AP6" s="962"/>
      <c r="AQ6" s="962"/>
      <c r="AR6" s="962"/>
      <c r="AS6" s="962"/>
      <c r="AT6" s="962"/>
      <c r="AU6" s="962"/>
      <c r="AV6" s="962"/>
      <c r="AW6" s="962"/>
      <c r="AX6" s="962"/>
      <c r="AY6" s="962"/>
      <c r="AZ6" s="962"/>
      <c r="BA6" s="962"/>
      <c r="BB6" s="962"/>
      <c r="BC6" s="962"/>
      <c r="BD6" s="962"/>
      <c r="BE6" s="962"/>
      <c r="BF6" s="962"/>
      <c r="BG6" s="962"/>
      <c r="BH6" s="962"/>
      <c r="BI6" s="962"/>
      <c r="BJ6" s="962"/>
      <c r="BK6" s="963"/>
    </row>
    <row r="7" spans="2:63" ht="29.25" customHeight="1" x14ac:dyDescent="0.15">
      <c r="B7" s="967"/>
      <c r="C7" s="658"/>
      <c r="D7" s="658"/>
      <c r="E7" s="658"/>
      <c r="F7" s="658"/>
      <c r="G7" s="659"/>
      <c r="H7" s="936"/>
      <c r="I7" s="936"/>
      <c r="J7" s="936"/>
      <c r="K7" s="936"/>
      <c r="L7" s="936"/>
      <c r="M7" s="936"/>
      <c r="N7" s="936"/>
      <c r="O7" s="936"/>
      <c r="P7" s="919"/>
      <c r="Q7" s="920"/>
      <c r="R7" s="920"/>
      <c r="S7" s="920"/>
      <c r="T7" s="920"/>
      <c r="U7" s="920"/>
      <c r="V7" s="920"/>
      <c r="W7" s="920"/>
      <c r="X7" s="920"/>
      <c r="Y7" s="920"/>
      <c r="Z7" s="920"/>
      <c r="AA7" s="920"/>
      <c r="AB7" s="920"/>
      <c r="AC7" s="920"/>
      <c r="AD7" s="920"/>
      <c r="AE7" s="920"/>
      <c r="AF7" s="920"/>
      <c r="AG7" s="920"/>
      <c r="AH7" s="920"/>
      <c r="AI7" s="920"/>
      <c r="AJ7" s="920"/>
      <c r="AK7" s="920"/>
      <c r="AL7" s="920"/>
      <c r="AM7" s="920"/>
      <c r="AN7" s="961"/>
      <c r="AO7" s="962"/>
      <c r="AP7" s="962"/>
      <c r="AQ7" s="962"/>
      <c r="AR7" s="962"/>
      <c r="AS7" s="962"/>
      <c r="AT7" s="962"/>
      <c r="AU7" s="962"/>
      <c r="AV7" s="962"/>
      <c r="AW7" s="962"/>
      <c r="AX7" s="962"/>
      <c r="AY7" s="962"/>
      <c r="AZ7" s="962"/>
      <c r="BA7" s="962"/>
      <c r="BB7" s="962"/>
      <c r="BC7" s="962"/>
      <c r="BD7" s="962"/>
      <c r="BE7" s="962"/>
      <c r="BF7" s="962"/>
      <c r="BG7" s="962"/>
      <c r="BH7" s="962"/>
      <c r="BI7" s="962"/>
      <c r="BJ7" s="962"/>
      <c r="BK7" s="963"/>
    </row>
    <row r="8" spans="2:63" ht="29.25" customHeight="1" x14ac:dyDescent="0.15">
      <c r="B8" s="924"/>
      <c r="C8" s="925"/>
      <c r="D8" s="925"/>
      <c r="E8" s="925"/>
      <c r="F8" s="925"/>
      <c r="G8" s="926"/>
      <c r="H8" s="927"/>
      <c r="I8" s="927"/>
      <c r="J8" s="927"/>
      <c r="K8" s="927"/>
      <c r="L8" s="927"/>
      <c r="M8" s="927"/>
      <c r="N8" s="927"/>
      <c r="O8" s="927"/>
      <c r="P8" s="928"/>
      <c r="Q8" s="929"/>
      <c r="R8" s="929"/>
      <c r="S8" s="929"/>
      <c r="T8" s="929"/>
      <c r="U8" s="929"/>
      <c r="V8" s="929"/>
      <c r="W8" s="929"/>
      <c r="X8" s="929"/>
      <c r="Y8" s="929"/>
      <c r="Z8" s="929"/>
      <c r="AA8" s="929"/>
      <c r="AB8" s="929"/>
      <c r="AC8" s="929"/>
      <c r="AD8" s="929"/>
      <c r="AE8" s="929"/>
      <c r="AF8" s="929"/>
      <c r="AG8" s="929"/>
      <c r="AH8" s="929"/>
      <c r="AI8" s="929"/>
      <c r="AJ8" s="929"/>
      <c r="AK8" s="929"/>
      <c r="AL8" s="929"/>
      <c r="AM8" s="929"/>
      <c r="AN8" s="928"/>
      <c r="AO8" s="929"/>
      <c r="AP8" s="929"/>
      <c r="AQ8" s="929"/>
      <c r="AR8" s="929"/>
      <c r="AS8" s="929"/>
      <c r="AT8" s="929"/>
      <c r="AU8" s="929"/>
      <c r="AV8" s="929"/>
      <c r="AW8" s="929"/>
      <c r="AX8" s="929"/>
      <c r="AY8" s="929"/>
      <c r="AZ8" s="929"/>
      <c r="BA8" s="929"/>
      <c r="BB8" s="929"/>
      <c r="BC8" s="929"/>
      <c r="BD8" s="929"/>
      <c r="BE8" s="929"/>
      <c r="BF8" s="929"/>
      <c r="BG8" s="929"/>
      <c r="BH8" s="929"/>
      <c r="BI8" s="929"/>
      <c r="BJ8" s="929"/>
      <c r="BK8" s="946"/>
    </row>
    <row r="9" spans="2:63" ht="29.25" customHeight="1" x14ac:dyDescent="0.15">
      <c r="B9" s="924"/>
      <c r="C9" s="925"/>
      <c r="D9" s="925"/>
      <c r="E9" s="925"/>
      <c r="F9" s="925"/>
      <c r="G9" s="926"/>
      <c r="H9" s="927"/>
      <c r="I9" s="927"/>
      <c r="J9" s="927"/>
      <c r="K9" s="927"/>
      <c r="L9" s="927"/>
      <c r="M9" s="927"/>
      <c r="N9" s="927"/>
      <c r="O9" s="927"/>
      <c r="P9" s="928"/>
      <c r="Q9" s="929"/>
      <c r="R9" s="929"/>
      <c r="S9" s="929"/>
      <c r="T9" s="929"/>
      <c r="U9" s="929"/>
      <c r="V9" s="929"/>
      <c r="W9" s="929"/>
      <c r="X9" s="929"/>
      <c r="Y9" s="929"/>
      <c r="Z9" s="929"/>
      <c r="AA9" s="929"/>
      <c r="AB9" s="929"/>
      <c r="AC9" s="929"/>
      <c r="AD9" s="929"/>
      <c r="AE9" s="929"/>
      <c r="AF9" s="929"/>
      <c r="AG9" s="929"/>
      <c r="AH9" s="929"/>
      <c r="AI9" s="929"/>
      <c r="AJ9" s="929"/>
      <c r="AK9" s="929"/>
      <c r="AL9" s="929"/>
      <c r="AM9" s="929"/>
      <c r="AN9" s="928"/>
      <c r="AO9" s="929"/>
      <c r="AP9" s="929"/>
      <c r="AQ9" s="929"/>
      <c r="AR9" s="929"/>
      <c r="AS9" s="929"/>
      <c r="AT9" s="929"/>
      <c r="AU9" s="929"/>
      <c r="AV9" s="929"/>
      <c r="AW9" s="929"/>
      <c r="AX9" s="929"/>
      <c r="AY9" s="929"/>
      <c r="AZ9" s="929"/>
      <c r="BA9" s="929"/>
      <c r="BB9" s="929"/>
      <c r="BC9" s="929"/>
      <c r="BD9" s="929"/>
      <c r="BE9" s="929"/>
      <c r="BF9" s="929"/>
      <c r="BG9" s="929"/>
      <c r="BH9" s="929"/>
      <c r="BI9" s="929"/>
      <c r="BJ9" s="929"/>
      <c r="BK9" s="946"/>
    </row>
    <row r="10" spans="2:63" ht="29.25" customHeight="1" x14ac:dyDescent="0.15">
      <c r="B10" s="924"/>
      <c r="C10" s="925"/>
      <c r="D10" s="925"/>
      <c r="E10" s="925"/>
      <c r="F10" s="925"/>
      <c r="G10" s="926"/>
      <c r="H10" s="927"/>
      <c r="I10" s="927"/>
      <c r="J10" s="927"/>
      <c r="K10" s="927"/>
      <c r="L10" s="927"/>
      <c r="M10" s="927"/>
      <c r="N10" s="927"/>
      <c r="O10" s="927"/>
      <c r="P10" s="928"/>
      <c r="Q10" s="929"/>
      <c r="R10" s="929"/>
      <c r="S10" s="929"/>
      <c r="T10" s="929"/>
      <c r="U10" s="929"/>
      <c r="V10" s="929"/>
      <c r="W10" s="929"/>
      <c r="X10" s="929"/>
      <c r="Y10" s="929"/>
      <c r="Z10" s="929"/>
      <c r="AA10" s="929"/>
      <c r="AB10" s="929"/>
      <c r="AC10" s="929"/>
      <c r="AD10" s="929"/>
      <c r="AE10" s="929"/>
      <c r="AF10" s="929"/>
      <c r="AG10" s="929"/>
      <c r="AH10" s="929"/>
      <c r="AI10" s="929"/>
      <c r="AJ10" s="929"/>
      <c r="AK10" s="929"/>
      <c r="AL10" s="929"/>
      <c r="AM10" s="929"/>
      <c r="AN10" s="928"/>
      <c r="AO10" s="929"/>
      <c r="AP10" s="929"/>
      <c r="AQ10" s="929"/>
      <c r="AR10" s="929"/>
      <c r="AS10" s="929"/>
      <c r="AT10" s="929"/>
      <c r="AU10" s="929"/>
      <c r="AV10" s="929"/>
      <c r="AW10" s="929"/>
      <c r="AX10" s="929"/>
      <c r="AY10" s="929"/>
      <c r="AZ10" s="929"/>
      <c r="BA10" s="929"/>
      <c r="BB10" s="929"/>
      <c r="BC10" s="929"/>
      <c r="BD10" s="929"/>
      <c r="BE10" s="929"/>
      <c r="BF10" s="929"/>
      <c r="BG10" s="929"/>
      <c r="BH10" s="929"/>
      <c r="BI10" s="929"/>
      <c r="BJ10" s="929"/>
      <c r="BK10" s="946"/>
    </row>
    <row r="11" spans="2:63" ht="29.25" customHeight="1" x14ac:dyDescent="0.15">
      <c r="B11" s="924"/>
      <c r="C11" s="925"/>
      <c r="D11" s="925"/>
      <c r="E11" s="925"/>
      <c r="F11" s="925"/>
      <c r="G11" s="926"/>
      <c r="H11" s="927"/>
      <c r="I11" s="927"/>
      <c r="J11" s="927"/>
      <c r="K11" s="927"/>
      <c r="L11" s="927"/>
      <c r="M11" s="927"/>
      <c r="N11" s="927"/>
      <c r="O11" s="927"/>
      <c r="P11" s="928"/>
      <c r="Q11" s="929"/>
      <c r="R11" s="929"/>
      <c r="S11" s="929"/>
      <c r="T11" s="929"/>
      <c r="U11" s="929"/>
      <c r="V11" s="929"/>
      <c r="W11" s="929"/>
      <c r="X11" s="929"/>
      <c r="Y11" s="929"/>
      <c r="Z11" s="929"/>
      <c r="AA11" s="929"/>
      <c r="AB11" s="929"/>
      <c r="AC11" s="929"/>
      <c r="AD11" s="929"/>
      <c r="AE11" s="929"/>
      <c r="AF11" s="929"/>
      <c r="AG11" s="929"/>
      <c r="AH11" s="929"/>
      <c r="AI11" s="929"/>
      <c r="AJ11" s="929"/>
      <c r="AK11" s="929"/>
      <c r="AL11" s="929"/>
      <c r="AM11" s="929"/>
      <c r="AN11" s="928"/>
      <c r="AO11" s="929"/>
      <c r="AP11" s="929"/>
      <c r="AQ11" s="929"/>
      <c r="AR11" s="929"/>
      <c r="AS11" s="929"/>
      <c r="AT11" s="929"/>
      <c r="AU11" s="929"/>
      <c r="AV11" s="929"/>
      <c r="AW11" s="929"/>
      <c r="AX11" s="929"/>
      <c r="AY11" s="929"/>
      <c r="AZ11" s="929"/>
      <c r="BA11" s="929"/>
      <c r="BB11" s="929"/>
      <c r="BC11" s="929"/>
      <c r="BD11" s="929"/>
      <c r="BE11" s="929"/>
      <c r="BF11" s="929"/>
      <c r="BG11" s="929"/>
      <c r="BH11" s="929"/>
      <c r="BI11" s="929"/>
      <c r="BJ11" s="929"/>
      <c r="BK11" s="946"/>
    </row>
    <row r="12" spans="2:63" ht="29.25" customHeight="1" x14ac:dyDescent="0.15">
      <c r="B12" s="924"/>
      <c r="C12" s="925"/>
      <c r="D12" s="925"/>
      <c r="E12" s="925"/>
      <c r="F12" s="925"/>
      <c r="G12" s="926"/>
      <c r="H12" s="927"/>
      <c r="I12" s="927"/>
      <c r="J12" s="927"/>
      <c r="K12" s="927"/>
      <c r="L12" s="927"/>
      <c r="M12" s="927"/>
      <c r="N12" s="927"/>
      <c r="O12" s="927"/>
      <c r="P12" s="928"/>
      <c r="Q12" s="929"/>
      <c r="R12" s="929"/>
      <c r="S12" s="929"/>
      <c r="T12" s="929"/>
      <c r="U12" s="929"/>
      <c r="V12" s="929"/>
      <c r="W12" s="929"/>
      <c r="X12" s="929"/>
      <c r="Y12" s="929"/>
      <c r="Z12" s="929"/>
      <c r="AA12" s="929"/>
      <c r="AB12" s="929"/>
      <c r="AC12" s="929"/>
      <c r="AD12" s="929"/>
      <c r="AE12" s="929"/>
      <c r="AF12" s="929"/>
      <c r="AG12" s="929"/>
      <c r="AH12" s="929"/>
      <c r="AI12" s="929"/>
      <c r="AJ12" s="929"/>
      <c r="AK12" s="929"/>
      <c r="AL12" s="929"/>
      <c r="AM12" s="929"/>
      <c r="AN12" s="928"/>
      <c r="AO12" s="929"/>
      <c r="AP12" s="929"/>
      <c r="AQ12" s="929"/>
      <c r="AR12" s="929"/>
      <c r="AS12" s="929"/>
      <c r="AT12" s="929"/>
      <c r="AU12" s="929"/>
      <c r="AV12" s="929"/>
      <c r="AW12" s="929"/>
      <c r="AX12" s="929"/>
      <c r="AY12" s="929"/>
      <c r="AZ12" s="929"/>
      <c r="BA12" s="929"/>
      <c r="BB12" s="929"/>
      <c r="BC12" s="929"/>
      <c r="BD12" s="929"/>
      <c r="BE12" s="929"/>
      <c r="BF12" s="929"/>
      <c r="BG12" s="929"/>
      <c r="BH12" s="929"/>
      <c r="BI12" s="929"/>
      <c r="BJ12" s="929"/>
      <c r="BK12" s="946"/>
    </row>
    <row r="13" spans="2:63" ht="29.25" customHeight="1" x14ac:dyDescent="0.15">
      <c r="B13" s="924"/>
      <c r="C13" s="925"/>
      <c r="D13" s="925"/>
      <c r="E13" s="925"/>
      <c r="F13" s="925"/>
      <c r="G13" s="926"/>
      <c r="H13" s="927"/>
      <c r="I13" s="927"/>
      <c r="J13" s="927"/>
      <c r="K13" s="927"/>
      <c r="L13" s="927"/>
      <c r="M13" s="927"/>
      <c r="N13" s="927"/>
      <c r="O13" s="927"/>
      <c r="P13" s="928"/>
      <c r="Q13" s="929"/>
      <c r="R13" s="929"/>
      <c r="S13" s="929"/>
      <c r="T13" s="929"/>
      <c r="U13" s="929"/>
      <c r="V13" s="929"/>
      <c r="W13" s="929"/>
      <c r="X13" s="929"/>
      <c r="Y13" s="929"/>
      <c r="Z13" s="929"/>
      <c r="AA13" s="929"/>
      <c r="AB13" s="929"/>
      <c r="AC13" s="929"/>
      <c r="AD13" s="929"/>
      <c r="AE13" s="929"/>
      <c r="AF13" s="929"/>
      <c r="AG13" s="929"/>
      <c r="AH13" s="929"/>
      <c r="AI13" s="929"/>
      <c r="AJ13" s="929"/>
      <c r="AK13" s="929"/>
      <c r="AL13" s="929"/>
      <c r="AM13" s="929"/>
      <c r="AN13" s="928"/>
      <c r="AO13" s="929"/>
      <c r="AP13" s="929"/>
      <c r="AQ13" s="929"/>
      <c r="AR13" s="929"/>
      <c r="AS13" s="929"/>
      <c r="AT13" s="929"/>
      <c r="AU13" s="929"/>
      <c r="AV13" s="929"/>
      <c r="AW13" s="929"/>
      <c r="AX13" s="929"/>
      <c r="AY13" s="929"/>
      <c r="AZ13" s="929"/>
      <c r="BA13" s="929"/>
      <c r="BB13" s="929"/>
      <c r="BC13" s="929"/>
      <c r="BD13" s="929"/>
      <c r="BE13" s="929"/>
      <c r="BF13" s="929"/>
      <c r="BG13" s="929"/>
      <c r="BH13" s="929"/>
      <c r="BI13" s="929"/>
      <c r="BJ13" s="929"/>
      <c r="BK13" s="946"/>
    </row>
    <row r="14" spans="2:63" ht="29.25" customHeight="1" x14ac:dyDescent="0.15">
      <c r="B14" s="924"/>
      <c r="C14" s="925"/>
      <c r="D14" s="925"/>
      <c r="E14" s="925"/>
      <c r="F14" s="925"/>
      <c r="G14" s="926"/>
      <c r="H14" s="927"/>
      <c r="I14" s="927"/>
      <c r="J14" s="927"/>
      <c r="K14" s="927"/>
      <c r="L14" s="927"/>
      <c r="M14" s="927"/>
      <c r="N14" s="927"/>
      <c r="O14" s="927"/>
      <c r="P14" s="928"/>
      <c r="Q14" s="929"/>
      <c r="R14" s="929"/>
      <c r="S14" s="929"/>
      <c r="T14" s="929"/>
      <c r="U14" s="929"/>
      <c r="V14" s="929"/>
      <c r="W14" s="929"/>
      <c r="X14" s="929"/>
      <c r="Y14" s="929"/>
      <c r="Z14" s="929"/>
      <c r="AA14" s="929"/>
      <c r="AB14" s="929"/>
      <c r="AC14" s="929"/>
      <c r="AD14" s="929"/>
      <c r="AE14" s="929"/>
      <c r="AF14" s="929"/>
      <c r="AG14" s="929"/>
      <c r="AH14" s="929"/>
      <c r="AI14" s="929"/>
      <c r="AJ14" s="929"/>
      <c r="AK14" s="929"/>
      <c r="AL14" s="929"/>
      <c r="AM14" s="929"/>
      <c r="AN14" s="928"/>
      <c r="AO14" s="929"/>
      <c r="AP14" s="929"/>
      <c r="AQ14" s="929"/>
      <c r="AR14" s="929"/>
      <c r="AS14" s="929"/>
      <c r="AT14" s="929"/>
      <c r="AU14" s="929"/>
      <c r="AV14" s="929"/>
      <c r="AW14" s="929"/>
      <c r="AX14" s="929"/>
      <c r="AY14" s="929"/>
      <c r="AZ14" s="929"/>
      <c r="BA14" s="929"/>
      <c r="BB14" s="929"/>
      <c r="BC14" s="929"/>
      <c r="BD14" s="929"/>
      <c r="BE14" s="929"/>
      <c r="BF14" s="929"/>
      <c r="BG14" s="929"/>
      <c r="BH14" s="929"/>
      <c r="BI14" s="929"/>
      <c r="BJ14" s="929"/>
      <c r="BK14" s="946"/>
    </row>
    <row r="15" spans="2:63" ht="29.25" customHeight="1" x14ac:dyDescent="0.15">
      <c r="B15" s="924"/>
      <c r="C15" s="925"/>
      <c r="D15" s="925"/>
      <c r="E15" s="925"/>
      <c r="F15" s="925"/>
      <c r="G15" s="926"/>
      <c r="H15" s="927"/>
      <c r="I15" s="927"/>
      <c r="J15" s="927"/>
      <c r="K15" s="927"/>
      <c r="L15" s="927"/>
      <c r="M15" s="927"/>
      <c r="N15" s="927"/>
      <c r="O15" s="927"/>
      <c r="P15" s="928"/>
      <c r="Q15" s="929"/>
      <c r="R15" s="929"/>
      <c r="S15" s="929"/>
      <c r="T15" s="929"/>
      <c r="U15" s="929"/>
      <c r="V15" s="929"/>
      <c r="W15" s="929"/>
      <c r="X15" s="929"/>
      <c r="Y15" s="929"/>
      <c r="Z15" s="929"/>
      <c r="AA15" s="929"/>
      <c r="AB15" s="929"/>
      <c r="AC15" s="929"/>
      <c r="AD15" s="929"/>
      <c r="AE15" s="929"/>
      <c r="AF15" s="929"/>
      <c r="AG15" s="929"/>
      <c r="AH15" s="929"/>
      <c r="AI15" s="929"/>
      <c r="AJ15" s="929"/>
      <c r="AK15" s="929"/>
      <c r="AL15" s="929"/>
      <c r="AM15" s="929"/>
      <c r="AN15" s="928"/>
      <c r="AO15" s="929"/>
      <c r="AP15" s="929"/>
      <c r="AQ15" s="929"/>
      <c r="AR15" s="929"/>
      <c r="AS15" s="929"/>
      <c r="AT15" s="929"/>
      <c r="AU15" s="929"/>
      <c r="AV15" s="929"/>
      <c r="AW15" s="929"/>
      <c r="AX15" s="929"/>
      <c r="AY15" s="929"/>
      <c r="AZ15" s="929"/>
      <c r="BA15" s="929"/>
      <c r="BB15" s="929"/>
      <c r="BC15" s="929"/>
      <c r="BD15" s="929"/>
      <c r="BE15" s="929"/>
      <c r="BF15" s="929"/>
      <c r="BG15" s="929"/>
      <c r="BH15" s="929"/>
      <c r="BI15" s="929"/>
      <c r="BJ15" s="929"/>
      <c r="BK15" s="946"/>
    </row>
    <row r="16" spans="2:63" ht="29.25" customHeight="1" x14ac:dyDescent="0.15">
      <c r="B16" s="924"/>
      <c r="C16" s="925"/>
      <c r="D16" s="925"/>
      <c r="E16" s="925"/>
      <c r="F16" s="925"/>
      <c r="G16" s="926"/>
      <c r="H16" s="927"/>
      <c r="I16" s="927"/>
      <c r="J16" s="927"/>
      <c r="K16" s="927"/>
      <c r="L16" s="927"/>
      <c r="M16" s="927"/>
      <c r="N16" s="927"/>
      <c r="O16" s="927"/>
      <c r="P16" s="928"/>
      <c r="Q16" s="929"/>
      <c r="R16" s="929"/>
      <c r="S16" s="929"/>
      <c r="T16" s="929"/>
      <c r="U16" s="929"/>
      <c r="V16" s="929"/>
      <c r="W16" s="929"/>
      <c r="X16" s="929"/>
      <c r="Y16" s="929"/>
      <c r="Z16" s="929"/>
      <c r="AA16" s="929"/>
      <c r="AB16" s="929"/>
      <c r="AC16" s="929"/>
      <c r="AD16" s="929"/>
      <c r="AE16" s="929"/>
      <c r="AF16" s="929"/>
      <c r="AG16" s="929"/>
      <c r="AH16" s="929"/>
      <c r="AI16" s="929"/>
      <c r="AJ16" s="929"/>
      <c r="AK16" s="929"/>
      <c r="AL16" s="929"/>
      <c r="AM16" s="929"/>
      <c r="AN16" s="928"/>
      <c r="AO16" s="929"/>
      <c r="AP16" s="929"/>
      <c r="AQ16" s="929"/>
      <c r="AR16" s="929"/>
      <c r="AS16" s="929"/>
      <c r="AT16" s="929"/>
      <c r="AU16" s="929"/>
      <c r="AV16" s="929"/>
      <c r="AW16" s="929"/>
      <c r="AX16" s="929"/>
      <c r="AY16" s="929"/>
      <c r="AZ16" s="929"/>
      <c r="BA16" s="929"/>
      <c r="BB16" s="929"/>
      <c r="BC16" s="929"/>
      <c r="BD16" s="929"/>
      <c r="BE16" s="929"/>
      <c r="BF16" s="929"/>
      <c r="BG16" s="929"/>
      <c r="BH16" s="929"/>
      <c r="BI16" s="929"/>
      <c r="BJ16" s="929"/>
      <c r="BK16" s="946"/>
    </row>
    <row r="17" spans="2:63" ht="29.25" customHeight="1" x14ac:dyDescent="0.15">
      <c r="B17" s="924"/>
      <c r="C17" s="925"/>
      <c r="D17" s="925"/>
      <c r="E17" s="925"/>
      <c r="F17" s="925"/>
      <c r="G17" s="926"/>
      <c r="H17" s="927"/>
      <c r="I17" s="927"/>
      <c r="J17" s="927"/>
      <c r="K17" s="927"/>
      <c r="L17" s="927"/>
      <c r="M17" s="927"/>
      <c r="N17" s="927"/>
      <c r="O17" s="927"/>
      <c r="P17" s="928"/>
      <c r="Q17" s="929"/>
      <c r="R17" s="929"/>
      <c r="S17" s="929"/>
      <c r="T17" s="929"/>
      <c r="U17" s="929"/>
      <c r="V17" s="929"/>
      <c r="W17" s="929"/>
      <c r="X17" s="929"/>
      <c r="Y17" s="929"/>
      <c r="Z17" s="929"/>
      <c r="AA17" s="929"/>
      <c r="AB17" s="929"/>
      <c r="AC17" s="929"/>
      <c r="AD17" s="929"/>
      <c r="AE17" s="929"/>
      <c r="AF17" s="929"/>
      <c r="AG17" s="929"/>
      <c r="AH17" s="929"/>
      <c r="AI17" s="929"/>
      <c r="AJ17" s="929"/>
      <c r="AK17" s="929"/>
      <c r="AL17" s="929"/>
      <c r="AM17" s="929"/>
      <c r="AN17" s="928"/>
      <c r="AO17" s="929"/>
      <c r="AP17" s="929"/>
      <c r="AQ17" s="929"/>
      <c r="AR17" s="929"/>
      <c r="AS17" s="929"/>
      <c r="AT17" s="929"/>
      <c r="AU17" s="929"/>
      <c r="AV17" s="929"/>
      <c r="AW17" s="929"/>
      <c r="AX17" s="929"/>
      <c r="AY17" s="929"/>
      <c r="AZ17" s="929"/>
      <c r="BA17" s="929"/>
      <c r="BB17" s="929"/>
      <c r="BC17" s="929"/>
      <c r="BD17" s="929"/>
      <c r="BE17" s="929"/>
      <c r="BF17" s="929"/>
      <c r="BG17" s="929"/>
      <c r="BH17" s="929"/>
      <c r="BI17" s="929"/>
      <c r="BJ17" s="929"/>
      <c r="BK17" s="946"/>
    </row>
    <row r="18" spans="2:63" ht="29.25" customHeight="1" x14ac:dyDescent="0.15">
      <c r="B18" s="924"/>
      <c r="C18" s="925"/>
      <c r="D18" s="925"/>
      <c r="E18" s="925"/>
      <c r="F18" s="925"/>
      <c r="G18" s="926"/>
      <c r="H18" s="927"/>
      <c r="I18" s="927"/>
      <c r="J18" s="927"/>
      <c r="K18" s="927"/>
      <c r="L18" s="927"/>
      <c r="M18" s="927"/>
      <c r="N18" s="927"/>
      <c r="O18" s="927"/>
      <c r="P18" s="928"/>
      <c r="Q18" s="929"/>
      <c r="R18" s="929"/>
      <c r="S18" s="929"/>
      <c r="T18" s="929"/>
      <c r="U18" s="929"/>
      <c r="V18" s="929"/>
      <c r="W18" s="929"/>
      <c r="X18" s="929"/>
      <c r="Y18" s="929"/>
      <c r="Z18" s="929"/>
      <c r="AA18" s="929"/>
      <c r="AB18" s="929"/>
      <c r="AC18" s="929"/>
      <c r="AD18" s="929"/>
      <c r="AE18" s="929"/>
      <c r="AF18" s="929"/>
      <c r="AG18" s="929"/>
      <c r="AH18" s="929"/>
      <c r="AI18" s="929"/>
      <c r="AJ18" s="929"/>
      <c r="AK18" s="929"/>
      <c r="AL18" s="929"/>
      <c r="AM18" s="929"/>
      <c r="AN18" s="928"/>
      <c r="AO18" s="929"/>
      <c r="AP18" s="929"/>
      <c r="AQ18" s="929"/>
      <c r="AR18" s="929"/>
      <c r="AS18" s="929"/>
      <c r="AT18" s="929"/>
      <c r="AU18" s="929"/>
      <c r="AV18" s="929"/>
      <c r="AW18" s="929"/>
      <c r="AX18" s="929"/>
      <c r="AY18" s="929"/>
      <c r="AZ18" s="929"/>
      <c r="BA18" s="929"/>
      <c r="BB18" s="929"/>
      <c r="BC18" s="929"/>
      <c r="BD18" s="929"/>
      <c r="BE18" s="929"/>
      <c r="BF18" s="929"/>
      <c r="BG18" s="929"/>
      <c r="BH18" s="929"/>
      <c r="BI18" s="929"/>
      <c r="BJ18" s="929"/>
      <c r="BK18" s="946"/>
    </row>
    <row r="19" spans="2:63" ht="29.25" customHeight="1" x14ac:dyDescent="0.15">
      <c r="B19" s="924"/>
      <c r="C19" s="925"/>
      <c r="D19" s="925"/>
      <c r="E19" s="925"/>
      <c r="F19" s="925"/>
      <c r="G19" s="926"/>
      <c r="H19" s="927"/>
      <c r="I19" s="927"/>
      <c r="J19" s="927"/>
      <c r="K19" s="927"/>
      <c r="L19" s="927"/>
      <c r="M19" s="927"/>
      <c r="N19" s="927"/>
      <c r="O19" s="927"/>
      <c r="P19" s="928"/>
      <c r="Q19" s="929"/>
      <c r="R19" s="929"/>
      <c r="S19" s="929"/>
      <c r="T19" s="929"/>
      <c r="U19" s="929"/>
      <c r="V19" s="929"/>
      <c r="W19" s="929"/>
      <c r="X19" s="929"/>
      <c r="Y19" s="929"/>
      <c r="Z19" s="929"/>
      <c r="AA19" s="929"/>
      <c r="AB19" s="929"/>
      <c r="AC19" s="929"/>
      <c r="AD19" s="929"/>
      <c r="AE19" s="929"/>
      <c r="AF19" s="929"/>
      <c r="AG19" s="929"/>
      <c r="AH19" s="929"/>
      <c r="AI19" s="929"/>
      <c r="AJ19" s="929"/>
      <c r="AK19" s="929"/>
      <c r="AL19" s="929"/>
      <c r="AM19" s="929"/>
      <c r="AN19" s="928"/>
      <c r="AO19" s="929"/>
      <c r="AP19" s="929"/>
      <c r="AQ19" s="929"/>
      <c r="AR19" s="929"/>
      <c r="AS19" s="929"/>
      <c r="AT19" s="929"/>
      <c r="AU19" s="929"/>
      <c r="AV19" s="929"/>
      <c r="AW19" s="929"/>
      <c r="AX19" s="929"/>
      <c r="AY19" s="929"/>
      <c r="AZ19" s="929"/>
      <c r="BA19" s="929"/>
      <c r="BB19" s="929"/>
      <c r="BC19" s="929"/>
      <c r="BD19" s="929"/>
      <c r="BE19" s="929"/>
      <c r="BF19" s="929"/>
      <c r="BG19" s="929"/>
      <c r="BH19" s="929"/>
      <c r="BI19" s="929"/>
      <c r="BJ19" s="929"/>
      <c r="BK19" s="946"/>
    </row>
    <row r="20" spans="2:63" x14ac:dyDescent="0.15">
      <c r="B20" s="108"/>
      <c r="C20" s="108"/>
      <c r="D20" s="35" t="s">
        <v>346</v>
      </c>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row>
    <row r="21" spans="2:63" x14ac:dyDescent="0.15">
      <c r="D21" s="3" t="s">
        <v>347</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dimension ref="A1:AJ51"/>
  <sheetViews>
    <sheetView showGridLines="0" showZeros="0" view="pageBreakPreview" zoomScale="85" zoomScaleNormal="85" zoomScaleSheetLayoutView="85" workbookViewId="0">
      <selection activeCell="E13" sqref="E13"/>
    </sheetView>
  </sheetViews>
  <sheetFormatPr defaultColWidth="9" defaultRowHeight="12" x14ac:dyDescent="0.15"/>
  <cols>
    <col min="1" max="1" width="2.75" style="109" customWidth="1"/>
    <col min="2" max="3" width="5.75" style="111" customWidth="1"/>
    <col min="4" max="4" width="5.625" style="111" customWidth="1"/>
    <col min="5" max="16" width="4.75" style="109" customWidth="1"/>
    <col min="17" max="28" width="6.375" style="109" customWidth="1"/>
    <col min="29" max="29" width="4" style="109" customWidth="1"/>
    <col min="30" max="16384" width="9" style="109"/>
  </cols>
  <sheetData>
    <row r="1" spans="1:36" ht="20.25" customHeight="1" x14ac:dyDescent="0.15">
      <c r="B1" s="110" t="s">
        <v>348</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987" t="s">
        <v>349</v>
      </c>
      <c r="C2" s="987"/>
      <c r="D2" s="987"/>
      <c r="E2" s="987"/>
      <c r="F2" s="984" t="s">
        <v>540</v>
      </c>
      <c r="G2" s="984"/>
      <c r="H2" s="984"/>
      <c r="I2" s="984"/>
      <c r="J2" s="984"/>
      <c r="K2" s="984"/>
      <c r="L2" s="985" t="s">
        <v>350</v>
      </c>
      <c r="M2" s="985"/>
      <c r="N2" s="985"/>
      <c r="O2" s="984" t="s">
        <v>526</v>
      </c>
      <c r="P2" s="984"/>
      <c r="Q2" s="984"/>
      <c r="R2" s="984"/>
      <c r="S2" s="984"/>
      <c r="T2" s="980" t="s">
        <v>249</v>
      </c>
      <c r="U2" s="981"/>
      <c r="V2" s="1023" t="s">
        <v>530</v>
      </c>
      <c r="W2" s="1024"/>
      <c r="X2" s="1024"/>
      <c r="Y2" s="993" t="s">
        <v>351</v>
      </c>
      <c r="Z2" s="973">
        <v>45944</v>
      </c>
      <c r="AA2" s="974"/>
      <c r="AB2" s="975"/>
    </row>
    <row r="3" spans="1:36" ht="12" customHeight="1" x14ac:dyDescent="0.15">
      <c r="A3" s="109" t="s">
        <v>352</v>
      </c>
      <c r="B3" s="979" t="s">
        <v>353</v>
      </c>
      <c r="C3" s="979"/>
      <c r="D3" s="979"/>
      <c r="E3" s="979"/>
      <c r="F3" s="986" t="s">
        <v>524</v>
      </c>
      <c r="G3" s="986"/>
      <c r="H3" s="986"/>
      <c r="I3" s="986"/>
      <c r="J3" s="986"/>
      <c r="K3" s="986"/>
      <c r="L3" s="985" t="s">
        <v>354</v>
      </c>
      <c r="M3" s="985"/>
      <c r="N3" s="985"/>
      <c r="O3" s="1022" t="s">
        <v>528</v>
      </c>
      <c r="P3" s="1022"/>
      <c r="Q3" s="1022"/>
      <c r="R3" s="1022"/>
      <c r="S3" s="1022"/>
      <c r="T3" s="982"/>
      <c r="U3" s="983"/>
      <c r="V3" s="1025"/>
      <c r="W3" s="1026"/>
      <c r="X3" s="1026"/>
      <c r="Y3" s="994"/>
      <c r="Z3" s="976"/>
      <c r="AA3" s="977"/>
      <c r="AB3" s="978"/>
    </row>
    <row r="4" spans="1:36" ht="12" customHeight="1" x14ac:dyDescent="0.15">
      <c r="B4" s="1027"/>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13"/>
      <c r="AA4" s="61"/>
      <c r="AB4" s="114"/>
      <c r="AC4" s="62"/>
      <c r="AD4" s="243"/>
      <c r="AE4" s="243"/>
      <c r="AF4" s="243"/>
      <c r="AG4" s="243"/>
      <c r="AH4" s="243"/>
      <c r="AI4" s="243"/>
      <c r="AJ4" s="243"/>
    </row>
    <row r="5" spans="1:36" ht="12.75" customHeight="1" thickBot="1" x14ac:dyDescent="0.2">
      <c r="B5" s="1029" t="s">
        <v>355</v>
      </c>
      <c r="C5" s="1030"/>
      <c r="D5" s="1030"/>
      <c r="E5" s="1030"/>
      <c r="F5" s="1030"/>
      <c r="G5" s="1030"/>
      <c r="H5" s="1030"/>
      <c r="I5" s="1030"/>
      <c r="J5" s="1030"/>
      <c r="K5" s="1030"/>
      <c r="L5" s="1030"/>
      <c r="M5" s="1030"/>
      <c r="N5" s="1030"/>
      <c r="O5" s="1030"/>
      <c r="P5" s="1030"/>
      <c r="Q5" s="1030"/>
      <c r="R5" s="1030"/>
      <c r="S5" s="1030"/>
      <c r="T5" s="1030"/>
      <c r="U5" s="1030"/>
      <c r="V5" s="1030"/>
      <c r="W5" s="1030"/>
      <c r="X5" s="1030"/>
      <c r="Y5" s="1030"/>
      <c r="Z5" s="1030"/>
      <c r="AA5" s="1030"/>
      <c r="AB5" s="1031"/>
      <c r="AC5" s="37"/>
      <c r="AD5" s="243"/>
      <c r="AE5" s="243"/>
      <c r="AF5" s="243"/>
      <c r="AG5" s="243"/>
      <c r="AH5" s="243"/>
      <c r="AI5" s="243"/>
      <c r="AJ5" s="243"/>
    </row>
    <row r="6" spans="1:36" ht="13.5" customHeight="1" x14ac:dyDescent="0.15">
      <c r="B6" s="1000" t="s">
        <v>288</v>
      </c>
      <c r="C6" s="1001"/>
      <c r="D6" s="1002"/>
      <c r="E6" s="1003" t="s">
        <v>289</v>
      </c>
      <c r="F6" s="1004"/>
      <c r="G6" s="1004"/>
      <c r="H6" s="1004"/>
      <c r="I6" s="1004"/>
      <c r="J6" s="1004"/>
      <c r="K6" s="1004"/>
      <c r="L6" s="1004"/>
      <c r="M6" s="1004"/>
      <c r="N6" s="1004"/>
      <c r="O6" s="1004"/>
      <c r="P6" s="1004"/>
      <c r="Q6" s="1003" t="s">
        <v>290</v>
      </c>
      <c r="R6" s="1004"/>
      <c r="S6" s="1004"/>
      <c r="T6" s="1004"/>
      <c r="U6" s="1004"/>
      <c r="V6" s="1004"/>
      <c r="W6" s="1004"/>
      <c r="X6" s="1004"/>
      <c r="Y6" s="1004"/>
      <c r="Z6" s="1004"/>
      <c r="AA6" s="1004"/>
      <c r="AB6" s="1019"/>
      <c r="AC6" s="59"/>
      <c r="AD6" s="59"/>
    </row>
    <row r="7" spans="1:36" ht="13.5" x14ac:dyDescent="0.15">
      <c r="B7" s="990" t="s">
        <v>291</v>
      </c>
      <c r="C7" s="995" t="s">
        <v>292</v>
      </c>
      <c r="D7" s="998" t="s">
        <v>293</v>
      </c>
      <c r="E7" s="988" t="s">
        <v>356</v>
      </c>
      <c r="F7" s="989"/>
      <c r="G7" s="989"/>
      <c r="H7" s="989"/>
      <c r="I7" s="989"/>
      <c r="J7" s="989"/>
      <c r="K7" s="989"/>
      <c r="L7" s="989"/>
      <c r="M7" s="989"/>
      <c r="N7" s="989"/>
      <c r="O7" s="989"/>
      <c r="P7" s="992"/>
      <c r="Q7" s="988" t="s">
        <v>295</v>
      </c>
      <c r="R7" s="989"/>
      <c r="S7" s="989"/>
      <c r="T7" s="989"/>
      <c r="U7" s="1020" t="s">
        <v>296</v>
      </c>
      <c r="V7" s="989"/>
      <c r="W7" s="989"/>
      <c r="X7" s="989"/>
      <c r="Y7" s="989"/>
      <c r="Z7" s="989"/>
      <c r="AA7" s="989"/>
      <c r="AB7" s="1021"/>
      <c r="AC7" s="59"/>
      <c r="AD7" s="59"/>
    </row>
    <row r="8" spans="1:36" ht="13.5" x14ac:dyDescent="0.15">
      <c r="B8" s="990"/>
      <c r="C8" s="996"/>
      <c r="D8" s="998"/>
      <c r="E8" s="988" t="s">
        <v>298</v>
      </c>
      <c r="F8" s="989"/>
      <c r="G8" s="989"/>
      <c r="H8" s="992"/>
      <c r="I8" s="989" t="s">
        <v>299</v>
      </c>
      <c r="J8" s="989"/>
      <c r="K8" s="989"/>
      <c r="L8" s="992"/>
      <c r="M8" s="989" t="s">
        <v>300</v>
      </c>
      <c r="N8" s="989"/>
      <c r="O8" s="989"/>
      <c r="P8" s="992"/>
      <c r="Q8" s="988" t="s">
        <v>301</v>
      </c>
      <c r="R8" s="989"/>
      <c r="S8" s="989"/>
      <c r="T8" s="989"/>
      <c r="U8" s="1020" t="s">
        <v>299</v>
      </c>
      <c r="V8" s="989"/>
      <c r="W8" s="989"/>
      <c r="X8" s="989"/>
      <c r="Y8" s="1020" t="s">
        <v>300</v>
      </c>
      <c r="Z8" s="989"/>
      <c r="AA8" s="989"/>
      <c r="AB8" s="1021"/>
      <c r="AC8" s="58"/>
      <c r="AD8" s="58"/>
      <c r="AE8" s="58"/>
      <c r="AF8" s="58"/>
      <c r="AG8" s="58"/>
      <c r="AH8" s="58"/>
      <c r="AI8" s="58"/>
      <c r="AJ8" s="58"/>
    </row>
    <row r="9" spans="1:36" s="111" customFormat="1" x14ac:dyDescent="0.15">
      <c r="B9" s="991"/>
      <c r="C9" s="997"/>
      <c r="D9" s="999"/>
      <c r="E9" s="63" t="s">
        <v>302</v>
      </c>
      <c r="F9" s="66" t="s">
        <v>303</v>
      </c>
      <c r="G9" s="66" t="s">
        <v>304</v>
      </c>
      <c r="H9" s="241" t="s">
        <v>305</v>
      </c>
      <c r="I9" s="69" t="s">
        <v>302</v>
      </c>
      <c r="J9" s="66" t="s">
        <v>303</v>
      </c>
      <c r="K9" s="66" t="s">
        <v>304</v>
      </c>
      <c r="L9" s="241" t="s">
        <v>305</v>
      </c>
      <c r="M9" s="69" t="s">
        <v>302</v>
      </c>
      <c r="N9" s="66" t="s">
        <v>303</v>
      </c>
      <c r="O9" s="66" t="s">
        <v>304</v>
      </c>
      <c r="P9" s="241" t="s">
        <v>305</v>
      </c>
      <c r="Q9" s="239" t="s">
        <v>302</v>
      </c>
      <c r="R9" s="78" t="s">
        <v>303</v>
      </c>
      <c r="S9" s="66" t="s">
        <v>304</v>
      </c>
      <c r="T9" s="240" t="s">
        <v>305</v>
      </c>
      <c r="U9" s="242" t="s">
        <v>302</v>
      </c>
      <c r="V9" s="78" t="s">
        <v>303</v>
      </c>
      <c r="W9" s="66" t="s">
        <v>304</v>
      </c>
      <c r="X9" s="240" t="s">
        <v>305</v>
      </c>
      <c r="Y9" s="242" t="s">
        <v>302</v>
      </c>
      <c r="Z9" s="78" t="s">
        <v>303</v>
      </c>
      <c r="AA9" s="66" t="s">
        <v>304</v>
      </c>
      <c r="AB9" s="95" t="s">
        <v>305</v>
      </c>
      <c r="AC9" s="58"/>
      <c r="AD9" s="58"/>
      <c r="AE9" s="58"/>
      <c r="AF9" s="58"/>
      <c r="AG9" s="58"/>
      <c r="AH9" s="58"/>
      <c r="AI9" s="58"/>
      <c r="AJ9" s="58"/>
    </row>
    <row r="10" spans="1:36" x14ac:dyDescent="0.15">
      <c r="B10" s="271" t="str">
        <f>'様式D-3_PS'!AV5</f>
        <v>PS</v>
      </c>
      <c r="C10" s="272">
        <f>'様式D-3_PS'!AW5</f>
        <v>0</v>
      </c>
      <c r="D10" s="273" t="str">
        <f>'様式D-3_PS'!AX5</f>
        <v>Ⅰ</v>
      </c>
      <c r="E10" s="64">
        <f>'様式D-3_PS'!AY5</f>
        <v>0</v>
      </c>
      <c r="F10" s="67">
        <f>'様式D-3_PS'!AZ5</f>
        <v>0</v>
      </c>
      <c r="G10" s="67">
        <f>'様式D-3_PS'!BA5</f>
        <v>0</v>
      </c>
      <c r="H10" s="274">
        <f>'様式D-3_PS'!BB5</f>
        <v>0</v>
      </c>
      <c r="I10" s="275">
        <f>'様式D-3_PS'!BC5</f>
        <v>0</v>
      </c>
      <c r="J10" s="67">
        <f>'様式D-3_PS'!BD5</f>
        <v>0</v>
      </c>
      <c r="K10" s="67">
        <f>'様式D-3_PS'!BE5</f>
        <v>0</v>
      </c>
      <c r="L10" s="274">
        <f>'様式D-3_PS'!BF5</f>
        <v>0</v>
      </c>
      <c r="M10" s="275">
        <f>'様式D-3_PS'!BG5</f>
        <v>0</v>
      </c>
      <c r="N10" s="67">
        <f>'様式D-3_PS'!BH5</f>
        <v>0</v>
      </c>
      <c r="O10" s="67">
        <f>'様式D-3_PS'!BI5</f>
        <v>0</v>
      </c>
      <c r="P10" s="274">
        <f>'様式D-3_PS'!BJ5</f>
        <v>0</v>
      </c>
      <c r="Q10" s="280">
        <f>'様式D-3_PS'!BK5</f>
        <v>0</v>
      </c>
      <c r="R10" s="281">
        <f>'様式D-3_PS'!BL5</f>
        <v>0</v>
      </c>
      <c r="S10" s="281">
        <f>'様式D-3_PS'!BM5</f>
        <v>0</v>
      </c>
      <c r="T10" s="282">
        <f>'様式D-3_PS'!BN5</f>
        <v>0</v>
      </c>
      <c r="U10" s="276">
        <f>'様式D-3_PS'!BO5</f>
        <v>0</v>
      </c>
      <c r="V10" s="252">
        <f>'様式D-3_PS'!BP5</f>
        <v>0</v>
      </c>
      <c r="W10" s="252">
        <f>'様式D-3_PS'!BQ5</f>
        <v>0</v>
      </c>
      <c r="X10" s="277">
        <f>'様式D-3_PS'!BR5</f>
        <v>0</v>
      </c>
      <c r="Y10" s="278">
        <f>'様式D-3_PS'!BS5</f>
        <v>0</v>
      </c>
      <c r="Z10" s="252">
        <f>'様式D-3_PS'!BT5</f>
        <v>0</v>
      </c>
      <c r="AA10" s="252">
        <f>'様式D-3_PS'!BU5</f>
        <v>0</v>
      </c>
      <c r="AB10" s="254">
        <f>'様式D-3_PS'!BV5</f>
        <v>0</v>
      </c>
      <c r="AC10" s="58"/>
      <c r="AD10" s="58"/>
      <c r="AE10" s="58"/>
      <c r="AF10" s="58"/>
      <c r="AG10" s="58"/>
      <c r="AH10" s="58"/>
      <c r="AI10" s="58"/>
      <c r="AJ10" s="58"/>
    </row>
    <row r="11" spans="1:36" x14ac:dyDescent="0.15">
      <c r="B11" s="271">
        <f>'様式D-3_S001'!AV5</f>
        <v>1</v>
      </c>
      <c r="C11" s="279">
        <f>'様式D-3_S001'!AW5</f>
        <v>3.7</v>
      </c>
      <c r="D11" s="273" t="str">
        <f>'様式D-3_S001'!AX5</f>
        <v>Ⅱ</v>
      </c>
      <c r="E11" s="64">
        <f>'様式D-3_S001'!AY5</f>
        <v>0</v>
      </c>
      <c r="F11" s="67">
        <f>'様式D-3_S001'!AZ5</f>
        <v>0</v>
      </c>
      <c r="G11" s="67">
        <f>'様式D-3_S001'!BA5</f>
        <v>0</v>
      </c>
      <c r="H11" s="274">
        <f>'様式D-3_S001'!BB5</f>
        <v>0</v>
      </c>
      <c r="I11" s="275">
        <f>'様式D-3_S001'!BC5</f>
        <v>0</v>
      </c>
      <c r="J11" s="67">
        <f>'様式D-3_S001'!BD5</f>
        <v>0</v>
      </c>
      <c r="K11" s="67">
        <f>'様式D-3_S001'!BE5</f>
        <v>0</v>
      </c>
      <c r="L11" s="274">
        <f>'様式D-3_S001'!BF5</f>
        <v>1</v>
      </c>
      <c r="M11" s="275">
        <f>'様式D-3_S001'!BG5</f>
        <v>0</v>
      </c>
      <c r="N11" s="67">
        <f>'様式D-3_S001'!BH5</f>
        <v>0</v>
      </c>
      <c r="O11" s="67">
        <f>'様式D-3_S001'!BI5</f>
        <v>0</v>
      </c>
      <c r="P11" s="274">
        <f>'様式D-3_S001'!BJ5</f>
        <v>0</v>
      </c>
      <c r="Q11" s="280">
        <f>'様式D-3_S001'!BK5</f>
        <v>0</v>
      </c>
      <c r="R11" s="281">
        <f>'様式D-3_S001'!BL5</f>
        <v>0</v>
      </c>
      <c r="S11" s="281">
        <f>'様式D-3_S001'!BM5</f>
        <v>0</v>
      </c>
      <c r="T11" s="282">
        <f>'様式D-3_S001'!BN5</f>
        <v>0</v>
      </c>
      <c r="U11" s="276">
        <f>'様式D-3_S001'!BO5</f>
        <v>0</v>
      </c>
      <c r="V11" s="252">
        <f>'様式D-3_S001'!BP5</f>
        <v>0</v>
      </c>
      <c r="W11" s="252">
        <f>'様式D-3_S001'!BQ5</f>
        <v>0</v>
      </c>
      <c r="X11" s="277">
        <f>'様式D-3_S001'!BR5</f>
        <v>0.06</v>
      </c>
      <c r="Y11" s="278">
        <f>'様式D-3_S001'!BS5</f>
        <v>0</v>
      </c>
      <c r="Z11" s="252">
        <f>'様式D-3_S001'!BT5</f>
        <v>0</v>
      </c>
      <c r="AA11" s="252">
        <f>'様式D-3_S001'!BU5</f>
        <v>0</v>
      </c>
      <c r="AB11" s="254">
        <f>'様式D-3_S001'!BV5</f>
        <v>0</v>
      </c>
      <c r="AC11" s="58"/>
      <c r="AD11" s="58"/>
      <c r="AE11" s="58"/>
      <c r="AF11" s="58"/>
      <c r="AG11" s="58"/>
      <c r="AH11" s="58"/>
      <c r="AI11" s="58"/>
      <c r="AJ11" s="58"/>
    </row>
    <row r="12" spans="1:36" x14ac:dyDescent="0.15">
      <c r="B12" s="271">
        <f>'様式D-3_S002'!AV5</f>
        <v>2</v>
      </c>
      <c r="C12" s="279">
        <f>'様式D-3_S002'!AW5</f>
        <v>3.3</v>
      </c>
      <c r="D12" s="273" t="str">
        <f>'様式D-3_S002'!AX5</f>
        <v>Ⅱ</v>
      </c>
      <c r="E12" s="64">
        <f>'様式D-3_S002'!AY5</f>
        <v>0</v>
      </c>
      <c r="F12" s="67">
        <f>'様式D-3_S002'!AZ5</f>
        <v>0</v>
      </c>
      <c r="G12" s="67">
        <f>'様式D-3_S002'!BA5</f>
        <v>0</v>
      </c>
      <c r="H12" s="274">
        <f>'様式D-3_S002'!BB5</f>
        <v>0</v>
      </c>
      <c r="I12" s="275">
        <f>'様式D-3_S002'!BC5</f>
        <v>0</v>
      </c>
      <c r="J12" s="67">
        <f>'様式D-3_S002'!BD5</f>
        <v>0</v>
      </c>
      <c r="K12" s="67">
        <f>'様式D-3_S002'!BE5</f>
        <v>0</v>
      </c>
      <c r="L12" s="274">
        <f>'様式D-3_S002'!BF5</f>
        <v>4</v>
      </c>
      <c r="M12" s="275">
        <f>'様式D-3_S002'!BG5</f>
        <v>0</v>
      </c>
      <c r="N12" s="67">
        <f>'様式D-3_S002'!BH5</f>
        <v>0</v>
      </c>
      <c r="O12" s="67">
        <f>'様式D-3_S002'!BI5</f>
        <v>0</v>
      </c>
      <c r="P12" s="274">
        <f>'様式D-3_S002'!BJ5</f>
        <v>0</v>
      </c>
      <c r="Q12" s="280">
        <f>'様式D-3_S002'!BK5</f>
        <v>0</v>
      </c>
      <c r="R12" s="281">
        <f>'様式D-3_S002'!BL5</f>
        <v>0</v>
      </c>
      <c r="S12" s="281">
        <f>'様式D-3_S002'!BM5</f>
        <v>0</v>
      </c>
      <c r="T12" s="282">
        <f>'様式D-3_S002'!BN5</f>
        <v>0</v>
      </c>
      <c r="U12" s="276">
        <f>'様式D-3_S002'!BO5</f>
        <v>0</v>
      </c>
      <c r="V12" s="252">
        <f>'様式D-3_S002'!BP5</f>
        <v>0</v>
      </c>
      <c r="W12" s="252">
        <f>'様式D-3_S002'!BQ5</f>
        <v>0</v>
      </c>
      <c r="X12" s="277">
        <f>'様式D-3_S002'!BR5</f>
        <v>2.04</v>
      </c>
      <c r="Y12" s="278">
        <f>'様式D-3_S002'!BS5</f>
        <v>0</v>
      </c>
      <c r="Z12" s="252">
        <f>'様式D-3_S002'!BT5</f>
        <v>0</v>
      </c>
      <c r="AA12" s="252">
        <f>'様式D-3_S002'!BU5</f>
        <v>0</v>
      </c>
      <c r="AB12" s="254">
        <f>'様式D-3_S002'!BV5</f>
        <v>0</v>
      </c>
      <c r="AC12" s="58"/>
      <c r="AD12" s="58"/>
      <c r="AE12" s="58"/>
      <c r="AF12" s="58"/>
      <c r="AG12" s="58"/>
      <c r="AH12" s="58"/>
      <c r="AI12" s="58"/>
      <c r="AJ12" s="58"/>
    </row>
    <row r="13" spans="1:36" x14ac:dyDescent="0.15">
      <c r="B13" s="271">
        <f>'様式D-3_S003'!AV5</f>
        <v>3</v>
      </c>
      <c r="C13" s="279">
        <f>'様式D-3_S003'!AW5</f>
        <v>7.8</v>
      </c>
      <c r="D13" s="273" t="str">
        <f>'様式D-3_S003'!AX5</f>
        <v>Ⅲ</v>
      </c>
      <c r="E13" s="64">
        <f>'様式D-3_S003'!AY5</f>
        <v>0</v>
      </c>
      <c r="F13" s="67">
        <f>'様式D-3_S003'!AZ5</f>
        <v>0</v>
      </c>
      <c r="G13" s="67">
        <f>'様式D-3_S003'!BA5</f>
        <v>0</v>
      </c>
      <c r="H13" s="274">
        <f>'様式D-3_S003'!BB5</f>
        <v>1</v>
      </c>
      <c r="I13" s="275">
        <f>'様式D-3_S003'!BC5</f>
        <v>0</v>
      </c>
      <c r="J13" s="67">
        <f>'様式D-3_S003'!BD5</f>
        <v>1</v>
      </c>
      <c r="K13" s="67">
        <f>'様式D-3_S003'!BE5</f>
        <v>1</v>
      </c>
      <c r="L13" s="274">
        <f>'様式D-3_S003'!BF5</f>
        <v>3</v>
      </c>
      <c r="M13" s="275">
        <f>'様式D-3_S003'!BG5</f>
        <v>0</v>
      </c>
      <c r="N13" s="67">
        <f>'様式D-3_S003'!BH5</f>
        <v>0</v>
      </c>
      <c r="O13" s="67">
        <f>'様式D-3_S003'!BI5</f>
        <v>0</v>
      </c>
      <c r="P13" s="274">
        <f>'様式D-3_S003'!BJ5</f>
        <v>0</v>
      </c>
      <c r="Q13" s="280">
        <f>'様式D-3_S003'!BK5</f>
        <v>0</v>
      </c>
      <c r="R13" s="281">
        <f>'様式D-3_S003'!BL5</f>
        <v>0</v>
      </c>
      <c r="S13" s="281">
        <f>'様式D-3_S003'!BM5</f>
        <v>0</v>
      </c>
      <c r="T13" s="282">
        <f>'様式D-3_S003'!BN5</f>
        <v>7.8</v>
      </c>
      <c r="U13" s="276">
        <f>'様式D-3_S003'!BO5</f>
        <v>0</v>
      </c>
      <c r="V13" s="252">
        <f>'様式D-3_S003'!BP5</f>
        <v>0.01</v>
      </c>
      <c r="W13" s="252">
        <f>'様式D-3_S003'!BQ5</f>
        <v>3.2000000000000002E-3</v>
      </c>
      <c r="X13" s="277">
        <f>'様式D-3_S003'!BR5</f>
        <v>4.2399999999999993</v>
      </c>
      <c r="Y13" s="278">
        <f>'様式D-3_S003'!BS5</f>
        <v>0</v>
      </c>
      <c r="Z13" s="252">
        <f>'様式D-3_S003'!BT5</f>
        <v>0</v>
      </c>
      <c r="AA13" s="252">
        <f>'様式D-3_S003'!BU5</f>
        <v>0</v>
      </c>
      <c r="AB13" s="254">
        <f>'様式D-3_S003'!BV5</f>
        <v>0</v>
      </c>
      <c r="AC13" s="58"/>
      <c r="AD13" s="58"/>
      <c r="AE13" s="58"/>
      <c r="AF13" s="58"/>
      <c r="AG13" s="58"/>
      <c r="AH13" s="58"/>
      <c r="AI13" s="58"/>
      <c r="AJ13" s="58"/>
    </row>
    <row r="14" spans="1:36" x14ac:dyDescent="0.15">
      <c r="B14" s="271">
        <f>'様式D-3_S004'!AV5</f>
        <v>4</v>
      </c>
      <c r="C14" s="279">
        <f>'様式D-3_S004'!AW5</f>
        <v>7.8</v>
      </c>
      <c r="D14" s="273" t="str">
        <f>'様式D-3_S004'!AX5</f>
        <v>Ⅲ</v>
      </c>
      <c r="E14" s="64">
        <f>'様式D-3_S004'!AY5</f>
        <v>0</v>
      </c>
      <c r="F14" s="67">
        <f>'様式D-3_S004'!AZ5</f>
        <v>0</v>
      </c>
      <c r="G14" s="67">
        <f>'様式D-3_S004'!BA5</f>
        <v>0</v>
      </c>
      <c r="H14" s="274">
        <f>'様式D-3_S004'!BB5</f>
        <v>0</v>
      </c>
      <c r="I14" s="275">
        <f>'様式D-3_S004'!BC5</f>
        <v>0</v>
      </c>
      <c r="J14" s="67">
        <f>'様式D-3_S004'!BD5</f>
        <v>1</v>
      </c>
      <c r="K14" s="67">
        <f>'様式D-3_S004'!BE5</f>
        <v>0</v>
      </c>
      <c r="L14" s="274">
        <f>'様式D-3_S004'!BF5</f>
        <v>4</v>
      </c>
      <c r="M14" s="275">
        <f>'様式D-3_S004'!BG5</f>
        <v>0</v>
      </c>
      <c r="N14" s="67">
        <f>'様式D-3_S004'!BH5</f>
        <v>0</v>
      </c>
      <c r="O14" s="67">
        <f>'様式D-3_S004'!BI5</f>
        <v>0</v>
      </c>
      <c r="P14" s="274">
        <f>'様式D-3_S004'!BJ5</f>
        <v>2</v>
      </c>
      <c r="Q14" s="280">
        <f>'様式D-3_S004'!BK5</f>
        <v>0</v>
      </c>
      <c r="R14" s="281">
        <f>'様式D-3_S004'!BL5</f>
        <v>0</v>
      </c>
      <c r="S14" s="281">
        <f>'様式D-3_S004'!BM5</f>
        <v>0</v>
      </c>
      <c r="T14" s="282">
        <f>'様式D-3_S004'!BN5</f>
        <v>0</v>
      </c>
      <c r="U14" s="276">
        <f>'様式D-3_S004'!BO5</f>
        <v>0</v>
      </c>
      <c r="V14" s="252">
        <f>'様式D-3_S004'!BP5</f>
        <v>1.2500000000000001E-2</v>
      </c>
      <c r="W14" s="252">
        <f>'様式D-3_S004'!BQ5</f>
        <v>0</v>
      </c>
      <c r="X14" s="277">
        <f>'様式D-3_S004'!BR5</f>
        <v>4.4399999999999995</v>
      </c>
      <c r="Y14" s="278">
        <f>'様式D-3_S004'!BS5</f>
        <v>0</v>
      </c>
      <c r="Z14" s="252">
        <f>'様式D-3_S004'!BT5</f>
        <v>0</v>
      </c>
      <c r="AA14" s="252">
        <f>'様式D-3_S004'!BU5</f>
        <v>0</v>
      </c>
      <c r="AB14" s="254">
        <f>'様式D-3_S004'!BV5</f>
        <v>17.38</v>
      </c>
      <c r="AC14" s="58"/>
      <c r="AD14" s="58"/>
      <c r="AE14" s="58"/>
      <c r="AF14" s="58"/>
      <c r="AG14" s="58"/>
      <c r="AH14" s="58"/>
      <c r="AI14" s="58"/>
      <c r="AJ14" s="58"/>
    </row>
    <row r="15" spans="1:36" x14ac:dyDescent="0.15">
      <c r="B15" s="271">
        <f>'様式D-3_S005'!AV5</f>
        <v>5</v>
      </c>
      <c r="C15" s="279">
        <f>'様式D-3_S005'!AW5</f>
        <v>7.8</v>
      </c>
      <c r="D15" s="138" t="str">
        <f>'様式D-3_S005'!AX5</f>
        <v>Ⅱ</v>
      </c>
      <c r="E15" s="64">
        <f>'様式D-3_S005'!AY5</f>
        <v>0</v>
      </c>
      <c r="F15" s="67">
        <f>'様式D-3_S005'!AZ5</f>
        <v>0</v>
      </c>
      <c r="G15" s="67">
        <f>'様式D-3_S005'!BA5</f>
        <v>0</v>
      </c>
      <c r="H15" s="38">
        <f>'様式D-3_S005'!BB5</f>
        <v>0</v>
      </c>
      <c r="I15" s="70">
        <f>'様式D-3_S005'!BC5</f>
        <v>0</v>
      </c>
      <c r="J15" s="67">
        <f>'様式D-3_S005'!BD5</f>
        <v>0</v>
      </c>
      <c r="K15" s="67">
        <f>'様式D-3_S005'!BE5</f>
        <v>2</v>
      </c>
      <c r="L15" s="38">
        <f>'様式D-3_S005'!BF5</f>
        <v>5</v>
      </c>
      <c r="M15" s="70">
        <f>'様式D-3_S005'!BG5</f>
        <v>0</v>
      </c>
      <c r="N15" s="67">
        <f>'様式D-3_S005'!BH5</f>
        <v>0</v>
      </c>
      <c r="O15" s="67">
        <f>'様式D-3_S005'!BI5</f>
        <v>0</v>
      </c>
      <c r="P15" s="38">
        <f>'様式D-3_S005'!BJ5</f>
        <v>0</v>
      </c>
      <c r="Q15" s="283">
        <f>'様式D-3_S005'!BK5</f>
        <v>0</v>
      </c>
      <c r="R15" s="284">
        <f>'様式D-3_S005'!BL5</f>
        <v>0</v>
      </c>
      <c r="S15" s="281">
        <f>'様式D-3_S005'!BM5</f>
        <v>0</v>
      </c>
      <c r="T15" s="285">
        <f>'様式D-3_S005'!BN5</f>
        <v>0</v>
      </c>
      <c r="U15" s="250">
        <f>'様式D-3_S005'!BO5</f>
        <v>0</v>
      </c>
      <c r="V15" s="251">
        <f>'様式D-3_S005'!BP5</f>
        <v>0</v>
      </c>
      <c r="W15" s="252">
        <f>'様式D-3_S005'!BQ5</f>
        <v>12.3</v>
      </c>
      <c r="X15" s="253">
        <f>'様式D-3_S005'!BR5</f>
        <v>4.8999999999999995</v>
      </c>
      <c r="Y15" s="250">
        <f>'様式D-3_S005'!BS5</f>
        <v>0</v>
      </c>
      <c r="Z15" s="251">
        <f>'様式D-3_S005'!BT5</f>
        <v>0</v>
      </c>
      <c r="AA15" s="252">
        <f>'様式D-3_S005'!BU5</f>
        <v>0</v>
      </c>
      <c r="AB15" s="254">
        <f>'様式D-3_S005'!BV5</f>
        <v>0</v>
      </c>
      <c r="AC15" s="58"/>
      <c r="AD15" s="58"/>
      <c r="AE15" s="58"/>
      <c r="AF15" s="58"/>
      <c r="AG15" s="58"/>
      <c r="AH15" s="58"/>
      <c r="AI15" s="58"/>
      <c r="AJ15" s="58"/>
    </row>
    <row r="16" spans="1:36" x14ac:dyDescent="0.15">
      <c r="B16" s="271">
        <f>'様式D-3_S006'!AV5</f>
        <v>6</v>
      </c>
      <c r="C16" s="279">
        <f>'様式D-3_S006'!AW5</f>
        <v>7.8</v>
      </c>
      <c r="D16" s="139" t="str">
        <f>'様式D-3_S006'!AX5</f>
        <v>Ⅱ</v>
      </c>
      <c r="E16" s="64">
        <f>'様式D-3_S006'!AY5</f>
        <v>0</v>
      </c>
      <c r="F16" s="67">
        <f>'様式D-3_S006'!AZ5</f>
        <v>0</v>
      </c>
      <c r="G16" s="67">
        <f>'様式D-3_S006'!BA5</f>
        <v>0</v>
      </c>
      <c r="H16" s="38">
        <f>'様式D-3_S006'!BB5</f>
        <v>0</v>
      </c>
      <c r="I16" s="70">
        <f>'様式D-3_S006'!BC5</f>
        <v>0</v>
      </c>
      <c r="J16" s="67">
        <f>'様式D-3_S006'!BD5</f>
        <v>0</v>
      </c>
      <c r="K16" s="67">
        <f>'様式D-3_S006'!BE5</f>
        <v>0</v>
      </c>
      <c r="L16" s="38">
        <f>'様式D-3_S006'!BF5</f>
        <v>4</v>
      </c>
      <c r="M16" s="70">
        <f>'様式D-3_S006'!BG5</f>
        <v>0</v>
      </c>
      <c r="N16" s="67">
        <f>'様式D-3_S006'!BH5</f>
        <v>0</v>
      </c>
      <c r="O16" s="67">
        <f>'様式D-3_S006'!BI5</f>
        <v>0</v>
      </c>
      <c r="P16" s="38">
        <f>'様式D-3_S006'!BJ5</f>
        <v>1</v>
      </c>
      <c r="Q16" s="283">
        <f>'様式D-3_S006'!BK5</f>
        <v>0</v>
      </c>
      <c r="R16" s="284">
        <f>'様式D-3_S006'!BL5</f>
        <v>0</v>
      </c>
      <c r="S16" s="281">
        <f>'様式D-3_S006'!BM5</f>
        <v>0</v>
      </c>
      <c r="T16" s="285">
        <f>'様式D-3_S006'!BN5</f>
        <v>0</v>
      </c>
      <c r="U16" s="250">
        <f>'様式D-3_S006'!BO5</f>
        <v>0</v>
      </c>
      <c r="V16" s="251">
        <f>'様式D-3_S006'!BP5</f>
        <v>0</v>
      </c>
      <c r="W16" s="252">
        <f>'様式D-3_S006'!BQ5</f>
        <v>0</v>
      </c>
      <c r="X16" s="253">
        <f>'様式D-3_S006'!BR5</f>
        <v>10.292499999999999</v>
      </c>
      <c r="Y16" s="250">
        <f>'様式D-3_S006'!BS5</f>
        <v>0</v>
      </c>
      <c r="Z16" s="251">
        <f>'様式D-3_S006'!BT5</f>
        <v>0</v>
      </c>
      <c r="AA16" s="252">
        <f>'様式D-3_S006'!BU5</f>
        <v>0</v>
      </c>
      <c r="AB16" s="254">
        <f>'様式D-3_S006'!BV5</f>
        <v>1.4</v>
      </c>
      <c r="AC16" s="58"/>
      <c r="AD16" s="58"/>
      <c r="AE16" s="58"/>
      <c r="AF16" s="58"/>
      <c r="AG16" s="58"/>
      <c r="AH16" s="58"/>
      <c r="AI16" s="58"/>
      <c r="AJ16" s="58"/>
    </row>
    <row r="17" spans="2:36" x14ac:dyDescent="0.15">
      <c r="B17" s="271">
        <f>'様式D-3_S007'!AV5</f>
        <v>7</v>
      </c>
      <c r="C17" s="279">
        <f>'様式D-3_S007'!AW5</f>
        <v>7.7</v>
      </c>
      <c r="D17" s="139" t="str">
        <f>'様式D-3_S007'!AX5</f>
        <v>Ⅲ</v>
      </c>
      <c r="E17" s="64">
        <f>'様式D-3_S007'!AY5</f>
        <v>0</v>
      </c>
      <c r="F17" s="67">
        <f>'様式D-3_S007'!AZ5</f>
        <v>0</v>
      </c>
      <c r="G17" s="67">
        <f>'様式D-3_S007'!BA5</f>
        <v>0</v>
      </c>
      <c r="H17" s="38">
        <f>'様式D-3_S007'!BB5</f>
        <v>0</v>
      </c>
      <c r="I17" s="70">
        <f>'様式D-3_S007'!BC5</f>
        <v>0</v>
      </c>
      <c r="J17" s="67">
        <f>'様式D-3_S007'!BD5</f>
        <v>1</v>
      </c>
      <c r="K17" s="67">
        <f>'様式D-3_S007'!BE5</f>
        <v>2</v>
      </c>
      <c r="L17" s="38">
        <f>'様式D-3_S007'!BF5</f>
        <v>4</v>
      </c>
      <c r="M17" s="70">
        <f>'様式D-3_S007'!BG5</f>
        <v>0</v>
      </c>
      <c r="N17" s="67">
        <f>'様式D-3_S007'!BH5</f>
        <v>0</v>
      </c>
      <c r="O17" s="67">
        <f>'様式D-3_S007'!BI5</f>
        <v>0</v>
      </c>
      <c r="P17" s="38">
        <f>'様式D-3_S007'!BJ5</f>
        <v>1</v>
      </c>
      <c r="Q17" s="283">
        <f>'様式D-3_S007'!BK5</f>
        <v>0</v>
      </c>
      <c r="R17" s="284">
        <f>'様式D-3_S007'!BL5</f>
        <v>0</v>
      </c>
      <c r="S17" s="281">
        <f>'様式D-3_S007'!BM5</f>
        <v>0</v>
      </c>
      <c r="T17" s="285">
        <f>'様式D-3_S007'!BN5</f>
        <v>0</v>
      </c>
      <c r="U17" s="250">
        <f>'様式D-3_S007'!BO5</f>
        <v>0</v>
      </c>
      <c r="V17" s="251">
        <f>'様式D-3_S007'!BP5</f>
        <v>7.4999999999999997E-3</v>
      </c>
      <c r="W17" s="252">
        <f>'様式D-3_S007'!BQ5</f>
        <v>2.0499999999999998</v>
      </c>
      <c r="X17" s="253">
        <f>'様式D-3_S007'!BR5</f>
        <v>29.14</v>
      </c>
      <c r="Y17" s="250">
        <f>'様式D-3_S007'!BS5</f>
        <v>0</v>
      </c>
      <c r="Z17" s="251">
        <f>'様式D-3_S007'!BT5</f>
        <v>0</v>
      </c>
      <c r="AA17" s="252">
        <f>'様式D-3_S007'!BU5</f>
        <v>0</v>
      </c>
      <c r="AB17" s="254">
        <f>'様式D-3_S007'!BV5</f>
        <v>6.25</v>
      </c>
      <c r="AC17" s="58"/>
      <c r="AD17" s="58"/>
      <c r="AE17" s="58"/>
      <c r="AF17" s="58"/>
      <c r="AG17" s="58"/>
      <c r="AH17" s="58"/>
      <c r="AI17" s="58"/>
      <c r="AJ17" s="58"/>
    </row>
    <row r="18" spans="2:36" x14ac:dyDescent="0.15">
      <c r="B18" s="271">
        <f>'様式D-3_S008'!AV5</f>
        <v>8</v>
      </c>
      <c r="C18" s="279">
        <f>'様式D-3_S008'!AW5</f>
        <v>7.7</v>
      </c>
      <c r="D18" s="139" t="str">
        <f>'様式D-3_S008'!AX5</f>
        <v>Ⅱ</v>
      </c>
      <c r="E18" s="64">
        <f>'様式D-3_S008'!AY5</f>
        <v>0</v>
      </c>
      <c r="F18" s="67">
        <f>'様式D-3_S008'!AZ5</f>
        <v>0</v>
      </c>
      <c r="G18" s="67">
        <f>'様式D-3_S008'!BA5</f>
        <v>0</v>
      </c>
      <c r="H18" s="38">
        <f>'様式D-3_S008'!BB5</f>
        <v>0</v>
      </c>
      <c r="I18" s="70">
        <f>'様式D-3_S008'!BC5</f>
        <v>0</v>
      </c>
      <c r="J18" s="67">
        <f>'様式D-3_S008'!BD5</f>
        <v>0</v>
      </c>
      <c r="K18" s="67">
        <f>'様式D-3_S008'!BE5</f>
        <v>0</v>
      </c>
      <c r="L18" s="38">
        <f>'様式D-3_S008'!BF5</f>
        <v>3</v>
      </c>
      <c r="M18" s="70">
        <f>'様式D-3_S008'!BG5</f>
        <v>0</v>
      </c>
      <c r="N18" s="67">
        <f>'様式D-3_S008'!BH5</f>
        <v>0</v>
      </c>
      <c r="O18" s="67">
        <f>'様式D-3_S008'!BI5</f>
        <v>0</v>
      </c>
      <c r="P18" s="38">
        <f>'様式D-3_S008'!BJ5</f>
        <v>0</v>
      </c>
      <c r="Q18" s="283">
        <f>'様式D-3_S008'!BK5</f>
        <v>0</v>
      </c>
      <c r="R18" s="284">
        <f>'様式D-3_S008'!BL5</f>
        <v>0</v>
      </c>
      <c r="S18" s="281">
        <f>'様式D-3_S008'!BM5</f>
        <v>0</v>
      </c>
      <c r="T18" s="285">
        <f>'様式D-3_S008'!BN5</f>
        <v>0</v>
      </c>
      <c r="U18" s="250">
        <f>'様式D-3_S008'!BO5</f>
        <v>0</v>
      </c>
      <c r="V18" s="251">
        <f>'様式D-3_S008'!BP5</f>
        <v>0</v>
      </c>
      <c r="W18" s="252">
        <f>'様式D-3_S008'!BQ5</f>
        <v>0</v>
      </c>
      <c r="X18" s="253">
        <f>'様式D-3_S008'!BR5</f>
        <v>4.6375000000000002</v>
      </c>
      <c r="Y18" s="250">
        <f>'様式D-3_S008'!BS5</f>
        <v>0</v>
      </c>
      <c r="Z18" s="251">
        <f>'様式D-3_S008'!BT5</f>
        <v>0</v>
      </c>
      <c r="AA18" s="252">
        <f>'様式D-3_S008'!BU5</f>
        <v>0</v>
      </c>
      <c r="AB18" s="254">
        <f>'様式D-3_S008'!BV5</f>
        <v>0</v>
      </c>
      <c r="AC18" s="58"/>
      <c r="AD18" s="58"/>
      <c r="AE18" s="58"/>
      <c r="AF18" s="58"/>
      <c r="AG18" s="58"/>
      <c r="AH18" s="58"/>
      <c r="AI18" s="58"/>
      <c r="AJ18" s="58"/>
    </row>
    <row r="19" spans="2:36" x14ac:dyDescent="0.15">
      <c r="B19" s="271">
        <f>'様式D-3_S009'!AV5</f>
        <v>9</v>
      </c>
      <c r="C19" s="279">
        <f>'様式D-3_S009'!AW5</f>
        <v>7.5</v>
      </c>
      <c r="D19" s="139" t="str">
        <f>'様式D-3_S009'!AX5</f>
        <v>Ⅲ</v>
      </c>
      <c r="E19" s="64">
        <f>'様式D-3_S009'!AY5</f>
        <v>0</v>
      </c>
      <c r="F19" s="67">
        <f>'様式D-3_S009'!AZ5</f>
        <v>0</v>
      </c>
      <c r="G19" s="67">
        <f>'様式D-3_S009'!BA5</f>
        <v>0</v>
      </c>
      <c r="H19" s="38">
        <f>'様式D-3_S009'!BB5</f>
        <v>0</v>
      </c>
      <c r="I19" s="70">
        <f>'様式D-3_S009'!BC5</f>
        <v>0</v>
      </c>
      <c r="J19" s="67">
        <f>'様式D-3_S009'!BD5</f>
        <v>1</v>
      </c>
      <c r="K19" s="67">
        <f>'様式D-3_S009'!BE5</f>
        <v>0</v>
      </c>
      <c r="L19" s="38">
        <f>'様式D-3_S009'!BF5</f>
        <v>2</v>
      </c>
      <c r="M19" s="70">
        <f>'様式D-3_S009'!BG5</f>
        <v>0</v>
      </c>
      <c r="N19" s="67">
        <f>'様式D-3_S009'!BH5</f>
        <v>0</v>
      </c>
      <c r="O19" s="67">
        <f>'様式D-3_S009'!BI5</f>
        <v>0</v>
      </c>
      <c r="P19" s="38">
        <f>'様式D-3_S009'!BJ5</f>
        <v>2</v>
      </c>
      <c r="Q19" s="283">
        <f>'様式D-3_S009'!BK5</f>
        <v>0</v>
      </c>
      <c r="R19" s="284">
        <f>'様式D-3_S009'!BL5</f>
        <v>0</v>
      </c>
      <c r="S19" s="281">
        <f>'様式D-3_S009'!BM5</f>
        <v>0</v>
      </c>
      <c r="T19" s="285">
        <f>'様式D-3_S009'!BN5</f>
        <v>0</v>
      </c>
      <c r="U19" s="250">
        <f>'様式D-3_S009'!BO5</f>
        <v>0</v>
      </c>
      <c r="V19" s="251">
        <f>'様式D-3_S009'!BP5</f>
        <v>0.01</v>
      </c>
      <c r="W19" s="252">
        <f>'様式D-3_S009'!BQ5</f>
        <v>0</v>
      </c>
      <c r="X19" s="253">
        <f>'様式D-3_S009'!BR5</f>
        <v>4.5600000000000005</v>
      </c>
      <c r="Y19" s="250">
        <f>'様式D-3_S009'!BS5</f>
        <v>0</v>
      </c>
      <c r="Z19" s="251">
        <f>'様式D-3_S009'!BT5</f>
        <v>0</v>
      </c>
      <c r="AA19" s="252">
        <f>'様式D-3_S009'!BU5</f>
        <v>0</v>
      </c>
      <c r="AB19" s="254">
        <f>'様式D-3_S009'!BV5</f>
        <v>5.12</v>
      </c>
      <c r="AC19" s="58"/>
      <c r="AD19" s="58"/>
      <c r="AE19" s="58"/>
      <c r="AF19" s="58"/>
      <c r="AG19" s="58"/>
      <c r="AH19" s="58"/>
      <c r="AI19" s="58"/>
      <c r="AJ19" s="58"/>
    </row>
    <row r="20" spans="2:36" x14ac:dyDescent="0.15">
      <c r="B20" s="271">
        <f>'様式D-3_S010'!AV5</f>
        <v>10</v>
      </c>
      <c r="C20" s="279">
        <f>'様式D-3_S010'!AW5</f>
        <v>7.4</v>
      </c>
      <c r="D20" s="139" t="str">
        <f>'様式D-3_S010'!AX5</f>
        <v>Ⅲ</v>
      </c>
      <c r="E20" s="64">
        <f>'様式D-3_S010'!AY5</f>
        <v>0</v>
      </c>
      <c r="F20" s="67">
        <f>'様式D-3_S010'!AZ5</f>
        <v>0</v>
      </c>
      <c r="G20" s="67">
        <f>'様式D-3_S010'!BA5</f>
        <v>0</v>
      </c>
      <c r="H20" s="38">
        <f>'様式D-3_S010'!BB5</f>
        <v>0</v>
      </c>
      <c r="I20" s="70">
        <f>'様式D-3_S010'!BC5</f>
        <v>0</v>
      </c>
      <c r="J20" s="67">
        <f>'様式D-3_S010'!BD5</f>
        <v>2</v>
      </c>
      <c r="K20" s="67">
        <f>'様式D-3_S010'!BE5</f>
        <v>0</v>
      </c>
      <c r="L20" s="38">
        <f>'様式D-3_S010'!BF5</f>
        <v>5</v>
      </c>
      <c r="M20" s="70">
        <f>'様式D-3_S010'!BG5</f>
        <v>0</v>
      </c>
      <c r="N20" s="67">
        <f>'様式D-3_S010'!BH5</f>
        <v>0</v>
      </c>
      <c r="O20" s="67">
        <f>'様式D-3_S010'!BI5</f>
        <v>0</v>
      </c>
      <c r="P20" s="38">
        <f>'様式D-3_S010'!BJ5</f>
        <v>3</v>
      </c>
      <c r="Q20" s="283">
        <f>'様式D-3_S010'!BK5</f>
        <v>0</v>
      </c>
      <c r="R20" s="284">
        <f>'様式D-3_S010'!BL5</f>
        <v>0</v>
      </c>
      <c r="S20" s="281">
        <f>'様式D-3_S010'!BM5</f>
        <v>0</v>
      </c>
      <c r="T20" s="285">
        <f>'様式D-3_S010'!BN5</f>
        <v>0</v>
      </c>
      <c r="U20" s="250">
        <f>'様式D-3_S010'!BO5</f>
        <v>0</v>
      </c>
      <c r="V20" s="251">
        <f>'様式D-3_S010'!BP5</f>
        <v>2.2499999999999999E-2</v>
      </c>
      <c r="W20" s="252">
        <f>'様式D-3_S010'!BQ5</f>
        <v>0</v>
      </c>
      <c r="X20" s="253">
        <f>'様式D-3_S010'!BR5</f>
        <v>26.647500000000001</v>
      </c>
      <c r="Y20" s="250">
        <f>'様式D-3_S010'!BS5</f>
        <v>0</v>
      </c>
      <c r="Z20" s="251">
        <f>'様式D-3_S010'!BT5</f>
        <v>0</v>
      </c>
      <c r="AA20" s="252">
        <f>'様式D-3_S010'!BU5</f>
        <v>0</v>
      </c>
      <c r="AB20" s="254">
        <f>'様式D-3_S010'!BV5</f>
        <v>29.53</v>
      </c>
      <c r="AC20" s="58"/>
      <c r="AD20" s="58"/>
      <c r="AE20" s="58"/>
      <c r="AF20" s="58"/>
      <c r="AG20" s="58"/>
      <c r="AH20" s="58"/>
      <c r="AI20" s="58"/>
      <c r="AJ20" s="58"/>
    </row>
    <row r="21" spans="2:36" x14ac:dyDescent="0.15">
      <c r="B21" s="271">
        <f>'様式D-3_S011'!AV5</f>
        <v>11</v>
      </c>
      <c r="C21" s="279">
        <f>'様式D-3_S011'!AW5</f>
        <v>7.5</v>
      </c>
      <c r="D21" s="139" t="str">
        <f>'様式D-3_S011'!AX5</f>
        <v>Ⅲ</v>
      </c>
      <c r="E21" s="64">
        <f>'様式D-3_S011'!AY5</f>
        <v>0</v>
      </c>
      <c r="F21" s="67">
        <f>'様式D-3_S011'!AZ5</f>
        <v>0</v>
      </c>
      <c r="G21" s="67">
        <f>'様式D-3_S011'!BA5</f>
        <v>0</v>
      </c>
      <c r="H21" s="38">
        <f>'様式D-3_S011'!BB5</f>
        <v>0</v>
      </c>
      <c r="I21" s="70">
        <f>'様式D-3_S011'!BC5</f>
        <v>0</v>
      </c>
      <c r="J21" s="67">
        <f>'様式D-3_S011'!BD5</f>
        <v>1</v>
      </c>
      <c r="K21" s="67">
        <f>'様式D-3_S011'!BE5</f>
        <v>0</v>
      </c>
      <c r="L21" s="38">
        <f>'様式D-3_S011'!BF5</f>
        <v>3</v>
      </c>
      <c r="M21" s="70">
        <f>'様式D-3_S011'!BG5</f>
        <v>0</v>
      </c>
      <c r="N21" s="67">
        <f>'様式D-3_S011'!BH5</f>
        <v>0</v>
      </c>
      <c r="O21" s="67">
        <f>'様式D-3_S011'!BI5</f>
        <v>0</v>
      </c>
      <c r="P21" s="38">
        <f>'様式D-3_S011'!BJ5</f>
        <v>1</v>
      </c>
      <c r="Q21" s="283">
        <f>'様式D-3_S011'!BK5</f>
        <v>0</v>
      </c>
      <c r="R21" s="284">
        <f>'様式D-3_S011'!BL5</f>
        <v>0</v>
      </c>
      <c r="S21" s="281">
        <f>'様式D-3_S011'!BM5</f>
        <v>0</v>
      </c>
      <c r="T21" s="285">
        <f>'様式D-3_S011'!BN5</f>
        <v>0</v>
      </c>
      <c r="U21" s="250">
        <f>'様式D-3_S011'!BO5</f>
        <v>0</v>
      </c>
      <c r="V21" s="251">
        <f>'様式D-3_S011'!BP5</f>
        <v>0.01</v>
      </c>
      <c r="W21" s="252">
        <f>'様式D-3_S011'!BQ5</f>
        <v>0</v>
      </c>
      <c r="X21" s="253">
        <f>'様式D-3_S011'!BR5</f>
        <v>4.5199999999999996</v>
      </c>
      <c r="Y21" s="250">
        <f>'様式D-3_S011'!BS5</f>
        <v>0</v>
      </c>
      <c r="Z21" s="251">
        <f>'様式D-3_S011'!BT5</f>
        <v>0</v>
      </c>
      <c r="AA21" s="252">
        <f>'様式D-3_S011'!BU5</f>
        <v>0</v>
      </c>
      <c r="AB21" s="254">
        <f>'様式D-3_S011'!BV5</f>
        <v>1.35</v>
      </c>
      <c r="AC21" s="58"/>
      <c r="AD21" s="58"/>
      <c r="AE21" s="58"/>
      <c r="AF21" s="58"/>
      <c r="AG21" s="58"/>
      <c r="AH21" s="58"/>
      <c r="AI21" s="58"/>
      <c r="AJ21" s="58"/>
    </row>
    <row r="22" spans="2:36" x14ac:dyDescent="0.15">
      <c r="B22" s="271">
        <f>'様式D-3_S012'!AV5</f>
        <v>12</v>
      </c>
      <c r="C22" s="279">
        <f>'様式D-3_S012'!AW5</f>
        <v>6.5</v>
      </c>
      <c r="D22" s="139" t="str">
        <f>'様式D-3_S012'!AX5</f>
        <v>Ⅱ</v>
      </c>
      <c r="E22" s="64">
        <f>'様式D-3_S012'!AY5</f>
        <v>0</v>
      </c>
      <c r="F22" s="67">
        <f>'様式D-3_S012'!AZ5</f>
        <v>0</v>
      </c>
      <c r="G22" s="67">
        <f>'様式D-3_S012'!BA5</f>
        <v>0</v>
      </c>
      <c r="H22" s="38">
        <f>'様式D-3_S012'!BB5</f>
        <v>0</v>
      </c>
      <c r="I22" s="70">
        <f>'様式D-3_S012'!BC5</f>
        <v>0</v>
      </c>
      <c r="J22" s="67">
        <f>'様式D-3_S012'!BD5</f>
        <v>0</v>
      </c>
      <c r="K22" s="67">
        <f>'様式D-3_S012'!BE5</f>
        <v>1</v>
      </c>
      <c r="L22" s="38">
        <f>'様式D-3_S012'!BF5</f>
        <v>4</v>
      </c>
      <c r="M22" s="70">
        <f>'様式D-3_S012'!BG5</f>
        <v>0</v>
      </c>
      <c r="N22" s="67">
        <f>'様式D-3_S012'!BH5</f>
        <v>0</v>
      </c>
      <c r="O22" s="67">
        <f>'様式D-3_S012'!BI5</f>
        <v>0</v>
      </c>
      <c r="P22" s="38">
        <f>'様式D-3_S012'!BJ5</f>
        <v>0</v>
      </c>
      <c r="Q22" s="283">
        <f>'様式D-3_S012'!BK5</f>
        <v>0</v>
      </c>
      <c r="R22" s="284">
        <f>'様式D-3_S012'!BL5</f>
        <v>0</v>
      </c>
      <c r="S22" s="281">
        <f>'様式D-3_S012'!BM5</f>
        <v>0</v>
      </c>
      <c r="T22" s="285">
        <f>'様式D-3_S012'!BN5</f>
        <v>0</v>
      </c>
      <c r="U22" s="250">
        <f>'様式D-3_S012'!BO5</f>
        <v>0</v>
      </c>
      <c r="V22" s="251">
        <f>'様式D-3_S012'!BP5</f>
        <v>0</v>
      </c>
      <c r="W22" s="252">
        <f>'様式D-3_S012'!BQ5</f>
        <v>0.99</v>
      </c>
      <c r="X22" s="253">
        <f>'様式D-3_S012'!BR5</f>
        <v>4.0599999999999996</v>
      </c>
      <c r="Y22" s="250">
        <f>'様式D-3_S012'!BS5</f>
        <v>0</v>
      </c>
      <c r="Z22" s="251">
        <f>'様式D-3_S012'!BT5</f>
        <v>0</v>
      </c>
      <c r="AA22" s="252">
        <f>'様式D-3_S012'!BU5</f>
        <v>0</v>
      </c>
      <c r="AB22" s="254">
        <f>'様式D-3_S012'!BV5</f>
        <v>0</v>
      </c>
      <c r="AC22" s="58"/>
      <c r="AD22" s="58"/>
      <c r="AE22" s="58"/>
      <c r="AF22" s="58"/>
      <c r="AG22" s="58"/>
      <c r="AH22" s="58"/>
      <c r="AI22" s="58"/>
      <c r="AJ22" s="58"/>
    </row>
    <row r="23" spans="2:36" x14ac:dyDescent="0.15">
      <c r="B23" s="271">
        <f>'様式D-3_S013'!AV5</f>
        <v>13</v>
      </c>
      <c r="C23" s="279">
        <f>'様式D-3_S013'!AW5</f>
        <v>4.5</v>
      </c>
      <c r="D23" s="139" t="str">
        <f>'様式D-3_S013'!AX5</f>
        <v>Ⅱ</v>
      </c>
      <c r="E23" s="64">
        <f>'様式D-3_S013'!AY5</f>
        <v>0</v>
      </c>
      <c r="F23" s="67">
        <f>'様式D-3_S013'!AZ5</f>
        <v>0</v>
      </c>
      <c r="G23" s="67">
        <f>'様式D-3_S013'!BA5</f>
        <v>0</v>
      </c>
      <c r="H23" s="38">
        <f>'様式D-3_S013'!BB5</f>
        <v>0</v>
      </c>
      <c r="I23" s="70">
        <f>'様式D-3_S013'!BC5</f>
        <v>0</v>
      </c>
      <c r="J23" s="67">
        <f>'様式D-3_S013'!BD5</f>
        <v>0</v>
      </c>
      <c r="K23" s="67">
        <f>'様式D-3_S013'!BE5</f>
        <v>0</v>
      </c>
      <c r="L23" s="38">
        <f>'様式D-3_S013'!BF5</f>
        <v>3</v>
      </c>
      <c r="M23" s="70">
        <f>'様式D-3_S013'!BG5</f>
        <v>0</v>
      </c>
      <c r="N23" s="67">
        <f>'様式D-3_S013'!BH5</f>
        <v>0</v>
      </c>
      <c r="O23" s="67">
        <f>'様式D-3_S013'!BI5</f>
        <v>0</v>
      </c>
      <c r="P23" s="38">
        <f>'様式D-3_S013'!BJ5</f>
        <v>0</v>
      </c>
      <c r="Q23" s="283">
        <f>'様式D-3_S013'!BK5</f>
        <v>0</v>
      </c>
      <c r="R23" s="284">
        <f>'様式D-3_S013'!BL5</f>
        <v>0</v>
      </c>
      <c r="S23" s="281">
        <f>'様式D-3_S013'!BM5</f>
        <v>0</v>
      </c>
      <c r="T23" s="285">
        <f>'様式D-3_S013'!BN5</f>
        <v>0</v>
      </c>
      <c r="U23" s="250">
        <f>'様式D-3_S013'!BO5</f>
        <v>0</v>
      </c>
      <c r="V23" s="251">
        <f>'様式D-3_S013'!BP5</f>
        <v>0</v>
      </c>
      <c r="W23" s="252">
        <f>'様式D-3_S013'!BQ5</f>
        <v>0</v>
      </c>
      <c r="X23" s="253">
        <f>'様式D-3_S013'!BR5</f>
        <v>1.3125</v>
      </c>
      <c r="Y23" s="250">
        <f>'様式D-3_S013'!BS5</f>
        <v>0</v>
      </c>
      <c r="Z23" s="251">
        <f>'様式D-3_S013'!BT5</f>
        <v>0</v>
      </c>
      <c r="AA23" s="252">
        <f>'様式D-3_S013'!BU5</f>
        <v>0</v>
      </c>
      <c r="AB23" s="254">
        <f>'様式D-3_S013'!BV5</f>
        <v>0</v>
      </c>
      <c r="AC23" s="58"/>
      <c r="AD23" s="58"/>
      <c r="AE23" s="58"/>
      <c r="AF23" s="58"/>
      <c r="AG23" s="58"/>
      <c r="AH23" s="58"/>
      <c r="AI23" s="58"/>
      <c r="AJ23" s="58"/>
    </row>
    <row r="24" spans="2:36" x14ac:dyDescent="0.15">
      <c r="B24" s="271" t="str">
        <f>'様式D-3_PE'!AV5</f>
        <v>PE</v>
      </c>
      <c r="C24" s="279">
        <f>'様式D-3_PE'!AW5</f>
        <v>0</v>
      </c>
      <c r="D24" s="139" t="str">
        <f>'様式D-3_PE'!AX5</f>
        <v>Ⅰ</v>
      </c>
      <c r="E24" s="64">
        <f>'様式D-3_PE'!AY5</f>
        <v>0</v>
      </c>
      <c r="F24" s="67">
        <f>'様式D-3_PE'!AZ5</f>
        <v>0</v>
      </c>
      <c r="G24" s="67">
        <f>'様式D-3_PE'!BA5</f>
        <v>0</v>
      </c>
      <c r="H24" s="38">
        <f>'様式D-3_PE'!BB5</f>
        <v>0</v>
      </c>
      <c r="I24" s="70">
        <f>'様式D-3_PE'!BC5</f>
        <v>0</v>
      </c>
      <c r="J24" s="67">
        <f>'様式D-3_PE'!BD5</f>
        <v>0</v>
      </c>
      <c r="K24" s="67">
        <f>'様式D-3_PE'!BE5</f>
        <v>0</v>
      </c>
      <c r="L24" s="38">
        <f>'様式D-3_PE'!BF5</f>
        <v>0</v>
      </c>
      <c r="M24" s="70">
        <f>'様式D-3_PE'!BG5</f>
        <v>0</v>
      </c>
      <c r="N24" s="67">
        <f>'様式D-3_PE'!BH5</f>
        <v>0</v>
      </c>
      <c r="O24" s="67">
        <f>'様式D-3_PE'!BI5</f>
        <v>0</v>
      </c>
      <c r="P24" s="38">
        <f>'様式D-3_PE'!BJ5</f>
        <v>0</v>
      </c>
      <c r="Q24" s="283">
        <f>'様式D-3_PE'!BK5</f>
        <v>0</v>
      </c>
      <c r="R24" s="284">
        <f>'様式D-3_PE'!BL5</f>
        <v>0</v>
      </c>
      <c r="S24" s="281">
        <f>'様式D-3_PE'!BM5</f>
        <v>0</v>
      </c>
      <c r="T24" s="285">
        <f>'様式D-3_PE'!BN5</f>
        <v>0</v>
      </c>
      <c r="U24" s="250">
        <f>'様式D-3_PE'!BO5</f>
        <v>0</v>
      </c>
      <c r="V24" s="251">
        <f>'様式D-3_PE'!BP5</f>
        <v>0</v>
      </c>
      <c r="W24" s="252">
        <f>'様式D-3_PE'!BQ5</f>
        <v>0</v>
      </c>
      <c r="X24" s="253">
        <f>'様式D-3_PE'!BR5</f>
        <v>0</v>
      </c>
      <c r="Y24" s="250">
        <f>'様式D-3_PE'!BS5</f>
        <v>0</v>
      </c>
      <c r="Z24" s="251">
        <f>'様式D-3_PE'!BT5</f>
        <v>0</v>
      </c>
      <c r="AA24" s="252">
        <f>'様式D-3_PE'!BU5</f>
        <v>0</v>
      </c>
      <c r="AB24" s="254">
        <f>'様式D-3_PE'!BV5</f>
        <v>0</v>
      </c>
      <c r="AC24" s="58"/>
      <c r="AD24" s="58"/>
      <c r="AE24" s="58"/>
      <c r="AF24" s="58"/>
      <c r="AG24" s="58"/>
      <c r="AH24" s="58"/>
      <c r="AI24" s="58"/>
      <c r="AJ24" s="58"/>
    </row>
    <row r="25" spans="2:36" x14ac:dyDescent="0.15">
      <c r="B25" s="271"/>
      <c r="C25" s="279"/>
      <c r="D25" s="139"/>
      <c r="E25" s="64"/>
      <c r="F25" s="67"/>
      <c r="G25" s="67"/>
      <c r="H25" s="38"/>
      <c r="I25" s="70"/>
      <c r="J25" s="67"/>
      <c r="K25" s="67"/>
      <c r="L25" s="38"/>
      <c r="M25" s="70"/>
      <c r="N25" s="67"/>
      <c r="O25" s="67"/>
      <c r="P25" s="38"/>
      <c r="Q25" s="93"/>
      <c r="R25" s="92"/>
      <c r="S25" s="94"/>
      <c r="T25" s="91"/>
      <c r="U25" s="250"/>
      <c r="V25" s="251"/>
      <c r="W25" s="252"/>
      <c r="X25" s="253"/>
      <c r="Y25" s="250"/>
      <c r="Z25" s="251"/>
      <c r="AA25" s="252"/>
      <c r="AB25" s="254"/>
      <c r="AC25" s="58"/>
      <c r="AD25" s="58"/>
      <c r="AE25" s="58"/>
      <c r="AF25" s="58"/>
      <c r="AG25" s="58"/>
      <c r="AH25" s="58"/>
      <c r="AI25" s="58"/>
      <c r="AJ25" s="58"/>
    </row>
    <row r="26" spans="2:36" x14ac:dyDescent="0.15">
      <c r="B26" s="271"/>
      <c r="C26" s="279"/>
      <c r="D26" s="139"/>
      <c r="E26" s="64"/>
      <c r="F26" s="67"/>
      <c r="G26" s="67"/>
      <c r="H26" s="38"/>
      <c r="I26" s="70"/>
      <c r="J26" s="67"/>
      <c r="K26" s="67"/>
      <c r="L26" s="38"/>
      <c r="M26" s="70"/>
      <c r="N26" s="67"/>
      <c r="O26" s="67"/>
      <c r="P26" s="38"/>
      <c r="Q26" s="93"/>
      <c r="R26" s="92"/>
      <c r="S26" s="94"/>
      <c r="T26" s="91"/>
      <c r="U26" s="250"/>
      <c r="V26" s="251"/>
      <c r="W26" s="252"/>
      <c r="X26" s="253"/>
      <c r="Y26" s="250"/>
      <c r="Z26" s="251"/>
      <c r="AA26" s="252"/>
      <c r="AB26" s="254"/>
      <c r="AC26" s="58"/>
      <c r="AD26" s="58"/>
      <c r="AE26" s="58"/>
      <c r="AF26" s="58"/>
      <c r="AG26" s="58"/>
      <c r="AH26" s="58"/>
      <c r="AI26" s="58"/>
      <c r="AJ26" s="58"/>
    </row>
    <row r="27" spans="2:36" x14ac:dyDescent="0.15">
      <c r="B27" s="271"/>
      <c r="C27" s="279"/>
      <c r="D27" s="139"/>
      <c r="E27" s="64"/>
      <c r="F27" s="67"/>
      <c r="G27" s="67"/>
      <c r="H27" s="38"/>
      <c r="I27" s="70"/>
      <c r="J27" s="67"/>
      <c r="K27" s="67"/>
      <c r="L27" s="38"/>
      <c r="M27" s="70"/>
      <c r="N27" s="67"/>
      <c r="O27" s="67"/>
      <c r="P27" s="38"/>
      <c r="Q27" s="93"/>
      <c r="R27" s="92"/>
      <c r="S27" s="94"/>
      <c r="T27" s="91"/>
      <c r="U27" s="250"/>
      <c r="V27" s="251"/>
      <c r="W27" s="252"/>
      <c r="X27" s="253"/>
      <c r="Y27" s="250"/>
      <c r="Z27" s="251"/>
      <c r="AA27" s="252"/>
      <c r="AB27" s="254"/>
      <c r="AC27" s="58"/>
      <c r="AD27" s="58"/>
      <c r="AE27" s="58"/>
      <c r="AF27" s="58"/>
      <c r="AG27" s="58"/>
      <c r="AH27" s="58"/>
      <c r="AI27" s="58"/>
      <c r="AJ27" s="58"/>
    </row>
    <row r="28" spans="2:36" x14ac:dyDescent="0.15">
      <c r="B28" s="271"/>
      <c r="C28" s="279"/>
      <c r="D28" s="139"/>
      <c r="E28" s="64"/>
      <c r="F28" s="67"/>
      <c r="G28" s="67"/>
      <c r="H28" s="38"/>
      <c r="I28" s="70"/>
      <c r="J28" s="67"/>
      <c r="K28" s="67"/>
      <c r="L28" s="38"/>
      <c r="M28" s="70"/>
      <c r="N28" s="67"/>
      <c r="O28" s="67"/>
      <c r="P28" s="38"/>
      <c r="Q28" s="93"/>
      <c r="R28" s="92"/>
      <c r="S28" s="94"/>
      <c r="T28" s="91"/>
      <c r="U28" s="250"/>
      <c r="V28" s="251"/>
      <c r="W28" s="252"/>
      <c r="X28" s="253"/>
      <c r="Y28" s="250"/>
      <c r="Z28" s="251"/>
      <c r="AA28" s="252"/>
      <c r="AB28" s="254"/>
      <c r="AC28" s="58"/>
      <c r="AD28" s="58"/>
      <c r="AE28" s="58"/>
      <c r="AF28" s="58"/>
      <c r="AG28" s="58"/>
      <c r="AH28" s="58"/>
      <c r="AI28" s="58"/>
      <c r="AJ28" s="58"/>
    </row>
    <row r="29" spans="2:36" x14ac:dyDescent="0.15">
      <c r="B29" s="271"/>
      <c r="C29" s="279"/>
      <c r="D29" s="139"/>
      <c r="E29" s="64"/>
      <c r="F29" s="67"/>
      <c r="G29" s="67"/>
      <c r="H29" s="38"/>
      <c r="I29" s="70"/>
      <c r="J29" s="67"/>
      <c r="K29" s="67"/>
      <c r="L29" s="38"/>
      <c r="M29" s="70"/>
      <c r="N29" s="67"/>
      <c r="O29" s="67"/>
      <c r="P29" s="38"/>
      <c r="Q29" s="93"/>
      <c r="R29" s="92"/>
      <c r="S29" s="94"/>
      <c r="T29" s="91"/>
      <c r="U29" s="250"/>
      <c r="V29" s="251"/>
      <c r="W29" s="252"/>
      <c r="X29" s="253"/>
      <c r="Y29" s="250"/>
      <c r="Z29" s="251"/>
      <c r="AA29" s="252"/>
      <c r="AB29" s="254"/>
      <c r="AC29" s="58"/>
      <c r="AD29" s="58"/>
      <c r="AE29" s="58"/>
      <c r="AF29" s="58"/>
      <c r="AG29" s="58"/>
      <c r="AH29" s="58"/>
      <c r="AI29" s="58"/>
      <c r="AJ29" s="58"/>
    </row>
    <row r="30" spans="2:36" x14ac:dyDescent="0.15">
      <c r="B30" s="271"/>
      <c r="C30" s="279"/>
      <c r="D30" s="139"/>
      <c r="E30" s="64"/>
      <c r="F30" s="67"/>
      <c r="G30" s="67"/>
      <c r="H30" s="38"/>
      <c r="I30" s="70"/>
      <c r="J30" s="67"/>
      <c r="K30" s="67"/>
      <c r="L30" s="38"/>
      <c r="M30" s="70"/>
      <c r="N30" s="67"/>
      <c r="O30" s="67"/>
      <c r="P30" s="38"/>
      <c r="Q30" s="93"/>
      <c r="R30" s="92"/>
      <c r="S30" s="94"/>
      <c r="T30" s="91"/>
      <c r="U30" s="250"/>
      <c r="V30" s="251"/>
      <c r="W30" s="252"/>
      <c r="X30" s="253"/>
      <c r="Y30" s="250"/>
      <c r="Z30" s="251"/>
      <c r="AA30" s="252"/>
      <c r="AB30" s="254"/>
      <c r="AC30" s="58"/>
      <c r="AD30" s="58"/>
      <c r="AE30" s="58"/>
      <c r="AF30" s="58"/>
      <c r="AG30" s="58"/>
      <c r="AH30" s="58"/>
      <c r="AI30" s="58"/>
      <c r="AJ30" s="58"/>
    </row>
    <row r="31" spans="2:36" x14ac:dyDescent="0.15">
      <c r="B31" s="271"/>
      <c r="C31" s="279"/>
      <c r="D31" s="139"/>
      <c r="E31" s="64"/>
      <c r="F31" s="67"/>
      <c r="G31" s="67"/>
      <c r="H31" s="38"/>
      <c r="I31" s="70"/>
      <c r="J31" s="67"/>
      <c r="K31" s="67"/>
      <c r="L31" s="38"/>
      <c r="M31" s="70"/>
      <c r="N31" s="67"/>
      <c r="O31" s="67"/>
      <c r="P31" s="38"/>
      <c r="Q31" s="93"/>
      <c r="R31" s="92"/>
      <c r="S31" s="94"/>
      <c r="T31" s="91"/>
      <c r="U31" s="250"/>
      <c r="V31" s="251"/>
      <c r="W31" s="252"/>
      <c r="X31" s="253"/>
      <c r="Y31" s="250"/>
      <c r="Z31" s="251"/>
      <c r="AA31" s="252"/>
      <c r="AB31" s="254"/>
      <c r="AC31" s="58"/>
      <c r="AD31" s="58"/>
      <c r="AE31" s="58"/>
      <c r="AF31" s="58"/>
      <c r="AG31" s="58"/>
      <c r="AH31" s="58"/>
      <c r="AI31" s="58"/>
      <c r="AJ31" s="58"/>
    </row>
    <row r="32" spans="2:36" x14ac:dyDescent="0.15">
      <c r="B32" s="271"/>
      <c r="C32" s="279"/>
      <c r="D32" s="139"/>
      <c r="E32" s="64"/>
      <c r="F32" s="67"/>
      <c r="G32" s="67"/>
      <c r="H32" s="38"/>
      <c r="I32" s="70"/>
      <c r="J32" s="67"/>
      <c r="K32" s="67"/>
      <c r="L32" s="38"/>
      <c r="M32" s="70"/>
      <c r="N32" s="67"/>
      <c r="O32" s="67"/>
      <c r="P32" s="38"/>
      <c r="Q32" s="93"/>
      <c r="R32" s="92"/>
      <c r="S32" s="94"/>
      <c r="T32" s="91"/>
      <c r="U32" s="250"/>
      <c r="V32" s="251"/>
      <c r="W32" s="252"/>
      <c r="X32" s="253"/>
      <c r="Y32" s="250"/>
      <c r="Z32" s="251"/>
      <c r="AA32" s="252"/>
      <c r="AB32" s="254"/>
      <c r="AC32" s="58"/>
      <c r="AD32" s="58"/>
      <c r="AE32" s="58"/>
      <c r="AF32" s="58"/>
      <c r="AG32" s="58"/>
      <c r="AH32" s="58"/>
      <c r="AI32" s="58"/>
      <c r="AJ32" s="58"/>
    </row>
    <row r="33" spans="2:36" x14ac:dyDescent="0.15">
      <c r="B33" s="271"/>
      <c r="C33" s="279"/>
      <c r="D33" s="139"/>
      <c r="E33" s="64"/>
      <c r="F33" s="67"/>
      <c r="G33" s="67"/>
      <c r="H33" s="38"/>
      <c r="I33" s="70"/>
      <c r="J33" s="67"/>
      <c r="K33" s="67"/>
      <c r="L33" s="38"/>
      <c r="M33" s="70"/>
      <c r="N33" s="67"/>
      <c r="O33" s="67"/>
      <c r="P33" s="38"/>
      <c r="Q33" s="93"/>
      <c r="R33" s="92"/>
      <c r="S33" s="94"/>
      <c r="T33" s="91"/>
      <c r="U33" s="250"/>
      <c r="V33" s="251"/>
      <c r="W33" s="252"/>
      <c r="X33" s="253"/>
      <c r="Y33" s="250"/>
      <c r="Z33" s="251"/>
      <c r="AA33" s="252"/>
      <c r="AB33" s="254"/>
      <c r="AC33" s="58"/>
      <c r="AD33" s="58"/>
      <c r="AE33" s="58"/>
      <c r="AF33" s="58"/>
      <c r="AG33" s="58"/>
      <c r="AH33" s="58"/>
      <c r="AI33" s="58"/>
      <c r="AJ33" s="58"/>
    </row>
    <row r="34" spans="2:36" x14ac:dyDescent="0.15">
      <c r="B34" s="271"/>
      <c r="C34" s="279"/>
      <c r="D34" s="139"/>
      <c r="E34" s="64"/>
      <c r="F34" s="67"/>
      <c r="G34" s="67"/>
      <c r="H34" s="38"/>
      <c r="I34" s="70"/>
      <c r="J34" s="67"/>
      <c r="K34" s="67"/>
      <c r="L34" s="38"/>
      <c r="M34" s="70"/>
      <c r="N34" s="67"/>
      <c r="O34" s="67"/>
      <c r="P34" s="38"/>
      <c r="Q34" s="93"/>
      <c r="R34" s="92"/>
      <c r="S34" s="94"/>
      <c r="T34" s="91"/>
      <c r="U34" s="250"/>
      <c r="V34" s="251"/>
      <c r="W34" s="252"/>
      <c r="X34" s="253"/>
      <c r="Y34" s="250"/>
      <c r="Z34" s="251"/>
      <c r="AA34" s="252"/>
      <c r="AB34" s="254"/>
      <c r="AC34" s="58"/>
      <c r="AD34" s="58"/>
      <c r="AE34" s="58"/>
      <c r="AF34" s="58"/>
      <c r="AG34" s="58"/>
      <c r="AH34" s="58"/>
      <c r="AI34" s="58"/>
      <c r="AJ34" s="58"/>
    </row>
    <row r="35" spans="2:36" x14ac:dyDescent="0.15">
      <c r="B35" s="271"/>
      <c r="C35" s="279"/>
      <c r="D35" s="139"/>
      <c r="E35" s="64"/>
      <c r="F35" s="67"/>
      <c r="G35" s="67"/>
      <c r="H35" s="38"/>
      <c r="I35" s="70"/>
      <c r="J35" s="67"/>
      <c r="K35" s="67"/>
      <c r="L35" s="38"/>
      <c r="M35" s="70"/>
      <c r="N35" s="67"/>
      <c r="O35" s="67"/>
      <c r="P35" s="38"/>
      <c r="Q35" s="93"/>
      <c r="R35" s="92"/>
      <c r="S35" s="94"/>
      <c r="T35" s="91"/>
      <c r="U35" s="250"/>
      <c r="V35" s="251"/>
      <c r="W35" s="252"/>
      <c r="X35" s="253"/>
      <c r="Y35" s="250"/>
      <c r="Z35" s="251"/>
      <c r="AA35" s="252"/>
      <c r="AB35" s="254"/>
      <c r="AC35" s="58"/>
      <c r="AD35" s="58"/>
      <c r="AE35" s="58"/>
      <c r="AF35" s="58"/>
      <c r="AG35" s="58"/>
      <c r="AH35" s="58"/>
      <c r="AI35" s="58"/>
      <c r="AJ35" s="58"/>
    </row>
    <row r="36" spans="2:36" x14ac:dyDescent="0.15">
      <c r="B36" s="271"/>
      <c r="C36" s="272"/>
      <c r="D36" s="139"/>
      <c r="E36" s="64"/>
      <c r="F36" s="67"/>
      <c r="G36" s="67"/>
      <c r="H36" s="38"/>
      <c r="I36" s="70"/>
      <c r="J36" s="67"/>
      <c r="K36" s="67"/>
      <c r="L36" s="38"/>
      <c r="M36" s="70"/>
      <c r="N36" s="67"/>
      <c r="O36" s="67"/>
      <c r="P36" s="38"/>
      <c r="Q36" s="93"/>
      <c r="R36" s="92"/>
      <c r="S36" s="94"/>
      <c r="T36" s="91"/>
      <c r="U36" s="250"/>
      <c r="V36" s="251"/>
      <c r="W36" s="252"/>
      <c r="X36" s="253"/>
      <c r="Y36" s="250"/>
      <c r="Z36" s="251"/>
      <c r="AA36" s="252"/>
      <c r="AB36" s="254"/>
      <c r="AC36" s="58"/>
      <c r="AD36" s="58"/>
      <c r="AE36" s="58"/>
      <c r="AF36" s="58"/>
      <c r="AG36" s="58"/>
      <c r="AH36" s="58"/>
      <c r="AI36" s="58"/>
      <c r="AJ36" s="58"/>
    </row>
    <row r="37" spans="2:36" x14ac:dyDescent="0.15">
      <c r="B37" s="271"/>
      <c r="C37" s="272"/>
      <c r="D37" s="139"/>
      <c r="E37" s="64"/>
      <c r="F37" s="67"/>
      <c r="G37" s="67"/>
      <c r="H37" s="38"/>
      <c r="I37" s="70"/>
      <c r="J37" s="67"/>
      <c r="K37" s="67"/>
      <c r="L37" s="38"/>
      <c r="M37" s="70"/>
      <c r="N37" s="67"/>
      <c r="O37" s="67"/>
      <c r="P37" s="38"/>
      <c r="Q37" s="93"/>
      <c r="R37" s="92"/>
      <c r="S37" s="94"/>
      <c r="T37" s="91"/>
      <c r="U37" s="250"/>
      <c r="V37" s="251"/>
      <c r="W37" s="252"/>
      <c r="X37" s="253"/>
      <c r="Y37" s="250"/>
      <c r="Z37" s="251"/>
      <c r="AA37" s="252"/>
      <c r="AB37" s="254"/>
      <c r="AC37" s="58"/>
      <c r="AD37" s="58"/>
      <c r="AE37" s="58"/>
      <c r="AF37" s="58"/>
      <c r="AG37" s="58"/>
      <c r="AH37" s="58"/>
      <c r="AI37" s="58"/>
      <c r="AJ37" s="58"/>
    </row>
    <row r="38" spans="2:36" x14ac:dyDescent="0.15">
      <c r="B38" s="271"/>
      <c r="C38" s="272"/>
      <c r="D38" s="139"/>
      <c r="E38" s="64"/>
      <c r="F38" s="67"/>
      <c r="G38" s="67"/>
      <c r="H38" s="38"/>
      <c r="I38" s="70"/>
      <c r="J38" s="67"/>
      <c r="K38" s="67"/>
      <c r="L38" s="38"/>
      <c r="M38" s="70"/>
      <c r="N38" s="67"/>
      <c r="O38" s="67"/>
      <c r="P38" s="38"/>
      <c r="Q38" s="93"/>
      <c r="R38" s="92"/>
      <c r="S38" s="94"/>
      <c r="T38" s="91"/>
      <c r="U38" s="250"/>
      <c r="V38" s="251"/>
      <c r="W38" s="252"/>
      <c r="X38" s="253"/>
      <c r="Y38" s="250"/>
      <c r="Z38" s="251"/>
      <c r="AA38" s="252"/>
      <c r="AB38" s="254"/>
      <c r="AC38" s="58"/>
      <c r="AD38" s="58"/>
      <c r="AE38" s="58"/>
      <c r="AF38" s="58"/>
      <c r="AG38" s="58"/>
      <c r="AH38" s="58"/>
      <c r="AI38" s="58"/>
      <c r="AJ38" s="58"/>
    </row>
    <row r="39" spans="2:36" x14ac:dyDescent="0.15">
      <c r="B39" s="271"/>
      <c r="C39" s="272"/>
      <c r="D39" s="139"/>
      <c r="E39" s="64"/>
      <c r="F39" s="67"/>
      <c r="G39" s="67"/>
      <c r="H39" s="38"/>
      <c r="I39" s="70"/>
      <c r="J39" s="67"/>
      <c r="K39" s="67"/>
      <c r="L39" s="38"/>
      <c r="M39" s="70"/>
      <c r="N39" s="67"/>
      <c r="O39" s="67"/>
      <c r="P39" s="38"/>
      <c r="Q39" s="93"/>
      <c r="R39" s="92"/>
      <c r="S39" s="94"/>
      <c r="T39" s="91"/>
      <c r="U39" s="250"/>
      <c r="V39" s="251"/>
      <c r="W39" s="252"/>
      <c r="X39" s="253"/>
      <c r="Y39" s="250"/>
      <c r="Z39" s="251"/>
      <c r="AA39" s="252"/>
      <c r="AB39" s="254"/>
      <c r="AC39" s="58"/>
      <c r="AD39" s="58"/>
      <c r="AE39" s="58"/>
      <c r="AF39" s="58"/>
      <c r="AG39" s="58"/>
      <c r="AH39" s="58"/>
      <c r="AI39" s="58"/>
      <c r="AJ39" s="58"/>
    </row>
    <row r="40" spans="2:36" x14ac:dyDescent="0.15">
      <c r="B40" s="271"/>
      <c r="C40" s="272"/>
      <c r="D40" s="139"/>
      <c r="E40" s="64"/>
      <c r="F40" s="67"/>
      <c r="G40" s="67"/>
      <c r="H40" s="38"/>
      <c r="I40" s="70"/>
      <c r="J40" s="67"/>
      <c r="K40" s="67"/>
      <c r="L40" s="38"/>
      <c r="M40" s="70"/>
      <c r="N40" s="67"/>
      <c r="O40" s="67"/>
      <c r="P40" s="38"/>
      <c r="Q40" s="93"/>
      <c r="R40" s="92"/>
      <c r="S40" s="94"/>
      <c r="T40" s="91"/>
      <c r="U40" s="250"/>
      <c r="V40" s="251"/>
      <c r="W40" s="252"/>
      <c r="X40" s="253"/>
      <c r="Y40" s="250"/>
      <c r="Z40" s="251"/>
      <c r="AA40" s="252"/>
      <c r="AB40" s="254"/>
      <c r="AC40" s="58"/>
      <c r="AD40" s="58"/>
      <c r="AE40" s="58"/>
      <c r="AF40" s="58"/>
      <c r="AG40" s="58"/>
      <c r="AH40" s="58"/>
      <c r="AI40" s="58"/>
      <c r="AJ40" s="58"/>
    </row>
    <row r="41" spans="2:36" x14ac:dyDescent="0.15">
      <c r="B41" s="271"/>
      <c r="C41" s="272"/>
      <c r="D41" s="139"/>
      <c r="E41" s="64"/>
      <c r="F41" s="67"/>
      <c r="G41" s="67"/>
      <c r="H41" s="38"/>
      <c r="I41" s="70"/>
      <c r="J41" s="67"/>
      <c r="K41" s="67"/>
      <c r="L41" s="38"/>
      <c r="M41" s="70"/>
      <c r="N41" s="67"/>
      <c r="O41" s="67"/>
      <c r="P41" s="38"/>
      <c r="Q41" s="93"/>
      <c r="R41" s="92"/>
      <c r="S41" s="94"/>
      <c r="T41" s="91"/>
      <c r="U41" s="250"/>
      <c r="V41" s="251"/>
      <c r="W41" s="252"/>
      <c r="X41" s="253"/>
      <c r="Y41" s="250"/>
      <c r="Z41" s="251"/>
      <c r="AA41" s="252"/>
      <c r="AB41" s="254"/>
      <c r="AC41" s="58"/>
      <c r="AD41" s="58"/>
      <c r="AE41" s="58"/>
      <c r="AF41" s="58"/>
      <c r="AG41" s="58"/>
      <c r="AH41" s="58"/>
      <c r="AI41" s="58"/>
      <c r="AJ41" s="58"/>
    </row>
    <row r="42" spans="2:36" x14ac:dyDescent="0.15">
      <c r="B42" s="271"/>
      <c r="C42" s="272"/>
      <c r="D42" s="138"/>
      <c r="E42" s="64"/>
      <c r="F42" s="67"/>
      <c r="G42" s="67"/>
      <c r="H42" s="38"/>
      <c r="I42" s="70"/>
      <c r="J42" s="67"/>
      <c r="K42" s="67"/>
      <c r="L42" s="38"/>
      <c r="M42" s="70"/>
      <c r="N42" s="67"/>
      <c r="O42" s="67"/>
      <c r="P42" s="38"/>
      <c r="Q42" s="93"/>
      <c r="R42" s="92"/>
      <c r="S42" s="94"/>
      <c r="T42" s="91"/>
      <c r="U42" s="250"/>
      <c r="V42" s="251"/>
      <c r="W42" s="252"/>
      <c r="X42" s="253"/>
      <c r="Y42" s="250"/>
      <c r="Z42" s="251"/>
      <c r="AA42" s="252"/>
      <c r="AB42" s="254"/>
      <c r="AC42" s="58"/>
      <c r="AD42" s="58"/>
      <c r="AE42" s="58"/>
      <c r="AF42" s="58"/>
      <c r="AG42" s="58"/>
      <c r="AH42" s="58"/>
      <c r="AI42" s="58"/>
      <c r="AJ42" s="58"/>
    </row>
    <row r="43" spans="2:36" ht="12.75" thickBot="1" x14ac:dyDescent="0.2">
      <c r="B43" s="43"/>
      <c r="C43" s="270"/>
      <c r="D43" s="140"/>
      <c r="E43" s="65"/>
      <c r="F43" s="68"/>
      <c r="G43" s="68"/>
      <c r="H43" s="39"/>
      <c r="I43" s="71"/>
      <c r="J43" s="68"/>
      <c r="K43" s="68"/>
      <c r="L43" s="39"/>
      <c r="M43" s="71"/>
      <c r="N43" s="68"/>
      <c r="O43" s="68"/>
      <c r="P43" s="39"/>
      <c r="Q43" s="93"/>
      <c r="R43" s="92"/>
      <c r="S43" s="94"/>
      <c r="T43" s="91"/>
      <c r="U43" s="250"/>
      <c r="V43" s="251"/>
      <c r="W43" s="252"/>
      <c r="X43" s="253"/>
      <c r="Y43" s="250"/>
      <c r="Z43" s="251"/>
      <c r="AA43" s="255"/>
      <c r="AB43" s="256"/>
      <c r="AC43" s="58"/>
      <c r="AD43" s="58"/>
      <c r="AE43" s="58"/>
      <c r="AF43" s="58"/>
      <c r="AG43" s="58"/>
      <c r="AH43" s="58"/>
      <c r="AI43" s="58"/>
      <c r="AJ43" s="58"/>
    </row>
    <row r="44" spans="2:36" ht="15" customHeight="1" thickTop="1" x14ac:dyDescent="0.15">
      <c r="B44" s="1014" t="s">
        <v>357</v>
      </c>
      <c r="C44" s="1015"/>
      <c r="D44" s="1016"/>
      <c r="E44" s="1034">
        <f>SUM(E10:E43)</f>
        <v>0</v>
      </c>
      <c r="F44" s="1032">
        <f t="shared" ref="F44:O44" si="0">SUM(F10:F43)</f>
        <v>0</v>
      </c>
      <c r="G44" s="141">
        <f>SUM(G10:G43)</f>
        <v>0</v>
      </c>
      <c r="H44" s="142">
        <f t="shared" si="0"/>
        <v>1</v>
      </c>
      <c r="I44" s="1005">
        <f t="shared" si="0"/>
        <v>0</v>
      </c>
      <c r="J44" s="1032">
        <f>SUM(J10:J43)</f>
        <v>7</v>
      </c>
      <c r="K44" s="141">
        <f t="shared" si="0"/>
        <v>6</v>
      </c>
      <c r="L44" s="142">
        <f t="shared" si="0"/>
        <v>45</v>
      </c>
      <c r="M44" s="1005">
        <f>SUM(M10:M43)</f>
        <v>0</v>
      </c>
      <c r="N44" s="1032">
        <f t="shared" si="0"/>
        <v>0</v>
      </c>
      <c r="O44" s="143">
        <f t="shared" si="0"/>
        <v>0</v>
      </c>
      <c r="P44" s="144">
        <f t="shared" ref="P44:U44" si="1">SUM(P10:P43)</f>
        <v>10</v>
      </c>
      <c r="Q44" s="145">
        <f t="shared" si="1"/>
        <v>0</v>
      </c>
      <c r="R44" s="146">
        <f t="shared" si="1"/>
        <v>0</v>
      </c>
      <c r="S44" s="147">
        <f t="shared" si="1"/>
        <v>0</v>
      </c>
      <c r="T44" s="148">
        <f t="shared" si="1"/>
        <v>7.8</v>
      </c>
      <c r="U44" s="257">
        <f t="shared" si="1"/>
        <v>0</v>
      </c>
      <c r="V44" s="258">
        <f t="shared" ref="V44:X44" si="2">SUM(V10:V43)</f>
        <v>7.2499999999999995E-2</v>
      </c>
      <c r="W44" s="259">
        <f t="shared" si="2"/>
        <v>15.343200000000001</v>
      </c>
      <c r="X44" s="260">
        <f t="shared" si="2"/>
        <v>100.85000000000001</v>
      </c>
      <c r="Y44" s="257">
        <f>SUM(Y10:Y43)</f>
        <v>0</v>
      </c>
      <c r="Z44" s="258">
        <f>SUM(Z10:Z43)</f>
        <v>0</v>
      </c>
      <c r="AA44" s="259">
        <f>SUM(AA10:AA43)</f>
        <v>0</v>
      </c>
      <c r="AB44" s="261">
        <f>SUM(AB10:AB43)</f>
        <v>61.03</v>
      </c>
      <c r="AC44" s="60"/>
      <c r="AD44" s="60"/>
      <c r="AE44" s="60"/>
      <c r="AF44" s="60"/>
      <c r="AG44" s="60"/>
      <c r="AH44" s="60"/>
      <c r="AI44" s="60"/>
    </row>
    <row r="45" spans="2:36" ht="15" customHeight="1" thickBot="1" x14ac:dyDescent="0.2">
      <c r="B45" s="1017"/>
      <c r="C45" s="1018"/>
      <c r="D45" s="1010"/>
      <c r="E45" s="1035"/>
      <c r="F45" s="1033"/>
      <c r="G45" s="1007">
        <f>G44+H44</f>
        <v>1</v>
      </c>
      <c r="H45" s="1008"/>
      <c r="I45" s="1006"/>
      <c r="J45" s="1033"/>
      <c r="K45" s="1007">
        <f>K44+L44</f>
        <v>51</v>
      </c>
      <c r="L45" s="1008"/>
      <c r="M45" s="1006"/>
      <c r="N45" s="1033"/>
      <c r="O45" s="1009">
        <f>O44+P44</f>
        <v>10</v>
      </c>
      <c r="P45" s="1010"/>
      <c r="Q45" s="1011"/>
      <c r="R45" s="1012"/>
      <c r="S45" s="1012"/>
      <c r="T45" s="1012"/>
      <c r="U45" s="1012"/>
      <c r="V45" s="1012"/>
      <c r="W45" s="1012"/>
      <c r="X45" s="1012"/>
      <c r="Y45" s="1012"/>
      <c r="Z45" s="1012"/>
      <c r="AA45" s="1012"/>
      <c r="AB45" s="1013"/>
    </row>
    <row r="46" spans="2:36" x14ac:dyDescent="0.15">
      <c r="B46" s="112" t="s">
        <v>358</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112" t="s">
        <v>359</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112" t="s">
        <v>360</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112" t="s">
        <v>361</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112" t="s">
        <v>362</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0"/>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9"/>
    </row>
    <row r="2" spans="2:26" ht="24.95" customHeight="1" x14ac:dyDescent="0.15">
      <c r="B2" s="96" t="s">
        <v>363</v>
      </c>
      <c r="C2" s="243"/>
      <c r="D2" s="243"/>
      <c r="E2" s="243"/>
      <c r="F2" s="243"/>
      <c r="G2" s="243"/>
      <c r="H2" s="243"/>
      <c r="I2" s="243"/>
      <c r="J2" s="243"/>
      <c r="K2" s="243"/>
      <c r="L2" s="243"/>
      <c r="M2" s="243"/>
      <c r="N2" s="243"/>
      <c r="O2" s="72"/>
      <c r="P2" s="73"/>
      <c r="Q2" s="1036"/>
      <c r="R2" s="1037"/>
      <c r="S2" s="1037"/>
      <c r="T2" s="1037"/>
      <c r="U2" s="1038" t="s">
        <v>157</v>
      </c>
      <c r="V2" s="1039"/>
      <c r="W2" s="1040"/>
      <c r="X2" s="1041" t="s">
        <v>723</v>
      </c>
      <c r="Y2" s="1042"/>
      <c r="Z2" s="1043"/>
    </row>
    <row r="3" spans="2:26" s="1" customFormat="1" ht="25.15" customHeight="1" x14ac:dyDescent="0.15">
      <c r="B3" s="498" t="s">
        <v>2</v>
      </c>
      <c r="C3" s="499"/>
      <c r="D3" s="500"/>
      <c r="E3" s="1044" t="s">
        <v>540</v>
      </c>
      <c r="F3" s="1045"/>
      <c r="G3" s="1045"/>
      <c r="H3" s="1046"/>
      <c r="I3" s="1038" t="s">
        <v>3</v>
      </c>
      <c r="J3" s="1039"/>
      <c r="K3" s="1040"/>
      <c r="L3" s="1047" t="s">
        <v>526</v>
      </c>
      <c r="M3" s="1048"/>
      <c r="N3" s="1049"/>
      <c r="O3" s="498" t="s">
        <v>238</v>
      </c>
      <c r="P3" s="499"/>
      <c r="Q3" s="500"/>
      <c r="R3" s="1050" t="s">
        <v>530</v>
      </c>
      <c r="S3" s="1051"/>
      <c r="T3" s="1052"/>
      <c r="U3" s="498" t="s">
        <v>192</v>
      </c>
      <c r="V3" s="499"/>
      <c r="W3" s="499"/>
      <c r="X3" s="1065">
        <v>45944</v>
      </c>
      <c r="Y3" s="1066"/>
      <c r="Z3" s="1067"/>
    </row>
    <row r="4" spans="2:26" s="1" customFormat="1" ht="25.15" customHeight="1" x14ac:dyDescent="0.15">
      <c r="B4" s="501" t="s">
        <v>109</v>
      </c>
      <c r="C4" s="502"/>
      <c r="D4" s="503"/>
      <c r="E4" s="1071" t="s">
        <v>524</v>
      </c>
      <c r="F4" s="1072"/>
      <c r="G4" s="1072"/>
      <c r="H4" s="1073"/>
      <c r="I4" s="1038" t="s">
        <v>110</v>
      </c>
      <c r="J4" s="1039"/>
      <c r="K4" s="1040"/>
      <c r="L4" s="1047" t="s">
        <v>528</v>
      </c>
      <c r="M4" s="1048"/>
      <c r="N4" s="1049"/>
      <c r="O4" s="501"/>
      <c r="P4" s="502"/>
      <c r="Q4" s="503"/>
      <c r="R4" s="1074" t="s">
        <v>532</v>
      </c>
      <c r="S4" s="1075"/>
      <c r="T4" s="1076"/>
      <c r="U4" s="501"/>
      <c r="V4" s="502"/>
      <c r="W4" s="502"/>
      <c r="X4" s="1068"/>
      <c r="Y4" s="1069"/>
      <c r="Z4" s="1070"/>
    </row>
    <row r="5" spans="2:26" ht="49.9" customHeight="1" x14ac:dyDescent="0.15">
      <c r="B5" s="1062" t="s">
        <v>364</v>
      </c>
      <c r="C5" s="1063"/>
      <c r="D5" s="1063"/>
      <c r="E5" s="1063"/>
      <c r="F5" s="1063"/>
      <c r="G5" s="1063"/>
      <c r="H5" s="1063"/>
      <c r="I5" s="1063"/>
      <c r="J5" s="1063"/>
      <c r="K5" s="1063"/>
      <c r="L5" s="1063"/>
      <c r="M5" s="1063"/>
      <c r="N5" s="1063"/>
      <c r="O5" s="1063"/>
      <c r="P5" s="1063"/>
      <c r="Q5" s="1063"/>
      <c r="R5" s="1063"/>
      <c r="S5" s="1063"/>
      <c r="T5" s="1063"/>
      <c r="U5" s="1063"/>
      <c r="V5" s="1063"/>
      <c r="W5" s="1063"/>
      <c r="X5" s="1063"/>
      <c r="Y5" s="1063"/>
      <c r="Z5" s="1064"/>
    </row>
    <row r="6" spans="2:26" ht="49.9" customHeight="1" x14ac:dyDescent="0.15">
      <c r="B6" s="1053" t="s">
        <v>722</v>
      </c>
      <c r="C6" s="1054"/>
      <c r="D6" s="1054"/>
      <c r="E6" s="1054"/>
      <c r="F6" s="1054"/>
      <c r="G6" s="1054"/>
      <c r="H6" s="1054"/>
      <c r="I6" s="1054"/>
      <c r="J6" s="1054"/>
      <c r="K6" s="1054"/>
      <c r="L6" s="1054"/>
      <c r="M6" s="1054"/>
      <c r="N6" s="1054"/>
      <c r="O6" s="1054"/>
      <c r="P6" s="1054"/>
      <c r="Q6" s="1054"/>
      <c r="R6" s="1054"/>
      <c r="S6" s="1054"/>
      <c r="T6" s="1054"/>
      <c r="U6" s="1054"/>
      <c r="V6" s="1054"/>
      <c r="W6" s="1054"/>
      <c r="X6" s="1054"/>
      <c r="Y6" s="1054"/>
      <c r="Z6" s="1055"/>
    </row>
    <row r="7" spans="2:26" ht="100.15" customHeight="1" x14ac:dyDescent="0.15">
      <c r="B7" s="1056"/>
      <c r="C7" s="1057"/>
      <c r="D7" s="1057"/>
      <c r="E7" s="1057"/>
      <c r="F7" s="1057"/>
      <c r="G7" s="1057"/>
      <c r="H7" s="1057"/>
      <c r="I7" s="1057"/>
      <c r="J7" s="1057"/>
      <c r="K7" s="1057"/>
      <c r="L7" s="1057"/>
      <c r="M7" s="1057"/>
      <c r="N7" s="1057"/>
      <c r="O7" s="1057"/>
      <c r="P7" s="1057"/>
      <c r="Q7" s="1057"/>
      <c r="R7" s="1057"/>
      <c r="S7" s="1057"/>
      <c r="T7" s="1057"/>
      <c r="U7" s="1057"/>
      <c r="V7" s="1057"/>
      <c r="W7" s="1057"/>
      <c r="X7" s="1057"/>
      <c r="Y7" s="1057"/>
      <c r="Z7" s="1058"/>
    </row>
    <row r="8" spans="2:26" ht="49.9" customHeight="1" x14ac:dyDescent="0.15">
      <c r="B8" s="1056"/>
      <c r="C8" s="1057"/>
      <c r="D8" s="1057"/>
      <c r="E8" s="1057"/>
      <c r="F8" s="1057"/>
      <c r="G8" s="1057"/>
      <c r="H8" s="1057"/>
      <c r="I8" s="1057"/>
      <c r="J8" s="1057"/>
      <c r="K8" s="1057"/>
      <c r="L8" s="1057"/>
      <c r="M8" s="1057"/>
      <c r="N8" s="1057"/>
      <c r="O8" s="1057"/>
      <c r="P8" s="1057"/>
      <c r="Q8" s="1057"/>
      <c r="R8" s="1057"/>
      <c r="S8" s="1057"/>
      <c r="T8" s="1057"/>
      <c r="U8" s="1057"/>
      <c r="V8" s="1057"/>
      <c r="W8" s="1057"/>
      <c r="X8" s="1057"/>
      <c r="Y8" s="1057"/>
      <c r="Z8" s="1058"/>
    </row>
    <row r="9" spans="2:26" ht="100.15" customHeight="1" x14ac:dyDescent="0.15">
      <c r="B9" s="1056"/>
      <c r="C9" s="1057"/>
      <c r="D9" s="1057"/>
      <c r="E9" s="1057"/>
      <c r="F9" s="1057"/>
      <c r="G9" s="1057"/>
      <c r="H9" s="1057"/>
      <c r="I9" s="1057"/>
      <c r="J9" s="1057"/>
      <c r="K9" s="1057"/>
      <c r="L9" s="1057"/>
      <c r="M9" s="1057"/>
      <c r="N9" s="1057"/>
      <c r="O9" s="1057"/>
      <c r="P9" s="1057"/>
      <c r="Q9" s="1057"/>
      <c r="R9" s="1057"/>
      <c r="S9" s="1057"/>
      <c r="T9" s="1057"/>
      <c r="U9" s="1057"/>
      <c r="V9" s="1057"/>
      <c r="W9" s="1057"/>
      <c r="X9" s="1057"/>
      <c r="Y9" s="1057"/>
      <c r="Z9" s="1058"/>
    </row>
    <row r="10" spans="2:26" ht="49.9" customHeight="1" x14ac:dyDescent="0.15">
      <c r="B10" s="1056"/>
      <c r="C10" s="1057"/>
      <c r="D10" s="1057"/>
      <c r="E10" s="1057"/>
      <c r="F10" s="1057"/>
      <c r="G10" s="1057"/>
      <c r="H10" s="1057"/>
      <c r="I10" s="1057"/>
      <c r="J10" s="1057"/>
      <c r="K10" s="1057"/>
      <c r="L10" s="1057"/>
      <c r="M10" s="1057"/>
      <c r="N10" s="1057"/>
      <c r="O10" s="1057"/>
      <c r="P10" s="1057"/>
      <c r="Q10" s="1057"/>
      <c r="R10" s="1057"/>
      <c r="S10" s="1057"/>
      <c r="T10" s="1057"/>
      <c r="U10" s="1057"/>
      <c r="V10" s="1057"/>
      <c r="W10" s="1057"/>
      <c r="X10" s="1057"/>
      <c r="Y10" s="1057"/>
      <c r="Z10" s="1058"/>
    </row>
    <row r="11" spans="2:26" ht="100.15" customHeight="1" x14ac:dyDescent="0.15">
      <c r="B11" s="1056"/>
      <c r="C11" s="1057"/>
      <c r="D11" s="1057"/>
      <c r="E11" s="1057"/>
      <c r="F11" s="1057"/>
      <c r="G11" s="1057"/>
      <c r="H11" s="1057"/>
      <c r="I11" s="1057"/>
      <c r="J11" s="1057"/>
      <c r="K11" s="1057"/>
      <c r="L11" s="1057"/>
      <c r="M11" s="1057"/>
      <c r="N11" s="1057"/>
      <c r="O11" s="1057"/>
      <c r="P11" s="1057"/>
      <c r="Q11" s="1057"/>
      <c r="R11" s="1057"/>
      <c r="S11" s="1057"/>
      <c r="T11" s="1057"/>
      <c r="U11" s="1057"/>
      <c r="V11" s="1057"/>
      <c r="W11" s="1057"/>
      <c r="X11" s="1057"/>
      <c r="Y11" s="1057"/>
      <c r="Z11" s="1058"/>
    </row>
    <row r="12" spans="2:26" ht="49.9" customHeight="1" x14ac:dyDescent="0.15">
      <c r="B12" s="1056"/>
      <c r="C12" s="1057"/>
      <c r="D12" s="1057"/>
      <c r="E12" s="1057"/>
      <c r="F12" s="1057"/>
      <c r="G12" s="1057"/>
      <c r="H12" s="1057"/>
      <c r="I12" s="1057"/>
      <c r="J12" s="1057"/>
      <c r="K12" s="1057"/>
      <c r="L12" s="1057"/>
      <c r="M12" s="1057"/>
      <c r="N12" s="1057"/>
      <c r="O12" s="1057"/>
      <c r="P12" s="1057"/>
      <c r="Q12" s="1057"/>
      <c r="R12" s="1057"/>
      <c r="S12" s="1057"/>
      <c r="T12" s="1057"/>
      <c r="U12" s="1057"/>
      <c r="V12" s="1057"/>
      <c r="W12" s="1057"/>
      <c r="X12" s="1057"/>
      <c r="Y12" s="1057"/>
      <c r="Z12" s="1058"/>
    </row>
    <row r="13" spans="2:26" ht="100.15" customHeight="1" x14ac:dyDescent="0.15">
      <c r="B13" s="1056"/>
      <c r="C13" s="1057"/>
      <c r="D13" s="1057"/>
      <c r="E13" s="1057"/>
      <c r="F13" s="1057"/>
      <c r="G13" s="1057"/>
      <c r="H13" s="1057"/>
      <c r="I13" s="1057"/>
      <c r="J13" s="1057"/>
      <c r="K13" s="1057"/>
      <c r="L13" s="1057"/>
      <c r="M13" s="1057"/>
      <c r="N13" s="1057"/>
      <c r="O13" s="1057"/>
      <c r="P13" s="1057"/>
      <c r="Q13" s="1057"/>
      <c r="R13" s="1057"/>
      <c r="S13" s="1057"/>
      <c r="T13" s="1057"/>
      <c r="U13" s="1057"/>
      <c r="V13" s="1057"/>
      <c r="W13" s="1057"/>
      <c r="X13" s="1057"/>
      <c r="Y13" s="1057"/>
      <c r="Z13" s="1058"/>
    </row>
    <row r="14" spans="2:26" ht="49.9" customHeight="1" x14ac:dyDescent="0.15">
      <c r="B14" s="1056"/>
      <c r="C14" s="1057"/>
      <c r="D14" s="1057"/>
      <c r="E14" s="1057"/>
      <c r="F14" s="1057"/>
      <c r="G14" s="1057"/>
      <c r="H14" s="1057"/>
      <c r="I14" s="1057"/>
      <c r="J14" s="1057"/>
      <c r="K14" s="1057"/>
      <c r="L14" s="1057"/>
      <c r="M14" s="1057"/>
      <c r="N14" s="1057"/>
      <c r="O14" s="1057"/>
      <c r="P14" s="1057"/>
      <c r="Q14" s="1057"/>
      <c r="R14" s="1057"/>
      <c r="S14" s="1057"/>
      <c r="T14" s="1057"/>
      <c r="U14" s="1057"/>
      <c r="V14" s="1057"/>
      <c r="W14" s="1057"/>
      <c r="X14" s="1057"/>
      <c r="Y14" s="1057"/>
      <c r="Z14" s="1058"/>
    </row>
    <row r="15" spans="2:26" ht="100.15" customHeight="1" x14ac:dyDescent="0.15">
      <c r="B15" s="1059"/>
      <c r="C15" s="1060"/>
      <c r="D15" s="1060"/>
      <c r="E15" s="1060"/>
      <c r="F15" s="1060"/>
      <c r="G15" s="1060"/>
      <c r="H15" s="1060"/>
      <c r="I15" s="1060"/>
      <c r="J15" s="1060"/>
      <c r="K15" s="1060"/>
      <c r="L15" s="1060"/>
      <c r="M15" s="1060"/>
      <c r="N15" s="1060"/>
      <c r="O15" s="1060"/>
      <c r="P15" s="1060"/>
      <c r="Q15" s="1060"/>
      <c r="R15" s="1060"/>
      <c r="S15" s="1060"/>
      <c r="T15" s="1060"/>
      <c r="U15" s="1060"/>
      <c r="V15" s="1060"/>
      <c r="W15" s="1060"/>
      <c r="X15" s="1060"/>
      <c r="Y15" s="1060"/>
      <c r="Z15" s="1061"/>
    </row>
    <row r="16" spans="2:26" ht="9.75" customHeight="1" x14ac:dyDescent="0.15">
      <c r="B16" s="74"/>
      <c r="C16" s="74"/>
      <c r="D16" s="75"/>
      <c r="E16" s="76"/>
      <c r="F16" s="76"/>
      <c r="G16" s="76"/>
      <c r="H16" s="76"/>
      <c r="I16" s="76"/>
      <c r="J16" s="76"/>
      <c r="K16" s="76"/>
      <c r="L16" s="76"/>
      <c r="M16" s="76"/>
      <c r="N16" s="76"/>
      <c r="O16" s="76"/>
      <c r="P16" s="76"/>
      <c r="Q16" s="76"/>
      <c r="R16" s="76"/>
      <c r="S16" s="76"/>
      <c r="T16" s="76"/>
      <c r="U16" s="76"/>
      <c r="V16" s="76"/>
      <c r="W16" s="76"/>
      <c r="X16" s="76"/>
      <c r="Y16" s="76"/>
      <c r="Z16" s="76"/>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0"/>
  <dataValidations count="1">
    <dataValidation allowBlank="1" showInputMessage="1" showErrorMessage="1" prompt="診断区分の所見を、１ページあたり5,000文字以内で入力する。_x000a_文字数が多い場合には、シートをコピーし複数ページで入力する。" sqref="B6:Z15" xr:uid="{0F2FEC67-DB44-4C8F-AD1C-D77F0DDB5CEF}"/>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zoomScale="85" zoomScaleNormal="85" zoomScaleSheetLayoutView="85"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77" t="s">
        <v>365</v>
      </c>
      <c r="C4" s="1078"/>
      <c r="D4" s="1078"/>
      <c r="E4" s="1078"/>
      <c r="F4" s="1079"/>
    </row>
    <row r="5" spans="2:10" ht="14.25" thickBot="1" x14ac:dyDescent="0.2">
      <c r="B5" s="117" t="s">
        <v>366</v>
      </c>
      <c r="C5" s="118" t="s">
        <v>367</v>
      </c>
      <c r="D5" s="118" t="s">
        <v>368</v>
      </c>
      <c r="E5" s="118" t="s">
        <v>369</v>
      </c>
      <c r="F5" s="119" t="s">
        <v>370</v>
      </c>
    </row>
    <row r="6" spans="2:10" ht="14.25" thickTop="1" x14ac:dyDescent="0.15">
      <c r="B6" s="127" t="s">
        <v>371</v>
      </c>
      <c r="C6" s="128" t="s">
        <v>372</v>
      </c>
      <c r="D6" s="128" t="s">
        <v>373</v>
      </c>
      <c r="E6" s="128" t="s">
        <v>374</v>
      </c>
      <c r="F6" s="129" t="s">
        <v>375</v>
      </c>
    </row>
    <row r="7" spans="2:10" x14ac:dyDescent="0.15">
      <c r="B7" s="127" t="s">
        <v>376</v>
      </c>
      <c r="C7" s="128" t="s">
        <v>377</v>
      </c>
      <c r="D7" s="128" t="s">
        <v>378</v>
      </c>
      <c r="E7" s="128" t="s">
        <v>379</v>
      </c>
      <c r="F7" s="129" t="s">
        <v>380</v>
      </c>
    </row>
    <row r="8" spans="2:10" x14ac:dyDescent="0.15">
      <c r="B8" s="127" t="s">
        <v>381</v>
      </c>
      <c r="C8" s="128" t="s">
        <v>382</v>
      </c>
      <c r="D8" s="128"/>
      <c r="E8" s="128" t="s">
        <v>383</v>
      </c>
      <c r="F8" s="129"/>
    </row>
    <row r="9" spans="2:10" x14ac:dyDescent="0.15">
      <c r="B9" s="127" t="s">
        <v>384</v>
      </c>
      <c r="C9" s="128" t="s">
        <v>385</v>
      </c>
      <c r="D9" s="128"/>
      <c r="E9" s="128" t="s">
        <v>386</v>
      </c>
      <c r="F9" s="129"/>
    </row>
    <row r="10" spans="2:10" x14ac:dyDescent="0.15">
      <c r="B10" s="127" t="s">
        <v>387</v>
      </c>
      <c r="C10" s="128" t="s">
        <v>388</v>
      </c>
      <c r="D10" s="128"/>
      <c r="E10" s="128" t="s">
        <v>389</v>
      </c>
      <c r="F10" s="129"/>
    </row>
    <row r="11" spans="2:10" x14ac:dyDescent="0.15">
      <c r="B11" s="127" t="s">
        <v>390</v>
      </c>
      <c r="C11" s="128" t="s">
        <v>391</v>
      </c>
      <c r="D11" s="128"/>
      <c r="E11" s="128"/>
      <c r="F11" s="129"/>
    </row>
    <row r="12" spans="2:10" ht="14.25" thickBot="1" x14ac:dyDescent="0.2">
      <c r="B12" s="130" t="s">
        <v>392</v>
      </c>
      <c r="C12" s="131"/>
      <c r="D12" s="131"/>
      <c r="E12" s="131"/>
      <c r="F12" s="132"/>
    </row>
    <row r="13" spans="2:10" ht="14.25" thickBot="1" x14ac:dyDescent="0.2"/>
    <row r="14" spans="2:10" x14ac:dyDescent="0.15">
      <c r="B14" s="1077" t="s">
        <v>393</v>
      </c>
      <c r="C14" s="1078"/>
      <c r="D14" s="1078"/>
      <c r="E14" s="1078"/>
      <c r="F14" s="1078"/>
      <c r="G14" s="1078"/>
      <c r="H14" s="1078"/>
      <c r="I14" s="1078"/>
      <c r="J14" s="1079"/>
    </row>
    <row r="15" spans="2:10" ht="14.25" thickBot="1" x14ac:dyDescent="0.2">
      <c r="B15" s="117" t="s">
        <v>394</v>
      </c>
      <c r="C15" s="118" t="s">
        <v>395</v>
      </c>
      <c r="D15" s="118" t="s">
        <v>396</v>
      </c>
      <c r="E15" s="118" t="s">
        <v>397</v>
      </c>
      <c r="F15" s="118" t="s">
        <v>398</v>
      </c>
      <c r="G15" s="118" t="s">
        <v>399</v>
      </c>
      <c r="H15" s="118" t="s">
        <v>400</v>
      </c>
      <c r="I15" s="118" t="s">
        <v>401</v>
      </c>
      <c r="J15" s="119" t="s">
        <v>402</v>
      </c>
    </row>
    <row r="16" spans="2:10" ht="14.25" thickTop="1" x14ac:dyDescent="0.15">
      <c r="B16" s="120" t="s">
        <v>403</v>
      </c>
      <c r="C16" s="121" t="s">
        <v>404</v>
      </c>
      <c r="D16" s="121" t="s">
        <v>405</v>
      </c>
      <c r="E16" s="121" t="s">
        <v>406</v>
      </c>
      <c r="F16" s="121" t="s">
        <v>407</v>
      </c>
      <c r="G16" s="121" t="s">
        <v>407</v>
      </c>
      <c r="H16" s="121" t="s">
        <v>408</v>
      </c>
      <c r="I16" s="121" t="s">
        <v>409</v>
      </c>
      <c r="J16" s="122" t="s">
        <v>410</v>
      </c>
    </row>
    <row r="17" spans="2:10" x14ac:dyDescent="0.15">
      <c r="B17" s="120" t="s">
        <v>411</v>
      </c>
      <c r="C17" s="121" t="s">
        <v>412</v>
      </c>
      <c r="D17" s="121" t="s">
        <v>413</v>
      </c>
      <c r="E17" s="121" t="s">
        <v>414</v>
      </c>
      <c r="F17" s="121" t="s">
        <v>415</v>
      </c>
      <c r="G17" s="121" t="s">
        <v>416</v>
      </c>
      <c r="H17" s="121" t="s">
        <v>417</v>
      </c>
      <c r="I17" s="121" t="s">
        <v>418</v>
      </c>
      <c r="J17" s="122" t="s">
        <v>419</v>
      </c>
    </row>
    <row r="18" spans="2:10" x14ac:dyDescent="0.15">
      <c r="B18" s="120" t="s">
        <v>420</v>
      </c>
      <c r="C18" s="121" t="s">
        <v>421</v>
      </c>
      <c r="D18" s="121" t="s">
        <v>422</v>
      </c>
      <c r="E18" s="121" t="s">
        <v>423</v>
      </c>
      <c r="F18" s="121" t="s">
        <v>424</v>
      </c>
      <c r="G18" s="121" t="s">
        <v>425</v>
      </c>
      <c r="H18" s="121"/>
      <c r="I18" s="121" t="s">
        <v>417</v>
      </c>
      <c r="J18" s="122" t="s">
        <v>426</v>
      </c>
    </row>
    <row r="19" spans="2:10" x14ac:dyDescent="0.15">
      <c r="B19" s="120" t="s">
        <v>427</v>
      </c>
      <c r="C19" s="121" t="s">
        <v>428</v>
      </c>
      <c r="D19" s="121"/>
      <c r="E19" s="121" t="s">
        <v>429</v>
      </c>
      <c r="F19" s="121" t="s">
        <v>425</v>
      </c>
      <c r="G19" s="121" t="s">
        <v>430</v>
      </c>
      <c r="H19" s="121"/>
      <c r="I19" s="121"/>
      <c r="J19" s="122"/>
    </row>
    <row r="20" spans="2:10" x14ac:dyDescent="0.15">
      <c r="B20" s="120" t="s">
        <v>431</v>
      </c>
      <c r="C20" s="121" t="s">
        <v>432</v>
      </c>
      <c r="D20" s="121"/>
      <c r="E20" s="121" t="s">
        <v>433</v>
      </c>
      <c r="F20" s="121" t="s">
        <v>430</v>
      </c>
      <c r="G20" s="121" t="s">
        <v>434</v>
      </c>
      <c r="H20" s="121"/>
      <c r="I20" s="121"/>
      <c r="J20" s="122"/>
    </row>
    <row r="21" spans="2:10" x14ac:dyDescent="0.15">
      <c r="B21" s="120" t="s">
        <v>388</v>
      </c>
      <c r="C21" s="121" t="s">
        <v>435</v>
      </c>
      <c r="D21" s="121"/>
      <c r="E21" s="121" t="s">
        <v>436</v>
      </c>
      <c r="F21" s="121" t="s">
        <v>434</v>
      </c>
      <c r="G21" s="121"/>
      <c r="H21" s="121"/>
      <c r="I21" s="121"/>
      <c r="J21" s="122"/>
    </row>
    <row r="22" spans="2:10" x14ac:dyDescent="0.15">
      <c r="B22" s="120"/>
      <c r="C22" s="121" t="s">
        <v>437</v>
      </c>
      <c r="D22" s="121"/>
      <c r="E22" s="121" t="s">
        <v>438</v>
      </c>
      <c r="F22" s="121"/>
      <c r="G22" s="121"/>
      <c r="H22" s="121"/>
      <c r="I22" s="121"/>
      <c r="J22" s="122"/>
    </row>
    <row r="23" spans="2:10" x14ac:dyDescent="0.15">
      <c r="B23" s="120"/>
      <c r="C23" s="121" t="s">
        <v>439</v>
      </c>
      <c r="D23" s="121"/>
      <c r="E23" s="121" t="s">
        <v>440</v>
      </c>
      <c r="F23" s="121"/>
      <c r="G23" s="121"/>
      <c r="H23" s="121"/>
      <c r="I23" s="121"/>
      <c r="J23" s="122"/>
    </row>
    <row r="24" spans="2:10" x14ac:dyDescent="0.15">
      <c r="B24" s="120"/>
      <c r="C24" s="121" t="s">
        <v>441</v>
      </c>
      <c r="D24" s="121"/>
      <c r="E24" s="121" t="s">
        <v>442</v>
      </c>
      <c r="F24" s="121"/>
      <c r="G24" s="121"/>
      <c r="H24" s="121"/>
      <c r="I24" s="121"/>
      <c r="J24" s="122"/>
    </row>
    <row r="25" spans="2:10" x14ac:dyDescent="0.15">
      <c r="B25" s="120"/>
      <c r="C25" s="121" t="s">
        <v>443</v>
      </c>
      <c r="D25" s="121"/>
      <c r="E25" s="121" t="s">
        <v>444</v>
      </c>
      <c r="F25" s="121"/>
      <c r="G25" s="121"/>
      <c r="H25" s="121"/>
      <c r="I25" s="121"/>
      <c r="J25" s="122"/>
    </row>
    <row r="26" spans="2:10" x14ac:dyDescent="0.15">
      <c r="B26" s="120"/>
      <c r="C26" s="121" t="s">
        <v>445</v>
      </c>
      <c r="D26" s="121"/>
      <c r="E26" s="123" t="s">
        <v>446</v>
      </c>
      <c r="F26" s="121"/>
      <c r="G26" s="121"/>
      <c r="H26" s="121"/>
      <c r="I26" s="121"/>
      <c r="J26" s="122"/>
    </row>
    <row r="27" spans="2:10" x14ac:dyDescent="0.15">
      <c r="B27" s="120"/>
      <c r="C27" s="121" t="s">
        <v>447</v>
      </c>
      <c r="D27" s="121"/>
      <c r="E27" s="121" t="s">
        <v>448</v>
      </c>
      <c r="F27" s="121"/>
      <c r="G27" s="121"/>
      <c r="H27" s="121"/>
      <c r="I27" s="121"/>
      <c r="J27" s="122"/>
    </row>
    <row r="28" spans="2:10" x14ac:dyDescent="0.15">
      <c r="B28" s="120"/>
      <c r="C28" s="121" t="s">
        <v>449</v>
      </c>
      <c r="D28" s="121"/>
      <c r="E28" s="123"/>
      <c r="F28" s="121"/>
      <c r="G28" s="121"/>
      <c r="H28" s="121"/>
      <c r="I28" s="121"/>
      <c r="J28" s="122"/>
    </row>
    <row r="29" spans="2:10" x14ac:dyDescent="0.15">
      <c r="B29" s="120"/>
      <c r="C29" s="121" t="s">
        <v>388</v>
      </c>
      <c r="D29" s="121"/>
      <c r="E29" s="121"/>
      <c r="F29" s="121"/>
      <c r="G29" s="121"/>
      <c r="H29" s="121"/>
      <c r="I29" s="121"/>
      <c r="J29" s="122"/>
    </row>
    <row r="30" spans="2:10" x14ac:dyDescent="0.15">
      <c r="B30" s="120"/>
      <c r="C30" s="121"/>
      <c r="D30" s="121"/>
      <c r="E30" s="121"/>
      <c r="F30" s="121"/>
      <c r="G30" s="121"/>
      <c r="H30" s="121"/>
      <c r="I30" s="121"/>
      <c r="J30" s="122"/>
    </row>
    <row r="31" spans="2:10" x14ac:dyDescent="0.15">
      <c r="B31" s="120"/>
      <c r="C31" s="121" t="s">
        <v>449</v>
      </c>
      <c r="D31" s="121"/>
      <c r="E31" s="121"/>
      <c r="F31" s="121"/>
      <c r="G31" s="121"/>
      <c r="H31" s="121"/>
      <c r="I31" s="121"/>
      <c r="J31" s="122"/>
    </row>
    <row r="32" spans="2:10" x14ac:dyDescent="0.15">
      <c r="B32" s="120"/>
      <c r="C32" s="121" t="s">
        <v>388</v>
      </c>
      <c r="D32" s="121"/>
      <c r="E32" s="121"/>
      <c r="F32" s="121"/>
      <c r="G32" s="121"/>
      <c r="H32" s="121"/>
      <c r="I32" s="121"/>
      <c r="J32" s="122"/>
    </row>
    <row r="33" spans="2:10" x14ac:dyDescent="0.15">
      <c r="B33" s="120"/>
      <c r="C33" s="121"/>
      <c r="D33" s="121"/>
      <c r="E33" s="121"/>
      <c r="F33" s="121"/>
      <c r="G33" s="121"/>
      <c r="H33" s="121"/>
      <c r="I33" s="121"/>
      <c r="J33" s="122"/>
    </row>
    <row r="34" spans="2:10" x14ac:dyDescent="0.15">
      <c r="B34" s="120"/>
      <c r="C34" s="121" t="s">
        <v>450</v>
      </c>
      <c r="D34" s="121"/>
      <c r="E34" s="121"/>
      <c r="F34" s="121"/>
      <c r="G34" s="121"/>
      <c r="H34" s="121"/>
      <c r="I34" s="121"/>
      <c r="J34" s="122"/>
    </row>
    <row r="35" spans="2:10" x14ac:dyDescent="0.15">
      <c r="B35" s="120"/>
      <c r="C35" s="121" t="s">
        <v>388</v>
      </c>
      <c r="D35" s="121"/>
      <c r="E35" s="121"/>
      <c r="F35" s="121"/>
      <c r="G35" s="121"/>
      <c r="H35" s="121"/>
      <c r="I35" s="121"/>
      <c r="J35" s="122"/>
    </row>
    <row r="36" spans="2:10" x14ac:dyDescent="0.15">
      <c r="B36" s="120"/>
      <c r="C36" s="121"/>
      <c r="D36" s="121"/>
      <c r="E36" s="121"/>
      <c r="F36" s="121"/>
      <c r="G36" s="121"/>
      <c r="H36" s="121"/>
      <c r="I36" s="121"/>
      <c r="J36" s="122"/>
    </row>
    <row r="37" spans="2:10" x14ac:dyDescent="0.15">
      <c r="B37" s="120"/>
      <c r="C37" s="121" t="s">
        <v>451</v>
      </c>
      <c r="D37" s="121"/>
      <c r="E37" s="121"/>
      <c r="F37" s="121"/>
      <c r="G37" s="121"/>
      <c r="H37" s="121"/>
      <c r="I37" s="121"/>
      <c r="J37" s="122"/>
    </row>
    <row r="38" spans="2:10" x14ac:dyDescent="0.15">
      <c r="B38" s="120"/>
      <c r="C38" s="121" t="s">
        <v>452</v>
      </c>
      <c r="D38" s="121"/>
      <c r="E38" s="121"/>
      <c r="F38" s="121"/>
      <c r="G38" s="121"/>
      <c r="H38" s="121"/>
      <c r="I38" s="121"/>
      <c r="J38" s="122"/>
    </row>
    <row r="39" spans="2:10" x14ac:dyDescent="0.15">
      <c r="B39" s="120"/>
      <c r="C39" s="121" t="s">
        <v>388</v>
      </c>
      <c r="D39" s="121"/>
      <c r="E39" s="121"/>
      <c r="F39" s="121"/>
      <c r="G39" s="121"/>
      <c r="H39" s="121"/>
      <c r="I39" s="121"/>
      <c r="J39" s="122"/>
    </row>
    <row r="40" spans="2:10" x14ac:dyDescent="0.15">
      <c r="B40" s="120"/>
      <c r="C40" s="121"/>
      <c r="D40" s="121"/>
      <c r="E40" s="121"/>
      <c r="F40" s="121"/>
      <c r="G40" s="121"/>
      <c r="H40" s="121"/>
      <c r="I40" s="121"/>
      <c r="J40" s="122"/>
    </row>
    <row r="41" spans="2:10" x14ac:dyDescent="0.15">
      <c r="B41" s="120"/>
      <c r="C41" s="121" t="s">
        <v>453</v>
      </c>
      <c r="D41" s="121"/>
      <c r="E41" s="121"/>
      <c r="F41" s="121"/>
      <c r="G41" s="121"/>
      <c r="H41" s="121"/>
      <c r="I41" s="121"/>
      <c r="J41" s="122"/>
    </row>
    <row r="42" spans="2:10" x14ac:dyDescent="0.15">
      <c r="B42" s="120"/>
      <c r="C42" s="121" t="s">
        <v>454</v>
      </c>
      <c r="D42" s="121"/>
      <c r="E42" s="121"/>
      <c r="F42" s="121"/>
      <c r="G42" s="121"/>
      <c r="H42" s="121"/>
      <c r="I42" s="121"/>
      <c r="J42" s="122"/>
    </row>
    <row r="43" spans="2:10" x14ac:dyDescent="0.15">
      <c r="B43" s="120"/>
      <c r="C43" s="121" t="s">
        <v>455</v>
      </c>
      <c r="D43" s="121"/>
      <c r="E43" s="121"/>
      <c r="F43" s="121"/>
      <c r="G43" s="121"/>
      <c r="H43" s="121"/>
      <c r="I43" s="121"/>
      <c r="J43" s="122"/>
    </row>
    <row r="44" spans="2:10" x14ac:dyDescent="0.15">
      <c r="B44" s="120"/>
      <c r="C44" s="121" t="s">
        <v>456</v>
      </c>
      <c r="D44" s="121"/>
      <c r="E44" s="121"/>
      <c r="F44" s="121"/>
      <c r="G44" s="121"/>
      <c r="H44" s="121"/>
      <c r="I44" s="121"/>
      <c r="J44" s="122"/>
    </row>
    <row r="45" spans="2:10" x14ac:dyDescent="0.15">
      <c r="B45" s="120"/>
      <c r="C45" s="121" t="s">
        <v>388</v>
      </c>
      <c r="D45" s="121"/>
      <c r="E45" s="121"/>
      <c r="F45" s="121"/>
      <c r="G45" s="121"/>
      <c r="H45" s="121"/>
      <c r="I45" s="121"/>
      <c r="J45" s="122"/>
    </row>
    <row r="46" spans="2:10" x14ac:dyDescent="0.15">
      <c r="B46" s="120"/>
      <c r="C46" s="121"/>
      <c r="D46" s="121"/>
      <c r="E46" s="121"/>
      <c r="F46" s="121"/>
      <c r="G46" s="121"/>
      <c r="H46" s="121"/>
      <c r="I46" s="121"/>
      <c r="J46" s="122"/>
    </row>
    <row r="47" spans="2:10" ht="14.25" thickBot="1" x14ac:dyDescent="0.2">
      <c r="B47" s="124"/>
      <c r="C47" s="125" t="s">
        <v>388</v>
      </c>
      <c r="D47" s="125"/>
      <c r="E47" s="125"/>
      <c r="F47" s="125"/>
      <c r="G47" s="125"/>
      <c r="H47" s="125"/>
      <c r="I47" s="125"/>
      <c r="J47" s="126"/>
    </row>
    <row r="49" spans="2:7" ht="14.25" thickBot="1" x14ac:dyDescent="0.2">
      <c r="C49" s="48"/>
      <c r="D49" s="48"/>
      <c r="E49" s="48"/>
      <c r="F49" s="48"/>
      <c r="G49" s="48"/>
    </row>
    <row r="50" spans="2:7" x14ac:dyDescent="0.15">
      <c r="B50" s="1080" t="s">
        <v>457</v>
      </c>
      <c r="C50" s="1081"/>
      <c r="D50" s="1081"/>
      <c r="E50" s="1081"/>
      <c r="F50" s="1081"/>
      <c r="G50" s="1082"/>
    </row>
    <row r="51" spans="2:7" ht="14.25" thickBot="1" x14ac:dyDescent="0.2">
      <c r="B51" s="115" t="s">
        <v>458</v>
      </c>
      <c r="C51" s="44" t="s">
        <v>394</v>
      </c>
      <c r="D51" s="44" t="s">
        <v>459</v>
      </c>
      <c r="E51" s="44" t="s">
        <v>460</v>
      </c>
      <c r="F51" s="45" t="s">
        <v>461</v>
      </c>
      <c r="G51" s="116" t="s">
        <v>462</v>
      </c>
    </row>
    <row r="52" spans="2:7" ht="14.25" thickTop="1" x14ac:dyDescent="0.15">
      <c r="B52" s="133" t="s">
        <v>463</v>
      </c>
      <c r="C52" s="121" t="s">
        <v>464</v>
      </c>
      <c r="D52" s="121" t="s">
        <v>465</v>
      </c>
      <c r="E52" s="121" t="s">
        <v>466</v>
      </c>
      <c r="F52" s="121" t="s">
        <v>467</v>
      </c>
      <c r="G52" s="122" t="s">
        <v>410</v>
      </c>
    </row>
    <row r="53" spans="2:7" x14ac:dyDescent="0.15">
      <c r="B53" s="133" t="s">
        <v>468</v>
      </c>
      <c r="C53" s="121" t="s">
        <v>469</v>
      </c>
      <c r="D53" s="121" t="s">
        <v>470</v>
      </c>
      <c r="E53" s="121" t="s">
        <v>471</v>
      </c>
      <c r="F53" s="121" t="s">
        <v>472</v>
      </c>
      <c r="G53" s="122" t="s">
        <v>419</v>
      </c>
    </row>
    <row r="54" spans="2:7" x14ac:dyDescent="0.15">
      <c r="B54" s="133" t="s">
        <v>473</v>
      </c>
      <c r="C54" s="121" t="s">
        <v>474</v>
      </c>
      <c r="D54" s="121" t="s">
        <v>475</v>
      </c>
      <c r="E54" s="121" t="s">
        <v>476</v>
      </c>
      <c r="F54" s="121"/>
      <c r="G54" s="122" t="s">
        <v>426</v>
      </c>
    </row>
    <row r="55" spans="2:7" x14ac:dyDescent="0.15">
      <c r="B55" s="133" t="s">
        <v>477</v>
      </c>
      <c r="C55" s="121"/>
      <c r="D55" s="121"/>
      <c r="E55" s="121" t="s">
        <v>478</v>
      </c>
      <c r="F55" s="121"/>
      <c r="G55" s="122"/>
    </row>
    <row r="56" spans="2:7" x14ac:dyDescent="0.15">
      <c r="B56" s="133"/>
      <c r="C56" s="121" t="s">
        <v>479</v>
      </c>
      <c r="D56" s="121"/>
      <c r="E56" s="121" t="s">
        <v>480</v>
      </c>
      <c r="F56" s="121"/>
      <c r="G56" s="122"/>
    </row>
    <row r="57" spans="2:7" x14ac:dyDescent="0.15">
      <c r="B57" s="133"/>
      <c r="C57" s="121" t="s">
        <v>481</v>
      </c>
      <c r="D57" s="121"/>
      <c r="E57" s="121" t="s">
        <v>482</v>
      </c>
      <c r="F57" s="121"/>
      <c r="G57" s="122"/>
    </row>
    <row r="58" spans="2:7" x14ac:dyDescent="0.15">
      <c r="B58" s="133"/>
      <c r="C58" s="121" t="s">
        <v>483</v>
      </c>
      <c r="D58" s="121"/>
      <c r="E58" s="121" t="s">
        <v>448</v>
      </c>
      <c r="F58" s="121"/>
      <c r="G58" s="122"/>
    </row>
    <row r="59" spans="2:7" x14ac:dyDescent="0.15">
      <c r="B59" s="133"/>
      <c r="C59" s="121" t="s">
        <v>484</v>
      </c>
      <c r="D59" s="121"/>
      <c r="E59" s="121"/>
      <c r="F59" s="121"/>
      <c r="G59" s="122"/>
    </row>
    <row r="60" spans="2:7" x14ac:dyDescent="0.15">
      <c r="B60" s="133"/>
      <c r="C60" s="121" t="s">
        <v>388</v>
      </c>
      <c r="D60" s="121"/>
      <c r="E60" s="121"/>
      <c r="F60" s="121"/>
      <c r="G60" s="122"/>
    </row>
    <row r="61" spans="2:7" x14ac:dyDescent="0.15">
      <c r="B61" s="133"/>
      <c r="C61" s="121"/>
      <c r="D61" s="121"/>
      <c r="E61" s="121"/>
      <c r="F61" s="121"/>
      <c r="G61" s="122"/>
    </row>
    <row r="62" spans="2:7" x14ac:dyDescent="0.15">
      <c r="B62" s="133"/>
      <c r="C62" s="121" t="s">
        <v>132</v>
      </c>
      <c r="D62" s="121"/>
      <c r="E62" s="121"/>
      <c r="F62" s="121"/>
      <c r="G62" s="122"/>
    </row>
    <row r="63" spans="2:7" x14ac:dyDescent="0.15">
      <c r="B63" s="133"/>
      <c r="C63" s="121" t="s">
        <v>133</v>
      </c>
      <c r="D63" s="121"/>
      <c r="E63" s="121"/>
      <c r="F63" s="121"/>
      <c r="G63" s="122"/>
    </row>
    <row r="64" spans="2:7" x14ac:dyDescent="0.15">
      <c r="B64" s="133"/>
      <c r="C64" s="121" t="s">
        <v>134</v>
      </c>
      <c r="D64" s="121"/>
      <c r="E64" s="121"/>
      <c r="F64" s="121"/>
      <c r="G64" s="122"/>
    </row>
    <row r="65" spans="2:7" x14ac:dyDescent="0.15">
      <c r="B65" s="133"/>
      <c r="C65" s="121" t="s">
        <v>135</v>
      </c>
      <c r="D65" s="121"/>
      <c r="E65" s="121"/>
      <c r="F65" s="121"/>
      <c r="G65" s="122"/>
    </row>
    <row r="66" spans="2:7" x14ac:dyDescent="0.15">
      <c r="B66" s="133"/>
      <c r="C66" s="121" t="s">
        <v>485</v>
      </c>
      <c r="D66" s="121"/>
      <c r="E66" s="121"/>
      <c r="F66" s="121"/>
      <c r="G66" s="122"/>
    </row>
    <row r="67" spans="2:7" x14ac:dyDescent="0.15">
      <c r="B67" s="133"/>
      <c r="C67" s="121" t="s">
        <v>486</v>
      </c>
      <c r="D67" s="121"/>
      <c r="E67" s="121"/>
      <c r="F67" s="121"/>
      <c r="G67" s="122"/>
    </row>
    <row r="68" spans="2:7" x14ac:dyDescent="0.15">
      <c r="B68" s="133"/>
      <c r="C68" s="121" t="s">
        <v>136</v>
      </c>
      <c r="D68" s="121"/>
      <c r="E68" s="121"/>
      <c r="F68" s="121"/>
      <c r="G68" s="122"/>
    </row>
    <row r="69" spans="2:7" x14ac:dyDescent="0.15">
      <c r="B69" s="133"/>
      <c r="C69" s="121" t="s">
        <v>137</v>
      </c>
      <c r="D69" s="121"/>
      <c r="E69" s="121"/>
      <c r="F69" s="121"/>
      <c r="G69" s="122"/>
    </row>
    <row r="70" spans="2:7" x14ac:dyDescent="0.15">
      <c r="B70" s="133"/>
      <c r="C70" s="121" t="s">
        <v>487</v>
      </c>
      <c r="D70" s="121"/>
      <c r="E70" s="121"/>
      <c r="F70" s="121"/>
      <c r="G70" s="122"/>
    </row>
    <row r="71" spans="2:7" x14ac:dyDescent="0.15">
      <c r="B71" s="133"/>
      <c r="C71" s="121" t="s">
        <v>139</v>
      </c>
      <c r="D71" s="121"/>
      <c r="E71" s="121"/>
      <c r="F71" s="121"/>
      <c r="G71" s="122"/>
    </row>
    <row r="72" spans="2:7" x14ac:dyDescent="0.15">
      <c r="B72" s="133"/>
      <c r="C72" s="121" t="s">
        <v>141</v>
      </c>
      <c r="D72" s="121"/>
      <c r="E72" s="121"/>
      <c r="F72" s="121"/>
      <c r="G72" s="122"/>
    </row>
    <row r="73" spans="2:7" x14ac:dyDescent="0.15">
      <c r="B73" s="133"/>
      <c r="C73" s="121" t="s">
        <v>142</v>
      </c>
      <c r="D73" s="121"/>
      <c r="E73" s="121"/>
      <c r="F73" s="121"/>
      <c r="G73" s="122"/>
    </row>
    <row r="74" spans="2:7" x14ac:dyDescent="0.15">
      <c r="B74" s="133"/>
      <c r="C74" s="121" t="s">
        <v>143</v>
      </c>
      <c r="D74" s="121"/>
      <c r="E74" s="121"/>
      <c r="F74" s="121"/>
      <c r="G74" s="122"/>
    </row>
    <row r="75" spans="2:7" x14ac:dyDescent="0.15">
      <c r="B75" s="133"/>
      <c r="C75" s="121" t="s">
        <v>144</v>
      </c>
      <c r="D75" s="121"/>
      <c r="E75" s="121"/>
      <c r="F75" s="121"/>
      <c r="G75" s="122"/>
    </row>
    <row r="76" spans="2:7" x14ac:dyDescent="0.15">
      <c r="B76" s="133"/>
      <c r="C76" s="121" t="s">
        <v>145</v>
      </c>
      <c r="D76" s="121"/>
      <c r="E76" s="121"/>
      <c r="F76" s="121"/>
      <c r="G76" s="122"/>
    </row>
    <row r="77" spans="2:7" x14ac:dyDescent="0.15">
      <c r="B77" s="133"/>
      <c r="C77" s="121" t="s">
        <v>448</v>
      </c>
      <c r="D77" s="121"/>
      <c r="E77" s="121"/>
      <c r="F77" s="121"/>
      <c r="G77" s="122"/>
    </row>
    <row r="78" spans="2:7" x14ac:dyDescent="0.15">
      <c r="B78" s="133"/>
      <c r="C78" s="121"/>
      <c r="D78" s="121"/>
      <c r="E78" s="121"/>
      <c r="F78" s="121"/>
      <c r="G78" s="122"/>
    </row>
    <row r="79" spans="2:7" x14ac:dyDescent="0.15">
      <c r="B79" s="133"/>
      <c r="C79" s="121" t="s">
        <v>488</v>
      </c>
      <c r="D79" s="121"/>
      <c r="E79" s="121"/>
      <c r="F79" s="121"/>
      <c r="G79" s="122"/>
    </row>
    <row r="80" spans="2:7" x14ac:dyDescent="0.15">
      <c r="B80" s="133"/>
      <c r="C80" s="121" t="s">
        <v>489</v>
      </c>
      <c r="D80" s="121"/>
      <c r="E80" s="121"/>
      <c r="F80" s="121"/>
      <c r="G80" s="122"/>
    </row>
    <row r="81" spans="2:7" x14ac:dyDescent="0.15">
      <c r="B81" s="133"/>
      <c r="C81" s="121" t="s">
        <v>490</v>
      </c>
      <c r="D81" s="121"/>
      <c r="E81" s="121"/>
      <c r="F81" s="121"/>
      <c r="G81" s="122"/>
    </row>
    <row r="82" spans="2:7" x14ac:dyDescent="0.15">
      <c r="B82" s="133"/>
      <c r="C82" s="121" t="s">
        <v>491</v>
      </c>
      <c r="D82" s="121"/>
      <c r="E82" s="121"/>
      <c r="F82" s="121"/>
      <c r="G82" s="122"/>
    </row>
    <row r="83" spans="2:7" ht="14.25" thickBot="1" x14ac:dyDescent="0.2">
      <c r="B83" s="134"/>
      <c r="C83" s="125" t="s">
        <v>448</v>
      </c>
      <c r="D83" s="125"/>
      <c r="E83" s="125"/>
      <c r="F83" s="125"/>
      <c r="G83" s="126"/>
    </row>
  </sheetData>
  <mergeCells count="3">
    <mergeCell ref="B14:J14"/>
    <mergeCell ref="B50:G50"/>
    <mergeCell ref="B4:F4"/>
  </mergeCells>
  <phoneticPr fontId="10"/>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56</vt:i4>
      </vt:variant>
      <vt:variant>
        <vt:lpstr>名前付き一覧</vt:lpstr>
      </vt:variant>
      <vt:variant>
        <vt:i4>107</vt:i4>
      </vt:variant>
    </vt:vector>
  </HeadingPairs>
  <TitlesOfParts>
    <vt:vector size="163" baseType="lpstr">
      <vt:lpstr>様式A-1</vt:lpstr>
      <vt:lpstr>様式A-2</vt:lpstr>
      <vt:lpstr>様式A-3</vt:lpstr>
      <vt:lpstr>様式B_001</vt:lpstr>
      <vt:lpstr>様式B_002</vt:lpstr>
      <vt:lpstr>様式C-1-1_001</vt:lpstr>
      <vt:lpstr>様式C-1-1_002</vt:lpstr>
      <vt:lpstr>様式C-1-1_003</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様式D-1-2</vt:lpstr>
      <vt:lpstr>様式D-2-1_001</vt:lpstr>
      <vt:lpstr>様式D-2-1_002</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様式D-3_PE</vt:lpstr>
      <vt:lpstr>様式E</vt:lpstr>
      <vt:lpstr>様式F</vt:lpstr>
      <vt:lpstr>様式G</vt:lpstr>
      <vt:lpstr>(参考)リスト</vt:lpstr>
      <vt:lpstr>'(参考)リスト'!Print_Area</vt:lpstr>
      <vt:lpstr>'様式A-1'!Print_Area</vt:lpstr>
      <vt:lpstr>'様式A-2'!Print_Area</vt:lpstr>
      <vt:lpstr>'様式A-3'!Print_Area</vt:lpstr>
      <vt:lpstr>様式B_001!Print_Area</vt:lpstr>
      <vt:lpstr>様式B_002!Print_Area</vt:lpstr>
      <vt:lpstr>'様式C-1-1_001'!Print_Area</vt:lpstr>
      <vt:lpstr>'様式C-1-1_002'!Print_Area</vt:lpstr>
      <vt:lpstr>'様式C-1-1_003'!Print_Area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'様式D-1-2'!Print_Area</vt:lpstr>
      <vt:lpstr>'様式D-2-1_001'!Print_Area</vt:lpstr>
      <vt:lpstr>'様式D-2-1_002'!Print_Area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様式E!Print_Area</vt:lpstr>
      <vt:lpstr>様式F!Print_Area</vt:lpstr>
      <vt:lpstr>様式G!Print_Area</vt:lpstr>
      <vt:lpstr>'様式A-2'!Print_Titles</vt:lpstr>
      <vt:lpstr>'様式A-3'!Print_Titles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2026-01-31T08:33:11Z</cp:lastPrinted>
  <dcterms:created xsi:type="dcterms:W3CDTF">2012-04-09T00:49:26Z</dcterms:created>
  <dcterms:modified xsi:type="dcterms:W3CDTF">2026-04-14T05:55:24Z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