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8 設計資料（貸与・入手）\●山口県／送信\20260415_調書修正版\260306（5工区1回目）\"/>
    </mc:Choice>
  </mc:AlternateContent>
  <xr:revisionPtr revIDLastSave="0" documentId="13_ncr:1_{73528A9F-7047-4DBC-8A10-D1BB505DBCA0}" xr6:coauthVersionLast="47" xr6:coauthVersionMax="47" xr10:uidLastSave="{00000000-0000-0000-0000-000000000000}"/>
  <bookViews>
    <workbookView xWindow="-120" yWindow="-120" windowWidth="29040" windowHeight="15720" tabRatio="701" firstSheet="3" activeTab="3"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B (2)" sheetId="99" r:id="rId8"/>
    <sheet name="様式B (3)" sheetId="100" r:id="rId9"/>
    <sheet name="様式B (4)" sheetId="101" r:id="rId10"/>
    <sheet name="様式C-1-1" sheetId="60" r:id="rId11"/>
    <sheet name="様式C-1-2" sheetId="61" r:id="rId12"/>
    <sheet name="様式C-2" sheetId="63" r:id="rId13"/>
    <sheet name="様式D-1-1 (1)" sheetId="94" r:id="rId14"/>
    <sheet name="様式D-1-1 (2)" sheetId="103" r:id="rId15"/>
    <sheet name="様式D-1-1 (3)" sheetId="104" r:id="rId16"/>
    <sheet name="様式D-1-1 (4)" sheetId="105" r:id="rId17"/>
    <sheet name="様式D-1-1 (5)" sheetId="106" r:id="rId18"/>
    <sheet name="様式D-1-1 (6)" sheetId="107" r:id="rId19"/>
    <sheet name="様式D-1-1 (7)" sheetId="108" r:id="rId20"/>
    <sheet name="様式D-1-1 (8)" sheetId="109" r:id="rId21"/>
    <sheet name="様式D-1-1 (9)" sheetId="110" r:id="rId22"/>
    <sheet name="様式D-1-1 (10)" sheetId="111" r:id="rId23"/>
    <sheet name="様式D-1-1 (11)" sheetId="112" r:id="rId24"/>
    <sheet name="様式D-1-1 (12)" sheetId="113" r:id="rId25"/>
    <sheet name="様式D-1-1 (13)" sheetId="114" r:id="rId26"/>
    <sheet name="様式D-1-1 (14)" sheetId="115" r:id="rId27"/>
    <sheet name="様式D-1-1 (15)" sheetId="116" r:id="rId28"/>
    <sheet name="様式D-1-1 (16)" sheetId="117" r:id="rId29"/>
    <sheet name="様式D-1-1 (17)" sheetId="118" r:id="rId30"/>
    <sheet name="様式D-1-1 (18)" sheetId="119" r:id="rId31"/>
    <sheet name="様式D-1-1 (19)" sheetId="120" r:id="rId32"/>
    <sheet name="様式D-1-1 (20)" sheetId="121" r:id="rId33"/>
    <sheet name="様式D-1-1 (21)" sheetId="122" r:id="rId34"/>
    <sheet name="様式D-1-1 (22)" sheetId="123" r:id="rId35"/>
    <sheet name="様式D-1-1 (23)" sheetId="124" r:id="rId36"/>
    <sheet name="様式D-1-1 (24)" sheetId="125" r:id="rId37"/>
    <sheet name="様式D-1-1 (25)" sheetId="126" r:id="rId38"/>
    <sheet name="様式D-1-1 (26)" sheetId="127" r:id="rId39"/>
    <sheet name="様式D-1-1 (27)" sheetId="128" r:id="rId40"/>
    <sheet name="様式D-1-1 (28)" sheetId="129" r:id="rId41"/>
    <sheet name="様式D-1-1 (29)" sheetId="130" r:id="rId42"/>
    <sheet name="様式D-1-1 (30)" sheetId="131" r:id="rId43"/>
    <sheet name="様式D-1-1 (31)" sheetId="132" r:id="rId44"/>
    <sheet name="様式D-1-1 (32)" sheetId="133" r:id="rId45"/>
    <sheet name="様式D-1-1 (33)" sheetId="134" r:id="rId46"/>
    <sheet name="様式D-1-1 (34)" sheetId="135" r:id="rId47"/>
    <sheet name="様式D-1-1 (35)" sheetId="136" r:id="rId48"/>
    <sheet name="様式D-1-1 (36)" sheetId="137" r:id="rId49"/>
    <sheet name="様式D-1-1 (37)" sheetId="138" r:id="rId50"/>
    <sheet name="様式D-1-1 (38)" sheetId="139" r:id="rId51"/>
    <sheet name="様式D-1-1 (39)" sheetId="140" r:id="rId52"/>
    <sheet name="様式D-1-1 (40)" sheetId="141" r:id="rId53"/>
    <sheet name="様式D-1-1 (41)" sheetId="142" r:id="rId54"/>
    <sheet name="様式D-1-2" sheetId="65" r:id="rId55"/>
    <sheet name="様式D-2-1 (1)" sheetId="42" r:id="rId56"/>
    <sheet name="様式D-2-1 (2)" sheetId="150" r:id="rId57"/>
    <sheet name="様式D-2-1 (3)" sheetId="151" r:id="rId58"/>
    <sheet name="様式D-2-1 (4)" sheetId="152" r:id="rId59"/>
    <sheet name="様式D-2-1 (5)" sheetId="153" r:id="rId60"/>
    <sheet name="様式D-2-1´ (1)" sheetId="55" r:id="rId61"/>
    <sheet name="様式D-2-1´ (2)" sheetId="155" r:id="rId62"/>
    <sheet name="様式D-2-1´ (3)" sheetId="156" r:id="rId63"/>
    <sheet name="様式D-3_PS" sheetId="97" r:id="rId64"/>
    <sheet name="様式D-3_S001" sheetId="160" r:id="rId65"/>
    <sheet name="様式D-3_S002" sheetId="163" r:id="rId66"/>
    <sheet name="様式D-3_S003" sheetId="165" r:id="rId67"/>
    <sheet name="様式D-3_S004" sheetId="166" r:id="rId68"/>
    <sheet name="様式D-3_S005" sheetId="167" r:id="rId69"/>
    <sheet name="様式D-3_S006" sheetId="164" r:id="rId70"/>
    <sheet name="様式D-3_S007" sheetId="168" r:id="rId71"/>
    <sheet name="様式D-3_S008" sheetId="169" r:id="rId72"/>
    <sheet name="様式D-3_S009" sheetId="170" r:id="rId73"/>
    <sheet name="様式D-3_S010" sheetId="171" r:id="rId74"/>
    <sheet name="様式D-3_S011" sheetId="172" r:id="rId75"/>
    <sheet name="様式D-3_S012" sheetId="173" r:id="rId76"/>
    <sheet name="様式D-3_S013" sheetId="174" r:id="rId77"/>
    <sheet name="様式D-3_S014" sheetId="175" r:id="rId78"/>
    <sheet name="様式D-3_S015" sheetId="176" r:id="rId79"/>
    <sheet name="様式D-3_S016" sheetId="177" r:id="rId80"/>
    <sheet name="様式D-3_S017" sheetId="178" r:id="rId81"/>
    <sheet name="様式D-3_S018" sheetId="179" r:id="rId82"/>
    <sheet name="様式D-3_S019" sheetId="180" r:id="rId83"/>
    <sheet name="様式D-3_S020" sheetId="181" r:id="rId84"/>
    <sheet name="様式D-3_S021" sheetId="182" r:id="rId85"/>
    <sheet name="様式D-3_S022" sheetId="183" r:id="rId86"/>
    <sheet name="様式D-3_S023" sheetId="184" r:id="rId87"/>
    <sheet name="様式D-3_S024" sheetId="185" r:id="rId88"/>
    <sheet name="様式D-3_S025" sheetId="186" r:id="rId89"/>
    <sheet name="様式D-3_S026" sheetId="187" r:id="rId90"/>
    <sheet name="様式D-3_S027" sheetId="188" r:id="rId91"/>
    <sheet name="様式D-3_S028" sheetId="189" r:id="rId92"/>
    <sheet name="様式D-3_S029" sheetId="190" r:id="rId93"/>
    <sheet name="様式D-3_PE" sheetId="192" r:id="rId94"/>
    <sheet name="様式E" sheetId="64" r:id="rId95"/>
    <sheet name="様式F " sheetId="81" r:id="rId96"/>
    <sheet name="様式G" sheetId="95" r:id="rId97"/>
    <sheet name="(参考)リスト" sheetId="74" state="hidden" r:id="rId98"/>
  </sheets>
  <externalReferences>
    <externalReference r:id="rId99"/>
    <externalReference r:id="rId100"/>
  </externalReferences>
  <definedNames>
    <definedName name="_xlnm._FilterDatabase" localSheetId="10" hidden="1">'様式C-1-1'!$B$8:$Y$184</definedName>
    <definedName name="_xlnm.Print_Area" localSheetId="97">'(参考)リスト'!$A$3:$K$84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'様式A-2'!$B$3:$AN$42</definedName>
    <definedName name="_xlnm.Print_Area" localSheetId="5">'様式A-3'!$B$3:$AI$18</definedName>
    <definedName name="_xlnm.Print_Area" localSheetId="6">'様式B (1)'!$B$2:$AA$33</definedName>
    <definedName name="_xlnm.Print_Area" localSheetId="7">'様式B (2)'!$B$2:$AA$33</definedName>
    <definedName name="_xlnm.Print_Area" localSheetId="8">'様式B (3)'!$B$2:$AA$33</definedName>
    <definedName name="_xlnm.Print_Area" localSheetId="9">'様式B (4)'!$B$2:$AA$33</definedName>
    <definedName name="_xlnm.Print_Area" localSheetId="10">'様式C-1-1'!$B$2:$Y$178</definedName>
    <definedName name="_xlnm.Print_Area" localSheetId="11">'様式C-1-2'!$B$2:$X$46</definedName>
    <definedName name="_xlnm.Print_Area" localSheetId="12">'様式C-2'!$B$2:$Z$23</definedName>
    <definedName name="_xlnm.Print_Area" localSheetId="13">'様式D-1-1 (1)'!$B$2:$W$30</definedName>
    <definedName name="_xlnm.Print_Area" localSheetId="22">'様式D-1-1 (10)'!$B$2:$W$30</definedName>
    <definedName name="_xlnm.Print_Area" localSheetId="23">'様式D-1-1 (11)'!$B$2:$W$30</definedName>
    <definedName name="_xlnm.Print_Area" localSheetId="24">'様式D-1-1 (12)'!$B$2:$W$30</definedName>
    <definedName name="_xlnm.Print_Area" localSheetId="25">'様式D-1-1 (13)'!$B$2:$W$30</definedName>
    <definedName name="_xlnm.Print_Area" localSheetId="26">'様式D-1-1 (14)'!$B$2:$W$30</definedName>
    <definedName name="_xlnm.Print_Area" localSheetId="27">'様式D-1-1 (15)'!$B$2:$W$30</definedName>
    <definedName name="_xlnm.Print_Area" localSheetId="28">'様式D-1-1 (16)'!$B$2:$W$30</definedName>
    <definedName name="_xlnm.Print_Area" localSheetId="29">'様式D-1-1 (17)'!$B$2:$W$30</definedName>
    <definedName name="_xlnm.Print_Area" localSheetId="30">'様式D-1-1 (18)'!$B$2:$W$30</definedName>
    <definedName name="_xlnm.Print_Area" localSheetId="31">'様式D-1-1 (19)'!$B$2:$W$30</definedName>
    <definedName name="_xlnm.Print_Area" localSheetId="14">'様式D-1-1 (2)'!$B$2:$W$30</definedName>
    <definedName name="_xlnm.Print_Area" localSheetId="32">'様式D-1-1 (20)'!$B$2:$W$30</definedName>
    <definedName name="_xlnm.Print_Area" localSheetId="33">'様式D-1-1 (21)'!$B$2:$W$30</definedName>
    <definedName name="_xlnm.Print_Area" localSheetId="34">'様式D-1-1 (22)'!$B$2:$W$30</definedName>
    <definedName name="_xlnm.Print_Area" localSheetId="35">'様式D-1-1 (23)'!$B$2:$W$30</definedName>
    <definedName name="_xlnm.Print_Area" localSheetId="36">'様式D-1-1 (24)'!$B$2:$W$30</definedName>
    <definedName name="_xlnm.Print_Area" localSheetId="37">'様式D-1-1 (25)'!$B$2:$W$30</definedName>
    <definedName name="_xlnm.Print_Area" localSheetId="38">'様式D-1-1 (26)'!$B$2:$W$30</definedName>
    <definedName name="_xlnm.Print_Area" localSheetId="39">'様式D-1-1 (27)'!$B$2:$W$30</definedName>
    <definedName name="_xlnm.Print_Area" localSheetId="40">'様式D-1-1 (28)'!$B$2:$W$30</definedName>
    <definedName name="_xlnm.Print_Area" localSheetId="41">'様式D-1-1 (29)'!$B$2:$W$30</definedName>
    <definedName name="_xlnm.Print_Area" localSheetId="15">'様式D-1-1 (3)'!$B$2:$W$30</definedName>
    <definedName name="_xlnm.Print_Area" localSheetId="42">'様式D-1-1 (30)'!$B$2:$W$30</definedName>
    <definedName name="_xlnm.Print_Area" localSheetId="43">'様式D-1-1 (31)'!$B$2:$W$30</definedName>
    <definedName name="_xlnm.Print_Area" localSheetId="44">'様式D-1-1 (32)'!$B$2:$W$30</definedName>
    <definedName name="_xlnm.Print_Area" localSheetId="45">'様式D-1-1 (33)'!$B$2:$W$30</definedName>
    <definedName name="_xlnm.Print_Area" localSheetId="46">'様式D-1-1 (34)'!$B$2:$W$30</definedName>
    <definedName name="_xlnm.Print_Area" localSheetId="47">'様式D-1-1 (35)'!$B$2:$W$30</definedName>
    <definedName name="_xlnm.Print_Area" localSheetId="48">'様式D-1-1 (36)'!$B$2:$W$30</definedName>
    <definedName name="_xlnm.Print_Area" localSheetId="49">'様式D-1-1 (37)'!$B$2:$W$30</definedName>
    <definedName name="_xlnm.Print_Area" localSheetId="50">'様式D-1-1 (38)'!$B$2:$W$30</definedName>
    <definedName name="_xlnm.Print_Area" localSheetId="51">'様式D-1-1 (39)'!$B$2:$W$30</definedName>
    <definedName name="_xlnm.Print_Area" localSheetId="16">'様式D-1-1 (4)'!$B$2:$W$30</definedName>
    <definedName name="_xlnm.Print_Area" localSheetId="52">'様式D-1-1 (40)'!$B$2:$W$30</definedName>
    <definedName name="_xlnm.Print_Area" localSheetId="53">'様式D-1-1 (41)'!$B$2:$W$30</definedName>
    <definedName name="_xlnm.Print_Area" localSheetId="17">'様式D-1-1 (5)'!$B$2:$W$30</definedName>
    <definedName name="_xlnm.Print_Area" localSheetId="18">'様式D-1-1 (6)'!$B$2:$W$30</definedName>
    <definedName name="_xlnm.Print_Area" localSheetId="19">'様式D-1-1 (7)'!$B$2:$W$30</definedName>
    <definedName name="_xlnm.Print_Area" localSheetId="20">'様式D-1-1 (8)'!$B$2:$W$30</definedName>
    <definedName name="_xlnm.Print_Area" localSheetId="21">'様式D-1-1 (9)'!$B$2:$W$30</definedName>
    <definedName name="_xlnm.Print_Area" localSheetId="54">'様式D-1-2'!$B$2:$Y$41</definedName>
    <definedName name="_xlnm.Print_Area" localSheetId="55">'様式D-2-1 (1)'!$B$3:$AI$18</definedName>
    <definedName name="_xlnm.Print_Area" localSheetId="56">'様式D-2-1 (2)'!$B$3:$AI$18</definedName>
    <definedName name="_xlnm.Print_Area" localSheetId="57">'様式D-2-1 (3)'!$B$3:$AI$18</definedName>
    <definedName name="_xlnm.Print_Area" localSheetId="58">'様式D-2-1 (4)'!$B$3:$AI$18</definedName>
    <definedName name="_xlnm.Print_Area" localSheetId="59">'様式D-2-1 (5)'!$B$3:$AI$18</definedName>
    <definedName name="_xlnm.Print_Area" localSheetId="60">'様式D-2-1´ (1)'!$B$3:$AI$18</definedName>
    <definedName name="_xlnm.Print_Area" localSheetId="61">'様式D-2-1´ (2)'!$B$3:$AI$18</definedName>
    <definedName name="_xlnm.Print_Area" localSheetId="62">'様式D-2-1´ (3)'!$B$3:$AI$18</definedName>
    <definedName name="_xlnm.Print_Area" localSheetId="93">'様式D-3_PE'!$B$1:$AO$45</definedName>
    <definedName name="_xlnm.Print_Area" localSheetId="63">'様式D-3_PS'!$B$1:$AO$45</definedName>
    <definedName name="_xlnm.Print_Area" localSheetId="64">'様式D-3_S001'!$B$1:$AO$45</definedName>
    <definedName name="_xlnm.Print_Area" localSheetId="65">'様式D-3_S002'!$B$1:$AO$45</definedName>
    <definedName name="_xlnm.Print_Area" localSheetId="66">'様式D-3_S003'!$B$1:$AO$45</definedName>
    <definedName name="_xlnm.Print_Area" localSheetId="67">'様式D-3_S004'!$B$1:$AO$45</definedName>
    <definedName name="_xlnm.Print_Area" localSheetId="68">'様式D-3_S005'!$B$1:$AO$45</definedName>
    <definedName name="_xlnm.Print_Area" localSheetId="69">'様式D-3_S006'!$B$1:$AO$45</definedName>
    <definedName name="_xlnm.Print_Area" localSheetId="70">'様式D-3_S007'!$B$1:$AO$45</definedName>
    <definedName name="_xlnm.Print_Area" localSheetId="71">'様式D-3_S008'!$B$1:$AO$45</definedName>
    <definedName name="_xlnm.Print_Area" localSheetId="72">'様式D-3_S009'!$B$1:$AO$45</definedName>
    <definedName name="_xlnm.Print_Area" localSheetId="73">'様式D-3_S010'!$B$1:$AO$45</definedName>
    <definedName name="_xlnm.Print_Area" localSheetId="74">'様式D-3_S011'!$B$1:$AO$45</definedName>
    <definedName name="_xlnm.Print_Area" localSheetId="75">'様式D-3_S012'!$B$1:$AO$45</definedName>
    <definedName name="_xlnm.Print_Area" localSheetId="76">'様式D-3_S013'!$B$1:$AO$45</definedName>
    <definedName name="_xlnm.Print_Area" localSheetId="77">'様式D-3_S014'!$B$1:$AO$45</definedName>
    <definedName name="_xlnm.Print_Area" localSheetId="78">'様式D-3_S015'!$B$1:$AO$45</definedName>
    <definedName name="_xlnm.Print_Area" localSheetId="79">'様式D-3_S016'!$B$1:$AO$45</definedName>
    <definedName name="_xlnm.Print_Area" localSheetId="80">'様式D-3_S017'!$B$1:$AO$45</definedName>
    <definedName name="_xlnm.Print_Area" localSheetId="81">'様式D-3_S018'!$B$1:$AO$45</definedName>
    <definedName name="_xlnm.Print_Area" localSheetId="82">'様式D-3_S019'!$B$1:$AO$45</definedName>
    <definedName name="_xlnm.Print_Area" localSheetId="83">'様式D-3_S020'!$B$1:$AO$45</definedName>
    <definedName name="_xlnm.Print_Area" localSheetId="84">'様式D-3_S021'!$B$1:$AO$45</definedName>
    <definedName name="_xlnm.Print_Area" localSheetId="85">'様式D-3_S022'!$B$1:$AO$45</definedName>
    <definedName name="_xlnm.Print_Area" localSheetId="86">'様式D-3_S023'!$B$1:$AO$45</definedName>
    <definedName name="_xlnm.Print_Area" localSheetId="87">'様式D-3_S024'!$B$1:$AO$45</definedName>
    <definedName name="_xlnm.Print_Area" localSheetId="88">'様式D-3_S025'!$B$1:$AO$45</definedName>
    <definedName name="_xlnm.Print_Area" localSheetId="89">'様式D-3_S026'!$B$1:$AO$45</definedName>
    <definedName name="_xlnm.Print_Area" localSheetId="90">'様式D-3_S027'!$B$1:$AO$45</definedName>
    <definedName name="_xlnm.Print_Area" localSheetId="91">'様式D-3_S028'!$B$1:$AO$45</definedName>
    <definedName name="_xlnm.Print_Area" localSheetId="92">'様式D-3_S029'!$B$1:$AO$45</definedName>
    <definedName name="_xlnm.Print_Area" localSheetId="94">様式E!$B$2:$BK$21</definedName>
    <definedName name="_xlnm.Print_Area" localSheetId="95">'様式F '!$B$1:$AB$50</definedName>
    <definedName name="_xlnm.Print_Area" localSheetId="96">様式G!$B$2:$Z$15</definedName>
    <definedName name="_xlnm.Print_Titles" localSheetId="4">'様式A-2'!$3:$9</definedName>
    <definedName name="_xlnm.Print_Titles" localSheetId="10">'様式C-1-1'!$2:$8</definedName>
    <definedName name="_xlnm.Print_Titles" localSheetId="13">'様式D-1-1 (1)'!$B:$W,'様式D-1-1 (1)'!$2:$4</definedName>
    <definedName name="_xlnm.Print_Titles" localSheetId="22">'様式D-1-1 (10)'!$B:$W,'様式D-1-1 (10)'!$2:$4</definedName>
    <definedName name="_xlnm.Print_Titles" localSheetId="23">'様式D-1-1 (11)'!$B:$W,'様式D-1-1 (11)'!$2:$4</definedName>
    <definedName name="_xlnm.Print_Titles" localSheetId="24">'様式D-1-1 (12)'!$B:$W,'様式D-1-1 (12)'!$2:$4</definedName>
    <definedName name="_xlnm.Print_Titles" localSheetId="25">'様式D-1-1 (13)'!$B:$W,'様式D-1-1 (13)'!$2:$4</definedName>
    <definedName name="_xlnm.Print_Titles" localSheetId="26">'様式D-1-1 (14)'!$B:$W,'様式D-1-1 (14)'!$2:$4</definedName>
    <definedName name="_xlnm.Print_Titles" localSheetId="27">'様式D-1-1 (15)'!$B:$W,'様式D-1-1 (15)'!$2:$4</definedName>
    <definedName name="_xlnm.Print_Titles" localSheetId="28">'様式D-1-1 (16)'!$B:$W,'様式D-1-1 (16)'!$2:$4</definedName>
    <definedName name="_xlnm.Print_Titles" localSheetId="29">'様式D-1-1 (17)'!$B:$W,'様式D-1-1 (17)'!$2:$4</definedName>
    <definedName name="_xlnm.Print_Titles" localSheetId="30">'様式D-1-1 (18)'!$B:$W,'様式D-1-1 (18)'!$2:$4</definedName>
    <definedName name="_xlnm.Print_Titles" localSheetId="31">'様式D-1-1 (19)'!$B:$W,'様式D-1-1 (19)'!$2:$4</definedName>
    <definedName name="_xlnm.Print_Titles" localSheetId="14">'様式D-1-1 (2)'!$B:$W,'様式D-1-1 (2)'!$2:$4</definedName>
    <definedName name="_xlnm.Print_Titles" localSheetId="32">'様式D-1-1 (20)'!$B:$W,'様式D-1-1 (20)'!$2:$4</definedName>
    <definedName name="_xlnm.Print_Titles" localSheetId="33">'様式D-1-1 (21)'!$B:$W,'様式D-1-1 (21)'!$2:$4</definedName>
    <definedName name="_xlnm.Print_Titles" localSheetId="34">'様式D-1-1 (22)'!$B:$W,'様式D-1-1 (22)'!$2:$4</definedName>
    <definedName name="_xlnm.Print_Titles" localSheetId="35">'様式D-1-1 (23)'!$B:$W,'様式D-1-1 (23)'!$2:$4</definedName>
    <definedName name="_xlnm.Print_Titles" localSheetId="36">'様式D-1-1 (24)'!$B:$W,'様式D-1-1 (24)'!$2:$4</definedName>
    <definedName name="_xlnm.Print_Titles" localSheetId="37">'様式D-1-1 (25)'!$B:$W,'様式D-1-1 (25)'!$2:$4</definedName>
    <definedName name="_xlnm.Print_Titles" localSheetId="38">'様式D-1-1 (26)'!$B:$W,'様式D-1-1 (26)'!$2:$4</definedName>
    <definedName name="_xlnm.Print_Titles" localSheetId="39">'様式D-1-1 (27)'!$B:$W,'様式D-1-1 (27)'!$2:$4</definedName>
    <definedName name="_xlnm.Print_Titles" localSheetId="40">'様式D-1-1 (28)'!$B:$W,'様式D-1-1 (28)'!$2:$4</definedName>
    <definedName name="_xlnm.Print_Titles" localSheetId="41">'様式D-1-1 (29)'!$B:$W,'様式D-1-1 (29)'!$2:$4</definedName>
    <definedName name="_xlnm.Print_Titles" localSheetId="15">'様式D-1-1 (3)'!$B:$W,'様式D-1-1 (3)'!$2:$4</definedName>
    <definedName name="_xlnm.Print_Titles" localSheetId="42">'様式D-1-1 (30)'!$B:$W,'様式D-1-1 (30)'!$2:$4</definedName>
    <definedName name="_xlnm.Print_Titles" localSheetId="43">'様式D-1-1 (31)'!$B:$W,'様式D-1-1 (31)'!$2:$4</definedName>
    <definedName name="_xlnm.Print_Titles" localSheetId="44">'様式D-1-1 (32)'!$B:$W,'様式D-1-1 (32)'!$2:$4</definedName>
    <definedName name="_xlnm.Print_Titles" localSheetId="45">'様式D-1-1 (33)'!$B:$W,'様式D-1-1 (33)'!$2:$4</definedName>
    <definedName name="_xlnm.Print_Titles" localSheetId="46">'様式D-1-1 (34)'!$B:$W,'様式D-1-1 (34)'!$2:$4</definedName>
    <definedName name="_xlnm.Print_Titles" localSheetId="47">'様式D-1-1 (35)'!$B:$W,'様式D-1-1 (35)'!$2:$4</definedName>
    <definedName name="_xlnm.Print_Titles" localSheetId="48">'様式D-1-1 (36)'!$B:$W,'様式D-1-1 (36)'!$2:$4</definedName>
    <definedName name="_xlnm.Print_Titles" localSheetId="49">'様式D-1-1 (37)'!$B:$W,'様式D-1-1 (37)'!$2:$4</definedName>
    <definedName name="_xlnm.Print_Titles" localSheetId="50">'様式D-1-1 (38)'!$B:$W,'様式D-1-1 (38)'!$2:$4</definedName>
    <definedName name="_xlnm.Print_Titles" localSheetId="51">'様式D-1-1 (39)'!$B:$W,'様式D-1-1 (39)'!$2:$4</definedName>
    <definedName name="_xlnm.Print_Titles" localSheetId="16">'様式D-1-1 (4)'!$B:$W,'様式D-1-1 (4)'!$2:$4</definedName>
    <definedName name="_xlnm.Print_Titles" localSheetId="52">'様式D-1-1 (40)'!$B:$W,'様式D-1-1 (40)'!$2:$4</definedName>
    <definedName name="_xlnm.Print_Titles" localSheetId="53">'様式D-1-1 (41)'!$B:$W,'様式D-1-1 (41)'!$2:$4</definedName>
    <definedName name="_xlnm.Print_Titles" localSheetId="17">'様式D-1-1 (5)'!$B:$W,'様式D-1-1 (5)'!$2:$4</definedName>
    <definedName name="_xlnm.Print_Titles" localSheetId="18">'様式D-1-1 (6)'!$B:$W,'様式D-1-1 (6)'!$2:$4</definedName>
    <definedName name="_xlnm.Print_Titles" localSheetId="19">'様式D-1-1 (7)'!$B:$W,'様式D-1-1 (7)'!$2:$4</definedName>
    <definedName name="_xlnm.Print_Titles" localSheetId="20">'様式D-1-1 (8)'!$B:$W,'様式D-1-1 (8)'!$2:$4</definedName>
    <definedName name="_xlnm.Print_Titles" localSheetId="21">'様式D-1-1 (9)'!$B:$W,'様式D-1-1 (9)'!$2:$4</definedName>
    <definedName name="_xlnm.Print_Titles" localSheetId="54">'様式D-1-2'!$B:$Y,'様式D-1-2'!$2:$8</definedName>
    <definedName name="_xlnm.Print_Titles" localSheetId="93">'様式D-3_PE'!$B:$AO,'様式D-3_PE'!$3:$5</definedName>
    <definedName name="_xlnm.Print_Titles" localSheetId="63">'様式D-3_PS'!$B:$AO,'様式D-3_PS'!$3:$5</definedName>
    <definedName name="_xlnm.Print_Titles" localSheetId="64">'様式D-3_S001'!$B:$AO,'様式D-3_S001'!$3:$5</definedName>
    <definedName name="_xlnm.Print_Titles" localSheetId="65">'様式D-3_S002'!$B:$AO,'様式D-3_S002'!$3:$5</definedName>
    <definedName name="_xlnm.Print_Titles" localSheetId="66">'様式D-3_S003'!$B:$AO,'様式D-3_S003'!$3:$5</definedName>
    <definedName name="_xlnm.Print_Titles" localSheetId="67">'様式D-3_S004'!$B:$AO,'様式D-3_S004'!$3:$5</definedName>
    <definedName name="_xlnm.Print_Titles" localSheetId="68">'様式D-3_S005'!$B:$AO,'様式D-3_S005'!$3:$5</definedName>
    <definedName name="_xlnm.Print_Titles" localSheetId="69">'様式D-3_S006'!$B:$AO,'様式D-3_S006'!$3:$5</definedName>
    <definedName name="_xlnm.Print_Titles" localSheetId="70">'様式D-3_S007'!$B:$AO,'様式D-3_S007'!$3:$5</definedName>
    <definedName name="_xlnm.Print_Titles" localSheetId="71">'様式D-3_S008'!$B:$AO,'様式D-3_S008'!$3:$5</definedName>
    <definedName name="_xlnm.Print_Titles" localSheetId="72">'様式D-3_S009'!$B:$AO,'様式D-3_S009'!$3:$5</definedName>
    <definedName name="_xlnm.Print_Titles" localSheetId="73">'様式D-3_S010'!$B:$AO,'様式D-3_S010'!$3:$5</definedName>
    <definedName name="_xlnm.Print_Titles" localSheetId="74">'様式D-3_S011'!$B:$AO,'様式D-3_S011'!$3:$5</definedName>
    <definedName name="_xlnm.Print_Titles" localSheetId="75">'様式D-3_S012'!$B:$AO,'様式D-3_S012'!$3:$5</definedName>
    <definedName name="_xlnm.Print_Titles" localSheetId="76">'様式D-3_S013'!$B:$AO,'様式D-3_S013'!$3:$5</definedName>
    <definedName name="_xlnm.Print_Titles" localSheetId="77">'様式D-3_S014'!$B:$AO,'様式D-3_S014'!$3:$5</definedName>
    <definedName name="_xlnm.Print_Titles" localSheetId="78">'様式D-3_S015'!$B:$AO,'様式D-3_S015'!$3:$5</definedName>
    <definedName name="_xlnm.Print_Titles" localSheetId="79">'様式D-3_S016'!$B:$AO,'様式D-3_S016'!$3:$5</definedName>
    <definedName name="_xlnm.Print_Titles" localSheetId="80">'様式D-3_S017'!$B:$AO,'様式D-3_S017'!$3:$5</definedName>
    <definedName name="_xlnm.Print_Titles" localSheetId="81">'様式D-3_S018'!$B:$AO,'様式D-3_S018'!$3:$5</definedName>
    <definedName name="_xlnm.Print_Titles" localSheetId="82">'様式D-3_S019'!$B:$AO,'様式D-3_S019'!$3:$5</definedName>
    <definedName name="_xlnm.Print_Titles" localSheetId="83">'様式D-3_S020'!$B:$AO,'様式D-3_S020'!$3:$5</definedName>
    <definedName name="_xlnm.Print_Titles" localSheetId="84">'様式D-3_S021'!$B:$AO,'様式D-3_S021'!$3:$5</definedName>
    <definedName name="_xlnm.Print_Titles" localSheetId="85">'様式D-3_S022'!$B:$AO,'様式D-3_S022'!$3:$5</definedName>
    <definedName name="_xlnm.Print_Titles" localSheetId="86">'様式D-3_S023'!$B:$AO,'様式D-3_S023'!$3:$5</definedName>
    <definedName name="_xlnm.Print_Titles" localSheetId="87">'様式D-3_S024'!$B:$AO,'様式D-3_S024'!$3:$5</definedName>
    <definedName name="_xlnm.Print_Titles" localSheetId="88">'様式D-3_S025'!$B:$AO,'様式D-3_S025'!$3:$5</definedName>
    <definedName name="_xlnm.Print_Titles" localSheetId="89">'様式D-3_S026'!$B:$AO,'様式D-3_S026'!$3:$5</definedName>
    <definedName name="_xlnm.Print_Titles" localSheetId="90">'様式D-3_S027'!$B:$AO,'様式D-3_S027'!$3:$5</definedName>
    <definedName name="_xlnm.Print_Titles" localSheetId="91">'様式D-3_S028'!$B:$AO,'様式D-3_S028'!$3:$5</definedName>
    <definedName name="_xlnm.Print_Titles" localSheetId="92">'様式D-3_S029'!$B:$AO,'様式D-3_S029'!$3:$5</definedName>
    <definedName name="Z_D77EBD73_782E_4A63_AC37_29D349B4D009_.wvu.Cols" localSheetId="10" hidden="1">'様式C-1-1'!#REF!</definedName>
    <definedName name="Z_D77EBD73_782E_4A63_AC37_29D349B4D009_.wvu.Cols" localSheetId="11" hidden="1">'様式C-1-2'!#REF!</definedName>
    <definedName name="Z_D77EBD73_782E_4A63_AC37_29D349B4D009_.wvu.Cols" localSheetId="12"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'様式B (4)'!$B$20:$Z$29</definedName>
    <definedName name="Z_D77EBD73_782E_4A63_AC37_29D349B4D009_.wvu.PrintArea" localSheetId="10" hidden="1">'様式C-1-1'!$B$2:$X$182</definedName>
    <definedName name="Z_D77EBD73_782E_4A63_AC37_29D349B4D009_.wvu.PrintArea" localSheetId="11" hidden="1">'様式C-1-2'!#REF!</definedName>
    <definedName name="Z_D77EBD73_782E_4A63_AC37_29D349B4D009_.wvu.PrintArea" localSheetId="12" hidden="1">'様式C-2'!$B$2:$Z$21</definedName>
    <definedName name="Z_D77EBD73_782E_4A63_AC37_29D349B4D009_.wvu.PrintArea" localSheetId="55" hidden="1">'様式D-2-1 (1)'!$B$3:$AI$18</definedName>
    <definedName name="Z_D77EBD73_782E_4A63_AC37_29D349B4D009_.wvu.PrintArea" localSheetId="56" hidden="1">'様式D-2-1 (2)'!$B$3:$AI$18</definedName>
    <definedName name="Z_D77EBD73_782E_4A63_AC37_29D349B4D009_.wvu.PrintArea" localSheetId="57" hidden="1">'様式D-2-1 (3)'!$B$3:$AI$18</definedName>
    <definedName name="Z_D77EBD73_782E_4A63_AC37_29D349B4D009_.wvu.PrintArea" localSheetId="58" hidden="1">'様式D-2-1 (4)'!$B$3:$AI$18</definedName>
    <definedName name="Z_D77EBD73_782E_4A63_AC37_29D349B4D009_.wvu.PrintArea" localSheetId="59" hidden="1">'様式D-2-1 (5)'!$B$3:$AI$18</definedName>
    <definedName name="Z_D77EBD73_782E_4A63_AC37_29D349B4D009_.wvu.PrintArea" localSheetId="60" hidden="1">'様式D-2-1´ (1)'!$B$3:$AI$18</definedName>
    <definedName name="Z_D77EBD73_782E_4A63_AC37_29D349B4D009_.wvu.PrintArea" localSheetId="61" hidden="1">'様式D-2-1´ (2)'!$B$3:$AI$18</definedName>
    <definedName name="Z_D77EBD73_782E_4A63_AC37_29D349B4D009_.wvu.PrintArea" localSheetId="62" hidden="1">'様式D-2-1´ (3)'!$B$3:$AI$18</definedName>
    <definedName name="Z_D77EBD73_782E_4A63_AC37_29D349B4D009_.wvu.PrintArea" localSheetId="93" hidden="1">'様式D-3_PE'!$B$3:$AO$47</definedName>
    <definedName name="Z_D77EBD73_782E_4A63_AC37_29D349B4D009_.wvu.PrintArea" localSheetId="63" hidden="1">'様式D-3_PS'!$B$3:$AO$47</definedName>
    <definedName name="Z_D77EBD73_782E_4A63_AC37_29D349B4D009_.wvu.PrintArea" localSheetId="64" hidden="1">'様式D-3_S001'!$B$3:$AO$47</definedName>
    <definedName name="Z_D77EBD73_782E_4A63_AC37_29D349B4D009_.wvu.PrintArea" localSheetId="65" hidden="1">'様式D-3_S002'!$B$3:$AO$47</definedName>
    <definedName name="Z_D77EBD73_782E_4A63_AC37_29D349B4D009_.wvu.PrintArea" localSheetId="66" hidden="1">'様式D-3_S003'!$B$3:$AO$47</definedName>
    <definedName name="Z_D77EBD73_782E_4A63_AC37_29D349B4D009_.wvu.PrintArea" localSheetId="67" hidden="1">'様式D-3_S004'!$B$3:$AO$47</definedName>
    <definedName name="Z_D77EBD73_782E_4A63_AC37_29D349B4D009_.wvu.PrintArea" localSheetId="68" hidden="1">'様式D-3_S005'!$B$3:$AO$47</definedName>
    <definedName name="Z_D77EBD73_782E_4A63_AC37_29D349B4D009_.wvu.PrintArea" localSheetId="69" hidden="1">'様式D-3_S006'!$B$3:$AO$47</definedName>
    <definedName name="Z_D77EBD73_782E_4A63_AC37_29D349B4D009_.wvu.PrintArea" localSheetId="70" hidden="1">'様式D-3_S007'!$B$3:$AO$47</definedName>
    <definedName name="Z_D77EBD73_782E_4A63_AC37_29D349B4D009_.wvu.PrintArea" localSheetId="71" hidden="1">'様式D-3_S008'!$B$3:$AO$47</definedName>
    <definedName name="Z_D77EBD73_782E_4A63_AC37_29D349B4D009_.wvu.PrintArea" localSheetId="72" hidden="1">'様式D-3_S009'!$B$3:$AO$47</definedName>
    <definedName name="Z_D77EBD73_782E_4A63_AC37_29D349B4D009_.wvu.PrintArea" localSheetId="73" hidden="1">'様式D-3_S010'!$B$3:$AO$47</definedName>
    <definedName name="Z_D77EBD73_782E_4A63_AC37_29D349B4D009_.wvu.PrintArea" localSheetId="74" hidden="1">'様式D-3_S011'!$B$3:$AO$47</definedName>
    <definedName name="Z_D77EBD73_782E_4A63_AC37_29D349B4D009_.wvu.PrintArea" localSheetId="75" hidden="1">'様式D-3_S012'!$B$3:$AO$47</definedName>
    <definedName name="Z_D77EBD73_782E_4A63_AC37_29D349B4D009_.wvu.PrintArea" localSheetId="76" hidden="1">'様式D-3_S013'!$B$3:$AO$47</definedName>
    <definedName name="Z_D77EBD73_782E_4A63_AC37_29D349B4D009_.wvu.PrintArea" localSheetId="77" hidden="1">'様式D-3_S014'!$B$3:$AO$47</definedName>
    <definedName name="Z_D77EBD73_782E_4A63_AC37_29D349B4D009_.wvu.PrintArea" localSheetId="78" hidden="1">'様式D-3_S015'!$B$3:$AO$47</definedName>
    <definedName name="Z_D77EBD73_782E_4A63_AC37_29D349B4D009_.wvu.PrintArea" localSheetId="79" hidden="1">'様式D-3_S016'!$B$3:$AO$47</definedName>
    <definedName name="Z_D77EBD73_782E_4A63_AC37_29D349B4D009_.wvu.PrintArea" localSheetId="80" hidden="1">'様式D-3_S017'!$B$3:$AO$47</definedName>
    <definedName name="Z_D77EBD73_782E_4A63_AC37_29D349B4D009_.wvu.PrintArea" localSheetId="81" hidden="1">'様式D-3_S018'!$B$3:$AO$47</definedName>
    <definedName name="Z_D77EBD73_782E_4A63_AC37_29D349B4D009_.wvu.PrintArea" localSheetId="82" hidden="1">'様式D-3_S019'!$B$3:$AO$47</definedName>
    <definedName name="Z_D77EBD73_782E_4A63_AC37_29D349B4D009_.wvu.PrintArea" localSheetId="83" hidden="1">'様式D-3_S020'!$B$3:$AO$47</definedName>
    <definedName name="Z_D77EBD73_782E_4A63_AC37_29D349B4D009_.wvu.PrintArea" localSheetId="84" hidden="1">'様式D-3_S021'!$B$3:$AO$47</definedName>
    <definedName name="Z_D77EBD73_782E_4A63_AC37_29D349B4D009_.wvu.PrintArea" localSheetId="85" hidden="1">'様式D-3_S022'!$B$3:$AO$47</definedName>
    <definedName name="Z_D77EBD73_782E_4A63_AC37_29D349B4D009_.wvu.PrintArea" localSheetId="86" hidden="1">'様式D-3_S023'!$B$3:$AO$47</definedName>
    <definedName name="Z_D77EBD73_782E_4A63_AC37_29D349B4D009_.wvu.PrintArea" localSheetId="87" hidden="1">'様式D-3_S024'!$B$3:$AO$47</definedName>
    <definedName name="Z_D77EBD73_782E_4A63_AC37_29D349B4D009_.wvu.PrintArea" localSheetId="88" hidden="1">'様式D-3_S025'!$B$3:$AO$47</definedName>
    <definedName name="Z_D77EBD73_782E_4A63_AC37_29D349B4D009_.wvu.PrintArea" localSheetId="89" hidden="1">'様式D-3_S026'!$B$3:$AO$47</definedName>
    <definedName name="Z_D77EBD73_782E_4A63_AC37_29D349B4D009_.wvu.PrintArea" localSheetId="90" hidden="1">'様式D-3_S027'!$B$3:$AO$47</definedName>
    <definedName name="Z_D77EBD73_782E_4A63_AC37_29D349B4D009_.wvu.PrintArea" localSheetId="91" hidden="1">'様式D-3_S028'!$B$3:$AO$47</definedName>
    <definedName name="Z_D77EBD73_782E_4A63_AC37_29D349B4D009_.wvu.PrintArea" localSheetId="92" hidden="1">'様式D-3_S029'!$B$3:$AO$47</definedName>
    <definedName name="Z_D77EBD73_782E_4A63_AC37_29D349B4D009_.wvu.PrintArea" localSheetId="96"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37" i="192" l="1"/>
  <c r="AI37" i="192"/>
  <c r="AH37" i="192"/>
  <c r="AG37" i="192"/>
  <c r="AF37" i="192"/>
  <c r="AE37" i="192"/>
  <c r="AD37" i="192"/>
  <c r="AC37" i="192"/>
  <c r="AB37" i="192"/>
  <c r="AA37" i="192"/>
  <c r="Z37" i="192"/>
  <c r="Y37" i="192"/>
  <c r="AJ35" i="192"/>
  <c r="AI35" i="192"/>
  <c r="AH35" i="192"/>
  <c r="AG35" i="192"/>
  <c r="AF35" i="192"/>
  <c r="AE35" i="192"/>
  <c r="AD35" i="192"/>
  <c r="AC35" i="192"/>
  <c r="AB39" i="81"/>
  <c r="AA39" i="81"/>
  <c r="Z39" i="81"/>
  <c r="Y39" i="81"/>
  <c r="X39" i="81"/>
  <c r="W39" i="81"/>
  <c r="V39" i="81"/>
  <c r="U39" i="81"/>
  <c r="T39" i="81"/>
  <c r="S39" i="81"/>
  <c r="R39" i="81"/>
  <c r="Q39" i="81"/>
  <c r="P39" i="81"/>
  <c r="O39" i="81"/>
  <c r="N39" i="81"/>
  <c r="M39" i="81"/>
  <c r="L39" i="81"/>
  <c r="K39" i="81"/>
  <c r="J39" i="81"/>
  <c r="I39" i="81"/>
  <c r="H39" i="81"/>
  <c r="G39" i="81"/>
  <c r="F39" i="81"/>
  <c r="E39" i="81"/>
  <c r="D39" i="81"/>
  <c r="C39" i="81"/>
  <c r="B39" i="81"/>
  <c r="AB38" i="81"/>
  <c r="AA38" i="81"/>
  <c r="Z38" i="81"/>
  <c r="Y38" i="81"/>
  <c r="X38" i="81"/>
  <c r="W38" i="81"/>
  <c r="V38" i="81"/>
  <c r="U38" i="81"/>
  <c r="T38" i="81"/>
  <c r="S38" i="81"/>
  <c r="R38" i="81"/>
  <c r="Q38" i="81"/>
  <c r="P38" i="81"/>
  <c r="O38" i="81"/>
  <c r="N38" i="81"/>
  <c r="M38" i="81"/>
  <c r="L38" i="81"/>
  <c r="K38" i="81"/>
  <c r="J38" i="81"/>
  <c r="I38" i="81"/>
  <c r="H38" i="81"/>
  <c r="G38" i="81"/>
  <c r="F38" i="81"/>
  <c r="E38" i="81"/>
  <c r="D38" i="81"/>
  <c r="C38" i="81"/>
  <c r="B38" i="81"/>
  <c r="AB37" i="81"/>
  <c r="AA37" i="81"/>
  <c r="Z37" i="81"/>
  <c r="Y37" i="81"/>
  <c r="X37" i="81"/>
  <c r="W37" i="81"/>
  <c r="V37" i="81"/>
  <c r="U37" i="81"/>
  <c r="T37" i="81"/>
  <c r="S37" i="81"/>
  <c r="R37" i="81"/>
  <c r="Q37" i="81"/>
  <c r="P37" i="81"/>
  <c r="O37" i="81"/>
  <c r="N37" i="81"/>
  <c r="M37" i="81"/>
  <c r="L37" i="81"/>
  <c r="K37" i="81"/>
  <c r="J37" i="81"/>
  <c r="I37" i="81"/>
  <c r="H37" i="81"/>
  <c r="G37" i="81"/>
  <c r="F37" i="81"/>
  <c r="E37" i="81"/>
  <c r="D37" i="81"/>
  <c r="C37" i="81"/>
  <c r="B37" i="81"/>
  <c r="AB36" i="81"/>
  <c r="AA36" i="81"/>
  <c r="Z36" i="81"/>
  <c r="Y36" i="81"/>
  <c r="X36" i="81"/>
  <c r="W36" i="81"/>
  <c r="V36" i="81"/>
  <c r="U36" i="81"/>
  <c r="T36" i="81"/>
  <c r="S36" i="81"/>
  <c r="R36" i="81"/>
  <c r="Q36" i="81"/>
  <c r="P36" i="81"/>
  <c r="O36" i="81"/>
  <c r="N36" i="81"/>
  <c r="M36" i="81"/>
  <c r="L36" i="81"/>
  <c r="K36" i="81"/>
  <c r="J36" i="81"/>
  <c r="I36" i="81"/>
  <c r="H36" i="81"/>
  <c r="G36" i="81"/>
  <c r="F36" i="81"/>
  <c r="E36" i="81"/>
  <c r="D36" i="81"/>
  <c r="C36" i="81"/>
  <c r="B36" i="81"/>
  <c r="AB35" i="81"/>
  <c r="AA35" i="81"/>
  <c r="Z35" i="81"/>
  <c r="Y35" i="81"/>
  <c r="X35" i="81"/>
  <c r="W35" i="81"/>
  <c r="V35" i="81"/>
  <c r="U35" i="81"/>
  <c r="T35" i="81"/>
  <c r="S35" i="81"/>
  <c r="R35" i="81"/>
  <c r="Q35" i="81"/>
  <c r="P35" i="81"/>
  <c r="O35" i="81"/>
  <c r="N35" i="81"/>
  <c r="M35" i="81"/>
  <c r="L35" i="81"/>
  <c r="K35" i="81"/>
  <c r="J35" i="81"/>
  <c r="I35" i="81"/>
  <c r="H35" i="81"/>
  <c r="G35" i="81"/>
  <c r="F35" i="81"/>
  <c r="E35" i="81"/>
  <c r="D35" i="81"/>
  <c r="C35" i="81"/>
  <c r="B35" i="81"/>
  <c r="AB34" i="81"/>
  <c r="AA34" i="81"/>
  <c r="Z34" i="81"/>
  <c r="Y34" i="81"/>
  <c r="X34" i="81"/>
  <c r="W34" i="81"/>
  <c r="V34" i="81"/>
  <c r="U34" i="81"/>
  <c r="T34" i="81"/>
  <c r="S34" i="81"/>
  <c r="R34" i="81"/>
  <c r="Q34" i="81"/>
  <c r="P34" i="81"/>
  <c r="O34" i="81"/>
  <c r="N34" i="81"/>
  <c r="M34" i="81"/>
  <c r="L34" i="81"/>
  <c r="K34" i="81"/>
  <c r="J34" i="81"/>
  <c r="I34" i="81"/>
  <c r="H34" i="81"/>
  <c r="G34" i="81"/>
  <c r="F34" i="81"/>
  <c r="E34" i="81"/>
  <c r="D34" i="81"/>
  <c r="C34" i="81"/>
  <c r="B34" i="81"/>
  <c r="AB33" i="81"/>
  <c r="AA33" i="81"/>
  <c r="Z33" i="81"/>
  <c r="Y33" i="81"/>
  <c r="X33" i="81"/>
  <c r="W33" i="81"/>
  <c r="V33" i="81"/>
  <c r="U33" i="81"/>
  <c r="T33" i="81"/>
  <c r="S33" i="81"/>
  <c r="R33" i="81"/>
  <c r="Q33" i="81"/>
  <c r="P33" i="81"/>
  <c r="O33" i="81"/>
  <c r="N33" i="81"/>
  <c r="M33" i="81"/>
  <c r="L33" i="81"/>
  <c r="K33" i="81"/>
  <c r="J33" i="81"/>
  <c r="I33" i="81"/>
  <c r="H33" i="81"/>
  <c r="G33" i="81"/>
  <c r="F33" i="81"/>
  <c r="E33" i="81"/>
  <c r="D33" i="81"/>
  <c r="C33" i="81"/>
  <c r="B33" i="81"/>
  <c r="AB32" i="81"/>
  <c r="AA32" i="81"/>
  <c r="Z32" i="81"/>
  <c r="Y32" i="81"/>
  <c r="X32" i="81"/>
  <c r="W32" i="81"/>
  <c r="V32" i="81"/>
  <c r="U32" i="81"/>
  <c r="T32" i="81"/>
  <c r="S32" i="81"/>
  <c r="R32" i="81"/>
  <c r="Q32" i="81"/>
  <c r="P32" i="81"/>
  <c r="O32" i="81"/>
  <c r="N32" i="81"/>
  <c r="M32" i="81"/>
  <c r="L32" i="81"/>
  <c r="K32" i="81"/>
  <c r="J32" i="81"/>
  <c r="I32" i="81"/>
  <c r="H32" i="81"/>
  <c r="G32" i="81"/>
  <c r="F32" i="81"/>
  <c r="E32" i="81"/>
  <c r="D32" i="81"/>
  <c r="C32" i="81"/>
  <c r="B32" i="81"/>
  <c r="AB31" i="81"/>
  <c r="AA31" i="81"/>
  <c r="Z31" i="81"/>
  <c r="Y31" i="81"/>
  <c r="X31" i="81"/>
  <c r="W31" i="81"/>
  <c r="V31" i="81"/>
  <c r="U31" i="81"/>
  <c r="T31" i="81"/>
  <c r="S31" i="81"/>
  <c r="R31" i="81"/>
  <c r="Q31" i="81"/>
  <c r="P31" i="81"/>
  <c r="O31" i="81"/>
  <c r="N31" i="81"/>
  <c r="M31" i="81"/>
  <c r="L31" i="81"/>
  <c r="K31" i="81"/>
  <c r="J31" i="81"/>
  <c r="I31" i="81"/>
  <c r="H31" i="81"/>
  <c r="G31" i="81"/>
  <c r="F31" i="81"/>
  <c r="E31" i="81"/>
  <c r="D31" i="81"/>
  <c r="C31" i="81"/>
  <c r="B31" i="81"/>
  <c r="AB30" i="81"/>
  <c r="AA30" i="81"/>
  <c r="Z30" i="81"/>
  <c r="Y30" i="81"/>
  <c r="X30" i="81"/>
  <c r="W30" i="81"/>
  <c r="V30" i="81"/>
  <c r="U30" i="81"/>
  <c r="T30" i="81"/>
  <c r="S30" i="81"/>
  <c r="R30" i="81"/>
  <c r="Q30" i="81"/>
  <c r="P30" i="81"/>
  <c r="O30" i="81"/>
  <c r="N30" i="81"/>
  <c r="M30" i="81"/>
  <c r="L30" i="81"/>
  <c r="K30" i="81"/>
  <c r="J30" i="81"/>
  <c r="I30" i="81"/>
  <c r="H30" i="81"/>
  <c r="G30" i="81"/>
  <c r="F30" i="81"/>
  <c r="E30" i="81"/>
  <c r="D30" i="81"/>
  <c r="C30" i="81"/>
  <c r="B30" i="81"/>
  <c r="AB29" i="81"/>
  <c r="AA29" i="81"/>
  <c r="Z29" i="81"/>
  <c r="Y29" i="81"/>
  <c r="X29" i="81"/>
  <c r="W29" i="81"/>
  <c r="V29" i="81"/>
  <c r="U29" i="81"/>
  <c r="T29" i="81"/>
  <c r="S29" i="81"/>
  <c r="R29" i="81"/>
  <c r="Q29" i="81"/>
  <c r="P29" i="81"/>
  <c r="O29" i="81"/>
  <c r="N29" i="81"/>
  <c r="M29" i="81"/>
  <c r="L29" i="81"/>
  <c r="K29" i="81"/>
  <c r="J29" i="81"/>
  <c r="I29" i="81"/>
  <c r="H29" i="81"/>
  <c r="G29" i="81"/>
  <c r="F29" i="81"/>
  <c r="E29" i="81"/>
  <c r="D29" i="81"/>
  <c r="C29" i="81"/>
  <c r="B29" i="81"/>
  <c r="AB28" i="81"/>
  <c r="AA28" i="81"/>
  <c r="Z28" i="81"/>
  <c r="Y28" i="81"/>
  <c r="X28" i="81"/>
  <c r="W28" i="81"/>
  <c r="V28" i="81"/>
  <c r="U28" i="81"/>
  <c r="T28" i="81"/>
  <c r="S28" i="81"/>
  <c r="R28" i="81"/>
  <c r="Q28" i="81"/>
  <c r="P28" i="81"/>
  <c r="O28" i="81"/>
  <c r="N28" i="81"/>
  <c r="M28" i="81"/>
  <c r="L28" i="81"/>
  <c r="K28" i="81"/>
  <c r="J28" i="81"/>
  <c r="I28" i="81"/>
  <c r="H28" i="81"/>
  <c r="G28" i="81"/>
  <c r="F28" i="81"/>
  <c r="E28" i="81"/>
  <c r="D28" i="81"/>
  <c r="C28" i="81"/>
  <c r="B28" i="81"/>
  <c r="AB27" i="81"/>
  <c r="AA27" i="81"/>
  <c r="Z27" i="81"/>
  <c r="Y27" i="81"/>
  <c r="X27" i="81"/>
  <c r="W27" i="81"/>
  <c r="V27" i="81"/>
  <c r="U27" i="81"/>
  <c r="T27" i="81"/>
  <c r="S27" i="81"/>
  <c r="R27" i="81"/>
  <c r="Q27" i="81"/>
  <c r="P27" i="81"/>
  <c r="O27" i="81"/>
  <c r="N27" i="81"/>
  <c r="M27" i="81"/>
  <c r="L27" i="81"/>
  <c r="K27" i="81"/>
  <c r="J27" i="81"/>
  <c r="I27" i="81"/>
  <c r="H27" i="81"/>
  <c r="G27" i="81"/>
  <c r="F27" i="81"/>
  <c r="E27" i="81"/>
  <c r="D27" i="81"/>
  <c r="C27" i="81"/>
  <c r="B27" i="81"/>
  <c r="AB26" i="81"/>
  <c r="AA26" i="81"/>
  <c r="Z26" i="81"/>
  <c r="Y26" i="81"/>
  <c r="X26" i="81"/>
  <c r="W26" i="81"/>
  <c r="V26" i="81"/>
  <c r="U26" i="81"/>
  <c r="T26" i="81"/>
  <c r="S26" i="81"/>
  <c r="R26" i="81"/>
  <c r="Q26" i="81"/>
  <c r="P26" i="81"/>
  <c r="O26" i="81"/>
  <c r="N26" i="81"/>
  <c r="M26" i="81"/>
  <c r="L26" i="81"/>
  <c r="K26" i="81"/>
  <c r="J26" i="81"/>
  <c r="I26" i="81"/>
  <c r="H26" i="81"/>
  <c r="G26" i="81"/>
  <c r="F26" i="81"/>
  <c r="E26" i="81"/>
  <c r="D26" i="81"/>
  <c r="C26" i="81"/>
  <c r="B26" i="81"/>
  <c r="AB25" i="81"/>
  <c r="AA25" i="81"/>
  <c r="Z25" i="81"/>
  <c r="Y25" i="81"/>
  <c r="X25" i="81"/>
  <c r="W25" i="81"/>
  <c r="V25" i="81"/>
  <c r="U25" i="81"/>
  <c r="T25" i="81"/>
  <c r="S25" i="81"/>
  <c r="R25" i="81"/>
  <c r="Q25" i="81"/>
  <c r="P25" i="81"/>
  <c r="O25" i="81"/>
  <c r="N25" i="81"/>
  <c r="M25" i="81"/>
  <c r="L25" i="81"/>
  <c r="K25" i="81"/>
  <c r="J25" i="81"/>
  <c r="I25" i="81"/>
  <c r="H25" i="81"/>
  <c r="G25" i="81"/>
  <c r="F25" i="81"/>
  <c r="E25" i="81"/>
  <c r="D25" i="81"/>
  <c r="C25" i="81"/>
  <c r="B25" i="81"/>
  <c r="AB24" i="8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90"/>
  <c r="AI37" i="190"/>
  <c r="AH37" i="190"/>
  <c r="AG37" i="190"/>
  <c r="AF37" i="190"/>
  <c r="AE37" i="190"/>
  <c r="AD37" i="190"/>
  <c r="AC37" i="190"/>
  <c r="AB37" i="190"/>
  <c r="AA37" i="190"/>
  <c r="Z37" i="190"/>
  <c r="Y37" i="190"/>
  <c r="AJ35" i="190"/>
  <c r="AI35" i="190"/>
  <c r="AH35" i="190"/>
  <c r="AG35" i="190"/>
  <c r="AF35" i="190"/>
  <c r="AE35" i="190"/>
  <c r="AD35" i="190"/>
  <c r="AC35" i="190"/>
  <c r="AJ37" i="189"/>
  <c r="AI37" i="189"/>
  <c r="AH37" i="189"/>
  <c r="AG37" i="189"/>
  <c r="AF37" i="189"/>
  <c r="AE37" i="189"/>
  <c r="AD37" i="189"/>
  <c r="AC37" i="189"/>
  <c r="AB37" i="189"/>
  <c r="AA37" i="189"/>
  <c r="Z37" i="189"/>
  <c r="Y37" i="189"/>
  <c r="AJ35" i="189"/>
  <c r="AI35" i="189"/>
  <c r="AH35" i="189"/>
  <c r="AG35" i="189"/>
  <c r="AF35" i="189"/>
  <c r="AE35" i="189"/>
  <c r="AD35" i="189"/>
  <c r="AC35" i="189"/>
  <c r="AJ37" i="188"/>
  <c r="AI37" i="188"/>
  <c r="AH37" i="188"/>
  <c r="AG37" i="188"/>
  <c r="AF37" i="188"/>
  <c r="AE37" i="188"/>
  <c r="AD37" i="188"/>
  <c r="AC37" i="188"/>
  <c r="AB37" i="188"/>
  <c r="AA37" i="188"/>
  <c r="Z37" i="188"/>
  <c r="Y37" i="188"/>
  <c r="AJ35" i="188"/>
  <c r="AI35" i="188"/>
  <c r="AH35" i="188"/>
  <c r="AG35" i="188"/>
  <c r="AF35" i="188"/>
  <c r="AE35" i="188"/>
  <c r="AD35" i="188"/>
  <c r="AC35" i="188"/>
  <c r="AJ37" i="187"/>
  <c r="AI37" i="187"/>
  <c r="AH37" i="187"/>
  <c r="AG37" i="187"/>
  <c r="AF37" i="187"/>
  <c r="AE37" i="187"/>
  <c r="AD37" i="187"/>
  <c r="AC37" i="187"/>
  <c r="AB37" i="187"/>
  <c r="AA37" i="187"/>
  <c r="Z37" i="187"/>
  <c r="Y37" i="187"/>
  <c r="AJ35" i="187"/>
  <c r="AI35" i="187"/>
  <c r="AH35" i="187"/>
  <c r="AG35" i="187"/>
  <c r="AF35" i="187"/>
  <c r="AE35" i="187"/>
  <c r="AD35" i="187"/>
  <c r="AC35" i="187"/>
  <c r="AJ37" i="186"/>
  <c r="AI37" i="186"/>
  <c r="AH37" i="186"/>
  <c r="AG37" i="186"/>
  <c r="AF37" i="186"/>
  <c r="AE37" i="186"/>
  <c r="AD37" i="186"/>
  <c r="AC37" i="186"/>
  <c r="AB37" i="186"/>
  <c r="AA37" i="186"/>
  <c r="Z37" i="186"/>
  <c r="Y37" i="186"/>
  <c r="AJ35" i="186"/>
  <c r="AI35" i="186"/>
  <c r="AH35" i="186"/>
  <c r="AG35" i="186"/>
  <c r="AF35" i="186"/>
  <c r="AE35" i="186"/>
  <c r="AD35" i="186"/>
  <c r="AC35" i="186"/>
  <c r="AJ37" i="185"/>
  <c r="AI37" i="185"/>
  <c r="AH37" i="185"/>
  <c r="AG37" i="185"/>
  <c r="AF37" i="185"/>
  <c r="AE37" i="185"/>
  <c r="AD37" i="185"/>
  <c r="AC37" i="185"/>
  <c r="AB37" i="185"/>
  <c r="AA37" i="185"/>
  <c r="Z37" i="185"/>
  <c r="Y37" i="185"/>
  <c r="AJ35" i="185"/>
  <c r="AI35" i="185"/>
  <c r="AH35" i="185"/>
  <c r="AG35" i="185"/>
  <c r="AF35" i="185"/>
  <c r="AE35" i="185"/>
  <c r="AD35" i="185"/>
  <c r="AC35" i="185"/>
  <c r="AJ37" i="184"/>
  <c r="AI37" i="184"/>
  <c r="AH37" i="184"/>
  <c r="AG37" i="184"/>
  <c r="AF37" i="184"/>
  <c r="AE37" i="184"/>
  <c r="AD37" i="184"/>
  <c r="AC37" i="184"/>
  <c r="AB37" i="184"/>
  <c r="AA37" i="184"/>
  <c r="Z37" i="184"/>
  <c r="Y37" i="184"/>
  <c r="AJ35" i="184"/>
  <c r="AI35" i="184"/>
  <c r="AH35" i="184"/>
  <c r="AG35" i="184"/>
  <c r="AF35" i="184"/>
  <c r="AE35" i="184"/>
  <c r="AD35" i="184"/>
  <c r="AC35" i="184"/>
  <c r="AJ37" i="183"/>
  <c r="AI37" i="183"/>
  <c r="AH37" i="183"/>
  <c r="AG37" i="183"/>
  <c r="AF37" i="183"/>
  <c r="AE37" i="183"/>
  <c r="AD37" i="183"/>
  <c r="AC37" i="183"/>
  <c r="AB37" i="183"/>
  <c r="AA37" i="183"/>
  <c r="Z37" i="183"/>
  <c r="Y37" i="183"/>
  <c r="AJ35" i="183"/>
  <c r="AI35" i="183"/>
  <c r="AH35" i="183"/>
  <c r="AG35" i="183"/>
  <c r="AF35" i="183"/>
  <c r="AE35" i="183"/>
  <c r="AD35" i="183"/>
  <c r="AC35" i="183"/>
  <c r="AJ37" i="182"/>
  <c r="AI37" i="182"/>
  <c r="AH37" i="182"/>
  <c r="AG37" i="182"/>
  <c r="AF37" i="182"/>
  <c r="AE37" i="182"/>
  <c r="AD37" i="182"/>
  <c r="AC37" i="182"/>
  <c r="AB37" i="182"/>
  <c r="AA37" i="182"/>
  <c r="Z37" i="182"/>
  <c r="Y37" i="182"/>
  <c r="AJ35" i="182"/>
  <c r="AI35" i="182"/>
  <c r="AH35" i="182"/>
  <c r="AG35" i="182"/>
  <c r="AF35" i="182"/>
  <c r="AE35" i="182"/>
  <c r="AD35" i="182"/>
  <c r="AC35" i="182"/>
  <c r="AJ37" i="181"/>
  <c r="AI37" i="181"/>
  <c r="AH37" i="181"/>
  <c r="AG37" i="181"/>
  <c r="AF37" i="181"/>
  <c r="AE37" i="181"/>
  <c r="AD37" i="181"/>
  <c r="AC37" i="181"/>
  <c r="AB37" i="181"/>
  <c r="AA37" i="181"/>
  <c r="Z37" i="181"/>
  <c r="Y37" i="181"/>
  <c r="AJ35" i="181"/>
  <c r="AI35" i="181"/>
  <c r="AH35" i="181"/>
  <c r="AG35" i="181"/>
  <c r="AF35" i="181"/>
  <c r="AE35" i="181"/>
  <c r="AD35" i="181"/>
  <c r="AC35" i="181"/>
  <c r="AJ37" i="180"/>
  <c r="AI37" i="180"/>
  <c r="AH37" i="180"/>
  <c r="AG37" i="180"/>
  <c r="AF37" i="180"/>
  <c r="AE37" i="180"/>
  <c r="AD37" i="180"/>
  <c r="AC37" i="180"/>
  <c r="AB37" i="180"/>
  <c r="AA37" i="180"/>
  <c r="Z37" i="180"/>
  <c r="Y37" i="180"/>
  <c r="AJ35" i="180"/>
  <c r="AI35" i="180"/>
  <c r="AH35" i="180"/>
  <c r="AG35" i="180"/>
  <c r="AF35" i="180"/>
  <c r="AE35" i="180"/>
  <c r="AD35" i="180"/>
  <c r="AC35" i="180"/>
  <c r="AJ37" i="179"/>
  <c r="AI37" i="179"/>
  <c r="AH37" i="179"/>
  <c r="AG37" i="179"/>
  <c r="AF37" i="179"/>
  <c r="AE37" i="179"/>
  <c r="AD37" i="179"/>
  <c r="AC37" i="179"/>
  <c r="AB37" i="179"/>
  <c r="AA37" i="179"/>
  <c r="Z37" i="179"/>
  <c r="Y37" i="179"/>
  <c r="AJ35" i="179"/>
  <c r="AI35" i="179"/>
  <c r="AH35" i="179"/>
  <c r="AG35" i="179"/>
  <c r="AF35" i="179"/>
  <c r="AE35" i="179"/>
  <c r="AD35" i="179"/>
  <c r="AC35" i="179"/>
  <c r="AJ37" i="178"/>
  <c r="AI37" i="178"/>
  <c r="AH37" i="178"/>
  <c r="AG37" i="178"/>
  <c r="AF37" i="178"/>
  <c r="AE37" i="178"/>
  <c r="AD37" i="178"/>
  <c r="AC37" i="178"/>
  <c r="AB37" i="178"/>
  <c r="AA37" i="178"/>
  <c r="Z37" i="178"/>
  <c r="Y37" i="178"/>
  <c r="AJ35" i="178"/>
  <c r="AI35" i="178"/>
  <c r="AH35" i="178"/>
  <c r="AG35" i="178"/>
  <c r="AF35" i="178"/>
  <c r="AE35" i="178"/>
  <c r="AD35" i="178"/>
  <c r="AC35" i="178"/>
  <c r="AJ37" i="177"/>
  <c r="AI37" i="177"/>
  <c r="AH37" i="177"/>
  <c r="AG37" i="177"/>
  <c r="AF37" i="177"/>
  <c r="AE37" i="177"/>
  <c r="AD37" i="177"/>
  <c r="AC37" i="177"/>
  <c r="AB37" i="177"/>
  <c r="AA37" i="177"/>
  <c r="Z37" i="177"/>
  <c r="Y37" i="177"/>
  <c r="AJ35" i="177"/>
  <c r="AI35" i="177"/>
  <c r="AH35" i="177"/>
  <c r="AG35" i="177"/>
  <c r="AF35" i="177"/>
  <c r="AE35" i="177"/>
  <c r="AD35" i="177"/>
  <c r="AC35" i="177"/>
  <c r="AJ37" i="176"/>
  <c r="AI37" i="176"/>
  <c r="AH37" i="176"/>
  <c r="AG37" i="176"/>
  <c r="AF37" i="176"/>
  <c r="AE37" i="176"/>
  <c r="AD37" i="176"/>
  <c r="AC37" i="176"/>
  <c r="AB37" i="176"/>
  <c r="AA37" i="176"/>
  <c r="Z37" i="176"/>
  <c r="Y37" i="176"/>
  <c r="AJ35" i="176"/>
  <c r="AI35" i="176"/>
  <c r="AH35" i="176"/>
  <c r="AG35" i="176"/>
  <c r="AF35" i="176"/>
  <c r="AE35" i="176"/>
  <c r="AD35" i="176"/>
  <c r="AC35" i="176"/>
  <c r="AJ37" i="175"/>
  <c r="AI37" i="175"/>
  <c r="AH37" i="175"/>
  <c r="AG37" i="175"/>
  <c r="AF37" i="175"/>
  <c r="AE37" i="175"/>
  <c r="AD37" i="175"/>
  <c r="AC37" i="175"/>
  <c r="AB37" i="175"/>
  <c r="AA37" i="175"/>
  <c r="Z37" i="175"/>
  <c r="Y37" i="175"/>
  <c r="AJ35" i="175"/>
  <c r="AI35" i="175"/>
  <c r="AH35" i="175"/>
  <c r="AG35" i="175"/>
  <c r="AF35" i="175"/>
  <c r="AE35" i="175"/>
  <c r="AD35" i="175"/>
  <c r="AC35" i="175"/>
  <c r="AJ37" i="174"/>
  <c r="AI37" i="174"/>
  <c r="AH37" i="174"/>
  <c r="AG37" i="174"/>
  <c r="AF37" i="174"/>
  <c r="AE37" i="174"/>
  <c r="AD37" i="174"/>
  <c r="AC37" i="174"/>
  <c r="AB37" i="174"/>
  <c r="AA37" i="174"/>
  <c r="Z37" i="174"/>
  <c r="Y37" i="174"/>
  <c r="AJ35" i="174"/>
  <c r="AI35" i="174"/>
  <c r="AH35" i="174"/>
  <c r="AG35" i="174"/>
  <c r="AF35" i="174"/>
  <c r="AE35" i="174"/>
  <c r="AD35" i="174"/>
  <c r="AC35" i="174"/>
  <c r="AJ37" i="173"/>
  <c r="AI37" i="173"/>
  <c r="AH37" i="173"/>
  <c r="AG37" i="173"/>
  <c r="AF37" i="173"/>
  <c r="AE37" i="173"/>
  <c r="AD37" i="173"/>
  <c r="AC37" i="173"/>
  <c r="AB37" i="173"/>
  <c r="AA37" i="173"/>
  <c r="Z37" i="173"/>
  <c r="Y37" i="173"/>
  <c r="AJ35" i="173"/>
  <c r="AI35" i="173"/>
  <c r="AH35" i="173"/>
  <c r="AG35" i="173"/>
  <c r="AF35" i="173"/>
  <c r="AE35" i="173"/>
  <c r="AD35" i="173"/>
  <c r="AC35" i="173"/>
  <c r="AJ37" i="172"/>
  <c r="AI37" i="172"/>
  <c r="AH37" i="172"/>
  <c r="AG37" i="172"/>
  <c r="AF37" i="172"/>
  <c r="AE37" i="172"/>
  <c r="AD37" i="172"/>
  <c r="AC37" i="172"/>
  <c r="AB37" i="172"/>
  <c r="AA37" i="172"/>
  <c r="Z37" i="172"/>
  <c r="Y37" i="172"/>
  <c r="AJ35" i="172"/>
  <c r="AI35" i="172"/>
  <c r="AH35" i="172"/>
  <c r="AG35" i="172"/>
  <c r="AF35" i="172"/>
  <c r="AE35" i="172"/>
  <c r="AD35" i="172"/>
  <c r="AC35" i="172"/>
  <c r="AJ37" i="171"/>
  <c r="AI37" i="171"/>
  <c r="AH37" i="171"/>
  <c r="AG37" i="171"/>
  <c r="AF37" i="171"/>
  <c r="AE37" i="171"/>
  <c r="AD37" i="171"/>
  <c r="AC37" i="171"/>
  <c r="AB37" i="171"/>
  <c r="AA37" i="171"/>
  <c r="Z37" i="171"/>
  <c r="Y37" i="171"/>
  <c r="AJ35" i="171"/>
  <c r="AI35" i="171"/>
  <c r="AH35" i="171"/>
  <c r="AG35" i="171"/>
  <c r="AF35" i="171"/>
  <c r="AE35" i="171"/>
  <c r="AD35" i="171"/>
  <c r="AC35" i="171"/>
  <c r="AJ37" i="170"/>
  <c r="AI37" i="170"/>
  <c r="AH37" i="170"/>
  <c r="AG37" i="170"/>
  <c r="AF37" i="170"/>
  <c r="AE37" i="170"/>
  <c r="AD37" i="170"/>
  <c r="AC37" i="170"/>
  <c r="AB37" i="170"/>
  <c r="AA37" i="170"/>
  <c r="Z37" i="170"/>
  <c r="Y37" i="170"/>
  <c r="AJ35" i="170"/>
  <c r="AI35" i="170"/>
  <c r="AH35" i="170"/>
  <c r="AG35" i="170"/>
  <c r="AF35" i="170"/>
  <c r="AE35" i="170"/>
  <c r="AD35" i="170"/>
  <c r="AC35" i="170"/>
  <c r="AJ37" i="169"/>
  <c r="AI37" i="169"/>
  <c r="AH37" i="169"/>
  <c r="AG37" i="169"/>
  <c r="AF37" i="169"/>
  <c r="AE37" i="169"/>
  <c r="AD37" i="169"/>
  <c r="AC37" i="169"/>
  <c r="AB37" i="169"/>
  <c r="AA37" i="169"/>
  <c r="Z37" i="169"/>
  <c r="Y37" i="169"/>
  <c r="AJ35" i="169"/>
  <c r="AI35" i="169"/>
  <c r="AH35" i="169"/>
  <c r="AG35" i="169"/>
  <c r="AF35" i="169"/>
  <c r="AE35" i="169"/>
  <c r="AD35" i="169"/>
  <c r="AC35" i="169"/>
  <c r="AJ37" i="168"/>
  <c r="AI37" i="168"/>
  <c r="AH37" i="168"/>
  <c r="AG37" i="168"/>
  <c r="AF37" i="168"/>
  <c r="AE37" i="168"/>
  <c r="AD37" i="168"/>
  <c r="AC37" i="168"/>
  <c r="AB37" i="168"/>
  <c r="AA37" i="168"/>
  <c r="Z37" i="168"/>
  <c r="Y37" i="168"/>
  <c r="AJ35" i="168"/>
  <c r="AI35" i="168"/>
  <c r="AH35" i="168"/>
  <c r="AG35" i="168"/>
  <c r="AF35" i="168"/>
  <c r="AE35" i="168"/>
  <c r="AD35" i="168"/>
  <c r="AC35" i="168"/>
  <c r="AJ37" i="164"/>
  <c r="AI37" i="164"/>
  <c r="AH37" i="164"/>
  <c r="AG37" i="164"/>
  <c r="AF37" i="164"/>
  <c r="AE37" i="164"/>
  <c r="AD37" i="164"/>
  <c r="AC37" i="164"/>
  <c r="AB37" i="164"/>
  <c r="AA37" i="164"/>
  <c r="Z37" i="164"/>
  <c r="Y37" i="164"/>
  <c r="AJ35" i="164"/>
  <c r="AI35" i="164"/>
  <c r="AH35" i="164"/>
  <c r="AG35" i="164"/>
  <c r="AF35" i="164"/>
  <c r="AE35" i="164"/>
  <c r="AD35" i="164"/>
  <c r="AC35" i="164"/>
  <c r="AJ37" i="167"/>
  <c r="AI37" i="167"/>
  <c r="AH37" i="167"/>
  <c r="AG37" i="167"/>
  <c r="AF37" i="167"/>
  <c r="AE37" i="167"/>
  <c r="AD37" i="167"/>
  <c r="AC37" i="167"/>
  <c r="AB37" i="167"/>
  <c r="AA37" i="167"/>
  <c r="Z37" i="167"/>
  <c r="Y37" i="167"/>
  <c r="AJ35" i="167"/>
  <c r="AI35" i="167"/>
  <c r="AH35" i="167"/>
  <c r="AG35" i="167"/>
  <c r="AF35" i="167"/>
  <c r="AE35" i="167"/>
  <c r="AD35" i="167"/>
  <c r="AC35" i="167"/>
  <c r="AJ37" i="166"/>
  <c r="AI37" i="166"/>
  <c r="AH37" i="166"/>
  <c r="AG37" i="166"/>
  <c r="AF37" i="166"/>
  <c r="AE37" i="166"/>
  <c r="AD37" i="166"/>
  <c r="AC37" i="166"/>
  <c r="AB37" i="166"/>
  <c r="AA37" i="166"/>
  <c r="Z37" i="166"/>
  <c r="Y37" i="166"/>
  <c r="AJ35" i="166"/>
  <c r="AI35" i="166"/>
  <c r="AH35" i="166"/>
  <c r="AG35" i="166"/>
  <c r="AF35" i="166"/>
  <c r="AE35" i="166"/>
  <c r="AD35" i="166"/>
  <c r="AC35" i="166"/>
  <c r="AJ37" i="165"/>
  <c r="AI37" i="165"/>
  <c r="AH37" i="165"/>
  <c r="AG37" i="165"/>
  <c r="AF37" i="165"/>
  <c r="AE37" i="165"/>
  <c r="AD37" i="165"/>
  <c r="AC37" i="165"/>
  <c r="AB37" i="165"/>
  <c r="AA37" i="165"/>
  <c r="Z37" i="165"/>
  <c r="Y37" i="165"/>
  <c r="AJ35" i="165"/>
  <c r="AI35" i="165"/>
  <c r="AH35" i="165"/>
  <c r="AG35" i="165"/>
  <c r="AF35" i="165"/>
  <c r="AE35" i="165"/>
  <c r="AD35" i="165"/>
  <c r="AC35" i="165"/>
  <c r="AJ37" i="163"/>
  <c r="AI37" i="163"/>
  <c r="AH37" i="163"/>
  <c r="AG37" i="163"/>
  <c r="AF37" i="163"/>
  <c r="AE37" i="163"/>
  <c r="AD37" i="163"/>
  <c r="AC37" i="163"/>
  <c r="AB37" i="163"/>
  <c r="AA37" i="163"/>
  <c r="Z37" i="163"/>
  <c r="Y37" i="163"/>
  <c r="AJ35" i="163"/>
  <c r="AI35" i="163"/>
  <c r="AH35" i="163"/>
  <c r="AG35" i="163"/>
  <c r="AF35" i="163"/>
  <c r="AE35" i="163"/>
  <c r="AD35" i="163"/>
  <c r="AC35" i="163"/>
  <c r="AJ37" i="160"/>
  <c r="AI37" i="160"/>
  <c r="AH37" i="160"/>
  <c r="AG37" i="160"/>
  <c r="AF37" i="160"/>
  <c r="AE37" i="160"/>
  <c r="AD37" i="160"/>
  <c r="AC37" i="160"/>
  <c r="AB37" i="160"/>
  <c r="AA37" i="160"/>
  <c r="Z37" i="160"/>
  <c r="Y37" i="160"/>
  <c r="AJ35" i="160"/>
  <c r="AI35" i="160"/>
  <c r="AH35" i="160"/>
  <c r="AG35" i="160"/>
  <c r="AF35" i="160"/>
  <c r="AE35" i="160"/>
  <c r="AD35" i="160"/>
  <c r="AC35" i="160"/>
  <c r="AJ37" i="97"/>
  <c r="AI37" i="97"/>
  <c r="AH37" i="97"/>
  <c r="AG37" i="97"/>
  <c r="AF37" i="97"/>
  <c r="AE37" i="97"/>
  <c r="AD37" i="97"/>
  <c r="AC37" i="97"/>
  <c r="AB37" i="97"/>
  <c r="AA37" i="97"/>
  <c r="Z37" i="97"/>
  <c r="Y37" i="97"/>
  <c r="AJ35" i="97"/>
  <c r="AI35" i="97"/>
  <c r="AH35" i="97"/>
  <c r="AG35" i="97"/>
  <c r="AF35" i="97"/>
  <c r="AE35" i="97"/>
  <c r="AD35" i="97"/>
  <c r="AC35" i="97"/>
  <c r="E4" i="58" l="1"/>
  <c r="M4" i="58"/>
  <c r="Y4" i="58"/>
  <c r="AI4" i="58"/>
  <c r="E5" i="58"/>
  <c r="M5" i="58"/>
  <c r="BH5" i="192" l="1"/>
  <c r="N40" i="81" s="1"/>
  <c r="BG5" i="192"/>
  <c r="M40" i="81" s="1"/>
  <c r="BC5" i="192"/>
  <c r="I40" i="81" s="1"/>
  <c r="BN5" i="192"/>
  <c r="T40" i="81" s="1"/>
  <c r="AU37" i="192"/>
  <c r="BV5" i="192"/>
  <c r="AB40" i="81" s="1"/>
  <c r="BU5" i="192"/>
  <c r="AA40" i="81" s="1"/>
  <c r="BT5" i="192"/>
  <c r="Z40" i="81" s="1"/>
  <c r="BS5" i="192"/>
  <c r="Y40" i="81" s="1"/>
  <c r="BR5" i="192"/>
  <c r="X40" i="81" s="1"/>
  <c r="BQ5" i="192"/>
  <c r="W40" i="81" s="1"/>
  <c r="BP5" i="192"/>
  <c r="V40" i="81" s="1"/>
  <c r="BO5" i="192"/>
  <c r="U40" i="81" s="1"/>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J5" i="192"/>
  <c r="P40" i="81" s="1"/>
  <c r="BI5" i="192"/>
  <c r="O40" i="81" s="1"/>
  <c r="BF5" i="192"/>
  <c r="L40" i="81" s="1"/>
  <c r="BE5" i="192"/>
  <c r="K40" i="81" s="1"/>
  <c r="BD5" i="192"/>
  <c r="J40" i="81" s="1"/>
  <c r="AX5" i="192"/>
  <c r="D40" i="81" s="1"/>
  <c r="AW5" i="192"/>
  <c r="C40" i="81" s="1"/>
  <c r="AV5" i="192"/>
  <c r="B40" i="81" s="1"/>
  <c r="BI5" i="190"/>
  <c r="BH5" i="190"/>
  <c r="BG5" i="190"/>
  <c r="BF5" i="190"/>
  <c r="BE5" i="190"/>
  <c r="BD5" i="190"/>
  <c r="BC5" i="190"/>
  <c r="BB5" i="190"/>
  <c r="BN5" i="190"/>
  <c r="BR5" i="190"/>
  <c r="BQ5" i="190"/>
  <c r="AQ34" i="190"/>
  <c r="AQ33" i="190"/>
  <c r="AQ32" i="190"/>
  <c r="AQ31" i="190"/>
  <c r="AQ30" i="190"/>
  <c r="AQ29" i="190"/>
  <c r="AQ28" i="190"/>
  <c r="AQ27" i="190"/>
  <c r="AQ26" i="190"/>
  <c r="AQ25" i="190"/>
  <c r="AQ24" i="190"/>
  <c r="AQ23" i="190"/>
  <c r="AQ22" i="190"/>
  <c r="AQ21" i="190"/>
  <c r="AQ20" i="190"/>
  <c r="AQ19" i="190"/>
  <c r="AQ18" i="190"/>
  <c r="AQ17" i="190"/>
  <c r="AQ16" i="190"/>
  <c r="AQ15" i="190"/>
  <c r="AQ14" i="190"/>
  <c r="AQ13" i="190"/>
  <c r="AQ12" i="190"/>
  <c r="AS11" i="190"/>
  <c r="AQ11" i="190"/>
  <c r="BV5" i="190"/>
  <c r="BU5" i="190"/>
  <c r="BT5" i="190"/>
  <c r="BS5" i="190"/>
  <c r="BP5" i="190"/>
  <c r="BO5" i="190"/>
  <c r="BK5" i="190"/>
  <c r="BJ5" i="190"/>
  <c r="BA5" i="190"/>
  <c r="AZ5" i="190"/>
  <c r="AX5" i="190"/>
  <c r="AW5" i="190"/>
  <c r="AV5" i="190"/>
  <c r="AU37" i="189"/>
  <c r="BG5" i="189"/>
  <c r="BF5" i="189"/>
  <c r="BB5" i="189"/>
  <c r="BV5" i="189"/>
  <c r="BU5" i="189"/>
  <c r="BT5" i="189"/>
  <c r="BS5" i="189"/>
  <c r="BR5" i="189"/>
  <c r="BQ5" i="189"/>
  <c r="BP5" i="189"/>
  <c r="BO5" i="189"/>
  <c r="AQ34" i="189"/>
  <c r="AQ33" i="189"/>
  <c r="AQ32" i="189"/>
  <c r="AQ31" i="189"/>
  <c r="AQ30" i="189"/>
  <c r="AQ29" i="189"/>
  <c r="AQ28" i="189"/>
  <c r="AQ27" i="189"/>
  <c r="AQ26" i="189"/>
  <c r="AQ25" i="189"/>
  <c r="AQ24" i="189"/>
  <c r="AQ23" i="189"/>
  <c r="AQ22" i="189"/>
  <c r="AQ21" i="189"/>
  <c r="AQ20" i="189"/>
  <c r="AQ19" i="189"/>
  <c r="AQ18" i="189"/>
  <c r="AQ17" i="189"/>
  <c r="AQ16" i="189"/>
  <c r="AQ15" i="189"/>
  <c r="AQ14" i="189"/>
  <c r="AQ13" i="189"/>
  <c r="AQ12" i="189"/>
  <c r="AS11" i="189"/>
  <c r="AQ11" i="189"/>
  <c r="BN5" i="189"/>
  <c r="BM5" i="189"/>
  <c r="BJ5" i="189"/>
  <c r="BI5" i="189"/>
  <c r="BH5" i="189"/>
  <c r="BE5" i="189"/>
  <c r="BD5" i="189"/>
  <c r="BC5" i="189"/>
  <c r="AX5" i="189"/>
  <c r="AW5" i="189"/>
  <c r="AV5" i="189"/>
  <c r="BJ5" i="188"/>
  <c r="BI5" i="188"/>
  <c r="BD5" i="188"/>
  <c r="AZ5" i="188"/>
  <c r="BR5" i="188"/>
  <c r="BO5" i="188"/>
  <c r="AQ34" i="188"/>
  <c r="AQ33" i="188"/>
  <c r="AQ32" i="188"/>
  <c r="AQ31" i="188"/>
  <c r="AQ30" i="188"/>
  <c r="AQ29" i="188"/>
  <c r="AQ28" i="188"/>
  <c r="AQ27" i="188"/>
  <c r="AQ26" i="188"/>
  <c r="AQ25" i="188"/>
  <c r="AQ24" i="188"/>
  <c r="AQ23" i="188"/>
  <c r="AQ22" i="188"/>
  <c r="AQ21" i="188"/>
  <c r="AQ20" i="188"/>
  <c r="AQ19" i="188"/>
  <c r="AQ18" i="188"/>
  <c r="AQ17" i="188"/>
  <c r="AQ16" i="188"/>
  <c r="AQ15" i="188"/>
  <c r="AQ14" i="188"/>
  <c r="AQ13" i="188"/>
  <c r="AQ12" i="188"/>
  <c r="AS11" i="188"/>
  <c r="AQ11" i="188"/>
  <c r="BV5" i="188"/>
  <c r="BU5" i="188"/>
  <c r="BT5" i="188"/>
  <c r="BS5" i="188"/>
  <c r="BQ5" i="188"/>
  <c r="BP5" i="188"/>
  <c r="BH5" i="188"/>
  <c r="BG5" i="188"/>
  <c r="BF5" i="188"/>
  <c r="BE5" i="188"/>
  <c r="BC5" i="188"/>
  <c r="AX5" i="188"/>
  <c r="AW5" i="188"/>
  <c r="AV5" i="188"/>
  <c r="BH5" i="187"/>
  <c r="BG5" i="187"/>
  <c r="BF5" i="187"/>
  <c r="BE5" i="187"/>
  <c r="BD5" i="187"/>
  <c r="BC5" i="187"/>
  <c r="BM5" i="187"/>
  <c r="BU5" i="187"/>
  <c r="BQ5" i="187"/>
  <c r="BP5" i="187"/>
  <c r="AQ34" i="187"/>
  <c r="AQ33" i="187"/>
  <c r="AQ32" i="187"/>
  <c r="AQ31" i="187"/>
  <c r="AQ30" i="187"/>
  <c r="AQ29" i="187"/>
  <c r="AQ28" i="187"/>
  <c r="AQ27" i="187"/>
  <c r="AQ26" i="187"/>
  <c r="AQ25" i="187"/>
  <c r="AQ24" i="187"/>
  <c r="AQ23" i="187"/>
  <c r="AQ22" i="187"/>
  <c r="AQ21" i="187"/>
  <c r="AQ20" i="187"/>
  <c r="AQ19" i="187"/>
  <c r="AQ18" i="187"/>
  <c r="AQ17" i="187"/>
  <c r="AQ16" i="187"/>
  <c r="AQ15" i="187"/>
  <c r="AQ14" i="187"/>
  <c r="AQ13" i="187"/>
  <c r="AQ12" i="187"/>
  <c r="AS11" i="187"/>
  <c r="AQ11" i="187"/>
  <c r="BV5" i="187"/>
  <c r="BT5" i="187"/>
  <c r="BS5" i="187"/>
  <c r="BR5" i="187"/>
  <c r="BO5" i="187"/>
  <c r="BJ5" i="187"/>
  <c r="BI5" i="187"/>
  <c r="AY5" i="187"/>
  <c r="AX5" i="187"/>
  <c r="AW5" i="187"/>
  <c r="AV5" i="187"/>
  <c r="AU37" i="186"/>
  <c r="BF5" i="186"/>
  <c r="BE5" i="186"/>
  <c r="BA5" i="186"/>
  <c r="BU5" i="186"/>
  <c r="BT5" i="186"/>
  <c r="BS5" i="186"/>
  <c r="BR5" i="186"/>
  <c r="BQ5" i="186"/>
  <c r="BP5" i="186"/>
  <c r="BO5" i="186"/>
  <c r="AQ34" i="186"/>
  <c r="AQ33" i="186"/>
  <c r="AQ32" i="186"/>
  <c r="AQ31" i="186"/>
  <c r="AQ30" i="186"/>
  <c r="AQ29" i="186"/>
  <c r="AQ28" i="186"/>
  <c r="AQ27" i="186"/>
  <c r="AQ26" i="186"/>
  <c r="AQ25" i="186"/>
  <c r="AQ24" i="186"/>
  <c r="AQ23" i="186"/>
  <c r="AQ22" i="186"/>
  <c r="AQ21" i="186"/>
  <c r="AQ20" i="186"/>
  <c r="AQ19" i="186"/>
  <c r="AQ18" i="186"/>
  <c r="AQ17" i="186"/>
  <c r="AQ16" i="186"/>
  <c r="AQ15" i="186"/>
  <c r="AQ14" i="186"/>
  <c r="AQ13" i="186"/>
  <c r="AQ12" i="186"/>
  <c r="AS11" i="186"/>
  <c r="AQ11" i="186"/>
  <c r="BV5" i="186"/>
  <c r="BN5" i="186"/>
  <c r="BM5" i="186"/>
  <c r="BL5" i="186"/>
  <c r="BK5" i="186"/>
  <c r="BJ5" i="186"/>
  <c r="BI5" i="186"/>
  <c r="BH5" i="186"/>
  <c r="BG5" i="186"/>
  <c r="BD5" i="186"/>
  <c r="BC5" i="186"/>
  <c r="BB5" i="186"/>
  <c r="AX5" i="186"/>
  <c r="AW5" i="186"/>
  <c r="AV5" i="186"/>
  <c r="BJ5" i="185"/>
  <c r="BI5" i="185"/>
  <c r="BH5" i="185"/>
  <c r="BG5" i="185"/>
  <c r="BF5" i="185"/>
  <c r="AY5" i="185"/>
  <c r="BV5" i="185"/>
  <c r="AQ34" i="185"/>
  <c r="AQ33" i="185"/>
  <c r="AQ32" i="185"/>
  <c r="AQ31" i="185"/>
  <c r="AQ30" i="185"/>
  <c r="AQ29" i="185"/>
  <c r="AQ28" i="185"/>
  <c r="AQ27" i="185"/>
  <c r="AQ26" i="185"/>
  <c r="AQ25" i="185"/>
  <c r="AQ24" i="185"/>
  <c r="AQ23" i="185"/>
  <c r="AQ22" i="185"/>
  <c r="AQ21" i="185"/>
  <c r="AQ20" i="185"/>
  <c r="AQ19" i="185"/>
  <c r="AQ18" i="185"/>
  <c r="AQ17" i="185"/>
  <c r="AQ16" i="185"/>
  <c r="AQ15" i="185"/>
  <c r="AQ14" i="185"/>
  <c r="AQ13" i="185"/>
  <c r="AQ12" i="185"/>
  <c r="AS11" i="185"/>
  <c r="AQ11" i="185"/>
  <c r="BU5" i="185"/>
  <c r="BT5" i="185"/>
  <c r="BS5" i="185"/>
  <c r="BR5" i="185"/>
  <c r="BQ5" i="185"/>
  <c r="BP5" i="185"/>
  <c r="BO5" i="185"/>
  <c r="BE5" i="185"/>
  <c r="BD5" i="185"/>
  <c r="BC5" i="185"/>
  <c r="BB5" i="185"/>
  <c r="AX5" i="185"/>
  <c r="AW5" i="185"/>
  <c r="AV5" i="185"/>
  <c r="AU37" i="184"/>
  <c r="BG5" i="184"/>
  <c r="BF5" i="184"/>
  <c r="BE5" i="184"/>
  <c r="BD5" i="184"/>
  <c r="BC5" i="184"/>
  <c r="BL5" i="184"/>
  <c r="BV5" i="184"/>
  <c r="BU5" i="184"/>
  <c r="BT5" i="184"/>
  <c r="BO5" i="184"/>
  <c r="AQ34" i="184"/>
  <c r="AQ33" i="184"/>
  <c r="AQ32" i="184"/>
  <c r="AQ31" i="184"/>
  <c r="AQ30" i="184"/>
  <c r="AQ29" i="184"/>
  <c r="AQ28" i="184"/>
  <c r="AQ27" i="184"/>
  <c r="AQ26" i="184"/>
  <c r="AQ25" i="184"/>
  <c r="AQ24" i="184"/>
  <c r="AQ23" i="184"/>
  <c r="AQ22" i="184"/>
  <c r="AQ21" i="184"/>
  <c r="AQ20" i="184"/>
  <c r="AQ19" i="184"/>
  <c r="AQ18" i="184"/>
  <c r="AQ17" i="184"/>
  <c r="AQ16" i="184"/>
  <c r="AQ15" i="184"/>
  <c r="AQ14" i="184"/>
  <c r="AQ13" i="184"/>
  <c r="AQ12" i="184"/>
  <c r="AS11" i="184"/>
  <c r="AQ11" i="184"/>
  <c r="BS5" i="184"/>
  <c r="BR5" i="184"/>
  <c r="BQ5" i="184"/>
  <c r="BP5" i="184"/>
  <c r="BJ5" i="184"/>
  <c r="BI5" i="184"/>
  <c r="BH5" i="184"/>
  <c r="AX5" i="184"/>
  <c r="AW5" i="184"/>
  <c r="AV5" i="184"/>
  <c r="AU37" i="183"/>
  <c r="BE5" i="183"/>
  <c r="BD5" i="183"/>
  <c r="AZ5" i="183"/>
  <c r="BT5" i="183"/>
  <c r="BS5" i="183"/>
  <c r="BR5" i="183"/>
  <c r="BQ5" i="183"/>
  <c r="BP5" i="183"/>
  <c r="BO5" i="183"/>
  <c r="AQ34" i="183"/>
  <c r="AQ33" i="183"/>
  <c r="AQ32" i="183"/>
  <c r="AQ31" i="183"/>
  <c r="AQ30" i="183"/>
  <c r="AQ29" i="183"/>
  <c r="AQ28" i="183"/>
  <c r="AQ27" i="183"/>
  <c r="AQ26" i="183"/>
  <c r="AQ25" i="183"/>
  <c r="AQ24" i="183"/>
  <c r="AQ23" i="183"/>
  <c r="AQ22" i="183"/>
  <c r="AQ21" i="183"/>
  <c r="AQ20" i="183"/>
  <c r="AQ19" i="183"/>
  <c r="AQ18" i="183"/>
  <c r="AQ17" i="183"/>
  <c r="AQ16" i="183"/>
  <c r="AQ15" i="183"/>
  <c r="AQ14" i="183"/>
  <c r="AQ13" i="183"/>
  <c r="AQ12" i="183"/>
  <c r="AS11" i="183"/>
  <c r="AQ11" i="183"/>
  <c r="BV5" i="183"/>
  <c r="BU5" i="183"/>
  <c r="BN5" i="183"/>
  <c r="BM5" i="183"/>
  <c r="BL5" i="183"/>
  <c r="BK5" i="183"/>
  <c r="BJ5" i="183"/>
  <c r="BI5" i="183"/>
  <c r="BH5" i="183"/>
  <c r="BG5" i="183"/>
  <c r="BF5" i="183"/>
  <c r="BC5" i="183"/>
  <c r="BB5" i="183"/>
  <c r="BA5" i="183"/>
  <c r="AX5" i="183"/>
  <c r="AW5" i="183"/>
  <c r="AV5" i="183"/>
  <c r="AU37" i="182"/>
  <c r="BJ5" i="182"/>
  <c r="BI5" i="182"/>
  <c r="BH5" i="182"/>
  <c r="BG5" i="182"/>
  <c r="BF5" i="182"/>
  <c r="BE5" i="182"/>
  <c r="BC5" i="182"/>
  <c r="BM5" i="182"/>
  <c r="BU5" i="182"/>
  <c r="AQ34" i="182"/>
  <c r="AQ33" i="182"/>
  <c r="AQ32" i="182"/>
  <c r="AQ31" i="182"/>
  <c r="AQ30" i="182"/>
  <c r="AQ29" i="182"/>
  <c r="AQ28" i="182"/>
  <c r="AQ27" i="182"/>
  <c r="AQ26" i="182"/>
  <c r="AQ25" i="182"/>
  <c r="AQ24" i="182"/>
  <c r="AQ23" i="182"/>
  <c r="AQ22" i="182"/>
  <c r="AQ21" i="182"/>
  <c r="AQ20" i="182"/>
  <c r="AQ19" i="182"/>
  <c r="AQ18" i="182"/>
  <c r="AQ17" i="182"/>
  <c r="AQ16" i="182"/>
  <c r="AQ15" i="182"/>
  <c r="AQ14" i="182"/>
  <c r="AQ13" i="182"/>
  <c r="AQ12" i="182"/>
  <c r="AS11" i="182"/>
  <c r="AQ11" i="182"/>
  <c r="BV5" i="182"/>
  <c r="BT5" i="182"/>
  <c r="BS5" i="182"/>
  <c r="BR5" i="182"/>
  <c r="BQ5" i="182"/>
  <c r="BP5" i="182"/>
  <c r="BO5" i="182"/>
  <c r="BN5" i="182"/>
  <c r="BD5" i="182"/>
  <c r="BB5" i="182"/>
  <c r="BA5" i="182"/>
  <c r="AZ5" i="182"/>
  <c r="AY5" i="182"/>
  <c r="AX5" i="182"/>
  <c r="AW5" i="182"/>
  <c r="AV5" i="182"/>
  <c r="BJ5" i="181"/>
  <c r="BF5" i="181"/>
  <c r="BE5" i="181"/>
  <c r="BD5" i="181"/>
  <c r="BC5" i="181"/>
  <c r="BK5" i="181"/>
  <c r="BV5" i="181"/>
  <c r="BU5" i="181"/>
  <c r="BT5" i="181"/>
  <c r="BS5" i="181"/>
  <c r="AQ34" i="181"/>
  <c r="AQ33" i="181"/>
  <c r="AQ32" i="181"/>
  <c r="AQ31" i="181"/>
  <c r="AQ30" i="181"/>
  <c r="AQ29" i="181"/>
  <c r="AQ28" i="181"/>
  <c r="AQ27" i="181"/>
  <c r="AQ26" i="181"/>
  <c r="AQ25" i="181"/>
  <c r="AQ24" i="181"/>
  <c r="AQ23" i="181"/>
  <c r="AQ22" i="181"/>
  <c r="AQ21" i="181"/>
  <c r="AQ20" i="181"/>
  <c r="AQ19" i="181"/>
  <c r="AQ18" i="181"/>
  <c r="AQ17" i="181"/>
  <c r="AQ16" i="181"/>
  <c r="AQ15" i="181"/>
  <c r="AQ14" i="181"/>
  <c r="AQ13" i="181"/>
  <c r="AQ12" i="181"/>
  <c r="AS11" i="181"/>
  <c r="AQ11" i="181"/>
  <c r="BR5" i="181"/>
  <c r="BQ5" i="181"/>
  <c r="BP5" i="181"/>
  <c r="BO5" i="181"/>
  <c r="BI5" i="181"/>
  <c r="BH5" i="181"/>
  <c r="BG5" i="181"/>
  <c r="AX5" i="181"/>
  <c r="AW5" i="181"/>
  <c r="AV5" i="181"/>
  <c r="AU37" i="180"/>
  <c r="BD5" i="180"/>
  <c r="BC5" i="180"/>
  <c r="AY5" i="180"/>
  <c r="BS5" i="180"/>
  <c r="BR5" i="180"/>
  <c r="BQ5" i="180"/>
  <c r="BP5" i="180"/>
  <c r="BO5" i="180"/>
  <c r="AQ34" i="180"/>
  <c r="AQ33" i="180"/>
  <c r="AQ32" i="180"/>
  <c r="AQ31" i="180"/>
  <c r="AQ30" i="180"/>
  <c r="AQ29" i="180"/>
  <c r="AQ28" i="180"/>
  <c r="AQ27" i="180"/>
  <c r="AQ26" i="180"/>
  <c r="AQ25" i="180"/>
  <c r="AQ24" i="180"/>
  <c r="AQ23" i="180"/>
  <c r="AQ22" i="180"/>
  <c r="AQ21" i="180"/>
  <c r="AQ20" i="180"/>
  <c r="AQ19" i="180"/>
  <c r="AQ18" i="180"/>
  <c r="AQ17" i="180"/>
  <c r="AQ16" i="180"/>
  <c r="AQ15" i="180"/>
  <c r="AQ14" i="180"/>
  <c r="AQ13" i="180"/>
  <c r="AQ12" i="180"/>
  <c r="AS11" i="180"/>
  <c r="AQ11" i="180"/>
  <c r="BV5" i="180"/>
  <c r="BU5" i="180"/>
  <c r="BT5" i="180"/>
  <c r="BN5" i="180"/>
  <c r="BM5" i="180"/>
  <c r="BL5" i="180"/>
  <c r="BK5" i="180"/>
  <c r="BJ5" i="180"/>
  <c r="BI5" i="180"/>
  <c r="BH5" i="180"/>
  <c r="BG5" i="180"/>
  <c r="BF5" i="180"/>
  <c r="BE5" i="180"/>
  <c r="BB5" i="180"/>
  <c r="BA5" i="180"/>
  <c r="AZ5" i="180"/>
  <c r="AX5" i="180"/>
  <c r="AW5" i="180"/>
  <c r="AV5" i="180"/>
  <c r="BJ5" i="179"/>
  <c r="BI5" i="179"/>
  <c r="BH5" i="179"/>
  <c r="BG5" i="179"/>
  <c r="BF5" i="179"/>
  <c r="BE5" i="179"/>
  <c r="BD5" i="179"/>
  <c r="BC5" i="179"/>
  <c r="BN5" i="179"/>
  <c r="BL5" i="179"/>
  <c r="BT5" i="179"/>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S11" i="179"/>
  <c r="AQ11" i="179"/>
  <c r="BV5" i="179"/>
  <c r="BU5" i="179"/>
  <c r="BS5" i="179"/>
  <c r="BR5" i="179"/>
  <c r="BQ5" i="179"/>
  <c r="BP5" i="179"/>
  <c r="BO5" i="179"/>
  <c r="BM5" i="179"/>
  <c r="BA5" i="179"/>
  <c r="AZ5" i="179"/>
  <c r="AY5" i="179"/>
  <c r="AX5" i="179"/>
  <c r="AW5" i="179"/>
  <c r="AV5" i="179"/>
  <c r="BJ5" i="178"/>
  <c r="BI5" i="178"/>
  <c r="BE5" i="178"/>
  <c r="BD5" i="178"/>
  <c r="BC5" i="178"/>
  <c r="AU37" i="178"/>
  <c r="BV5" i="178"/>
  <c r="BU5" i="178"/>
  <c r="BT5" i="178"/>
  <c r="BS5" i="178"/>
  <c r="BR5" i="178"/>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S11" i="178"/>
  <c r="AQ11" i="178"/>
  <c r="BQ5" i="178"/>
  <c r="BP5" i="178"/>
  <c r="BO5" i="178"/>
  <c r="BH5" i="178"/>
  <c r="BG5" i="178"/>
  <c r="BF5" i="178"/>
  <c r="AX5" i="178"/>
  <c r="AW5" i="178"/>
  <c r="AV5" i="178"/>
  <c r="AU37" i="177"/>
  <c r="BJ5" i="177"/>
  <c r="BI5" i="177"/>
  <c r="BH5" i="177"/>
  <c r="BC5" i="177"/>
  <c r="BB5" i="177"/>
  <c r="BR5" i="177"/>
  <c r="BQ5" i="177"/>
  <c r="BP5" i="177"/>
  <c r="BO5" i="177"/>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S11" i="177"/>
  <c r="AQ11" i="177"/>
  <c r="BV5" i="177"/>
  <c r="BU5" i="177"/>
  <c r="BT5" i="177"/>
  <c r="BS5" i="177"/>
  <c r="BM5" i="177"/>
  <c r="BL5" i="177"/>
  <c r="BK5" i="177"/>
  <c r="BG5" i="177"/>
  <c r="BF5" i="177"/>
  <c r="BE5" i="177"/>
  <c r="BD5" i="177"/>
  <c r="BA5" i="177"/>
  <c r="AZ5" i="177"/>
  <c r="AY5" i="177"/>
  <c r="AX5" i="177"/>
  <c r="AW5" i="177"/>
  <c r="AV5" i="177"/>
  <c r="BH5" i="176"/>
  <c r="BG5" i="176"/>
  <c r="BF5" i="176"/>
  <c r="BE5" i="176"/>
  <c r="BD5" i="176"/>
  <c r="BC5" i="176"/>
  <c r="AU37" i="176"/>
  <c r="BV5" i="176"/>
  <c r="BU5" i="176"/>
  <c r="BT5" i="176"/>
  <c r="BS5" i="176"/>
  <c r="BR5" i="176"/>
  <c r="BQ5" i="176"/>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P5" i="176"/>
  <c r="BO5" i="176"/>
  <c r="BN5" i="176"/>
  <c r="BM5" i="176"/>
  <c r="BL5" i="176"/>
  <c r="BK5" i="176"/>
  <c r="BJ5" i="176"/>
  <c r="BI5" i="176"/>
  <c r="AX5" i="176"/>
  <c r="AW5" i="176"/>
  <c r="AV5" i="176"/>
  <c r="AU37" i="175"/>
  <c r="BJ5" i="175"/>
  <c r="BI5" i="175"/>
  <c r="BH5" i="175"/>
  <c r="BG5" i="175"/>
  <c r="BF5" i="175"/>
  <c r="BA5" i="175"/>
  <c r="BU5" i="175"/>
  <c r="BT5" i="175"/>
  <c r="BS5" i="175"/>
  <c r="BR5" i="175"/>
  <c r="BQ5" i="175"/>
  <c r="BP5" i="175"/>
  <c r="BO5" i="175"/>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BV5" i="175"/>
  <c r="BN5" i="175"/>
  <c r="BM5" i="175"/>
  <c r="BL5" i="175"/>
  <c r="BK5" i="175"/>
  <c r="BE5" i="175"/>
  <c r="BD5" i="175"/>
  <c r="BC5" i="175"/>
  <c r="BB5" i="175"/>
  <c r="AX5" i="175"/>
  <c r="AW5" i="175"/>
  <c r="AV5" i="175"/>
  <c r="BJ5" i="174"/>
  <c r="BI5" i="174"/>
  <c r="BH5" i="174"/>
  <c r="BG5" i="174"/>
  <c r="BF5" i="174"/>
  <c r="BE5" i="174"/>
  <c r="BD5" i="174"/>
  <c r="BC5" i="174"/>
  <c r="BN5" i="174"/>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V5" i="174"/>
  <c r="BU5" i="174"/>
  <c r="BT5" i="174"/>
  <c r="BS5" i="174"/>
  <c r="BR5" i="174"/>
  <c r="BQ5" i="174"/>
  <c r="BP5" i="174"/>
  <c r="BO5" i="174"/>
  <c r="AX5" i="174"/>
  <c r="AW5" i="174"/>
  <c r="AV5" i="174"/>
  <c r="AU37" i="173"/>
  <c r="BG5" i="173"/>
  <c r="BF5" i="173"/>
  <c r="BE5" i="173"/>
  <c r="BD5" i="173"/>
  <c r="BC5" i="173"/>
  <c r="BB5" i="173"/>
  <c r="BV5" i="173"/>
  <c r="BU5" i="173"/>
  <c r="BT5" i="173"/>
  <c r="BS5" i="173"/>
  <c r="BR5" i="173"/>
  <c r="BQ5" i="173"/>
  <c r="BP5" i="173"/>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O5" i="173"/>
  <c r="BN5" i="173"/>
  <c r="BM5" i="173"/>
  <c r="BL5" i="173"/>
  <c r="BK5" i="173"/>
  <c r="BJ5" i="173"/>
  <c r="BI5" i="173"/>
  <c r="BH5" i="173"/>
  <c r="AX5" i="173"/>
  <c r="AW5" i="173"/>
  <c r="AV5" i="173"/>
  <c r="AU37" i="172"/>
  <c r="BJ5" i="172"/>
  <c r="BI5" i="172"/>
  <c r="BH5" i="172"/>
  <c r="BG5" i="172"/>
  <c r="BF5" i="172"/>
  <c r="BE5" i="172"/>
  <c r="AZ5" i="172"/>
  <c r="BT5" i="172"/>
  <c r="BS5" i="172"/>
  <c r="BR5" i="172"/>
  <c r="BQ5" i="172"/>
  <c r="BP5" i="172"/>
  <c r="BO5" i="172"/>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V5" i="172"/>
  <c r="BU5" i="172"/>
  <c r="BN5" i="172"/>
  <c r="BM5" i="172"/>
  <c r="BL5" i="172"/>
  <c r="BK5" i="172"/>
  <c r="BD5" i="172"/>
  <c r="BC5" i="172"/>
  <c r="BB5" i="172"/>
  <c r="BA5" i="172"/>
  <c r="AX5" i="172"/>
  <c r="AW5" i="172"/>
  <c r="AV5" i="172"/>
  <c r="BJ5" i="171"/>
  <c r="BI5" i="171"/>
  <c r="BH5" i="171"/>
  <c r="BG5" i="171"/>
  <c r="BF5" i="171"/>
  <c r="BE5" i="171"/>
  <c r="BD5" i="171"/>
  <c r="BC5" i="171"/>
  <c r="BM5" i="171"/>
  <c r="BV5" i="171"/>
  <c r="BU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T5" i="171"/>
  <c r="BS5" i="171"/>
  <c r="BR5" i="171"/>
  <c r="BQ5" i="171"/>
  <c r="BP5" i="171"/>
  <c r="BO5" i="171"/>
  <c r="AX5" i="171"/>
  <c r="AW5" i="171"/>
  <c r="AV5" i="171"/>
  <c r="AU37" i="170"/>
  <c r="BF5" i="170"/>
  <c r="BE5" i="170"/>
  <c r="BD5" i="170"/>
  <c r="BC5" i="170"/>
  <c r="BA5" i="170"/>
  <c r="BV5" i="170"/>
  <c r="BU5" i="170"/>
  <c r="BT5" i="170"/>
  <c r="BS5" i="170"/>
  <c r="BR5" i="170"/>
  <c r="BQ5" i="170"/>
  <c r="BP5" i="170"/>
  <c r="BO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N5" i="170"/>
  <c r="BM5" i="170"/>
  <c r="BL5" i="170"/>
  <c r="BK5" i="170"/>
  <c r="BJ5" i="170"/>
  <c r="BI5" i="170"/>
  <c r="BH5" i="170"/>
  <c r="BG5" i="170"/>
  <c r="AX5" i="170"/>
  <c r="AW5" i="170"/>
  <c r="AV5" i="170"/>
  <c r="AU37" i="169"/>
  <c r="BJ5" i="169"/>
  <c r="BI5" i="169"/>
  <c r="BH5" i="169"/>
  <c r="BG5" i="169"/>
  <c r="BF5" i="169"/>
  <c r="BE5" i="169"/>
  <c r="BD5" i="169"/>
  <c r="AY5" i="169"/>
  <c r="BS5" i="169"/>
  <c r="BR5" i="169"/>
  <c r="BQ5" i="169"/>
  <c r="BP5" i="169"/>
  <c r="BO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T5" i="169"/>
  <c r="BN5" i="169"/>
  <c r="BM5" i="169"/>
  <c r="BL5" i="169"/>
  <c r="BK5" i="169"/>
  <c r="BC5" i="169"/>
  <c r="BB5" i="169"/>
  <c r="BA5" i="169"/>
  <c r="AZ5" i="169"/>
  <c r="AX5" i="169"/>
  <c r="AW5" i="169"/>
  <c r="AV5" i="169"/>
  <c r="BH5" i="168"/>
  <c r="BF5" i="168"/>
  <c r="BE5" i="168"/>
  <c r="BD5" i="168"/>
  <c r="BC5" i="168"/>
  <c r="AU37" i="168"/>
  <c r="BV5" i="168"/>
  <c r="BU5" i="168"/>
  <c r="BT5" i="168"/>
  <c r="BS5" i="168"/>
  <c r="BR5" i="168"/>
  <c r="BQ5" i="168"/>
  <c r="BP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O5" i="168"/>
  <c r="BN5" i="168"/>
  <c r="BM5" i="168"/>
  <c r="BL5" i="168"/>
  <c r="BK5" i="168"/>
  <c r="BJ5" i="168"/>
  <c r="BI5" i="168"/>
  <c r="BG5" i="168"/>
  <c r="AX5" i="168"/>
  <c r="AW5" i="168"/>
  <c r="AV5" i="168"/>
  <c r="AU37" i="167"/>
  <c r="BJ5" i="167"/>
  <c r="BI5" i="167"/>
  <c r="BH5" i="167"/>
  <c r="BG5" i="167"/>
  <c r="BF5" i="167"/>
  <c r="BE5" i="167"/>
  <c r="BA5" i="167"/>
  <c r="BU5" i="167"/>
  <c r="BT5" i="167"/>
  <c r="BS5" i="167"/>
  <c r="BR5" i="167"/>
  <c r="BQ5" i="167"/>
  <c r="BP5" i="167"/>
  <c r="BO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N5" i="167"/>
  <c r="BM5" i="167"/>
  <c r="BL5" i="167"/>
  <c r="BK5" i="167"/>
  <c r="BD5" i="167"/>
  <c r="BC5" i="167"/>
  <c r="BB5" i="167"/>
  <c r="AX5" i="167"/>
  <c r="AW5" i="167"/>
  <c r="AV5" i="167"/>
  <c r="BJ5" i="166"/>
  <c r="BI5" i="166"/>
  <c r="BH5" i="166"/>
  <c r="BG5" i="166"/>
  <c r="BF5" i="166"/>
  <c r="BE5" i="166"/>
  <c r="BD5" i="166"/>
  <c r="BC5" i="166"/>
  <c r="BN5" i="166"/>
  <c r="BV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BT5" i="166"/>
  <c r="BS5" i="166"/>
  <c r="BR5" i="166"/>
  <c r="BQ5" i="166"/>
  <c r="BP5" i="166"/>
  <c r="BO5" i="166"/>
  <c r="AX5" i="166"/>
  <c r="AW5" i="166"/>
  <c r="AV5" i="166"/>
  <c r="AU37" i="165"/>
  <c r="BG5" i="165"/>
  <c r="BF5" i="165"/>
  <c r="BE5" i="165"/>
  <c r="BD5" i="165"/>
  <c r="BC5" i="165"/>
  <c r="BB5" i="165"/>
  <c r="BV5" i="165"/>
  <c r="BU5" i="165"/>
  <c r="BT5" i="165"/>
  <c r="BS5" i="165"/>
  <c r="BR5" i="165"/>
  <c r="BQ5" i="165"/>
  <c r="BP5" i="165"/>
  <c r="BO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N5" i="165"/>
  <c r="BM5" i="165"/>
  <c r="BL5" i="165"/>
  <c r="BK5" i="165"/>
  <c r="BJ5" i="165"/>
  <c r="BI5" i="165"/>
  <c r="BH5" i="165"/>
  <c r="AX5" i="165"/>
  <c r="AW5" i="165"/>
  <c r="AV5" i="165"/>
  <c r="BH5" i="164"/>
  <c r="BG5" i="164"/>
  <c r="BF5" i="164"/>
  <c r="BE5" i="164"/>
  <c r="BD5" i="164"/>
  <c r="BC5" i="164"/>
  <c r="BN5" i="164"/>
  <c r="AU37" i="164"/>
  <c r="BV5" i="164"/>
  <c r="BU5" i="164"/>
  <c r="BT5" i="164"/>
  <c r="BS5" i="164"/>
  <c r="BR5" i="164"/>
  <c r="BQ5" i="164"/>
  <c r="BP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O5" i="164"/>
  <c r="BM5" i="164"/>
  <c r="BL5" i="164"/>
  <c r="BK5" i="164"/>
  <c r="BJ5" i="164"/>
  <c r="BI5" i="164"/>
  <c r="AX5" i="164"/>
  <c r="AW5" i="164"/>
  <c r="AV5" i="164"/>
  <c r="AU37" i="163"/>
  <c r="BJ5" i="163"/>
  <c r="BI5" i="163"/>
  <c r="BH5" i="163"/>
  <c r="BG5" i="163"/>
  <c r="BF5" i="163"/>
  <c r="BE5" i="163"/>
  <c r="BN5" i="163"/>
  <c r="BA5" i="163"/>
  <c r="BU5" i="163"/>
  <c r="BT5" i="163"/>
  <c r="BS5" i="163"/>
  <c r="BR5" i="163"/>
  <c r="BQ5" i="163"/>
  <c r="BP5" i="163"/>
  <c r="BO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K5" i="163"/>
  <c r="BD5" i="163"/>
  <c r="BC5" i="163"/>
  <c r="BB5" i="163"/>
  <c r="AX5" i="163"/>
  <c r="AW5" i="163"/>
  <c r="AV5" i="163"/>
  <c r="BH5" i="160"/>
  <c r="BG5" i="160"/>
  <c r="BF5" i="160"/>
  <c r="BE5" i="160"/>
  <c r="BD5" i="160"/>
  <c r="BC5" i="160"/>
  <c r="AU37" i="160"/>
  <c r="BV5" i="160"/>
  <c r="BU5" i="160"/>
  <c r="BT5" i="160"/>
  <c r="BS5" i="160"/>
  <c r="BR5" i="160"/>
  <c r="BQ5" i="160"/>
  <c r="BP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O5" i="160"/>
  <c r="BJ5" i="160"/>
  <c r="BI5" i="160"/>
  <c r="AX5" i="160"/>
  <c r="AW5" i="160"/>
  <c r="AV5" i="160"/>
  <c r="AV5" i="97"/>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BO5" i="97"/>
  <c r="BP5" i="97"/>
  <c r="BQ5" i="97"/>
  <c r="BR5" i="97"/>
  <c r="BS5" i="97"/>
  <c r="BT5" i="97"/>
  <c r="BU5" i="97"/>
  <c r="BV5" i="97"/>
  <c r="BC5" i="97"/>
  <c r="BD5" i="97"/>
  <c r="BE5" i="97"/>
  <c r="BF5" i="97"/>
  <c r="BG5" i="97"/>
  <c r="BH5" i="97"/>
  <c r="BI5" i="97"/>
  <c r="BJ5" i="97"/>
  <c r="BK5" i="178" l="1"/>
  <c r="BL5" i="181"/>
  <c r="BM5" i="184"/>
  <c r="AZ5" i="185"/>
  <c r="BN5" i="187"/>
  <c r="BA5" i="188"/>
  <c r="BL5" i="178"/>
  <c r="BM5" i="181"/>
  <c r="BN5" i="184"/>
  <c r="BA5" i="185"/>
  <c r="BB5" i="188"/>
  <c r="BN5" i="181"/>
  <c r="BK5" i="192"/>
  <c r="Q40" i="81" s="1"/>
  <c r="BK5" i="189"/>
  <c r="BL5" i="192"/>
  <c r="R40" i="81" s="1"/>
  <c r="BL5" i="189"/>
  <c r="AY5" i="190"/>
  <c r="BM5" i="192"/>
  <c r="S40" i="81" s="1"/>
  <c r="AU37" i="188"/>
  <c r="BN5" i="178"/>
  <c r="BM5" i="178"/>
  <c r="AY5" i="184"/>
  <c r="AY5" i="181"/>
  <c r="AZ5" i="184"/>
  <c r="BA5" i="187"/>
  <c r="AZ5" i="178"/>
  <c r="BN5" i="177"/>
  <c r="AU37" i="179"/>
  <c r="BB5" i="181"/>
  <c r="BK5" i="188"/>
  <c r="BB5" i="178"/>
  <c r="AZ5" i="192"/>
  <c r="F40" i="81" s="1"/>
  <c r="BK5" i="182"/>
  <c r="BL5" i="185"/>
  <c r="AY5" i="186"/>
  <c r="BM5" i="188"/>
  <c r="AZ5" i="189"/>
  <c r="BA5" i="192"/>
  <c r="G40" i="81" s="1"/>
  <c r="BB5" i="179"/>
  <c r="AY5" i="178"/>
  <c r="AZ5" i="181"/>
  <c r="AU37" i="185"/>
  <c r="BB5" i="187"/>
  <c r="BB5" i="184"/>
  <c r="BA5" i="178"/>
  <c r="AY5" i="192"/>
  <c r="E40" i="81" s="1"/>
  <c r="BK5" i="185"/>
  <c r="BL5" i="188"/>
  <c r="BK5" i="179"/>
  <c r="BL5" i="182"/>
  <c r="AY5" i="183"/>
  <c r="BM5" i="185"/>
  <c r="AZ5" i="186"/>
  <c r="BN5" i="188"/>
  <c r="BA5" i="189"/>
  <c r="AU37" i="190"/>
  <c r="BB5" i="192"/>
  <c r="H40" i="81" s="1"/>
  <c r="AZ5" i="187"/>
  <c r="BA5" i="184"/>
  <c r="BA5" i="181"/>
  <c r="AY5" i="189"/>
  <c r="BN5" i="185"/>
  <c r="AU37" i="187"/>
  <c r="AU37" i="181"/>
  <c r="BK5" i="187"/>
  <c r="BL5" i="190"/>
  <c r="BK5" i="184"/>
  <c r="BL5" i="187"/>
  <c r="AY5" i="188"/>
  <c r="BM5" i="190"/>
  <c r="BN5" i="171"/>
  <c r="AY5" i="171"/>
  <c r="AZ5" i="174"/>
  <c r="BA5" i="174"/>
  <c r="AZ5" i="176"/>
  <c r="AY5" i="170"/>
  <c r="AZ5" i="170"/>
  <c r="BA5" i="173"/>
  <c r="AU37" i="174"/>
  <c r="BB5" i="176"/>
  <c r="AU37" i="171"/>
  <c r="BB5" i="174"/>
  <c r="BK5" i="171"/>
  <c r="BL5" i="174"/>
  <c r="AY5" i="175"/>
  <c r="AZ5" i="171"/>
  <c r="BB5" i="171"/>
  <c r="BA5" i="176"/>
  <c r="BB5" i="170"/>
  <c r="BL5" i="171"/>
  <c r="AY5" i="172"/>
  <c r="BM5" i="174"/>
  <c r="AZ5" i="175"/>
  <c r="AY5" i="174"/>
  <c r="BA5" i="171"/>
  <c r="AY5" i="176"/>
  <c r="AY5" i="173"/>
  <c r="AZ5" i="173"/>
  <c r="BK5" i="174"/>
  <c r="AY5" i="166"/>
  <c r="AY5" i="168"/>
  <c r="AZ5" i="165"/>
  <c r="BB5" i="168"/>
  <c r="AZ5" i="166"/>
  <c r="BA5" i="166"/>
  <c r="AY5" i="165"/>
  <c r="BA5" i="165"/>
  <c r="AU37" i="166"/>
  <c r="BB5" i="166"/>
  <c r="AZ5" i="168"/>
  <c r="BA5" i="168"/>
  <c r="BK5" i="166"/>
  <c r="BL5" i="166"/>
  <c r="AY5" i="167"/>
  <c r="BM5" i="166"/>
  <c r="AZ5" i="167"/>
  <c r="AY5" i="164"/>
  <c r="AZ5" i="164"/>
  <c r="BA5" i="164"/>
  <c r="BB5" i="164"/>
  <c r="BL5" i="163"/>
  <c r="BM5" i="163"/>
  <c r="AY5" i="163"/>
  <c r="AZ5" i="163"/>
  <c r="BN5" i="160"/>
  <c r="BK5" i="160"/>
  <c r="BL5" i="160"/>
  <c r="BM5" i="160"/>
  <c r="AY5" i="160"/>
  <c r="AZ5" i="160"/>
  <c r="BA5" i="160"/>
  <c r="BB5" i="160"/>
  <c r="BL5" i="97"/>
  <c r="BK5" i="97"/>
  <c r="BB5" i="97"/>
  <c r="BA5" i="97"/>
  <c r="AZ5" i="97"/>
  <c r="AU37" i="97"/>
  <c r="AY5" i="97"/>
  <c r="BN5" i="97"/>
  <c r="BM5" i="97"/>
  <c r="AF4" i="59" l="1"/>
  <c r="G44" i="81"/>
  <c r="E44" i="81"/>
  <c r="AE7" i="57" l="1"/>
  <c r="AF7" i="57" l="1"/>
  <c r="T44" i="81"/>
  <c r="S44" i="81"/>
  <c r="R44" i="81"/>
  <c r="J44" i="81"/>
  <c r="P44" i="81"/>
  <c r="Q44" i="81"/>
  <c r="Z44" i="81"/>
  <c r="U44" i="81"/>
  <c r="M44" i="81"/>
  <c r="AG7" i="57" l="1"/>
  <c r="AH7" i="57" s="1"/>
  <c r="AI7" i="57" s="1"/>
  <c r="AB44" i="8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alcChain>
</file>

<file path=xl/sharedStrings.xml><?xml version="1.0" encoding="utf-8"?>
<sst xmlns="http://schemas.openxmlformats.org/spreadsheetml/2006/main" count="12565" uniqueCount="874">
  <si>
    <t>点検様式作成フロ-</t>
    <rPh sb="0" eb="2">
      <t>テンケン</t>
    </rPh>
    <rPh sb="2" eb="4">
      <t>ヨウシキ</t>
    </rPh>
    <rPh sb="4" eb="6">
      <t>サクセイ</t>
    </rPh>
    <phoneticPr fontId="13"/>
  </si>
  <si>
    <t>作成フロー図</t>
    <rPh sb="0" eb="2">
      <t>サクセイ</t>
    </rPh>
    <rPh sb="5" eb="6">
      <t>ズ</t>
    </rPh>
    <phoneticPr fontId="13"/>
  </si>
  <si>
    <t>点検調書作成手順</t>
    <rPh sb="0" eb="2">
      <t>テンケン</t>
    </rPh>
    <rPh sb="2" eb="4">
      <t>チョウショ</t>
    </rPh>
    <rPh sb="4" eb="6">
      <t>サクセイ</t>
    </rPh>
    <rPh sb="6" eb="8">
      <t>テジュン</t>
    </rPh>
    <phoneticPr fontId="13"/>
  </si>
  <si>
    <t>①様式A-1～A-3（トンネル台帳）</t>
    <rPh sb="1" eb="3">
      <t>ヨウシキ</t>
    </rPh>
    <rPh sb="15" eb="17">
      <t>ダイチョウ</t>
    </rPh>
    <phoneticPr fontId="13"/>
  </si>
  <si>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</si>
  <si>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3"/>
  </si>
  <si>
    <t>現場点検作業を実施し，近接目視点検で確認した変状状況や補修履歴を忠実に変状展開図に転記する。</t>
    <phoneticPr fontId="13"/>
  </si>
  <si>
    <t>③様式D-1-1、様式D-1-2</t>
    <rPh sb="1" eb="3">
      <t>ヨウシキ</t>
    </rPh>
    <rPh sb="9" eb="11">
      <t>ヨウシキ</t>
    </rPh>
    <phoneticPr fontId="13"/>
  </si>
  <si>
    <t>変状展開図や撮影した写真等をもとに，対象トンネルの対策区分を決定し，対策区分がⅡ～Ⅳの変状および異常判定区分「×」を抽出し，写真台帳を作成する。</t>
    <rPh sb="30" eb="32">
      <t>ケッテイ</t>
    </rPh>
    <phoneticPr fontId="13"/>
  </si>
  <si>
    <t>④様式B</t>
    <rPh sb="1" eb="3">
      <t>ヨウシキ</t>
    </rPh>
    <phoneticPr fontId="13"/>
  </si>
  <si>
    <t>写真台帳の作成と同時に，トンネルの構造を展開した位置図に変状写真位置を記録する。</t>
    <phoneticPr fontId="13"/>
  </si>
  <si>
    <t>⑤様式D-3</t>
    <rPh sb="1" eb="3">
      <t>ヨウシキ</t>
    </rPh>
    <phoneticPr fontId="13"/>
  </si>
  <si>
    <t>変状展開図ならびに写真台帳をもとに覆工スパンごとの変状展開図を作成し，変状発生状況をとりまとめる。</t>
    <phoneticPr fontId="13"/>
  </si>
  <si>
    <t>⑥様式E</t>
    <rPh sb="1" eb="3">
      <t>ヨウシキ</t>
    </rPh>
    <phoneticPr fontId="13"/>
  </si>
  <si>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3"/>
  </si>
  <si>
    <r>
      <t>⑦様式F、</t>
    </r>
    <r>
      <rPr>
        <sz val="11"/>
        <color theme="1"/>
        <rFont val="ＭＳ Ｐゴシック"/>
        <family val="3"/>
        <charset val="128"/>
        <scheme val="minor"/>
      </rPr>
      <t>様式G</t>
    </r>
    <rPh sb="1" eb="3">
      <t>ヨウシキ</t>
    </rPh>
    <rPh sb="5" eb="7">
      <t>ヨウシキ</t>
    </rPh>
    <phoneticPr fontId="13"/>
  </si>
  <si>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3"/>
  </si>
  <si>
    <t>⑧様式C-1-1、様式C-1-2</t>
    <rPh sb="1" eb="3">
      <t>ヨウシキ</t>
    </rPh>
    <rPh sb="9" eb="11">
      <t>ヨウシキ</t>
    </rPh>
    <phoneticPr fontId="13"/>
  </si>
  <si>
    <t>写真台帳をもとに，対策区分がⅡ～Ⅳの変状（対策実施後のⅠを含む），異常判定区分「×」（対策実施後の「○」を含む）の概要を記録する。</t>
    <phoneticPr fontId="13"/>
  </si>
  <si>
    <t>⑨様式C-2</t>
    <rPh sb="1" eb="3">
      <t>ヨウシキ</t>
    </rPh>
    <phoneticPr fontId="13"/>
  </si>
  <si>
    <t>調査，措置を実施した場合，その履歴を記録する。</t>
    <phoneticPr fontId="13"/>
  </si>
  <si>
    <t>ファイル作成にあたって</t>
    <rPh sb="4" eb="6">
      <t>サクセイ</t>
    </rPh>
    <phoneticPr fontId="13"/>
  </si>
  <si>
    <t>①ファイルの分割について</t>
    <rPh sb="6" eb="8">
      <t>ブンカツ</t>
    </rPh>
    <phoneticPr fontId="13"/>
  </si>
  <si>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3"/>
  </si>
  <si>
    <t>変状面積算出方法</t>
    <rPh sb="0" eb="2">
      <t>ヘンジョウ</t>
    </rPh>
    <rPh sb="2" eb="4">
      <t>メンセキ</t>
    </rPh>
    <rPh sb="4" eb="6">
      <t>サンシュツ</t>
    </rPh>
    <rPh sb="6" eb="8">
      <t>ホウホウ</t>
    </rPh>
    <phoneticPr fontId="13"/>
  </si>
  <si>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3"/>
  </si>
  <si>
    <t>　　　例）ひび割れ：長さ（L）×最大ひび割れ幅（t）を記録する。　　
　　　　　変形，移動，沈下：数値的な記載が可能な場合のみ記載する。</t>
    <rPh sb="3" eb="4">
      <t>レイ</t>
    </rPh>
    <phoneticPr fontId="1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</si>
  <si>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3"/>
  </si>
  <si>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3"/>
  </si>
  <si>
    <t>記録様式へ記入の留意点を下記に示します。</t>
    <rPh sb="0" eb="4">
      <t>キロクヨウシキ</t>
    </rPh>
    <rPh sb="5" eb="7">
      <t>キニュウ</t>
    </rPh>
    <rPh sb="8" eb="11">
      <t>リュウイテン</t>
    </rPh>
    <rPh sb="12" eb="14">
      <t>カキ</t>
    </rPh>
    <rPh sb="15" eb="16">
      <t>シメ</t>
    </rPh>
    <phoneticPr fontId="23"/>
  </si>
  <si>
    <t>１．記録様式への記入</t>
    <rPh sb="2" eb="4">
      <t>キロク</t>
    </rPh>
    <rPh sb="4" eb="6">
      <t>ヨウシキ</t>
    </rPh>
    <rPh sb="8" eb="10">
      <t>キニュウ</t>
    </rPh>
    <phoneticPr fontId="23"/>
  </si>
  <si>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3"/>
  </si>
  <si>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3"/>
  </si>
  <si>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3"/>
  </si>
  <si>
    <t>２．画像ファイルの配置の注意点</t>
    <rPh sb="2" eb="4">
      <t>ガゾウ</t>
    </rPh>
    <rPh sb="9" eb="11">
      <t>ハイチ</t>
    </rPh>
    <rPh sb="12" eb="15">
      <t>チュウイテン</t>
    </rPh>
    <phoneticPr fontId="23"/>
  </si>
  <si>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3"/>
  </si>
  <si>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3"/>
  </si>
  <si>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3"/>
  </si>
  <si>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3"/>
  </si>
  <si>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3"/>
  </si>
  <si>
    <t>　※３　「挿入」→「画像」→「セルの上に配置」してください。</t>
    <rPh sb="5" eb="7">
      <t>ソウニュウ</t>
    </rPh>
    <rPh sb="10" eb="12">
      <t>ガゾウ</t>
    </rPh>
    <rPh sb="18" eb="19">
      <t>ウエ</t>
    </rPh>
    <rPh sb="20" eb="22">
      <t>ハイチ</t>
    </rPh>
    <phoneticPr fontId="23"/>
  </si>
  <si>
    <t>３．シート名の連番について</t>
    <rPh sb="5" eb="6">
      <t>メイ</t>
    </rPh>
    <rPh sb="7" eb="9">
      <t>レンバン</t>
    </rPh>
    <phoneticPr fontId="23"/>
  </si>
  <si>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3"/>
  </si>
  <si>
    <t>対象様式</t>
    <rPh sb="0" eb="4">
      <t>タイショウヨウシキ</t>
    </rPh>
    <phoneticPr fontId="13"/>
  </si>
  <si>
    <t>　様式B</t>
    <phoneticPr fontId="13"/>
  </si>
  <si>
    <t>　様式D-1-1</t>
    <phoneticPr fontId="13"/>
  </si>
  <si>
    <t>　様式D-1-2</t>
    <phoneticPr fontId="13"/>
  </si>
  <si>
    <t>　様式D-2-1</t>
    <phoneticPr fontId="13"/>
  </si>
  <si>
    <t>　様式D-2-1´</t>
    <phoneticPr fontId="13"/>
  </si>
  <si>
    <t>　様式D-3_S00  　※スパン名を記載</t>
    <rPh sb="17" eb="18">
      <t>メイ</t>
    </rPh>
    <rPh sb="19" eb="21">
      <t>キサイ</t>
    </rPh>
    <phoneticPr fontId="13"/>
  </si>
  <si>
    <t>　様式G</t>
    <phoneticPr fontId="13"/>
  </si>
  <si>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3"/>
  </si>
  <si>
    <t>　 https://www.mlit.go.jp/road/sisaku/yobohozen/yobohozen.html</t>
    <phoneticPr fontId="23"/>
  </si>
  <si>
    <t>　 で示される要領を制限するものではありません。</t>
    <rPh sb="7" eb="9">
      <t>ヨウリョウ</t>
    </rPh>
    <phoneticPr fontId="23"/>
  </si>
  <si>
    <t>フリガナ</t>
    <phoneticPr fontId="8"/>
  </si>
  <si>
    <t>路線名</t>
    <phoneticPr fontId="12"/>
  </si>
  <si>
    <t>緊急輸送道路</t>
  </si>
  <si>
    <t>代替路の有無</t>
  </si>
  <si>
    <t>作成者</t>
    <rPh sb="0" eb="3">
      <t>サクセイシャ</t>
    </rPh>
    <phoneticPr fontId="12"/>
  </si>
  <si>
    <t>作成年月日</t>
    <rPh sb="0" eb="2">
      <t>サクセイ</t>
    </rPh>
    <rPh sb="2" eb="5">
      <t>ネンガッピ</t>
    </rPh>
    <phoneticPr fontId="12"/>
  </si>
  <si>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</si>
  <si>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</si>
  <si>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</si>
  <si>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8"/>
  </si>
  <si>
    <t>名  称</t>
    <rPh sb="0" eb="4">
      <t>メイショウ</t>
    </rPh>
    <phoneticPr fontId="8"/>
  </si>
  <si>
    <t>管理者名</t>
    <rPh sb="0" eb="4">
      <t>カンリシャメイ</t>
    </rPh>
    <phoneticPr fontId="8"/>
  </si>
  <si>
    <t>覆工
ｽﾊﾟﾝ
番号</t>
    <rPh sb="0" eb="2">
      <t>フッコウ</t>
    </rPh>
    <rPh sb="8" eb="10">
      <t>バンゴウ</t>
    </rPh>
    <phoneticPr fontId="8"/>
  </si>
  <si>
    <t>ｽﾊﾟﾝ長</t>
    <rPh sb="4" eb="5">
      <t>チョウ</t>
    </rPh>
    <phoneticPr fontId="8"/>
  </si>
  <si>
    <t>追加距離</t>
    <rPh sb="0" eb="1">
      <t>ツイカ</t>
    </rPh>
    <rPh sb="1" eb="3">
      <t>キョリ</t>
    </rPh>
    <phoneticPr fontId="8"/>
  </si>
  <si>
    <t>トンネル本体工</t>
    <rPh sb="4" eb="7">
      <t>ホンタイコウ</t>
    </rPh>
    <phoneticPr fontId="8"/>
  </si>
  <si>
    <t>照明施設</t>
    <rPh sb="0" eb="2">
      <t>ショウメイ</t>
    </rPh>
    <rPh sb="2" eb="4">
      <t>シセツ</t>
    </rPh>
    <phoneticPr fontId="8"/>
  </si>
  <si>
    <t>非常用施設</t>
    <rPh sb="0" eb="3">
      <t>ヒジョウヨウ</t>
    </rPh>
    <rPh sb="3" eb="5">
      <t>シセツ</t>
    </rPh>
    <phoneticPr fontId="8"/>
  </si>
  <si>
    <t>換気施設</t>
    <rPh sb="0" eb="2">
      <t>カンキ</t>
    </rPh>
    <rPh sb="2" eb="4">
      <t>シセツ</t>
    </rPh>
    <phoneticPr fontId="8"/>
  </si>
  <si>
    <t>その他附属物等</t>
    <rPh sb="2" eb="3">
      <t>タ</t>
    </rPh>
    <rPh sb="3" eb="6">
      <t>フゾクブツ</t>
    </rPh>
    <rPh sb="6" eb="7">
      <t>トウ</t>
    </rPh>
    <phoneticPr fontId="12"/>
  </si>
  <si>
    <t>通報設備</t>
  </si>
  <si>
    <t>警報設備</t>
  </si>
  <si>
    <t>消火設備</t>
  </si>
  <si>
    <t>避難誘導設備</t>
  </si>
  <si>
    <t>その他の設備</t>
  </si>
  <si>
    <t>特記事項</t>
    <rPh sb="0" eb="2">
      <t>トッキ</t>
    </rPh>
    <rPh sb="2" eb="4">
      <t>ジコウ</t>
    </rPh>
    <phoneticPr fontId="12"/>
  </si>
  <si>
    <t>起点側</t>
    <rPh sb="0" eb="2">
      <t>キテン</t>
    </rPh>
    <rPh sb="2" eb="3">
      <t>ガワ</t>
    </rPh>
    <phoneticPr fontId="8"/>
  </si>
  <si>
    <t>終点側</t>
    <rPh sb="0" eb="2">
      <t>シュウテン</t>
    </rPh>
    <rPh sb="2" eb="3">
      <t>ガワ</t>
    </rPh>
    <phoneticPr fontId="8"/>
  </si>
  <si>
    <t>特記事項</t>
    <rPh sb="0" eb="2">
      <t>トッキ</t>
    </rPh>
    <rPh sb="2" eb="4">
      <t>ジコウ</t>
    </rPh>
    <phoneticPr fontId="8"/>
  </si>
  <si>
    <t>内装板</t>
    <rPh sb="0" eb="3">
      <t>ナイソウバン</t>
    </rPh>
    <phoneticPr fontId="12"/>
  </si>
  <si>
    <t>天井板</t>
    <rPh sb="0" eb="2">
      <t>テンジョウ</t>
    </rPh>
    <rPh sb="2" eb="3">
      <t>イタ</t>
    </rPh>
    <phoneticPr fontId="12"/>
  </si>
  <si>
    <t>基本照明</t>
    <rPh sb="0" eb="2">
      <t>キホン</t>
    </rPh>
    <rPh sb="2" eb="4">
      <t>ショウメイ</t>
    </rPh>
    <phoneticPr fontId="12"/>
  </si>
  <si>
    <t>入口出口照明</t>
    <rPh sb="0" eb="1">
      <t>イ</t>
    </rPh>
    <rPh sb="1" eb="2">
      <t>グチ</t>
    </rPh>
    <rPh sb="2" eb="3">
      <t>デ</t>
    </rPh>
    <rPh sb="3" eb="4">
      <t>グチ</t>
    </rPh>
    <rPh sb="4" eb="6">
      <t>ショウメイ</t>
    </rPh>
    <phoneticPr fontId="12"/>
  </si>
  <si>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</si>
  <si>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</si>
  <si>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</si>
  <si>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</si>
  <si>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</si>
  <si>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</si>
  <si>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</si>
  <si>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</si>
  <si>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</si>
  <si>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</si>
  <si>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</si>
  <si>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</si>
  <si>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</si>
  <si>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</si>
  <si>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2"/>
  </si>
  <si>
    <t>VI計</t>
    <rPh sb="2" eb="3">
      <t>ケイ</t>
    </rPh>
    <phoneticPr fontId="12"/>
  </si>
  <si>
    <t>CO計</t>
    <rPh sb="2" eb="3">
      <t>ケイ</t>
    </rPh>
    <phoneticPr fontId="12"/>
  </si>
  <si>
    <t>風向
風速計</t>
    <rPh sb="0" eb="2">
      <t>フウコウ</t>
    </rPh>
    <rPh sb="3" eb="5">
      <t>フウソク</t>
    </rPh>
    <rPh sb="5" eb="6">
      <t>ケイ</t>
    </rPh>
    <phoneticPr fontId="12"/>
  </si>
  <si>
    <t>(m)</t>
    <phoneticPr fontId="8"/>
  </si>
  <si>
    <t>※　行が不足する場合は、適時、表の行を増やすこと。</t>
    <rPh sb="2" eb="3">
      <t>ギョウ</t>
    </rPh>
    <rPh sb="4" eb="6">
      <t>フソク</t>
    </rPh>
    <rPh sb="8" eb="10">
      <t>バアイ</t>
    </rPh>
    <phoneticPr fontId="1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</si>
  <si>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8"/>
  </si>
  <si>
    <t>作成年月日</t>
    <rPh sb="0" eb="2">
      <t>サクセイ</t>
    </rPh>
    <rPh sb="2" eb="5">
      <t>ネンガッピ</t>
    </rPh>
    <phoneticPr fontId="8"/>
  </si>
  <si>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2"/>
  </si>
  <si>
    <t>施設ID</t>
    <rPh sb="0" eb="2">
      <t>シセツ</t>
    </rPh>
    <phoneticPr fontId="8"/>
  </si>
  <si>
    <t>Ⅲ</t>
    <phoneticPr fontId="12"/>
  </si>
  <si>
    <t>Ⅳ</t>
    <phoneticPr fontId="12"/>
  </si>
  <si>
    <t>トンネル変状・異常箇所写真位置図</t>
    <rPh sb="4" eb="6">
      <t>ヘンジョウ</t>
    </rPh>
    <rPh sb="7" eb="9">
      <t>イジョウ</t>
    </rPh>
    <rPh sb="9" eb="11">
      <t>カショ</t>
    </rPh>
    <rPh sb="11" eb="13">
      <t>シャシン</t>
    </rPh>
    <rPh sb="13" eb="16">
      <t>イチズ</t>
    </rPh>
    <phoneticPr fontId="12"/>
  </si>
  <si>
    <t>注１：本位置図は、見下げた状態で記載すること。
注２：覆工スパン番号は横断目地毎(矢板工法の場合は上半アーチの
　　　横断目地毎)に設定すること。</t>
    <phoneticPr fontId="23"/>
  </si>
  <si>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3"/>
  </si>
  <si>
    <t>※1　トンネル本体工の変状数は、材質劣化、漏水に起因するものは変状単位で、外力に起因するものはスパン単位で計上すること。</t>
    <rPh sb="7" eb="10">
      <t>ホンタイコウ</t>
    </rPh>
    <phoneticPr fontId="12"/>
  </si>
  <si>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2"/>
  </si>
  <si>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2"/>
  </si>
  <si>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2"/>
  </si>
  <si>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8"/>
  </si>
  <si>
    <t>定期点検年月日</t>
    <rPh sb="4" eb="7">
      <t>ネンガッピ</t>
    </rPh>
    <phoneticPr fontId="8"/>
  </si>
  <si>
    <t>定期点検結果</t>
    <rPh sb="4" eb="6">
      <t>ケッカ</t>
    </rPh>
    <phoneticPr fontId="8"/>
  </si>
  <si>
    <t>覆工
スパン
番号</t>
    <rPh sb="0" eb="2">
      <t>フッコウ</t>
    </rPh>
    <rPh sb="7" eb="9">
      <t>バンゴウ</t>
    </rPh>
    <phoneticPr fontId="8"/>
  </si>
  <si>
    <t>変状
番号</t>
    <rPh sb="0" eb="2">
      <t>ヘンジョウ</t>
    </rPh>
    <rPh sb="3" eb="5">
      <t>バンゴウ</t>
    </rPh>
    <phoneticPr fontId="8"/>
  </si>
  <si>
    <t>距離
（m）</t>
    <rPh sb="0" eb="2">
      <t>キョリ</t>
    </rPh>
    <phoneticPr fontId="8"/>
  </si>
  <si>
    <t>変状部位</t>
    <rPh sb="0" eb="2">
      <t>ヘンジョウ</t>
    </rPh>
    <rPh sb="2" eb="4">
      <t>ブイ</t>
    </rPh>
    <phoneticPr fontId="8"/>
  </si>
  <si>
    <t>変  状  の  内  容</t>
    <rPh sb="0" eb="1">
      <t>ヘン</t>
    </rPh>
    <rPh sb="3" eb="4">
      <t>ジョウ</t>
    </rPh>
    <rPh sb="9" eb="10">
      <t>ウチ</t>
    </rPh>
    <rPh sb="12" eb="13">
      <t>カタチ</t>
    </rPh>
    <phoneticPr fontId="8"/>
  </si>
  <si>
    <t>前回定期点検時の状態</t>
    <rPh sb="0" eb="2">
      <t>ゼンカイ</t>
    </rPh>
    <rPh sb="6" eb="7">
      <t>ジ</t>
    </rPh>
    <rPh sb="8" eb="10">
      <t>ジョウタイ</t>
    </rPh>
    <phoneticPr fontId="8"/>
  </si>
  <si>
    <t>今回定期点検結果</t>
    <rPh sb="0" eb="2">
      <t>コンカイ</t>
    </rPh>
    <rPh sb="6" eb="8">
      <t>ケッカ</t>
    </rPh>
    <phoneticPr fontId="8"/>
  </si>
  <si>
    <t>措置履歴</t>
    <rPh sb="0" eb="2">
      <t>ソチ</t>
    </rPh>
    <rPh sb="2" eb="4">
      <t>リレキ</t>
    </rPh>
    <phoneticPr fontId="8"/>
  </si>
  <si>
    <t>対応方針
・
特記事項</t>
    <rPh sb="0" eb="2">
      <t>タイオウ</t>
    </rPh>
    <rPh sb="2" eb="4">
      <t>ホウシン</t>
    </rPh>
    <rPh sb="7" eb="9">
      <t>トッキ</t>
    </rPh>
    <rPh sb="9" eb="11">
      <t>ジコウ</t>
    </rPh>
    <phoneticPr fontId="8"/>
  </si>
  <si>
    <t>対象箇所</t>
    <rPh sb="0" eb="2">
      <t>タイショウ</t>
    </rPh>
    <rPh sb="2" eb="4">
      <t>カショ</t>
    </rPh>
    <phoneticPr fontId="12"/>
  </si>
  <si>
    <t>部位区分</t>
    <rPh sb="0" eb="2">
      <t>ブイ</t>
    </rPh>
    <rPh sb="2" eb="4">
      <t>クブン</t>
    </rPh>
    <phoneticPr fontId="12"/>
  </si>
  <si>
    <t>変状区分</t>
    <rPh sb="0" eb="2">
      <t>ヘンジョウ</t>
    </rPh>
    <rPh sb="2" eb="4">
      <t>クブン</t>
    </rPh>
    <phoneticPr fontId="8"/>
  </si>
  <si>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</si>
  <si>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8"/>
  </si>
  <si>
    <t>前回定期点検時の変状の発生範囲及び規模</t>
    <rPh sb="2" eb="4">
      <t>テイキ</t>
    </rPh>
    <rPh sb="4" eb="6">
      <t>テンケン</t>
    </rPh>
    <rPh sb="6" eb="7">
      <t>ジ</t>
    </rPh>
    <phoneticPr fontId="13"/>
  </si>
  <si>
    <t>対策区分</t>
    <rPh sb="0" eb="2">
      <t>タイサク</t>
    </rPh>
    <rPh sb="2" eb="4">
      <t>クブン</t>
    </rPh>
    <phoneticPr fontId="8"/>
  </si>
  <si>
    <t>対策区分</t>
    <phoneticPr fontId="13"/>
  </si>
  <si>
    <t>調査の
要否</t>
    <rPh sb="0" eb="2">
      <t>チョウサ</t>
    </rPh>
    <rPh sb="4" eb="6">
      <t>ヨウヒ</t>
    </rPh>
    <phoneticPr fontId="8"/>
  </si>
  <si>
    <t>措置の
要否</t>
    <rPh sb="0" eb="2">
      <t>ソチ</t>
    </rPh>
    <rPh sb="4" eb="6">
      <t>ヨウヒ</t>
    </rPh>
    <phoneticPr fontId="8"/>
  </si>
  <si>
    <t>実施</t>
    <rPh sb="0" eb="2">
      <t>ジッシ</t>
    </rPh>
    <phoneticPr fontId="8"/>
  </si>
  <si>
    <t>措置の実施状況</t>
    <rPh sb="0" eb="2">
      <t>ソチ</t>
    </rPh>
    <rPh sb="3" eb="5">
      <t>ジッシ</t>
    </rPh>
    <rPh sb="5" eb="7">
      <t>ジョウキョウ</t>
    </rPh>
    <phoneticPr fontId="8"/>
  </si>
  <si>
    <t>応急措置前</t>
    <rPh sb="0" eb="2">
      <t>オウキュウ</t>
    </rPh>
    <rPh sb="2" eb="4">
      <t>ソチ</t>
    </rPh>
    <rPh sb="4" eb="5">
      <t>マエ</t>
    </rPh>
    <phoneticPr fontId="8"/>
  </si>
  <si>
    <t>応急措置後</t>
    <rPh sb="0" eb="2">
      <t>オウキュウ</t>
    </rPh>
    <rPh sb="2" eb="4">
      <t>ソチ</t>
    </rPh>
    <rPh sb="4" eb="5">
      <t>ゴ</t>
    </rPh>
    <phoneticPr fontId="8"/>
  </si>
  <si>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2"/>
  </si>
  <si>
    <t>※　応急措置を実施しないで判定した変状の対策区分は、対策区分の応急措置後の欄に記入すること。</t>
    <rPh sb="37" eb="38">
      <t>ラン</t>
    </rPh>
    <rPh sb="39" eb="41">
      <t>キニュウ</t>
    </rPh>
    <phoneticPr fontId="13"/>
  </si>
  <si>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8"/>
  </si>
  <si>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</si>
  <si>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8"/>
  </si>
  <si>
    <t>■定期点検記録様式　定期点検結果総括表（トンネル内附属物等の取付状態）　【様式C-1-2】</t>
    <rPh sb="14" eb="15">
      <t>ムスビ</t>
    </rPh>
    <rPh sb="15" eb="16">
      <t>ハタシ</t>
    </rPh>
    <rPh sb="28" eb="29">
      <t>トウ</t>
    </rPh>
    <rPh sb="37" eb="39">
      <t>ヨウシキ</t>
    </rPh>
    <phoneticPr fontId="8"/>
  </si>
  <si>
    <t>異常
番号</t>
    <rPh sb="0" eb="2">
      <t>イジョウ</t>
    </rPh>
    <rPh sb="3" eb="5">
      <t>バンゴウ</t>
    </rPh>
    <phoneticPr fontId="8"/>
  </si>
  <si>
    <t>異常部位</t>
    <rPh sb="0" eb="2">
      <t>イジョウ</t>
    </rPh>
    <rPh sb="2" eb="4">
      <t>ブイ</t>
    </rPh>
    <phoneticPr fontId="8"/>
  </si>
  <si>
    <t>異　常  の  内　容</t>
    <rPh sb="0" eb="1">
      <t>イ</t>
    </rPh>
    <rPh sb="2" eb="3">
      <t>ツネ</t>
    </rPh>
    <rPh sb="8" eb="9">
      <t>ナイ</t>
    </rPh>
    <rPh sb="10" eb="11">
      <t>カタチ</t>
    </rPh>
    <phoneticPr fontId="8"/>
  </si>
  <si>
    <t>応急措置の
実施状況</t>
    <rPh sb="0" eb="2">
      <t>オウキュウ</t>
    </rPh>
    <rPh sb="2" eb="4">
      <t>ソチ</t>
    </rPh>
    <rPh sb="6" eb="8">
      <t>ジッシ</t>
    </rPh>
    <rPh sb="8" eb="10">
      <t>ジョウキョウ</t>
    </rPh>
    <phoneticPr fontId="8"/>
  </si>
  <si>
    <t>対象箇所</t>
    <rPh sb="0" eb="2">
      <t>タイショウ</t>
    </rPh>
    <rPh sb="2" eb="4">
      <t>カショ</t>
    </rPh>
    <phoneticPr fontId="8"/>
  </si>
  <si>
    <t>異常種類</t>
    <rPh sb="0" eb="2">
      <t>イジョウ</t>
    </rPh>
    <rPh sb="2" eb="4">
      <t>シュルイ</t>
    </rPh>
    <phoneticPr fontId="8"/>
  </si>
  <si>
    <t>異常の発生範囲の規模</t>
    <rPh sb="0" eb="2">
      <t>イジョウ</t>
    </rPh>
    <rPh sb="3" eb="5">
      <t>ハッセイ</t>
    </rPh>
    <rPh sb="5" eb="7">
      <t>ハンイ</t>
    </rPh>
    <rPh sb="8" eb="10">
      <t>キボ</t>
    </rPh>
    <phoneticPr fontId="8"/>
  </si>
  <si>
    <t>異常判定区分</t>
    <rPh sb="0" eb="2">
      <t>イジョウ</t>
    </rPh>
    <rPh sb="2" eb="4">
      <t>ハンテイ</t>
    </rPh>
    <rPh sb="4" eb="6">
      <t>クブン</t>
    </rPh>
    <phoneticPr fontId="8"/>
  </si>
  <si>
    <t>応急措置の内容</t>
    <rPh sb="0" eb="2">
      <t>オウキュウ</t>
    </rPh>
    <rPh sb="2" eb="4">
      <t>ソチ</t>
    </rPh>
    <rPh sb="5" eb="7">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</si>
  <si>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2"/>
  </si>
  <si>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</si>
  <si>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8"/>
  </si>
  <si>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8"/>
  </si>
  <si>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8"/>
  </si>
  <si>
    <t>状態の把握の内容</t>
    <rPh sb="0" eb="2">
      <t>ジョウタイ</t>
    </rPh>
    <rPh sb="3" eb="5">
      <t>ハアク</t>
    </rPh>
    <rPh sb="6" eb="8">
      <t>ナイヨウ</t>
    </rPh>
    <phoneticPr fontId="12"/>
  </si>
  <si>
    <t>覆工スパン
番号</t>
    <rPh sb="0" eb="2">
      <t>フッコウ</t>
    </rPh>
    <rPh sb="6" eb="8">
      <t>バンゴウ</t>
    </rPh>
    <phoneticPr fontId="12"/>
  </si>
  <si>
    <t>年月日</t>
    <rPh sb="0" eb="2">
      <t>ネンゲツ</t>
    </rPh>
    <rPh sb="2" eb="3">
      <t>ニチ</t>
    </rPh>
    <phoneticPr fontId="12"/>
  </si>
  <si>
    <t>内容</t>
    <rPh sb="0" eb="2">
      <t>ナイヨウ</t>
    </rPh>
    <phoneticPr fontId="12"/>
  </si>
  <si>
    <t>結果</t>
    <rPh sb="0" eb="2">
      <t>ケッカ</t>
    </rPh>
    <phoneticPr fontId="12"/>
  </si>
  <si>
    <t>対策区分の
判定</t>
    <rPh sb="0" eb="2">
      <t>タイサク</t>
    </rPh>
    <rPh sb="2" eb="4">
      <t>クブン</t>
    </rPh>
    <rPh sb="6" eb="8">
      <t>ハンテイ</t>
    </rPh>
    <phoneticPr fontId="12"/>
  </si>
  <si>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3"/>
  </si>
  <si>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2"/>
  </si>
  <si>
    <t>路 線 名</t>
    <rPh sb="0" eb="1">
      <t>ミチ</t>
    </rPh>
    <rPh sb="2" eb="3">
      <t>セン</t>
    </rPh>
    <rPh sb="4" eb="5">
      <t>メイ</t>
    </rPh>
    <phoneticPr fontId="22"/>
  </si>
  <si>
    <t>定期点検実施者</t>
    <rPh sb="4" eb="6">
      <t>ジッシ</t>
    </rPh>
    <phoneticPr fontId="13"/>
  </si>
  <si>
    <t>名　称</t>
    <rPh sb="0" eb="1">
      <t>ナ</t>
    </rPh>
    <rPh sb="2" eb="3">
      <t>ショウ</t>
    </rPh>
    <phoneticPr fontId="12"/>
  </si>
  <si>
    <t>写真
番号</t>
    <phoneticPr fontId="8"/>
  </si>
  <si>
    <t>覆工スパン
番号</t>
    <rPh sb="0" eb="2">
      <t>フッコウ</t>
    </rPh>
    <rPh sb="6" eb="8">
      <t>バンゴウ</t>
    </rPh>
    <phoneticPr fontId="8"/>
  </si>
  <si>
    <t>変状番号</t>
    <rPh sb="0" eb="2">
      <t>ヘンジョウ</t>
    </rPh>
    <rPh sb="2" eb="4">
      <t>バンゴウ</t>
    </rPh>
    <phoneticPr fontId="12"/>
  </si>
  <si>
    <t>変状
部位</t>
    <rPh sb="0" eb="2">
      <t>ヘンジョウ</t>
    </rPh>
    <rPh sb="3" eb="5">
      <t>ブイ</t>
    </rPh>
    <phoneticPr fontId="8"/>
  </si>
  <si>
    <t>対策
区分</t>
    <rPh sb="0" eb="2">
      <t>タイサク</t>
    </rPh>
    <rPh sb="3" eb="5">
      <t>クブン</t>
    </rPh>
    <phoneticPr fontId="8"/>
  </si>
  <si>
    <t>変状区分</t>
    <rPh sb="0" eb="2">
      <t>ヘンジョウ</t>
    </rPh>
    <rPh sb="2" eb="4">
      <t>クブン</t>
    </rPh>
    <phoneticPr fontId="13"/>
  </si>
  <si>
    <t>変状の発生範囲及び規模</t>
    <rPh sb="0" eb="2">
      <t>ヘンジョウ</t>
    </rPh>
    <rPh sb="3" eb="5">
      <t>ハッセイ</t>
    </rPh>
    <rPh sb="5" eb="7">
      <t>ハンイ</t>
    </rPh>
    <rPh sb="7" eb="8">
      <t>オヨ</t>
    </rPh>
    <rPh sb="9" eb="11">
      <t>キボ</t>
    </rPh>
    <phoneticPr fontId="13"/>
  </si>
  <si>
    <t>対策履歴</t>
    <rPh sb="0" eb="2">
      <t>タイサク</t>
    </rPh>
    <rPh sb="2" eb="4">
      <t>リレキ</t>
    </rPh>
    <phoneticPr fontId="8"/>
  </si>
  <si>
    <t>メモ</t>
    <phoneticPr fontId="13"/>
  </si>
  <si>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2"/>
  </si>
  <si>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</si>
  <si>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8"/>
  </si>
  <si>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</si>
  <si>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</si>
  <si>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</si>
  <si>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2"/>
  </si>
  <si>
    <t>覆工スパン番号</t>
    <rPh sb="0" eb="2">
      <t>フッコウ</t>
    </rPh>
    <rPh sb="5" eb="7">
      <t>バンゴウ</t>
    </rPh>
    <phoneticPr fontId="23"/>
  </si>
  <si>
    <t>異常番号</t>
    <rPh sb="0" eb="2">
      <t>イジョウ</t>
    </rPh>
    <rPh sb="2" eb="4">
      <t>バンゴウ</t>
    </rPh>
    <phoneticPr fontId="23"/>
  </si>
  <si>
    <t>対象箇所</t>
    <rPh sb="0" eb="2">
      <t>タイショウ</t>
    </rPh>
    <rPh sb="2" eb="4">
      <t>カショ</t>
    </rPh>
    <phoneticPr fontId="23"/>
  </si>
  <si>
    <t>部位区分</t>
    <rPh sb="0" eb="2">
      <t>ブイ</t>
    </rPh>
    <rPh sb="2" eb="4">
      <t>クブン</t>
    </rPh>
    <phoneticPr fontId="23"/>
  </si>
  <si>
    <t>異常の種類</t>
    <rPh sb="0" eb="2">
      <t>イジョウ</t>
    </rPh>
    <rPh sb="3" eb="5">
      <t>シュルイ</t>
    </rPh>
    <phoneticPr fontId="23"/>
  </si>
  <si>
    <t>異常判定区分</t>
    <rPh sb="0" eb="2">
      <t>イジョウ</t>
    </rPh>
    <rPh sb="2" eb="4">
      <t>ハンテイ</t>
    </rPh>
    <rPh sb="4" eb="6">
      <t>クブン</t>
    </rPh>
    <phoneticPr fontId="23"/>
  </si>
  <si>
    <t>メモ</t>
    <phoneticPr fontId="2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</si>
  <si>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2"/>
  </si>
  <si>
    <t>※　応急措置を実施した場合は、その実施状況が分かる写真を添付すること。</t>
    <rPh sb="4" eb="6">
      <t>ソチ</t>
    </rPh>
    <phoneticPr fontId="13"/>
  </si>
  <si>
    <t>※　変状数に準じてシートを追加すること。</t>
    <rPh sb="2" eb="4">
      <t>ヘンジョウ</t>
    </rPh>
    <rPh sb="4" eb="5">
      <t>スウ</t>
    </rPh>
    <rPh sb="6" eb="7">
      <t>ジュン</t>
    </rPh>
    <rPh sb="13" eb="15">
      <t>ツイカ</t>
    </rPh>
    <phoneticPr fontId="12"/>
  </si>
  <si>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8"/>
  </si>
  <si>
    <t>トンネル変状展開図</t>
    <rPh sb="4" eb="5">
      <t>ヘン</t>
    </rPh>
    <rPh sb="5" eb="6">
      <t>ジョウ</t>
    </rPh>
    <rPh sb="6" eb="9">
      <t>テンカイズ</t>
    </rPh>
    <phoneticPr fontId="12"/>
  </si>
  <si>
    <t>トンネル全体変状展開図</t>
    <rPh sb="4" eb="6">
      <t>ゼンタイ</t>
    </rPh>
    <rPh sb="6" eb="7">
      <t>ヘン</t>
    </rPh>
    <rPh sb="7" eb="8">
      <t>ジョウ</t>
    </rPh>
    <rPh sb="8" eb="11">
      <t>テンカイズ</t>
    </rPh>
    <phoneticPr fontId="12"/>
  </si>
  <si>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2"/>
  </si>
  <si>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8"/>
  </si>
  <si>
    <t>様式F用→</t>
    <rPh sb="0" eb="2">
      <t>ヨウシキ</t>
    </rPh>
    <rPh sb="3" eb="4">
      <t>ヨウ</t>
    </rPh>
    <phoneticPr fontId="12"/>
  </si>
  <si>
    <t>覆工スパン</t>
    <rPh sb="0" eb="2">
      <t>フッコウ</t>
    </rPh>
    <phoneticPr fontId="23"/>
  </si>
  <si>
    <t>変    状    数</t>
    <rPh sb="0" eb="1">
      <t>ヘン</t>
    </rPh>
    <rPh sb="5" eb="6">
      <t>ジョウ</t>
    </rPh>
    <rPh sb="10" eb="11">
      <t>スウ</t>
    </rPh>
    <phoneticPr fontId="23"/>
  </si>
  <si>
    <t>変    状    規    模</t>
    <rPh sb="0" eb="1">
      <t>ヘン</t>
    </rPh>
    <rPh sb="5" eb="6">
      <t>ジョウ</t>
    </rPh>
    <rPh sb="10" eb="11">
      <t>キ</t>
    </rPh>
    <rPh sb="15" eb="16">
      <t>ボ</t>
    </rPh>
    <phoneticPr fontId="23"/>
  </si>
  <si>
    <t>番号</t>
    <rPh sb="0" eb="2">
      <t>バンゴウ</t>
    </rPh>
    <phoneticPr fontId="13"/>
  </si>
  <si>
    <t>延長
（ｍ）</t>
    <rPh sb="0" eb="2">
      <t>エンチョウ</t>
    </rPh>
    <phoneticPr fontId="13"/>
  </si>
  <si>
    <t>健全性の診断の
区分</t>
    <rPh sb="4" eb="6">
      <t>シンダン</t>
    </rPh>
    <rPh sb="8" eb="10">
      <t>クブン</t>
    </rPh>
    <phoneticPr fontId="13"/>
  </si>
  <si>
    <t>対策区分の判定</t>
    <rPh sb="0" eb="2">
      <t>タイサク</t>
    </rPh>
    <rPh sb="2" eb="4">
      <t>クブン</t>
    </rPh>
    <rPh sb="5" eb="7">
      <t>ハンテイ</t>
    </rPh>
    <phoneticPr fontId="23"/>
  </si>
  <si>
    <t>覆工スパン長（ｍ）</t>
    <rPh sb="0" eb="2">
      <t>フッコウ</t>
    </rPh>
    <rPh sb="5" eb="6">
      <t>ナガ</t>
    </rPh>
    <phoneticPr fontId="23"/>
  </si>
  <si>
    <t>変状の発生範囲の規模（㎡）</t>
    <rPh sb="0" eb="2">
      <t>ヘンジョウ</t>
    </rPh>
    <rPh sb="3" eb="5">
      <t>ハッセイ</t>
    </rPh>
    <rPh sb="5" eb="7">
      <t>ハンイ</t>
    </rPh>
    <rPh sb="8" eb="10">
      <t>キボ</t>
    </rPh>
    <phoneticPr fontId="23"/>
  </si>
  <si>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8"/>
  </si>
  <si>
    <t xml:space="preserve">外力 </t>
    <rPh sb="0" eb="2">
      <t>ガイリョク</t>
    </rPh>
    <phoneticPr fontId="23"/>
  </si>
  <si>
    <t>材質劣化</t>
    <rPh sb="0" eb="2">
      <t>ザイシツ</t>
    </rPh>
    <rPh sb="2" eb="4">
      <t>レッカ</t>
    </rPh>
    <phoneticPr fontId="23"/>
  </si>
  <si>
    <t>漏水</t>
    <rPh sb="0" eb="2">
      <t>ロウスイ</t>
    </rPh>
    <phoneticPr fontId="23"/>
  </si>
  <si>
    <r>
      <t xml:space="preserve">外力 </t>
    </r>
    <r>
      <rPr>
        <vertAlign val="superscript"/>
        <sz val="9"/>
        <rFont val="HGSｺﾞｼｯｸM"/>
        <family val="3"/>
        <charset val="128"/>
      </rPr>
      <t>注2</t>
    </r>
    <rPh sb="0" eb="2">
      <t>ガイリョク</t>
    </rPh>
    <rPh sb="3" eb="4">
      <t>チュウ</t>
    </rPh>
    <phoneticPr fontId="23"/>
  </si>
  <si>
    <t>Ⅳ</t>
    <phoneticPr fontId="23"/>
  </si>
  <si>
    <t>Ⅲ</t>
    <phoneticPr fontId="23"/>
  </si>
  <si>
    <t>Ⅱa</t>
    <phoneticPr fontId="23"/>
  </si>
  <si>
    <t>Ⅱb</t>
    <phoneticPr fontId="23"/>
  </si>
  <si>
    <t>スパン別変状展開図</t>
    <rPh sb="3" eb="4">
      <t>ベツ</t>
    </rPh>
    <rPh sb="4" eb="5">
      <t>ヘン</t>
    </rPh>
    <rPh sb="5" eb="6">
      <t>ジョウ</t>
    </rPh>
    <rPh sb="6" eb="9">
      <t>テンカイズ</t>
    </rPh>
    <phoneticPr fontId="12"/>
  </si>
  <si>
    <t>対策区分毎の
変状の有無</t>
    <rPh sb="0" eb="2">
      <t>タイサク</t>
    </rPh>
    <rPh sb="2" eb="4">
      <t>クブン</t>
    </rPh>
    <rPh sb="4" eb="5">
      <t>ゴト</t>
    </rPh>
    <rPh sb="7" eb="9">
      <t>ヘンジョウ</t>
    </rPh>
    <rPh sb="10" eb="12">
      <t>ウム</t>
    </rPh>
    <phoneticPr fontId="12"/>
  </si>
  <si>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2"/>
  </si>
  <si>
    <r>
      <t>備考</t>
    </r>
    <r>
      <rPr>
        <vertAlign val="superscript"/>
        <sz val="9"/>
        <rFont val="HGSｺﾞｼｯｸM"/>
        <family val="3"/>
        <charset val="128"/>
      </rPr>
      <t>注2</t>
    </r>
    <rPh sb="0" eb="2">
      <t>ビコウ</t>
    </rPh>
    <rPh sb="2" eb="3">
      <t>チュウ</t>
    </rPh>
    <phoneticPr fontId="12"/>
  </si>
  <si>
    <r>
      <t>外力</t>
    </r>
    <r>
      <rPr>
        <vertAlign val="superscript"/>
        <sz val="9"/>
        <rFont val="HGSｺﾞｼｯｸM"/>
        <family val="3"/>
        <charset val="128"/>
      </rPr>
      <t>注1</t>
    </r>
    <rPh sb="0" eb="2">
      <t>ガイリョク</t>
    </rPh>
    <rPh sb="2" eb="3">
      <t>チュウ</t>
    </rPh>
    <phoneticPr fontId="12"/>
  </si>
  <si>
    <r>
      <t>材質劣化</t>
    </r>
    <r>
      <rPr>
        <vertAlign val="superscript"/>
        <sz val="9"/>
        <rFont val="HGSｺﾞｼｯｸM"/>
        <family val="3"/>
        <charset val="128"/>
      </rPr>
      <t>注1</t>
    </r>
    <rPh sb="0" eb="2">
      <t>ザイシツ</t>
    </rPh>
    <rPh sb="2" eb="4">
      <t>レッカ</t>
    </rPh>
    <rPh sb="4" eb="5">
      <t>チュウ</t>
    </rPh>
    <phoneticPr fontId="12"/>
  </si>
  <si>
    <r>
      <t>漏水</t>
    </r>
    <r>
      <rPr>
        <vertAlign val="superscript"/>
        <sz val="9"/>
        <rFont val="HGSｺﾞｼｯｸM"/>
        <family val="3"/>
        <charset val="128"/>
      </rPr>
      <t>注1</t>
    </r>
    <rPh sb="0" eb="2">
      <t>ロウスイ</t>
    </rPh>
    <rPh sb="2" eb="3">
      <t>チュウ</t>
    </rPh>
    <phoneticPr fontId="12"/>
  </si>
  <si>
    <t>Ⅱa</t>
    <phoneticPr fontId="12"/>
  </si>
  <si>
    <t>Ⅱb</t>
    <phoneticPr fontId="12"/>
  </si>
  <si>
    <t>所見</t>
    <rPh sb="0" eb="2">
      <t>ショケン</t>
    </rPh>
    <phoneticPr fontId="12"/>
  </si>
  <si>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2"/>
  </si>
  <si>
    <t>注2：応急措置を実施した場合は、その詳細を備考に記載すること。</t>
    <phoneticPr fontId="13"/>
  </si>
  <si>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3"/>
  </si>
  <si>
    <t>（以下、印刷不要）</t>
    <rPh sb="1" eb="3">
      <t>イカ</t>
    </rPh>
    <rPh sb="4" eb="6">
      <t>インサツ</t>
    </rPh>
    <rPh sb="6" eb="8">
      <t>フヨウ</t>
    </rPh>
    <phoneticPr fontId="12"/>
  </si>
  <si>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2"/>
  </si>
  <si>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2"/>
  </si>
  <si>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2"/>
  </si>
  <si>
    <t>※4：本様式は覆工スパン毎に作成すること。</t>
    <rPh sb="3" eb="4">
      <t>ホン</t>
    </rPh>
    <rPh sb="4" eb="6">
      <t>ヨウシキ</t>
    </rPh>
    <rPh sb="7" eb="9">
      <t>フッコウ</t>
    </rPh>
    <rPh sb="12" eb="13">
      <t>ゴト</t>
    </rPh>
    <rPh sb="14" eb="16">
      <t>サクセイ</t>
    </rPh>
    <phoneticPr fontId="12"/>
  </si>
  <si>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2"/>
  </si>
  <si>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2"/>
  </si>
  <si>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2"/>
  </si>
  <si>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8"/>
  </si>
  <si>
    <t>不可能な理由</t>
    <rPh sb="0" eb="3">
      <t>フカノウ</t>
    </rPh>
    <rPh sb="4" eb="6">
      <t>リユウ</t>
    </rPh>
    <phoneticPr fontId="8"/>
  </si>
  <si>
    <t>対応策</t>
    <rPh sb="0" eb="3">
      <t>タイオウサク</t>
    </rPh>
    <phoneticPr fontId="8"/>
  </si>
  <si>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8"/>
  </si>
  <si>
    <t>※　数が多い場合は、適時、表の行を増やすこと。</t>
    <phoneticPr fontId="13"/>
  </si>
  <si>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3"/>
  </si>
  <si>
    <t xml:space="preserve"> </t>
    <phoneticPr fontId="23"/>
  </si>
  <si>
    <t>【覆工スパン毎の変状数,  変状規模】</t>
    <phoneticPr fontId="23"/>
  </si>
  <si>
    <r>
      <t>対策区分の判定</t>
    </r>
    <r>
      <rPr>
        <vertAlign val="superscript"/>
        <sz val="9"/>
        <rFont val="HGSｺﾞｼｯｸM"/>
        <family val="3"/>
        <charset val="128"/>
      </rPr>
      <t>注1</t>
    </r>
    <rPh sb="0" eb="2">
      <t>タイサク</t>
    </rPh>
    <rPh sb="2" eb="4">
      <t>クブン</t>
    </rPh>
    <rPh sb="5" eb="7">
      <t>ハンテイ</t>
    </rPh>
    <rPh sb="7" eb="8">
      <t>チュウ</t>
    </rPh>
    <phoneticPr fontId="23"/>
  </si>
  <si>
    <t>計</t>
    <rPh sb="0" eb="1">
      <t>ケイ</t>
    </rPh>
    <phoneticPr fontId="23"/>
  </si>
  <si>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3"/>
  </si>
  <si>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3"/>
  </si>
  <si>
    <t>※１：本様式は様式D‐3の集計結果を掲載すること。</t>
    <rPh sb="3" eb="4">
      <t>ホン</t>
    </rPh>
    <rPh sb="4" eb="6">
      <t>ヨウシキ</t>
    </rPh>
    <rPh sb="7" eb="9">
      <t>ヨウシキ</t>
    </rPh>
    <rPh sb="13" eb="15">
      <t>シュウケイ</t>
    </rPh>
    <rPh sb="15" eb="17">
      <t>ケッカ</t>
    </rPh>
    <rPh sb="18" eb="20">
      <t>ケイサイ</t>
    </rPh>
    <phoneticPr fontId="2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</si>
  <si>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3"/>
  </si>
  <si>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3"/>
  </si>
  <si>
    <t>道路トンネルの健全性の診断の区分の所見</t>
    <rPh sb="0" eb="2">
      <t>ドウロ</t>
    </rPh>
    <rPh sb="7" eb="10">
      <t>ケンゼンセイ</t>
    </rPh>
    <rPh sb="11" eb="13">
      <t>シンダン</t>
    </rPh>
    <rPh sb="14" eb="16">
      <t>クブン</t>
    </rPh>
    <rPh sb="17" eb="19">
      <t>ショケン</t>
    </rPh>
    <phoneticPr fontId="13"/>
  </si>
  <si>
    <t>様式A～B</t>
    <rPh sb="0" eb="2">
      <t>ヨウシキ</t>
    </rPh>
    <phoneticPr fontId="13"/>
  </si>
  <si>
    <t>トンネルの分類</t>
    <rPh sb="5" eb="7">
      <t>ブンルイ</t>
    </rPh>
    <phoneticPr fontId="13"/>
  </si>
  <si>
    <t>トンネル工法</t>
  </si>
  <si>
    <t>自専道or一般道</t>
  </si>
  <si>
    <t>緊急輸送路</t>
  </si>
  <si>
    <t>代替路</t>
  </si>
  <si>
    <t>陸上トンネル（掘進工法）</t>
    <rPh sb="0" eb="2">
      <t>リクジョウ</t>
    </rPh>
    <rPh sb="7" eb="9">
      <t>クッシン</t>
    </rPh>
    <rPh sb="9" eb="11">
      <t>コウホウ</t>
    </rPh>
    <phoneticPr fontId="13"/>
  </si>
  <si>
    <t>山岳トンネル工法（NATM）</t>
    <rPh sb="0" eb="2">
      <t>サンガク</t>
    </rPh>
    <rPh sb="6" eb="8">
      <t>コウホウ</t>
    </rPh>
    <phoneticPr fontId="13"/>
  </si>
  <si>
    <t>自専道</t>
    <phoneticPr fontId="13"/>
  </si>
  <si>
    <t>一次</t>
    <rPh sb="0" eb="2">
      <t>イチジ</t>
    </rPh>
    <phoneticPr fontId="13"/>
  </si>
  <si>
    <t>有</t>
    <rPh sb="0" eb="1">
      <t>アリ</t>
    </rPh>
    <phoneticPr fontId="13"/>
  </si>
  <si>
    <t>陸上トンネル（開削工法）</t>
    <rPh sb="0" eb="2">
      <t>リクジョウ</t>
    </rPh>
    <rPh sb="7" eb="9">
      <t>カイサク</t>
    </rPh>
    <rPh sb="9" eb="11">
      <t>コウホウ</t>
    </rPh>
    <phoneticPr fontId="13"/>
  </si>
  <si>
    <t>矢板工法</t>
    <rPh sb="0" eb="2">
      <t>ヤイタ</t>
    </rPh>
    <rPh sb="2" eb="4">
      <t>コウホウ</t>
    </rPh>
    <phoneticPr fontId="13"/>
  </si>
  <si>
    <t>一般道</t>
    <phoneticPr fontId="13"/>
  </si>
  <si>
    <t>二次</t>
    <rPh sb="0" eb="2">
      <t>ニジ</t>
    </rPh>
    <phoneticPr fontId="13"/>
  </si>
  <si>
    <t>無</t>
    <rPh sb="0" eb="1">
      <t>ナシ</t>
    </rPh>
    <phoneticPr fontId="13"/>
  </si>
  <si>
    <t>陸上トンネル（その他）</t>
    <rPh sb="0" eb="2">
      <t>リクジョウ</t>
    </rPh>
    <rPh sb="9" eb="10">
      <t>タ</t>
    </rPh>
    <phoneticPr fontId="13"/>
  </si>
  <si>
    <t>開削工法</t>
    <rPh sb="0" eb="2">
      <t>カイサク</t>
    </rPh>
    <rPh sb="2" eb="4">
      <t>コウホウ</t>
    </rPh>
    <phoneticPr fontId="13"/>
  </si>
  <si>
    <t>三次</t>
    <rPh sb="0" eb="2">
      <t>サンジ</t>
    </rPh>
    <phoneticPr fontId="13"/>
  </si>
  <si>
    <t>水底トンネル（掘進工法）</t>
    <rPh sb="0" eb="2">
      <t>スイテイ</t>
    </rPh>
    <rPh sb="7" eb="9">
      <t>クッシン</t>
    </rPh>
    <rPh sb="9" eb="11">
      <t>コウホウ</t>
    </rPh>
    <phoneticPr fontId="13"/>
  </si>
  <si>
    <t>シールド工法</t>
    <rPh sb="4" eb="6">
      <t>コウホウ</t>
    </rPh>
    <phoneticPr fontId="13"/>
  </si>
  <si>
    <t>市町村指定</t>
    <rPh sb="0" eb="5">
      <t>シチョウソンシテイ</t>
    </rPh>
    <phoneticPr fontId="13"/>
  </si>
  <si>
    <t>水底トンネル（沈埋工法）</t>
    <rPh sb="0" eb="2">
      <t>スイテイ</t>
    </rPh>
    <rPh sb="7" eb="9">
      <t>チンマイ</t>
    </rPh>
    <rPh sb="9" eb="11">
      <t>コウホウ</t>
    </rPh>
    <phoneticPr fontId="13"/>
  </si>
  <si>
    <t>その他</t>
    <rPh sb="2" eb="3">
      <t>タ</t>
    </rPh>
    <phoneticPr fontId="13"/>
  </si>
  <si>
    <t>指定なし</t>
    <rPh sb="0" eb="2">
      <t>シテイ</t>
    </rPh>
    <phoneticPr fontId="13"/>
  </si>
  <si>
    <t>水底トンネル（開削工法）</t>
    <rPh sb="0" eb="2">
      <t>スイテイ</t>
    </rPh>
    <rPh sb="7" eb="9">
      <t>カイサク</t>
    </rPh>
    <rPh sb="9" eb="11">
      <t>コウホウ</t>
    </rPh>
    <phoneticPr fontId="13"/>
  </si>
  <si>
    <t>不明</t>
    <rPh sb="0" eb="2">
      <t>フメイ</t>
    </rPh>
    <phoneticPr fontId="13"/>
  </si>
  <si>
    <t>水底トンネル（その他）</t>
    <rPh sb="0" eb="2">
      <t>スイテイ</t>
    </rPh>
    <rPh sb="9" eb="10">
      <t>タ</t>
    </rPh>
    <phoneticPr fontId="13"/>
  </si>
  <si>
    <t>様式C-1-1(本体工)、C-2、D-1-1、D-3</t>
    <rPh sb="0" eb="2">
      <t>ヨウシキ</t>
    </rPh>
    <rPh sb="8" eb="11">
      <t>ホンタイコウ</t>
    </rPh>
    <phoneticPr fontId="13"/>
  </si>
  <si>
    <t>対象箇所</t>
    <rPh sb="0" eb="2">
      <t>タイショウ</t>
    </rPh>
    <rPh sb="2" eb="4">
      <t>カショ</t>
    </rPh>
    <phoneticPr fontId="13"/>
  </si>
  <si>
    <t>部位区分</t>
  </si>
  <si>
    <t>変状区分</t>
  </si>
  <si>
    <t>変状種類</t>
  </si>
  <si>
    <t>対策区分</t>
  </si>
  <si>
    <t>健全性</t>
  </si>
  <si>
    <t>調査の要否</t>
  </si>
  <si>
    <t>措置の要否</t>
  </si>
  <si>
    <t>実施有無</t>
  </si>
  <si>
    <t>覆工</t>
    <rPh sb="0" eb="2">
      <t>フッコウ</t>
    </rPh>
    <phoneticPr fontId="13"/>
  </si>
  <si>
    <t>アーチ（右側）</t>
    <rPh sb="4" eb="6">
      <t>ミギガワ</t>
    </rPh>
    <phoneticPr fontId="13"/>
  </si>
  <si>
    <t>外力</t>
    <rPh sb="0" eb="2">
      <t>ガイリョク</t>
    </rPh>
    <phoneticPr fontId="13"/>
  </si>
  <si>
    <t>圧ざ、ひび割れ</t>
  </si>
  <si>
    <t>Ⅰ</t>
    <phoneticPr fontId="13"/>
  </si>
  <si>
    <t>要</t>
    <rPh sb="0" eb="1">
      <t>ヨウ</t>
    </rPh>
    <phoneticPr fontId="13"/>
  </si>
  <si>
    <t>要監視</t>
    <rPh sb="0" eb="1">
      <t>ヨウ</t>
    </rPh>
    <rPh sb="1" eb="3">
      <t>カンシ</t>
    </rPh>
    <phoneticPr fontId="13"/>
  </si>
  <si>
    <t>未</t>
    <rPh sb="0" eb="1">
      <t>ミ</t>
    </rPh>
    <phoneticPr fontId="13"/>
  </si>
  <si>
    <t>坑門</t>
    <rPh sb="0" eb="2">
      <t>コウモン</t>
    </rPh>
    <phoneticPr fontId="13"/>
  </si>
  <si>
    <t>アーチ（左側）</t>
    <rPh sb="4" eb="5">
      <t>ヒダリ</t>
    </rPh>
    <rPh sb="5" eb="6">
      <t>ガワ</t>
    </rPh>
    <phoneticPr fontId="13"/>
  </si>
  <si>
    <t>材質劣化</t>
    <rPh sb="0" eb="4">
      <t>ザイシツレッカ</t>
    </rPh>
    <phoneticPr fontId="13"/>
  </si>
  <si>
    <t>うき・はく離</t>
  </si>
  <si>
    <t>Ⅱa</t>
    <phoneticPr fontId="13"/>
  </si>
  <si>
    <t>Ⅱ</t>
    <phoneticPr fontId="13"/>
  </si>
  <si>
    <t>否</t>
    <rPh sb="0" eb="1">
      <t>ヒ</t>
    </rPh>
    <phoneticPr fontId="13"/>
  </si>
  <si>
    <t>要対策</t>
    <rPh sb="0" eb="1">
      <t>ヨウ</t>
    </rPh>
    <rPh sb="1" eb="3">
      <t>タイサク</t>
    </rPh>
    <phoneticPr fontId="13"/>
  </si>
  <si>
    <t>済</t>
    <rPh sb="0" eb="1">
      <t>スミ</t>
    </rPh>
    <phoneticPr fontId="13"/>
  </si>
  <si>
    <t>内装板</t>
    <rPh sb="0" eb="2">
      <t>ナイソウ</t>
    </rPh>
    <rPh sb="2" eb="3">
      <t>イタ</t>
    </rPh>
    <phoneticPr fontId="13"/>
  </si>
  <si>
    <t>アーチ（天端）</t>
    <rPh sb="4" eb="5">
      <t>テン</t>
    </rPh>
    <rPh sb="5" eb="6">
      <t>タン</t>
    </rPh>
    <phoneticPr fontId="13"/>
  </si>
  <si>
    <t>漏水</t>
    <rPh sb="0" eb="2">
      <t>ロウスイ</t>
    </rPh>
    <phoneticPr fontId="13"/>
  </si>
  <si>
    <t>鋼材腐食</t>
  </si>
  <si>
    <t>Ⅱb</t>
    <phoneticPr fontId="13"/>
  </si>
  <si>
    <t>Ⅲ</t>
    <phoneticPr fontId="13"/>
  </si>
  <si>
    <t>継続</t>
    <rPh sb="0" eb="2">
      <t>ケイゾク</t>
    </rPh>
    <phoneticPr fontId="13"/>
  </si>
  <si>
    <t>天井板</t>
    <rPh sb="0" eb="2">
      <t>テンジョウ</t>
    </rPh>
    <rPh sb="2" eb="3">
      <t>バン</t>
    </rPh>
    <phoneticPr fontId="13"/>
  </si>
  <si>
    <t>アーチ（全周）</t>
    <rPh sb="4" eb="6">
      <t>ゼンシュウ</t>
    </rPh>
    <phoneticPr fontId="13"/>
  </si>
  <si>
    <t>変形・移動</t>
  </si>
  <si>
    <t>Ⅳ</t>
    <phoneticPr fontId="13"/>
  </si>
  <si>
    <t>路面</t>
    <rPh sb="0" eb="2">
      <t>ロメン</t>
    </rPh>
    <phoneticPr fontId="13"/>
  </si>
  <si>
    <t>側壁（右側）</t>
    <rPh sb="0" eb="2">
      <t>ソクヘキ</t>
    </rPh>
    <rPh sb="3" eb="5">
      <t>ミギガワ</t>
    </rPh>
    <phoneticPr fontId="13"/>
  </si>
  <si>
    <t>沈下</t>
  </si>
  <si>
    <t>－</t>
    <phoneticPr fontId="13"/>
  </si>
  <si>
    <t>側壁（左側）</t>
    <rPh sb="0" eb="2">
      <t>ソクヘキ</t>
    </rPh>
    <rPh sb="3" eb="5">
      <t>ヒダリガワ</t>
    </rPh>
    <phoneticPr fontId="13"/>
  </si>
  <si>
    <t>隆起</t>
  </si>
  <si>
    <t>横断目地（右側）</t>
    <rPh sb="0" eb="2">
      <t>オウダン</t>
    </rPh>
    <rPh sb="2" eb="4">
      <t>メジ</t>
    </rPh>
    <rPh sb="5" eb="7">
      <t>ミギガワ</t>
    </rPh>
    <phoneticPr fontId="13"/>
  </si>
  <si>
    <t>巻厚の不足または減少、背面空洞</t>
  </si>
  <si>
    <t>横断目地（左側）</t>
    <rPh sb="0" eb="2">
      <t>オウダン</t>
    </rPh>
    <rPh sb="2" eb="4">
      <t>メジ</t>
    </rPh>
    <rPh sb="5" eb="7">
      <t>ヒダリガワ</t>
    </rPh>
    <phoneticPr fontId="13"/>
  </si>
  <si>
    <t>補修・補強材の破損</t>
  </si>
  <si>
    <t>横断目地（天端）</t>
    <rPh sb="0" eb="2">
      <t>オウダン</t>
    </rPh>
    <rPh sb="2" eb="4">
      <t>メジ</t>
    </rPh>
    <rPh sb="5" eb="6">
      <t>テン</t>
    </rPh>
    <rPh sb="6" eb="7">
      <t>タン</t>
    </rPh>
    <phoneticPr fontId="13"/>
  </si>
  <si>
    <t>漏水</t>
  </si>
  <si>
    <t>横断目地（全周）</t>
    <rPh sb="0" eb="2">
      <t>オウダン</t>
    </rPh>
    <rPh sb="2" eb="4">
      <t>メジ</t>
    </rPh>
    <rPh sb="5" eb="7">
      <t>ゼンシュウ</t>
    </rPh>
    <phoneticPr fontId="13"/>
  </si>
  <si>
    <t>滞水</t>
  </si>
  <si>
    <t>水平打ち継ぎ目（右側）</t>
    <rPh sb="0" eb="2">
      <t>スイヘイ</t>
    </rPh>
    <rPh sb="2" eb="3">
      <t>ウ</t>
    </rPh>
    <rPh sb="4" eb="5">
      <t>ツ</t>
    </rPh>
    <rPh sb="6" eb="7">
      <t>メ</t>
    </rPh>
    <rPh sb="8" eb="10">
      <t>ミギガワ</t>
    </rPh>
    <phoneticPr fontId="13"/>
  </si>
  <si>
    <t>土砂流出</t>
  </si>
  <si>
    <t>水平打ち継ぎ目（左側）</t>
    <rPh sb="0" eb="2">
      <t>スイヘイ</t>
    </rPh>
    <rPh sb="2" eb="3">
      <t>ウ</t>
    </rPh>
    <rPh sb="4" eb="5">
      <t>ツ</t>
    </rPh>
    <rPh sb="6" eb="7">
      <t>メ</t>
    </rPh>
    <rPh sb="8" eb="10">
      <t>ヒダリガワ</t>
    </rPh>
    <phoneticPr fontId="13"/>
  </si>
  <si>
    <t>その他</t>
  </si>
  <si>
    <t>面壁・妻壁等</t>
    <rPh sb="0" eb="2">
      <t>メンペキ</t>
    </rPh>
    <rPh sb="3" eb="4">
      <t>ツマ</t>
    </rPh>
    <rPh sb="4" eb="5">
      <t>カベ</t>
    </rPh>
    <rPh sb="5" eb="6">
      <t>トウ</t>
    </rPh>
    <phoneticPr fontId="13"/>
  </si>
  <si>
    <t>側壁</t>
    <rPh sb="0" eb="2">
      <t>ソクヘキ</t>
    </rPh>
    <phoneticPr fontId="13"/>
  </si>
  <si>
    <t>車道側</t>
    <rPh sb="0" eb="2">
      <t>シャドウ</t>
    </rPh>
    <rPh sb="2" eb="3">
      <t>ガワ</t>
    </rPh>
    <phoneticPr fontId="13"/>
  </si>
  <si>
    <t>ダクト側</t>
    <rPh sb="3" eb="4">
      <t>ガワ</t>
    </rPh>
    <phoneticPr fontId="13"/>
  </si>
  <si>
    <t>車道</t>
    <rPh sb="0" eb="2">
      <t>シャドウ</t>
    </rPh>
    <phoneticPr fontId="13"/>
  </si>
  <si>
    <t>歩道</t>
    <rPh sb="0" eb="2">
      <t>ホドウ</t>
    </rPh>
    <phoneticPr fontId="13"/>
  </si>
  <si>
    <t>監査歩路</t>
    <rPh sb="0" eb="2">
      <t>カンサ</t>
    </rPh>
    <rPh sb="2" eb="3">
      <t>ホ</t>
    </rPh>
    <rPh sb="3" eb="4">
      <t>ロ</t>
    </rPh>
    <phoneticPr fontId="13"/>
  </si>
  <si>
    <t>側溝</t>
    <rPh sb="0" eb="2">
      <t>ソッコウ</t>
    </rPh>
    <phoneticPr fontId="13"/>
  </si>
  <si>
    <t>様式C-1-2（附属物）、D-1-2</t>
    <rPh sb="0" eb="2">
      <t>ヨウシキ</t>
    </rPh>
    <rPh sb="8" eb="10">
      <t>フゾク</t>
    </rPh>
    <rPh sb="10" eb="11">
      <t>ブツ</t>
    </rPh>
    <phoneticPr fontId="13"/>
  </si>
  <si>
    <t>施設の内訳</t>
    <rPh sb="0" eb="2">
      <t>シセツ</t>
    </rPh>
    <rPh sb="3" eb="5">
      <t>ウチワケ</t>
    </rPh>
    <phoneticPr fontId="13"/>
  </si>
  <si>
    <t>部位区分</t>
    <rPh sb="0" eb="2">
      <t>ブイ</t>
    </rPh>
    <rPh sb="2" eb="4">
      <t>クブン</t>
    </rPh>
    <phoneticPr fontId="13"/>
  </si>
  <si>
    <t>異常の種類</t>
    <rPh sb="0" eb="2">
      <t>イジョウ</t>
    </rPh>
    <rPh sb="3" eb="5">
      <t>シュルイ</t>
    </rPh>
    <phoneticPr fontId="13"/>
  </si>
  <si>
    <t xml:space="preserve">異常判定区分 </t>
    <rPh sb="0" eb="2">
      <t>イジョウ</t>
    </rPh>
    <rPh sb="2" eb="4">
      <t>ハンテイ</t>
    </rPh>
    <rPh sb="4" eb="6">
      <t>クブン</t>
    </rPh>
    <phoneticPr fontId="13"/>
  </si>
  <si>
    <t>実施有無</t>
    <rPh sb="0" eb="2">
      <t>ジッシ</t>
    </rPh>
    <rPh sb="2" eb="4">
      <t>ウム</t>
    </rPh>
    <phoneticPr fontId="13"/>
  </si>
  <si>
    <t>照明施設</t>
    <rPh sb="0" eb="2">
      <t>ショウメイ</t>
    </rPh>
    <rPh sb="2" eb="4">
      <t>シセツ</t>
    </rPh>
    <phoneticPr fontId="13"/>
  </si>
  <si>
    <t>灯具</t>
    <rPh sb="0" eb="2">
      <t>トウグ</t>
    </rPh>
    <phoneticPr fontId="13"/>
  </si>
  <si>
    <t>附属物本体</t>
    <rPh sb="0" eb="2">
      <t>フゾク</t>
    </rPh>
    <rPh sb="2" eb="3">
      <t>ブツ</t>
    </rPh>
    <rPh sb="3" eb="5">
      <t>ホンタイ</t>
    </rPh>
    <phoneticPr fontId="13"/>
  </si>
  <si>
    <t>破断</t>
  </si>
  <si>
    <t>○</t>
    <phoneticPr fontId="13"/>
  </si>
  <si>
    <t>換気施設</t>
    <rPh sb="0" eb="2">
      <t>カンキ</t>
    </rPh>
    <rPh sb="2" eb="4">
      <t>シセツ</t>
    </rPh>
    <phoneticPr fontId="13"/>
  </si>
  <si>
    <t>ケーブル本体</t>
    <rPh sb="4" eb="6">
      <t>ホンタイ</t>
    </rPh>
    <phoneticPr fontId="13"/>
  </si>
  <si>
    <t>取付部材</t>
    <rPh sb="0" eb="1">
      <t>ト</t>
    </rPh>
    <rPh sb="1" eb="2">
      <t>ツ</t>
    </rPh>
    <rPh sb="2" eb="4">
      <t>ブザイ</t>
    </rPh>
    <phoneticPr fontId="13"/>
  </si>
  <si>
    <t>緩み、脱落</t>
  </si>
  <si>
    <t>×</t>
    <phoneticPr fontId="13"/>
  </si>
  <si>
    <t>非常用施設</t>
    <rPh sb="0" eb="3">
      <t>ヒジョウヨウ</t>
    </rPh>
    <rPh sb="3" eb="5">
      <t>シセツ</t>
    </rPh>
    <phoneticPr fontId="13"/>
  </si>
  <si>
    <t>ケーブル本体以外</t>
    <rPh sb="4" eb="6">
      <t>ホンタイ</t>
    </rPh>
    <rPh sb="6" eb="8">
      <t>イガイ</t>
    </rPh>
    <phoneticPr fontId="13"/>
  </si>
  <si>
    <t>ボルト・ナット，アンカー類</t>
    <phoneticPr fontId="13"/>
  </si>
  <si>
    <t>亀裂</t>
  </si>
  <si>
    <t>その他施設</t>
    <rPh sb="2" eb="3">
      <t>タ</t>
    </rPh>
    <rPh sb="3" eb="5">
      <t>シセツ</t>
    </rPh>
    <phoneticPr fontId="13"/>
  </si>
  <si>
    <t>腐食</t>
  </si>
  <si>
    <t>ジェットファン</t>
    <phoneticPr fontId="13"/>
  </si>
  <si>
    <t>変形，欠損</t>
  </si>
  <si>
    <t>VI計</t>
    <rPh sb="2" eb="3">
      <t>ケイ</t>
    </rPh>
    <phoneticPr fontId="13"/>
  </si>
  <si>
    <t>がたつき</t>
  </si>
  <si>
    <t>CO計</t>
    <rPh sb="2" eb="3">
      <t>ケイ</t>
    </rPh>
    <phoneticPr fontId="13"/>
  </si>
  <si>
    <t>風向風速計</t>
    <rPh sb="0" eb="2">
      <t>フウコウ</t>
    </rPh>
    <rPh sb="2" eb="5">
      <t>フウソクケイ</t>
    </rPh>
    <phoneticPr fontId="13"/>
  </si>
  <si>
    <t>点 滅 灯</t>
    <phoneticPr fontId="13"/>
  </si>
  <si>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</si>
  <si>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</si>
  <si>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</si>
  <si>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</si>
  <si>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</si>
  <si>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</si>
  <si>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3"/>
  </si>
  <si>
    <t>　様式B(1)　様式B(2)　様式B(3)</t>
    <phoneticPr fontId="13"/>
  </si>
  <si>
    <t>　様式B_001　様式B_002　様式B_003</t>
    <phoneticPr fontId="13"/>
  </si>
  <si>
    <t>　様式B_P001　様式B_P002　様式B_P003</t>
    <phoneticPr fontId="13"/>
  </si>
  <si>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3"/>
  </si>
  <si>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3"/>
  </si>
  <si>
    <t>※緯度・経度については、十進緯度経度小数第５位で記入すること。</t>
    <phoneticPr fontId="8"/>
  </si>
  <si>
    <t>定期点検結果</t>
  </si>
  <si>
    <t>■トンネル台帳  トンネル諸元、非常用施設諸元　【様式A-1】</t>
  </si>
  <si>
    <t>施設ID</t>
  </si>
  <si>
    <t>フリガナ</t>
  </si>
  <si>
    <t>路線名</t>
  </si>
  <si>
    <t>管理者名</t>
  </si>
  <si>
    <t>柳井土木建築事務所</t>
  </si>
  <si>
    <t>二次</t>
  </si>
  <si>
    <t>名　称</t>
  </si>
  <si>
    <t>有</t>
  </si>
  <si>
    <t>所在地</t>
  </si>
  <si>
    <t>自</t>
  </si>
  <si>
    <t>作成者</t>
  </si>
  <si>
    <t>株式会社 長大
鷲尾 寛</t>
  </si>
  <si>
    <t>作成年月日</t>
  </si>
  <si>
    <t>トンネル延長</t>
  </si>
  <si>
    <t>L=</t>
  </si>
  <si>
    <t>ｍ</t>
  </si>
  <si>
    <t>至</t>
  </si>
  <si>
    <t>ﾄﾝﾈﾙの分類</t>
  </si>
  <si>
    <t>陸上トンネル（掘進工法）</t>
  </si>
  <si>
    <t>起点</t>
  </si>
  <si>
    <t>緯度</t>
  </si>
  <si>
    <t>完成年月日</t>
  </si>
  <si>
    <t>舗装</t>
  </si>
  <si>
    <t>種　別</t>
  </si>
  <si>
    <t>コンクリート系</t>
  </si>
  <si>
    <t>トンネル非常用施設</t>
  </si>
  <si>
    <t>施設の内訳</t>
  </si>
  <si>
    <t>種別・方式</t>
  </si>
  <si>
    <t>型式</t>
  </si>
  <si>
    <t>個数</t>
  </si>
  <si>
    <t>更新年度</t>
  </si>
  <si>
    <t>経度</t>
  </si>
  <si>
    <t>供用年月日</t>
  </si>
  <si>
    <t>厚　さ</t>
  </si>
  <si>
    <t>終点</t>
  </si>
  <si>
    <t>トンネル等級</t>
  </si>
  <si>
    <t>面　積</t>
  </si>
  <si>
    <t>内装種類</t>
  </si>
  <si>
    <t>更新年次</t>
  </si>
  <si>
    <t>一般有料区分</t>
  </si>
  <si>
    <t>一般</t>
  </si>
  <si>
    <t>天井板種類</t>
  </si>
  <si>
    <t>排水</t>
  </si>
  <si>
    <t>土かぶり</t>
  </si>
  <si>
    <t>坑門</t>
  </si>
  <si>
    <t>形式</t>
  </si>
  <si>
    <t>内空断面積</t>
  </si>
  <si>
    <t>延長</t>
  </si>
  <si>
    <t>施設</t>
  </si>
  <si>
    <t>交 通 量</t>
  </si>
  <si>
    <t>道路附属物等</t>
  </si>
  <si>
    <t>照明</t>
  </si>
  <si>
    <t>道 路 幅</t>
  </si>
  <si>
    <t>換気</t>
  </si>
  <si>
    <t>自然換気</t>
  </si>
  <si>
    <t>幅　員</t>
  </si>
  <si>
    <t>車 道 幅</t>
  </si>
  <si>
    <t>竣工巻厚</t>
  </si>
  <si>
    <t>アーチ</t>
  </si>
  <si>
    <t>cm</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</si>
  <si>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</si>
  <si>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</si>
  <si>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</si>
  <si>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</si>
  <si>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</si>
  <si>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</si>
  <si>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</si>
  <si>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</si>
  <si>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</si>
  <si>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</si>
  <si>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</si>
  <si>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</si>
  <si>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</si>
  <si>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</si>
  <si>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</si>
  <si>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</si>
  <si>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</si>
  <si>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</si>
  <si>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</si>
  <si>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</si>
  <si>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</si>
  <si>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</si>
  <si>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</si>
  <si>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</si>
  <si>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山岳トンネル工法（NATM）</t>
  </si>
  <si>
    <t>方向転換所</t>
  </si>
  <si>
    <t>PS</t>
  </si>
  <si>
    <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</si>
  <si>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</si>
  <si>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</si>
  <si>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</si>
  <si>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</si>
  <si>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</si>
  <si>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</si>
  <si>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</si>
  <si>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</si>
  <si>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</si>
  <si>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</si>
  <si>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</si>
  <si>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</si>
  <si>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</si>
  <si>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</si>
  <si>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</si>
  <si>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</si>
  <si>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</si>
  <si>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</si>
  <si>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</si>
  <si>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</si>
  <si>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</si>
  <si>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</si>
  <si>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</si>
  <si>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</si>
  <si>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</si>
  <si>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</si>
  <si>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</si>
  <si>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</si>
  <si>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</si>
  <si>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PE</t>
  </si>
  <si>
    <t>33.89466,132.12735</t>
  </si>
  <si>
    <t>ｱﾂｷﾄﾝﾈﾙ</t>
  </si>
  <si>
    <t>主要地方道　柳井上関線</t>
  </si>
  <si>
    <t>阿月トンネル</t>
  </si>
  <si>
    <t>山口県柳井市阿月</t>
  </si>
  <si>
    <t>1992年</t>
  </si>
  <si>
    <t>面壁型</t>
  </si>
  <si>
    <t>NT灯</t>
  </si>
  <si>
    <t>名  称</t>
  </si>
  <si>
    <t>トンネル本体工</t>
  </si>
  <si>
    <t>■定期点検記録様式　トンネル変状・異常箇所写真位置図　【様式B】</t>
  </si>
  <si>
    <t>定期点検年月日</t>
  </si>
  <si>
    <t>アツキトンネル</t>
  </si>
  <si>
    <t>定期点検実施者</t>
  </si>
  <si>
    <t>株式会社 長大</t>
  </si>
  <si>
    <t>鷲尾 寛</t>
  </si>
  <si>
    <t>山口県柳井市阿月地先</t>
  </si>
  <si>
    <t>自専道
or
一般道</t>
  </si>
  <si>
    <t>一般道</t>
  </si>
  <si>
    <t>建設年度</t>
  </si>
  <si>
    <t>幅員</t>
  </si>
  <si>
    <t>トンネル毎
の健全性の
診断の区分</t>
  </si>
  <si>
    <t>Ⅱ</t>
  </si>
  <si>
    <t>変状・異常
箇所数合計</t>
  </si>
  <si>
    <t>材質劣化</t>
  </si>
  <si>
    <t>Ⅲ</t>
  </si>
  <si>
    <t>Ⅳ</t>
  </si>
  <si>
    <t>附属物等
の取付状態</t>
  </si>
  <si>
    <t>◯
（応急措置後)</t>
  </si>
  <si>
    <t>✕</t>
  </si>
  <si>
    <t>外力</t>
  </si>
  <si>
    <t>面壁・妻壁等</t>
  </si>
  <si>
    <t>0.06m2</t>
  </si>
  <si>
    <t>Ⅱb</t>
  </si>
  <si>
    <t>Ⅱa</t>
  </si>
  <si>
    <t>否</t>
  </si>
  <si>
    <t>要対策</t>
  </si>
  <si>
    <t>継続</t>
  </si>
  <si>
    <t>監視(日常巡視)</t>
  </si>
  <si>
    <t>はく落防止対策工</t>
  </si>
  <si>
    <t>覆工</t>
  </si>
  <si>
    <t>横断目地（全周）</t>
  </si>
  <si>
    <t>－</t>
  </si>
  <si>
    <t>Ⅰ</t>
  </si>
  <si>
    <t>済</t>
  </si>
  <si>
    <t>はく落防止対策工を実施</t>
  </si>
  <si>
    <t>横断目地（左側）</t>
  </si>
  <si>
    <t>0.02m2</t>
  </si>
  <si>
    <t>要監視</t>
  </si>
  <si>
    <t>監視</t>
  </si>
  <si>
    <t>0.01m2</t>
  </si>
  <si>
    <t>アーチ（左側）</t>
  </si>
  <si>
    <t>1.32m2</t>
  </si>
  <si>
    <t>W=0.3～0.4mm</t>
  </si>
  <si>
    <t>アーチ（右側）</t>
  </si>
  <si>
    <t>1.80m2</t>
  </si>
  <si>
    <t>W=0.3mm</t>
  </si>
  <si>
    <t>横断目地（右側）</t>
  </si>
  <si>
    <t>路面</t>
  </si>
  <si>
    <t>車道</t>
  </si>
  <si>
    <t>0.10m2</t>
  </si>
  <si>
    <t>0.07m2</t>
  </si>
  <si>
    <t>ー</t>
  </si>
  <si>
    <t>0.22m2</t>
  </si>
  <si>
    <t>0.93m2</t>
  </si>
  <si>
    <t>0.09m2</t>
  </si>
  <si>
    <t>0.11m2</t>
  </si>
  <si>
    <t>0.03m2</t>
  </si>
  <si>
    <t>1.33m2</t>
  </si>
  <si>
    <t>0.13m2</t>
  </si>
  <si>
    <t>0.45m2</t>
  </si>
  <si>
    <t>0.05m2</t>
  </si>
  <si>
    <t>0.14m2</t>
  </si>
  <si>
    <t>0.04m2</t>
  </si>
  <si>
    <t>0.08m2</t>
  </si>
  <si>
    <t>0.17m2</t>
  </si>
  <si>
    <t>長さ6.30m×幅1.00mm</t>
  </si>
  <si>
    <t>0.12m2</t>
  </si>
  <si>
    <t>側壁（左側）</t>
  </si>
  <si>
    <t>1.60m2</t>
  </si>
  <si>
    <t>5.88m2</t>
  </si>
  <si>
    <t>0.26m2</t>
  </si>
  <si>
    <t>0.18m2</t>
  </si>
  <si>
    <t>0.28m2</t>
  </si>
  <si>
    <t>アーチ（天端）</t>
  </si>
  <si>
    <t>0.15m2</t>
  </si>
  <si>
    <t>0.16m2</t>
  </si>
  <si>
    <t>横断目地（天端）</t>
  </si>
  <si>
    <t>長さ10.30m×幅1.00mm</t>
  </si>
  <si>
    <t>0.19m2</t>
  </si>
  <si>
    <t>長さ6.20m×幅1.10mm</t>
  </si>
  <si>
    <t>0.20m2</t>
  </si>
  <si>
    <t>0.23m2</t>
  </si>
  <si>
    <t>0.25m2</t>
  </si>
  <si>
    <t>長さ10.00m×幅2.00mm</t>
  </si>
  <si>
    <t>長さ7.00m×幅1.00mm</t>
  </si>
  <si>
    <t>長さ5.30m×幅1.00mm</t>
  </si>
  <si>
    <t>長さ6.50m×幅2.00mm</t>
  </si>
  <si>
    <t>0.27m2</t>
  </si>
  <si>
    <t>長さ10.60m×幅2.00mm</t>
  </si>
  <si>
    <t>１箇所</t>
  </si>
  <si>
    <t>ワッシャー再設置を実施</t>
  </si>
  <si>
    <t>アンカー交換を実施</t>
  </si>
  <si>
    <t>5.10m2</t>
  </si>
  <si>
    <t>W=0.5mm</t>
  </si>
  <si>
    <t>0.86m2</t>
  </si>
  <si>
    <t>除草作業を実施</t>
  </si>
  <si>
    <t>写真
番号</t>
  </si>
  <si>
    <t>覆工スパン
番号</t>
  </si>
  <si>
    <t>変状番号</t>
  </si>
  <si>
    <t>変状
部位</t>
  </si>
  <si>
    <t>対象箇所</t>
  </si>
  <si>
    <t>対策
区分</t>
  </si>
  <si>
    <t>応急措置前</t>
  </si>
  <si>
    <t>応急措置後</t>
  </si>
  <si>
    <t>変状の発生範囲及び規模</t>
  </si>
  <si>
    <t>0.06m2(0.40m×0.10m、他)</t>
  </si>
  <si>
    <t>前回変状の発生範囲及び規模</t>
  </si>
  <si>
    <t>0.4ｍ×0.1ｍ,0.2ｍ×0.1ｍ (判定Ⅱb)</t>
  </si>
  <si>
    <t>規模記載なし (判定Ⅰ)</t>
  </si>
  <si>
    <t>対策履歴</t>
  </si>
  <si>
    <t>実施状況（実施日）</t>
  </si>
  <si>
    <t>不明</t>
  </si>
  <si>
    <t>メモ</t>
  </si>
  <si>
    <t xml:space="preserve">面壁にうき。将来的に利用者に影響が及ぶ可能性があるため、重点的な監視及び計画的な対策を必要とする。※打音異常無し </t>
  </si>
  <si>
    <t xml:space="preserve">横断目地部(全周)に補修跡(FRPメッシュ工)。対策箇所に劣化・損傷はみられない。現状で利用者被害がないと判断しⅠ判定とした。 </t>
  </si>
  <si>
    <t>0.02m2(0.20m×0.10m)</t>
  </si>
  <si>
    <t>今回新規変状</t>
  </si>
  <si>
    <t xml:space="preserve">横断目地部(側壁左側)にうき。新たに発生。現状で利用者被害の可能性は低いため、監視にとどめる。 ※打音異常無し </t>
  </si>
  <si>
    <t>0.02m2(0.30m×0.05m)</t>
  </si>
  <si>
    <t>0.3m×0.04m (判定Ⅱb)</t>
  </si>
  <si>
    <t>1.32m2(0.80m×1.65m)</t>
  </si>
  <si>
    <t>W=0.3～0.4mm (判定Ⅱb)</t>
  </si>
  <si>
    <t xml:space="preserve">横断目地部(側壁左側)にうき。現状で利用者被害の可能性は低いため、監視にとどめる。 ※打音異常無し </t>
  </si>
  <si>
    <t xml:space="preserve">アーチ部(左側)に閉合ひび割れ。打音異常なし。現状で利用者被害の可能性は低いため、監視にとどめる。 ※打音異常無し </t>
  </si>
  <si>
    <t>1.80m2(0.80m×2.25m)</t>
  </si>
  <si>
    <t>W=0.3mm (判定Ⅱb)</t>
  </si>
  <si>
    <t xml:space="preserve">アーチ部(右側)に閉合ひび割れ。打音異常なし。現状で利用者被害の可能性は低いため、監視にとどめる。 </t>
  </si>
  <si>
    <t>0.02m2(0.30m×0.05m、D=100mm)</t>
  </si>
  <si>
    <t>0.10m2(0.70m×0.05m、他)</t>
  </si>
  <si>
    <t>0.7ｍ×0.05ｍ、0.5ｍ×0.05ｍ (判定Ⅱb)</t>
  </si>
  <si>
    <t xml:space="preserve">横断目地部(アーチ右側)にはく落。現状で利用者被害がないと判断しⅠ判定とした。 ※打音異常無し </t>
  </si>
  <si>
    <t xml:space="preserve">車道目地部にうき。現状で利用者被害の可能性は低い。 ※打音異常無し </t>
  </si>
  <si>
    <t>0.22m2(0.40m×0.55m)</t>
  </si>
  <si>
    <t>0.93m2(1.85m×0.50m)</t>
  </si>
  <si>
    <t>規模記載なし (判定Ⅱb)</t>
  </si>
  <si>
    <t>0.09m2(0.40m×0.05m、他)</t>
  </si>
  <si>
    <t>0.4ｍ×0.03ｍ、0.3ｍ×0.04ｍ (判定Ⅱb)</t>
  </si>
  <si>
    <t xml:space="preserve">横断目地部(アーチ右側)に漏水跡。現状で利用者被害の可能性は低いため、監視にとどめる。 </t>
  </si>
  <si>
    <t>0.11m2(1.10m×0.10m)</t>
  </si>
  <si>
    <t>1.1ｍ×0.1ｍ (判定Ⅱb)</t>
  </si>
  <si>
    <t>0.02m2(0.10m×0.20m)</t>
  </si>
  <si>
    <t>0.2ｍ×0.15ｍ (判定Ⅱb)</t>
  </si>
  <si>
    <t>1.33m2(2.65m×0.50m)</t>
  </si>
  <si>
    <t xml:space="preserve">横断目地部(アーチ左側)に漏水跡。現状で利用者被害の可能性は低いため、監視にとどめる。 </t>
  </si>
  <si>
    <t>0.02m2(0.40m×0.05m)</t>
  </si>
  <si>
    <t>0.4ｍ×0.03ｍ (判定Ⅱb)</t>
  </si>
  <si>
    <t>0.01m2(0.10m×0.10m)</t>
  </si>
  <si>
    <t>0.13m2(2.60m×0.05m)</t>
  </si>
  <si>
    <t xml:space="preserve">アーチ部(左側)に補修跡うき。新たに発生。将来的に利用者に影響が及ぶ可能性があるため、重点的な監視及び計画的な対策を必要とする。 ※打音異常無し </t>
  </si>
  <si>
    <t>0.45m2(0.90m×0.50m)</t>
  </si>
  <si>
    <t xml:space="preserve">横断目地部(側壁右側)ににじみ。現状で利用者被害の可能性は低いため、監視にとどめる。 </t>
  </si>
  <si>
    <t>0.10m2(1.00m×0.05m、他)</t>
  </si>
  <si>
    <t>1.0ｍ×0.05ｍ (判定Ⅱb)</t>
  </si>
  <si>
    <t>0.14m2(0.50m×0.05m、他)</t>
  </si>
  <si>
    <t>0.5ｍ×0.04ｍ、0.4ｍ×0.03ｍ (判定Ⅱb)</t>
  </si>
  <si>
    <t>0.05m2(0.25m×0.05m、他)</t>
  </si>
  <si>
    <t>0.2ｍ×0.03ｍ、0.25ｍ×0.05ｍ (判定Ⅱb)</t>
  </si>
  <si>
    <t>0.06m2(0.60m×0.10m)</t>
  </si>
  <si>
    <t>0.6ｍ×0.1ｍ (判定Ⅱb)</t>
  </si>
  <si>
    <t>0.09m2(0.90m×0.10m)</t>
  </si>
  <si>
    <t>0.9ｍ×0.1ｍ (判定Ⅱb)</t>
  </si>
  <si>
    <t>0.10m2(0.30m×0.10m、他)</t>
  </si>
  <si>
    <t>0.3ｍ×0.1ｍ,0.2ｍ×0.03ｍ (判定Ⅱb)</t>
  </si>
  <si>
    <t>0.08m2(0.25m×0.05m、他)</t>
  </si>
  <si>
    <t>0.25ｍ×0.03ｍ,0.2ｍ×0.03ｍ (判定Ⅱb)</t>
  </si>
  <si>
    <t>0.17m2(0.40m×0.05m、他)</t>
  </si>
  <si>
    <t>0.4ｍ×0.03ｍ,0.3ｍ×0.03ｍ,0.2ｍ×0.05ｍ (判定Ⅱb)</t>
  </si>
  <si>
    <t>前回調書記載なし</t>
  </si>
  <si>
    <t xml:space="preserve">アーチ部(右側)に縦断ひび割れ(遊離石灰)。前回調書記載なし。現状で利用者被害の可能性は低いため、監視にとどめる。 </t>
  </si>
  <si>
    <t>0.04m2(0.30m×0.05m、他)</t>
  </si>
  <si>
    <t>0.3×0.03m,2箇所 (判定Ⅱb)</t>
  </si>
  <si>
    <t>0.06m2(0.40m×0.05m、他)</t>
  </si>
  <si>
    <t>0.4ｍ×0.05ｍ,0.2ｍ×0.03ｍ (判定Ⅱb)</t>
  </si>
  <si>
    <t>0.01m2(0.05m×0.05m)</t>
  </si>
  <si>
    <t xml:space="preserve">アーチ部(右側)に鋼材露出。新たに発生。現状で利用者被害の可能性は低いため、監視にとどめる。 </t>
  </si>
  <si>
    <t>0.03m2(0.50m×0.05m)</t>
  </si>
  <si>
    <t>0.4ｍ×0.05ｍ (判定Ⅱb)</t>
  </si>
  <si>
    <t>0.3ｍ×0.03ｍ (判定Ⅱb)</t>
  </si>
  <si>
    <t>0.12m2(0.50m×0.05m、他)</t>
  </si>
  <si>
    <t>0.5ｍ×0.03ｍ,0.4ｍ×0.03ｍ,0.5ｍ×0.03ｍ (判定Ⅱb)</t>
  </si>
  <si>
    <t>1.60m2(1.10m×1.45m)</t>
  </si>
  <si>
    <t>0.03m2(0.15m×0.20m)</t>
  </si>
  <si>
    <t xml:space="preserve">側壁部(左側)にひび割れ沿いのにじみ。新たに発生。現状で利用者被害の可能性は低いため、監視にとどめる。 </t>
  </si>
  <si>
    <t xml:space="preserve">アーチ部(右側)に閉合ひび割れ。打音異常なし。新たに発生。現状で利用者被害の可能性は低いため、監視にとどめる。 ※打音異常無し </t>
  </si>
  <si>
    <t>5.88m2(1.25m×4.70m)</t>
  </si>
  <si>
    <t xml:space="preserve">側壁部(左側)にひび割れ沿いのにじみ。現状で利用者被害の可能性は低いため、監視にとどめる。 </t>
  </si>
  <si>
    <t>0.26m2(1.00m×0.10m、他)</t>
  </si>
  <si>
    <t>1.0ｍ×0.1ｍ,0.4ｍ×0.03ｍ,0.35ｍ×0.03ｍ (判定Ⅱb)</t>
  </si>
  <si>
    <t>0.4ｍ×0.03ｍ,0.3ｍ×0.05ｍ,0.2ｍ×0.03ｍ (判定Ⅱb)</t>
  </si>
  <si>
    <t>0.05m2(0.50m×0.05m、他)</t>
  </si>
  <si>
    <t>0.5ｍ×0.05ｍ,0.4ｍ×0.03ｍ (判定Ⅱb)</t>
  </si>
  <si>
    <t>0.18m2(0.30m×0.60m)</t>
  </si>
  <si>
    <t xml:space="preserve">アーチ部(左側)に豆板。新たに発生。将来的に利用者に影響が及ぶ可能性があるため、重点的な監視及び計画的な対策を必要とする。 ※打音異常無し </t>
  </si>
  <si>
    <t>0.5ｍ×0.03ｍ (判定Ⅱb)</t>
  </si>
  <si>
    <t>0.05m2(0.60m×0.05m、他)</t>
  </si>
  <si>
    <t>0.6ｍ×0.05ｍ,0.25ｍ×0.05ｍ (判定Ⅱb)</t>
  </si>
  <si>
    <t>0.07m2(0.80m×0.05m、他)</t>
  </si>
  <si>
    <t>0.8ｍ×0.03ｍ,0.2ｍ×0.03ｍ (判定Ⅱb)</t>
  </si>
  <si>
    <t>0.8ｍ×0.03ｍ,0.2ｍ×0.05ｍ (判定Ⅱb)</t>
  </si>
  <si>
    <t>0.28m2(1.20m×0.05m、他)</t>
  </si>
  <si>
    <t>1.2ｍ×0.03ｍ,0.3ｍ×0.03ｍ,0.2ｍ×0.03ｍ (判定Ⅱb)</t>
  </si>
  <si>
    <t>0.06m2(1.10m×0.05m)</t>
  </si>
  <si>
    <t>1.1ｍ×0.03ｍ (判定Ⅱb)</t>
  </si>
  <si>
    <t>0.01m2(0.05m×0.10m)</t>
  </si>
  <si>
    <t xml:space="preserve">アーチ部(天端)にひび割れ沿いのうき。新たに発生。将来的に利用者に影響が及ぶ可能性があるため、重点的な監視及び計画的な対策を必要とする。 ※打音異常無し </t>
  </si>
  <si>
    <t xml:space="preserve">アーチ部(左側)に鋼材露出。現状で利用者被害の可能性は低いため、監視にとどめる。 </t>
  </si>
  <si>
    <t>0.06m2(0.30m×0.20m、D=40mm)</t>
  </si>
  <si>
    <t>0.14m2(0.40m×0.15m、他)</t>
  </si>
  <si>
    <t>0.4ｍ×0.15ｍ,0.4ｍ×0.03ｍ (判定Ⅱb)</t>
  </si>
  <si>
    <t>0.15m2(0.60m×0.10m、他)</t>
  </si>
  <si>
    <t>0.6ｍ×0.05ｍ,0.25ｍ×0.03ｍ,0.2m×0.03m (判定Ⅱb)</t>
  </si>
  <si>
    <t>0.01m2(0.25m×0.05m)</t>
  </si>
  <si>
    <t>0.25ｍ×0.3ｍ (判定Ⅱb)</t>
  </si>
  <si>
    <t>0.14m2(0.30m×0.05m、他)</t>
  </si>
  <si>
    <t>0.3ｍ×0.03ｍ,0.25ｍ×0.03ｍ,2箇所 (判定Ⅱb)</t>
  </si>
  <si>
    <t>0.18m2(0.40m×0.05m、他)</t>
  </si>
  <si>
    <t>0.4ｍ×0.05ｍ,0.4ｍ×0.03ｍ,0.2ｍ×0.05ｍ (判定Ⅱb)</t>
  </si>
  <si>
    <t>0.01m2(0.20m×0.05m)</t>
  </si>
  <si>
    <t>0.2ｍ×0.03ｍ (判定Ⅱb)</t>
  </si>
  <si>
    <t>0.16m2(0.80m×0.05m、他)</t>
  </si>
  <si>
    <t>0.8ｍ×0.05ｍ,0.2ｍ×0.03ｍ (判定Ⅱb)</t>
  </si>
  <si>
    <t>0.05m2(0.50m×0.10m)</t>
  </si>
  <si>
    <t>0.03m2(0.30m×0.10m)</t>
  </si>
  <si>
    <t xml:space="preserve">横断目地部(天端)にうき。新たに発生。将来的に利用者に影響が及ぶ可能性があるため、重点的な監視及び計画的な対策を必要とする。 ※打音異常無し </t>
  </si>
  <si>
    <t xml:space="preserve">横断目地部(側壁右側)にうき。新たに発生。現状で利用者被害の可能性は低いため、監視にとどめる。 ※打音異常無し </t>
  </si>
  <si>
    <t>0.22m2(0.50m×0.05m、他)</t>
  </si>
  <si>
    <t>0.5ｍ×0.03ｍ,0.25ｍ×0.03ｍ,0.2ｍ×0.03ｍ (判定Ⅱb)</t>
  </si>
  <si>
    <t>0.19m2(0.40m×0.05m、他)</t>
  </si>
  <si>
    <t>0.4ｍ×0.03ｍ,0.2ｍ×0.03ｍ,0.4ｍ×0.03ｍ (判定Ⅱb)</t>
  </si>
  <si>
    <t>0.08m2(0.80m×0.10m)</t>
  </si>
  <si>
    <t>0.8ｍ×0.1ｍ (判定Ⅱb)</t>
  </si>
  <si>
    <t>0.10m2(0.45m×0.05m、他)</t>
  </si>
  <si>
    <t>0.4ｍ×0.03ｍ,0.25ｍ×0.05ｍ (判定Ⅱb)</t>
  </si>
  <si>
    <t>0.15m2(0.40m×0.05m、他)</t>
  </si>
  <si>
    <t>0.4ｍ×0.05ｍ,0.3ｍ×0.03ｍ,0.25ｍ×0.03ｍ (判定Ⅱb)</t>
  </si>
  <si>
    <t xml:space="preserve">アーチ部(天端)に補修跡(FRPメッシュ工)。対策箇所に劣化・損傷はみられない。現状で利用者被害がないと判断しⅠ判定とした。 </t>
  </si>
  <si>
    <t xml:space="preserve">横断目地部(側壁右側)にうき。現状で利用者被害の可能性は低いため、監視にとどめる。 ※打音異常無し </t>
  </si>
  <si>
    <t>0.07m2(0.70m×0.05m、他)</t>
  </si>
  <si>
    <t>0.5ｍ×0.03ｍ,0.2ｍ×0.05ｍ (判定Ⅱb)</t>
  </si>
  <si>
    <t>0.10m2(1.95m×0.05m)</t>
  </si>
  <si>
    <t>1.6ｍ×0.05ｍ (判定Ⅱb)</t>
  </si>
  <si>
    <t xml:space="preserve">車道目地部にうき。現状で利用者被害の可能性は低い。 ※打音異常無し </t>
    <phoneticPr fontId="13"/>
  </si>
  <si>
    <t>0.7ｍ×0.05ｍ,0.3ｍ×0.03ｍ (判定Ⅱb)</t>
  </si>
  <si>
    <t>0.08m2(1.60m×0.05m)</t>
  </si>
  <si>
    <t>0.14m2(0.10m×0.30m、他)</t>
  </si>
  <si>
    <t>0.3ｍ×0.2ｍ,0.3ｍ×0.03ｍ,0.3ｍ×0.1ｍ×0.01ｍ(欠損)  (判定Ⅱb)</t>
  </si>
  <si>
    <t>0.62m2(長さ6.20m×幅1.10mm)</t>
  </si>
  <si>
    <t xml:space="preserve">車道目地部にうき、欠損。現状で利用者被害の可能性は低いため、監視にとどめる。 ※打音異常無し </t>
  </si>
  <si>
    <t xml:space="preserve">アーチ部(天端)に縦断ひび割れ。前回調書記載なし。現状で利用者被害の可能性は低いため、監視にとどめる。 </t>
  </si>
  <si>
    <t>0.20m2(0.40m×0.05m、他)</t>
  </si>
  <si>
    <t>0.4ｍ×0.03ｍ,0.2ｍ×0.03ｍ,0.2ｍ×0.03ｍ,0.35ｍ×0.03ｍ (判定Ⅱb)</t>
  </si>
  <si>
    <t>0.12m2(0.40m×0.05m、他)</t>
  </si>
  <si>
    <t>0.4ｍ×0.03ｍ,0.2ｍ×0.03ｍ,0.3ｍ×0.03ｍ (判定Ⅱb)</t>
  </si>
  <si>
    <t>0.23m2(0.40m×0.05m、他)</t>
  </si>
  <si>
    <t>0.4ｍ×0.03ｍ,0.3ｍ×0.03ｍ,0.2ｍ×0.03ｍ (判定Ⅱb)</t>
  </si>
  <si>
    <t>0.22m2(1.10m×0.05m、他)</t>
  </si>
  <si>
    <t>1.1ｍ×0.05ｍ,0.25ｍ×0.03ｍ (判定Ⅱb)</t>
  </si>
  <si>
    <t>0.02m2(0.35m×0.05m)</t>
  </si>
  <si>
    <t>0.35ｍ×0.05ｍ (判定Ⅱb)</t>
  </si>
  <si>
    <t>0.25m2(1.40m×0.05m、他)</t>
  </si>
  <si>
    <t>1.4ｍ×0.03ｍ,0.4ｍ×0.05ｍ,0.3ｍ×0.05ｍ (判定Ⅱb)</t>
  </si>
  <si>
    <t>1.0ｍ×0.05ｍ,0.3ｍ×0.03ｍ (判定Ⅱb)</t>
  </si>
  <si>
    <t>0.03m2(0.60m×0.05m)</t>
  </si>
  <si>
    <t xml:space="preserve">横断目地部(アーチ右側)にうき。新たに発生。将来的に利用者に影響が及ぶ可能性があるため、重点的な監視及び計画的な対策を必要とする。 ※打音異常無し </t>
  </si>
  <si>
    <t>0.4ｍ×0.15ｍ (判定Ⅱb)</t>
  </si>
  <si>
    <t>1.00m2(長さ10.00m×幅2.00mm)</t>
  </si>
  <si>
    <t xml:space="preserve">車道目地部にうき。増加。現状で利用者被害の可能性は低いため、監視にとどめる。 ※打音異常無し </t>
  </si>
  <si>
    <t>0.11m2(0.60m×0.05m、他)</t>
  </si>
  <si>
    <t>0.6ｍ×0.05ｍ,0.5ｍ×0.03ｍ,0.4ｍ×0.05ｍ (判定Ⅱb)</t>
  </si>
  <si>
    <t>0.70m2(長さ7.00m×幅1.00mm)</t>
  </si>
  <si>
    <t>0.23m2(0.70m×0.05m、他)</t>
  </si>
  <si>
    <t>0.3ｍ×0.03ｍ,0.1ｍ×0.05ｍ (判定Ⅱb)</t>
  </si>
  <si>
    <t>0.6ｍ×0.03ｍ (判定Ⅱb)</t>
  </si>
  <si>
    <t>0.6ｍ×0.04ｍ (判定Ⅱb)</t>
  </si>
  <si>
    <t>0.03m2(0.05m×0.05m、他)</t>
  </si>
  <si>
    <t>0.53m2(長さ5.30m×幅1.00mm)</t>
  </si>
  <si>
    <t>0.3ｍ×0.05ｍ (判定Ⅱb)</t>
  </si>
  <si>
    <t xml:space="preserve">アーチ部(天端)に縦断ひび割れ。前回調書記載なし。現状で利用者被害の可能性は低いため、監視にとどめる。※打音異常無し  </t>
  </si>
  <si>
    <t xml:space="preserve">横断目地部(アーチ右側)にうき。現状で利用者被害の可能性は低いため、監視にとどめる。 ※打音異常無し </t>
  </si>
  <si>
    <t>0.25m2(0.45m×0.05m、他)</t>
  </si>
  <si>
    <t>0.4ｍ×0.05ｍ,0.2ｍ×0.03ｍ,0.2ｍ×0.05ｍ (判定Ⅱb)</t>
  </si>
  <si>
    <t>0.11m2(0.80m×0.05m、他)</t>
  </si>
  <si>
    <t>0.35ｍ×0.03ｍ,0.6ｍ×0.04ｍ (判定Ⅱb)</t>
  </si>
  <si>
    <t>0.01m2(0.10m×0.05m)</t>
  </si>
  <si>
    <t xml:space="preserve">車道目地部にうき。拡大。現状で利用者被害の可能性は低いため、監視にとどめる。 ※打音異常無し </t>
  </si>
  <si>
    <t>0.65m2(長さ6.50m×幅2.00mm)</t>
  </si>
  <si>
    <t>0.27m2(0.50m×0.05m、他)</t>
  </si>
  <si>
    <t>0.5ｍ×0.03ｍ,0.4ｍ×0.03ｍ,0.3ｍ×0.03ｍ,0.25ｍ×0.03ｍ (判定Ⅱb)</t>
  </si>
  <si>
    <t>0.25m2(0.50m×0.50m)</t>
  </si>
  <si>
    <t xml:space="preserve">アーチ部(天端)に閉合ひび割れ。打音異常なし。新たに発生。現状で利用者被害の可能性は低いため、監視にとどめる。 ※打音異常無し </t>
  </si>
  <si>
    <t>1.06m2(長さ10.60m×幅2.00mm)</t>
  </si>
  <si>
    <t xml:space="preserve">アーチ部(天端)にワッシャー脱落。再設置を行い、現状で利用者被害がないと判断しⅠ判定とした。 </t>
  </si>
  <si>
    <t>0.6ｍ×0.05ｍ,0.15ｍ×0.05ｍ×0.05ｍ(欠損) (判定Ⅱb)</t>
  </si>
  <si>
    <t>0.05m2(0.30m×0.05m、他)</t>
  </si>
  <si>
    <t>0.3ｍ×0.03ｍ,0.2ｍ×0.03ｍ (判定Ⅱb)</t>
  </si>
  <si>
    <t>0.01m2(0.15m×0.05m)</t>
  </si>
  <si>
    <t xml:space="preserve">アーチ部(天端)にアンカー不良。撤去、再設置を行い、現状で利用者被害がないと判断しⅠ判定とした。 </t>
  </si>
  <si>
    <t xml:space="preserve">横断目地部(アーチ左側)にはく落。現状で利用者被害がないと判断しⅠ判定とした。 ※打音異常無し </t>
  </si>
  <si>
    <t>0.02m2(0.15m×0.10m)</t>
  </si>
  <si>
    <t>0.15ｍ×0.1ｍ (判定Ⅱa)</t>
  </si>
  <si>
    <t xml:space="preserve">アーチ部(左側)にうき。将来的に利用者に影響が及ぶ可能性があるため、重点的な監視及び計画的な対策を必要とする。 ※打音異常無し </t>
  </si>
  <si>
    <t>0.27m2(1.70m×0.10m、他)</t>
  </si>
  <si>
    <t>1.7ｍ×0.1ｍ,0.5ｍ×0.05ｍ (判定Ⅱb)</t>
  </si>
  <si>
    <t>5.10m2(3.40m×1.50m)</t>
  </si>
  <si>
    <t>W=0.5mm (判定Ⅱb)</t>
  </si>
  <si>
    <t xml:space="preserve">アーチ部(天端)に半月状ひび割れ。現状で利用者被害の可能性は低いため、監視にとどめる。 ※打音異常無し </t>
  </si>
  <si>
    <t>0.12m2(1.20m×0.10m)</t>
  </si>
  <si>
    <t>1.2ｍ×0.1ｍ (判定Ⅱb)</t>
  </si>
  <si>
    <t>0.10m2(0.50m×0.05m、他)</t>
  </si>
  <si>
    <t>0.5ｍ×0.03ｍ,0.2ｍ×0.03ｍ (判定Ⅱb)</t>
  </si>
  <si>
    <t>0.5ｍ×0.05ｍ (判定Ⅱb)</t>
  </si>
  <si>
    <t>0.05m2(0.90m×0.05m)</t>
  </si>
  <si>
    <t>0.9ｍ×0.03ｍ (判定Ⅱb)</t>
  </si>
  <si>
    <t>0.11m2(0.40m×0.05m、他)</t>
  </si>
  <si>
    <t>0.4ｍ×0.03ｍ,0.3ｍ×0.03ｍ (判定Ⅱb)</t>
  </si>
  <si>
    <t>0.4ｍ×0.05ｍ,0.3ｍ×0.03ｍ (判定Ⅱb)</t>
  </si>
  <si>
    <t>0.14m2(1.40m×0.10m)</t>
  </si>
  <si>
    <t>1.4ｍ×0.1ｍ (判定Ⅱb)</t>
  </si>
  <si>
    <t>0.20m2(0.60m×0.05m、他)</t>
  </si>
  <si>
    <t>0.6ｍ×0.03ｍ,0.5ｍ×0.05ｍ,0.4ｍ×0.03ｍ,0.2ｍ×0.05ｍ (判定Ⅱb)</t>
  </si>
  <si>
    <t>0.5ｍ×0.05ｍ,0.3ｍ×0.03ｍ,0.2ｍ×0.03ｍ (判定Ⅱb)</t>
  </si>
  <si>
    <t>0.6ｍ×0.05ｍ (判定Ⅱb)</t>
  </si>
  <si>
    <t>0.20m2(0.40m×0.50m)</t>
  </si>
  <si>
    <t>0.86m2(0.90m×0.95m)</t>
  </si>
  <si>
    <t xml:space="preserve">アーチ部(天端)に閉合ひび割れ。打音異常なし。現状で利用者被害の可能性は低いため、監視にとどめる。 ※打音異常無し </t>
  </si>
  <si>
    <t xml:space="preserve">面壁に除草済み。現状で利用者被害がないと判断しⅠ判定とした。 </t>
  </si>
  <si>
    <t>路 線 名</t>
  </si>
  <si>
    <t>【健全性判定集計表】</t>
  </si>
  <si>
    <t>スパン番号</t>
  </si>
  <si>
    <t>スパン長</t>
  </si>
  <si>
    <t>前回定期点検時の判定</t>
  </si>
  <si>
    <t>応急措置前の判定</t>
  </si>
  <si>
    <t>集計
判定
診断</t>
  </si>
  <si>
    <t>変状の発生規模合計(㎡)</t>
  </si>
  <si>
    <t>覆工スパン単位の
健全性の
診断の区分</t>
  </si>
  <si>
    <t>対策区分の
判定結果</t>
  </si>
  <si>
    <t>対策区分毎の変状数注3</t>
  </si>
  <si>
    <t>〇</t>
  </si>
  <si>
    <t>定期点検
年月日</t>
  </si>
  <si>
    <t>■定期点検記録様式　健全性の診断の区分に関する所見【様式G】</t>
  </si>
  <si>
    <t>主要地方道柳井上関線</t>
    <phoneticPr fontId="13"/>
  </si>
  <si>
    <t>内装なし</t>
    <rPh sb="0" eb="2">
      <t>ナイソウ</t>
    </rPh>
    <phoneticPr fontId="13"/>
  </si>
  <si>
    <t>面壁型</t>
    <phoneticPr fontId="13"/>
  </si>
  <si>
    <t>山口県柳井市阿月</t>
    <phoneticPr fontId="13"/>
  </si>
  <si>
    <r>
      <t xml:space="preserve">【概要】本トンネルの健全性の診断の区分は、予防保全の観点からⅡaとする。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縦断方向のひび割れ（Ⅱb判定）、面壁・覆工（アーチ、横断目地）・車道のうき（Ⅱa判定）・豆板（Ⅱa判定）・閉合ひび割れ（Ⅱb判定）・半月状ひび割れ（Ⅱb判定）・縦断ひび割れ（Ⅱb判定）・鋼材腐食（Ⅱb判定）、横断目地・側壁からの漏水（Ⅱb判定）であった。
・うきについて、過年度点検結果と比較して、進行性がないことや利用者被害の可能性が低いことからはⅡb判定とし、監視を行う。
・漏水について、歩道及び車道への影響がない変状は利用者被害の可能性が低いためⅡb判定とし、監視を行う。
・鋼材腐食について、小規模で利用者被害の可能性が低く、点検時に防錆剤を噴霧し処置を完了しているため、Ⅱb判定とし、監視を行う。
</t>
    </r>
    <r>
      <rPr>
        <u/>
        <sz val="16"/>
        <rFont val="HGSｺﾞｼｯｸM"/>
        <family val="3"/>
        <charset val="128"/>
      </rPr>
      <t>2)　変状等の原因（推定）</t>
    </r>
    <r>
      <rPr>
        <sz val="16"/>
        <rFont val="HGSｺﾞｼｯｸM"/>
        <family val="3"/>
        <charset val="128"/>
      </rPr>
      <t xml:space="preserve">
・トンネル内に認められる変状の多くは、材質劣化、漏水による変状と判断する。
・本トンネルはNATMで建設されたトンネルであり、安定性は高い。地質は花崗閃緑岩である。
・左右のSL付近に広範囲にわたり見られる縦断ひび割れについて、覆工背面側からの外力の作用が疑われるが、MIMM計測の結果、これらの範囲に押し出しを示唆する変位は見られなかった。従って、現状では外力（側圧）による変状の可能性は低く、トンネル構造の安全性や安定性を損ねるものではないと判断する。
・アーチ部に確認されたうきは、経年による「乾燥収縮」によって発生したものと推定する。
</t>
    </r>
    <r>
      <rPr>
        <u/>
        <sz val="16"/>
        <rFont val="HGSｺﾞｼｯｸM"/>
        <family val="3"/>
        <charset val="128"/>
      </rPr>
      <t>3)　施設の現状と次回定期点検まで及び将来における構造物の状態（推定）</t>
    </r>
    <r>
      <rPr>
        <sz val="16"/>
        <rFont val="HGSｺﾞｼｯｸM"/>
        <family val="3"/>
        <charset val="128"/>
      </rPr>
      <t xml:space="preserve">
・阿月トンネル周辺の地質について、トンネル中央部は縞状片麻岩で、両坑口は花崗岩である。坑口部は風化の進行した花崗岩である。
・MIMM計測結果より、押し出しを示唆する変位が見られなかったことから、現状でトンネル構造の安全性および安定性に問題はないと推定する。
・緊急性の高い変状は認められないが、計画的に対策を行う必要必要があるⅡa以上の変状が見られる。
・Ⅱa判定の変状は、劣化の進行性は軽度もしくは認められないが、環境条件（漏水等）により劣化が進行した場合、利用者被害が懸念される。
・現状として地すべり、膨張性地山、有害水等の特定事象の作用を示唆する変状は見られていない。
</t>
    </r>
    <r>
      <rPr>
        <u/>
        <sz val="16"/>
        <rFont val="HGSｺﾞｼｯｸM"/>
        <family val="3"/>
        <charset val="128"/>
      </rPr>
      <t xml:space="preserve">4)　措置の必要性の判断に関わる事項
</t>
    </r>
    <r>
      <rPr>
        <sz val="16"/>
        <rFont val="HGSｺﾞｼｯｸM"/>
        <family val="3"/>
        <charset val="128"/>
      </rPr>
      <t xml:space="preserve">・本トンネルは二次緊急輸送道路であり、地域の安全で円滑な交通を確保する必要がある。
・現状、構造安定性を損なう状況ではないため、構造安定性に対する措置は不要である。
・落下が懸念されるうきはいずれも規模が小さいため、はつり落しやFRPネット工等によるはく落防止対策の実施が求められる。
</t>
    </r>
    <r>
      <rPr>
        <u/>
        <sz val="16"/>
        <rFont val="HGSｺﾞｼｯｸM"/>
        <family val="3"/>
        <charset val="128"/>
      </rPr>
      <t xml:space="preserve">5)　その他、次回定期点検へ引き継ぐ事項等
</t>
    </r>
    <r>
      <rPr>
        <sz val="16"/>
        <rFont val="HGSｺﾞｼｯｸM"/>
        <family val="3"/>
        <charset val="128"/>
      </rPr>
      <t>・左右SL付近の縦断ひび割れについて、進行性が認められた場合や押し出しを示唆する変位が認められた場合には、覆工背面の空隙および地山状態の詳細調査の実施を検討することが望ましい。</t>
    </r>
    <rPh sb="1" eb="3">
      <t>ガイヨウ</t>
    </rPh>
    <rPh sb="4" eb="5">
      <t>ホン</t>
    </rPh>
    <rPh sb="10" eb="13">
      <t>ケンゼンセイ</t>
    </rPh>
    <rPh sb="14" eb="16">
      <t>シンダン</t>
    </rPh>
    <rPh sb="17" eb="19">
      <t>クブン</t>
    </rPh>
    <rPh sb="21" eb="25">
      <t>ヨボウホゼン</t>
    </rPh>
    <rPh sb="41" eb="43">
      <t>ヘンジョウ</t>
    </rPh>
    <rPh sb="44" eb="46">
      <t>イジョウ</t>
    </rPh>
    <rPh sb="47" eb="49">
      <t>ナイヨウ</t>
    </rPh>
    <rPh sb="53" eb="55">
      <t>カクニン</t>
    </rPh>
    <rPh sb="58" eb="60">
      <t>ブザイ</t>
    </rPh>
    <rPh sb="61" eb="63">
      <t>ブイ</t>
    </rPh>
    <rPh sb="64" eb="69">
      <t>キャッカンテキジジツ</t>
    </rPh>
    <rPh sb="72" eb="74">
      <t>テンケン</t>
    </rPh>
    <rPh sb="75" eb="77">
      <t>カクニン</t>
    </rPh>
    <rPh sb="80" eb="82">
      <t>ヘンジョウ</t>
    </rPh>
    <rPh sb="84" eb="86">
      <t>ジュウダン</t>
    </rPh>
    <rPh sb="86" eb="88">
      <t>ホウコウ</t>
    </rPh>
    <rPh sb="91" eb="92">
      <t>ワ</t>
    </rPh>
    <rPh sb="96" eb="98">
      <t>ハンテイ</t>
    </rPh>
    <rPh sb="100" eb="102">
      <t>メンヘキ</t>
    </rPh>
    <rPh sb="103" eb="105">
      <t>フッコウ</t>
    </rPh>
    <rPh sb="110" eb="114">
      <t>オウダンメジ</t>
    </rPh>
    <rPh sb="116" eb="118">
      <t>シャドウ</t>
    </rPh>
    <rPh sb="128" eb="130">
      <t>マメイタ</t>
    </rPh>
    <rPh sb="133" eb="135">
      <t>ハンテイ</t>
    </rPh>
    <rPh sb="137" eb="139">
      <t>ヘイゴウ</t>
    </rPh>
    <rPh sb="141" eb="142">
      <t>ワ</t>
    </rPh>
    <rPh sb="146" eb="148">
      <t>ハンテイ</t>
    </rPh>
    <rPh sb="150" eb="153">
      <t>ハンゲツジョウ</t>
    </rPh>
    <rPh sb="155" eb="156">
      <t>ワ</t>
    </rPh>
    <rPh sb="164" eb="166">
      <t>ジュウダン</t>
    </rPh>
    <rPh sb="168" eb="169">
      <t>ワ</t>
    </rPh>
    <rPh sb="187" eb="191">
      <t>オウダンメジ</t>
    </rPh>
    <rPh sb="192" eb="194">
      <t>ソクヘキ</t>
    </rPh>
    <rPh sb="197" eb="199">
      <t>ロウスイ</t>
    </rPh>
    <rPh sb="202" eb="204">
      <t>ハンテイ</t>
    </rPh>
    <rPh sb="273" eb="275">
      <t>ロウスイ</t>
    </rPh>
    <rPh sb="280" eb="282">
      <t>ホドウ</t>
    </rPh>
    <rPh sb="282" eb="283">
      <t>オヨ</t>
    </rPh>
    <rPh sb="318" eb="320">
      <t>カンシ</t>
    </rPh>
    <rPh sb="321" eb="322">
      <t>オコナ</t>
    </rPh>
    <rPh sb="325" eb="329">
      <t>コウザイフショク</t>
    </rPh>
    <rPh sb="334" eb="337">
      <t>ショウキボ</t>
    </rPh>
    <rPh sb="338" eb="343">
      <t>リヨウシャヒガイ</t>
    </rPh>
    <rPh sb="344" eb="347">
      <t>カノウセイ</t>
    </rPh>
    <rPh sb="348" eb="349">
      <t>ヒク</t>
    </rPh>
    <rPh sb="352" eb="355">
      <t>テンケンジ</t>
    </rPh>
    <rPh sb="356" eb="359">
      <t>ボウセイザイ</t>
    </rPh>
    <rPh sb="360" eb="362">
      <t>フンム</t>
    </rPh>
    <rPh sb="363" eb="365">
      <t>ショチ</t>
    </rPh>
    <rPh sb="366" eb="368">
      <t>カンリョウ</t>
    </rPh>
    <rPh sb="376" eb="378">
      <t>ハンテイ</t>
    </rPh>
    <rPh sb="382" eb="384">
      <t>カンシ</t>
    </rPh>
    <rPh sb="385" eb="386">
      <t>オコナ</t>
    </rPh>
    <rPh sb="392" eb="395">
      <t>ヘンジョウトウ</t>
    </rPh>
    <rPh sb="396" eb="398">
      <t>ゲンイン</t>
    </rPh>
    <rPh sb="399" eb="401">
      <t>スイテイ</t>
    </rPh>
    <rPh sb="408" eb="409">
      <t>ナイ</t>
    </rPh>
    <rPh sb="410" eb="411">
      <t>ミト</t>
    </rPh>
    <rPh sb="415" eb="417">
      <t>ヘンジョウ</t>
    </rPh>
    <rPh sb="418" eb="419">
      <t>オオ</t>
    </rPh>
    <rPh sb="422" eb="426">
      <t>ザイシツレッカ</t>
    </rPh>
    <rPh sb="427" eb="429">
      <t>ロウスイ</t>
    </rPh>
    <rPh sb="432" eb="434">
      <t>ヘンジョウ</t>
    </rPh>
    <rPh sb="435" eb="437">
      <t>ハンダン</t>
    </rPh>
    <rPh sb="442" eb="443">
      <t>ホン</t>
    </rPh>
    <rPh sb="453" eb="455">
      <t>ケンセツ</t>
    </rPh>
    <rPh sb="466" eb="469">
      <t>アンテイセイ</t>
    </rPh>
    <rPh sb="470" eb="471">
      <t>タカ</t>
    </rPh>
    <rPh sb="473" eb="475">
      <t>チシツ</t>
    </rPh>
    <rPh sb="476" eb="481">
      <t>カコウセンリョクガン</t>
    </rPh>
    <rPh sb="634" eb="635">
      <t>ブ</t>
    </rPh>
    <rPh sb="636" eb="638">
      <t>カクニン</t>
    </rPh>
    <rPh sb="645" eb="647">
      <t>ケイネン</t>
    </rPh>
    <rPh sb="651" eb="655">
      <t>カンソウシュウシュク</t>
    </rPh>
    <rPh sb="660" eb="662">
      <t>ハッセイ</t>
    </rPh>
    <rPh sb="667" eb="669">
      <t>スイテイ</t>
    </rPh>
    <rPh sb="677" eb="679">
      <t>シセツ</t>
    </rPh>
    <rPh sb="680" eb="682">
      <t>ゲンジョウ</t>
    </rPh>
    <rPh sb="683" eb="689">
      <t>ジカイテイキテンケン</t>
    </rPh>
    <rPh sb="691" eb="692">
      <t>オヨ</t>
    </rPh>
    <rPh sb="693" eb="695">
      <t>ショウライ</t>
    </rPh>
    <rPh sb="699" eb="702">
      <t>コウゾウブツ</t>
    </rPh>
    <rPh sb="703" eb="705">
      <t>ジョウタイ</t>
    </rPh>
    <rPh sb="706" eb="708">
      <t>スイテイ</t>
    </rPh>
    <rPh sb="777" eb="781">
      <t>ケイソクケッカ</t>
    </rPh>
    <rPh sb="784" eb="785">
      <t>オ</t>
    </rPh>
    <rPh sb="786" eb="787">
      <t>ダ</t>
    </rPh>
    <rPh sb="789" eb="791">
      <t>シサ</t>
    </rPh>
    <rPh sb="793" eb="795">
      <t>ヘンイ</t>
    </rPh>
    <rPh sb="796" eb="797">
      <t>ミ</t>
    </rPh>
    <rPh sb="808" eb="810">
      <t>ゲンジョウ</t>
    </rPh>
    <rPh sb="815" eb="817">
      <t>コウゾウ</t>
    </rPh>
    <rPh sb="818" eb="821">
      <t>アンゼンセイ</t>
    </rPh>
    <rPh sb="824" eb="827">
      <t>アンテイセイ</t>
    </rPh>
    <rPh sb="828" eb="830">
      <t>モンダイ</t>
    </rPh>
    <rPh sb="834" eb="836">
      <t>スイテイ</t>
    </rPh>
    <rPh sb="841" eb="844">
      <t>キンキュウセイ</t>
    </rPh>
    <rPh sb="845" eb="846">
      <t>タカ</t>
    </rPh>
    <rPh sb="847" eb="849">
      <t>ヘンジョウ</t>
    </rPh>
    <rPh sb="850" eb="851">
      <t>ミト</t>
    </rPh>
    <rPh sb="876" eb="879">
      <t>シンコウセイ</t>
    </rPh>
    <rPh sb="880" eb="882">
      <t>ケイド</t>
    </rPh>
    <rPh sb="886" eb="887">
      <t>ミト</t>
    </rPh>
    <rPh sb="894" eb="898">
      <t>カンキョウジョウケン</t>
    </rPh>
    <rPh sb="899" eb="901">
      <t>ロウスイ</t>
    </rPh>
    <rPh sb="901" eb="902">
      <t>トウ</t>
    </rPh>
    <rPh sb="906" eb="908">
      <t>レッカ</t>
    </rPh>
    <rPh sb="909" eb="911">
      <t>シンコウ</t>
    </rPh>
    <rPh sb="913" eb="915">
      <t>バアイ</t>
    </rPh>
    <rPh sb="916" eb="919">
      <t>リヨウシャ</t>
    </rPh>
    <rPh sb="919" eb="921">
      <t>ヒガイ</t>
    </rPh>
    <rPh sb="922" eb="924">
      <t>ケネン</t>
    </rPh>
    <rPh sb="930" eb="932">
      <t>ゲンジョウ</t>
    </rPh>
    <rPh sb="935" eb="936">
      <t>ジ</t>
    </rPh>
    <rPh sb="940" eb="945">
      <t>ボウチョウセイジヤマ</t>
    </rPh>
    <rPh sb="946" eb="949">
      <t>ユウガイスイ</t>
    </rPh>
    <rPh sb="949" eb="950">
      <t>トウ</t>
    </rPh>
    <rPh sb="951" eb="955">
      <t>トクテイジショウ</t>
    </rPh>
    <rPh sb="956" eb="958">
      <t>サヨウ</t>
    </rPh>
    <rPh sb="959" eb="961">
      <t>シサ</t>
    </rPh>
    <rPh sb="963" eb="965">
      <t>ヘンジョウ</t>
    </rPh>
    <rPh sb="966" eb="967">
      <t>ミ</t>
    </rPh>
    <rPh sb="979" eb="981">
      <t>ソチ</t>
    </rPh>
    <rPh sb="982" eb="985">
      <t>ヒツヨウセイ</t>
    </rPh>
    <rPh sb="986" eb="988">
      <t>ハンダン</t>
    </rPh>
    <rPh sb="989" eb="990">
      <t>カカ</t>
    </rPh>
    <rPh sb="992" eb="994">
      <t>ジコウ</t>
    </rPh>
    <rPh sb="996" eb="997">
      <t>ホン</t>
    </rPh>
    <rPh sb="1002" eb="1010">
      <t>ニジキンキュウユソウドウロ</t>
    </rPh>
    <rPh sb="1014" eb="1016">
      <t>チイキ</t>
    </rPh>
    <rPh sb="1017" eb="1019">
      <t>アンゼン</t>
    </rPh>
    <rPh sb="1020" eb="1022">
      <t>エンカツ</t>
    </rPh>
    <rPh sb="1023" eb="1025">
      <t>コウツウ</t>
    </rPh>
    <rPh sb="1026" eb="1028">
      <t>カクホ</t>
    </rPh>
    <rPh sb="1030" eb="1032">
      <t>ヒツヨウ</t>
    </rPh>
    <rPh sb="1038" eb="1040">
      <t>ゲンジョウ</t>
    </rPh>
    <rPh sb="1041" eb="1046">
      <t>コウゾウアンテイセイ</t>
    </rPh>
    <rPh sb="1047" eb="1048">
      <t>ソコ</t>
    </rPh>
    <rPh sb="1050" eb="1052">
      <t>ジョウキョウ</t>
    </rPh>
    <rPh sb="1059" eb="1064">
      <t>コウゾウアンテイセイ</t>
    </rPh>
    <rPh sb="1065" eb="1066">
      <t>タイ</t>
    </rPh>
    <rPh sb="1068" eb="1070">
      <t>ソチ</t>
    </rPh>
    <rPh sb="1071" eb="1073">
      <t>フヨウ</t>
    </rPh>
    <rPh sb="1084" eb="1085">
      <t>タ</t>
    </rPh>
    <rPh sb="1086" eb="1092">
      <t>ジカイテイキテンケン</t>
    </rPh>
    <rPh sb="1093" eb="1094">
      <t>ヒ</t>
    </rPh>
    <rPh sb="1095" eb="1096">
      <t>ツ</t>
    </rPh>
    <rPh sb="1097" eb="1099">
      <t>ジコウ</t>
    </rPh>
    <rPh sb="1099" eb="1100">
      <t>トウ</t>
    </rPh>
    <rPh sb="1162" eb="1164">
      <t>サユウ</t>
    </rPh>
    <rPh sb="1166" eb="1168">
      <t>フキン</t>
    </rPh>
    <rPh sb="1169" eb="1171">
      <t>ジュウダン</t>
    </rPh>
    <rPh sb="1173" eb="1174">
      <t>ワ</t>
    </rPh>
    <rPh sb="1180" eb="1183">
      <t>シンコウセイ</t>
    </rPh>
    <rPh sb="1184" eb="1185">
      <t>ミト</t>
    </rPh>
    <rPh sb="1189" eb="1191">
      <t>バアイ</t>
    </rPh>
    <rPh sb="1192" eb="1193">
      <t>オ</t>
    </rPh>
    <rPh sb="1194" eb="1195">
      <t>ダ</t>
    </rPh>
    <rPh sb="1197" eb="1199">
      <t>シサ</t>
    </rPh>
    <rPh sb="1201" eb="1203">
      <t>ヘンイ</t>
    </rPh>
    <rPh sb="1204" eb="1205">
      <t>ミト</t>
    </rPh>
    <rPh sb="1209" eb="1211">
      <t>バアイ</t>
    </rPh>
    <rPh sb="1214" eb="1218">
      <t>フッコウハイメン</t>
    </rPh>
    <rPh sb="1219" eb="1221">
      <t>クウゲキ</t>
    </rPh>
    <rPh sb="1224" eb="1228">
      <t>ジヤマジョウタイ</t>
    </rPh>
    <rPh sb="1229" eb="1233">
      <t>ショウサイチョウサ</t>
    </rPh>
    <rPh sb="1234" eb="1236">
      <t>ジッシ</t>
    </rPh>
    <rPh sb="1237" eb="1239">
      <t>ケントウ</t>
    </rPh>
    <rPh sb="1244" eb="1245">
      <t>ノゾ</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</si>
</sst>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21">
    <xf numFmtId="0" fontId="0" fillId="0" borderId="0">
      <alignment vertical="center"/>
    </xf>
    <xf numFmtId="0" fontId="16" fillId="0" borderId="0">
      <alignment vertical="center"/>
    </xf>
    <xf numFmtId="0" fontId="17" fillId="0" borderId="0"/>
    <xf numFmtId="38" fontId="17" fillId="0" borderId="0" applyFont="0" applyFill="0" applyBorder="0" applyAlignment="0" applyProtection="0">
      <alignment vertical="center"/>
    </xf>
    <xf numFmtId="0" fontId="21" fillId="0" borderId="0">
      <alignment vertical="center"/>
    </xf>
    <xf numFmtId="0" fontId="7" fillId="0" borderId="0">
      <alignment vertical="center"/>
    </xf>
    <xf numFmtId="38" fontId="7" fillId="0" borderId="0" applyFont="0" applyFill="0" applyBorder="0" applyAlignment="0" applyProtection="0">
      <alignment vertical="center"/>
    </xf>
    <xf numFmtId="0" fontId="17" fillId="0" borderId="0"/>
    <xf numFmtId="0" fontId="6" fillId="0" borderId="0">
      <alignment vertical="center"/>
    </xf>
    <xf numFmtId="38" fontId="6" fillId="0" borderId="0" applyFont="0" applyFill="0" applyBorder="0" applyAlignment="0" applyProtection="0">
      <alignment vertical="center"/>
    </xf>
    <xf numFmtId="0" fontId="16" fillId="0" borderId="0">
      <alignment vertical="center"/>
    </xf>
    <xf numFmtId="0" fontId="40" fillId="0" borderId="0">
      <alignment vertical="center"/>
    </xf>
    <xf numFmtId="0" fontId="5" fillId="0" borderId="0">
      <alignment vertical="center"/>
    </xf>
    <xf numFmtId="0" fontId="4"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134">
    <xf numFmtId="0" fontId="0" fillId="0" borderId="0" xfId="0">
      <alignment vertical="center"/>
    </xf>
    <xf numFmtId="0" fontId="14" fillId="0" borderId="0" xfId="2" applyFont="1" applyAlignment="1" applyProtection="1">
      <alignment vertical="center"/>
      <protection locked="0"/>
    </xf>
    <xf numFmtId="0" fontId="14" fillId="0" borderId="0" xfId="2" applyFont="1" applyProtection="1">
      <protection locked="0"/>
    </xf>
    <xf numFmtId="0" fontId="14" fillId="0" borderId="0" xfId="2" applyFont="1" applyAlignment="1">
      <alignment vertical="center"/>
    </xf>
    <xf numFmtId="0" fontId="9" fillId="0" borderId="0" xfId="2" applyFont="1" applyAlignment="1" applyProtection="1">
      <alignment vertical="center"/>
      <protection locked="0"/>
    </xf>
    <xf numFmtId="0" fontId="14" fillId="0" borderId="0" xfId="2" applyFont="1" applyAlignment="1">
      <alignment horizontal="center" vertical="center"/>
    </xf>
    <xf numFmtId="0" fontId="9" fillId="0" borderId="0" xfId="2" applyFont="1" applyProtection="1">
      <protection locked="0"/>
    </xf>
    <xf numFmtId="0" fontId="14" fillId="0" borderId="0" xfId="2" applyFont="1" applyAlignment="1" applyProtection="1">
      <alignment horizontal="center" vertical="center"/>
      <protection locked="0"/>
    </xf>
    <xf numFmtId="0" fontId="25" fillId="0" borderId="0" xfId="2" applyFont="1" applyAlignment="1" applyProtection="1">
      <alignment vertical="center"/>
      <protection locked="0"/>
    </xf>
    <xf numFmtId="0" fontId="25" fillId="0" borderId="0" xfId="2" applyFont="1" applyAlignment="1" applyProtection="1">
      <alignment vertical="center" shrinkToFit="1"/>
      <protection locked="0"/>
    </xf>
    <xf numFmtId="0" fontId="25" fillId="0" borderId="0" xfId="2" applyFont="1" applyAlignment="1">
      <alignment vertical="center" shrinkToFit="1"/>
    </xf>
    <xf numFmtId="0" fontId="25" fillId="0" borderId="0" xfId="2" applyFont="1" applyAlignment="1">
      <alignment vertical="center" textRotation="255" shrinkToFit="1"/>
    </xf>
    <xf numFmtId="0" fontId="25" fillId="0" borderId="0" xfId="2" applyFont="1" applyAlignment="1" applyProtection="1">
      <alignment horizontal="center" vertical="center" shrinkToFit="1"/>
      <protection locked="0"/>
    </xf>
    <xf numFmtId="0" fontId="26" fillId="0" borderId="1" xfId="7" applyFont="1" applyBorder="1" applyAlignment="1">
      <alignment horizontal="center" vertical="center"/>
    </xf>
    <xf numFmtId="0" fontId="27" fillId="0" borderId="1" xfId="7" applyFont="1" applyBorder="1" applyAlignment="1">
      <alignment horizontal="center" vertical="center"/>
    </xf>
    <xf numFmtId="0" fontId="18" fillId="2" borderId="13" xfId="7" applyFont="1" applyFill="1" applyBorder="1" applyAlignment="1">
      <alignment horizontal="center" vertical="center"/>
    </xf>
    <xf numFmtId="0" fontId="18" fillId="2" borderId="14" xfId="7" quotePrefix="1" applyFont="1" applyFill="1" applyBorder="1" applyAlignment="1">
      <alignment horizontal="center" vertical="center" shrinkToFit="1"/>
    </xf>
    <xf numFmtId="58" fontId="18" fillId="2" borderId="14" xfId="7" quotePrefix="1" applyNumberFormat="1" applyFont="1" applyFill="1" applyBorder="1" applyAlignment="1">
      <alignment horizontal="center" vertical="center" shrinkToFit="1"/>
    </xf>
    <xf numFmtId="0" fontId="14" fillId="0" borderId="7" xfId="2" applyFont="1" applyBorder="1" applyAlignment="1">
      <alignment vertical="center"/>
    </xf>
    <xf numFmtId="0" fontId="15" fillId="0" borderId="0" xfId="2" applyFont="1" applyProtection="1">
      <protection locked="0"/>
    </xf>
    <xf numFmtId="0" fontId="14" fillId="0" borderId="1" xfId="2" applyFont="1" applyBorder="1" applyAlignment="1" applyProtection="1">
      <alignment vertical="center"/>
      <protection locked="0"/>
    </xf>
    <xf numFmtId="0" fontId="14" fillId="0" borderId="0" xfId="2" applyFont="1" applyAlignment="1">
      <alignment horizontal="center" vertical="center" wrapText="1"/>
    </xf>
    <xf numFmtId="0" fontId="9" fillId="2" borderId="13" xfId="7" applyFont="1" applyFill="1" applyBorder="1" applyAlignment="1">
      <alignment horizontal="center" vertical="center"/>
    </xf>
    <xf numFmtId="0" fontId="32" fillId="0" borderId="1" xfId="7" applyFont="1" applyBorder="1" applyAlignment="1">
      <alignment horizontal="center" vertical="center"/>
    </xf>
    <xf numFmtId="0" fontId="14" fillId="0" borderId="0" xfId="2" applyFont="1" applyAlignment="1" applyProtection="1">
      <alignment horizontal="center" vertical="center" shrinkToFit="1"/>
      <protection locked="0"/>
    </xf>
    <xf numFmtId="0" fontId="14" fillId="0" borderId="0" xfId="2" applyFont="1" applyAlignment="1" applyProtection="1">
      <alignment vertical="center" shrinkToFit="1"/>
      <protection locked="0"/>
    </xf>
    <xf numFmtId="0" fontId="14" fillId="4" borderId="0" xfId="2" applyFont="1" applyFill="1" applyAlignment="1">
      <alignment horizontal="center" vertical="center" textRotation="255"/>
    </xf>
    <xf numFmtId="0" fontId="14" fillId="4" borderId="0" xfId="2" applyFont="1" applyFill="1" applyAlignment="1">
      <alignment vertical="center"/>
    </xf>
    <xf numFmtId="0" fontId="14" fillId="0" borderId="0" xfId="4" applyFont="1">
      <alignment vertical="center"/>
    </xf>
    <xf numFmtId="0" fontId="20" fillId="0" borderId="0" xfId="4" applyFont="1" applyAlignment="1">
      <alignment horizontal="center" vertical="center"/>
    </xf>
    <xf numFmtId="0" fontId="14" fillId="0" borderId="0" xfId="4" applyFont="1" applyAlignment="1">
      <alignment horizontal="left" vertical="center"/>
    </xf>
    <xf numFmtId="0" fontId="20" fillId="0" borderId="0" xfId="4" applyFont="1">
      <alignment vertical="center"/>
    </xf>
    <xf numFmtId="0" fontId="20" fillId="0" borderId="0" xfId="4" applyFont="1" applyAlignment="1">
      <alignment horizontal="center" vertical="center" wrapText="1"/>
    </xf>
    <xf numFmtId="178" fontId="20" fillId="0" borderId="0" xfId="4" applyNumberFormat="1" applyFont="1" applyAlignment="1">
      <alignment horizontal="center" vertical="center" shrinkToFit="1"/>
    </xf>
    <xf numFmtId="0" fontId="20" fillId="0" borderId="0" xfId="4" applyFont="1" applyAlignment="1">
      <alignment horizontal="left" vertical="center"/>
    </xf>
    <xf numFmtId="0" fontId="20" fillId="0" borderId="0" xfId="2" applyFont="1" applyAlignment="1" applyProtection="1">
      <alignment vertical="center"/>
      <protection locked="0"/>
    </xf>
    <xf numFmtId="0" fontId="32" fillId="0" borderId="0" xfId="0" applyFont="1">
      <alignment vertical="center"/>
    </xf>
    <xf numFmtId="0" fontId="32" fillId="0" borderId="0" xfId="0" applyFont="1" applyAlignment="1">
      <alignment horizontal="center" vertical="center"/>
    </xf>
    <xf numFmtId="0" fontId="14" fillId="0" borderId="0" xfId="0" applyFont="1">
      <alignment vertical="center"/>
    </xf>
    <xf numFmtId="0" fontId="14" fillId="0" borderId="0" xfId="5" applyFont="1" applyAlignment="1">
      <alignment horizontal="center" vertical="center"/>
    </xf>
    <xf numFmtId="0" fontId="14" fillId="0" borderId="0" xfId="5" applyFont="1">
      <alignment vertical="center"/>
    </xf>
    <xf numFmtId="0" fontId="20" fillId="0" borderId="8" xfId="5" applyFont="1" applyBorder="1" applyAlignment="1">
      <alignment vertical="center" shrinkToFit="1"/>
    </xf>
    <xf numFmtId="0" fontId="20" fillId="0" borderId="5" xfId="5" applyFont="1" applyBorder="1" applyAlignment="1">
      <alignment vertical="center" shrinkToFit="1"/>
    </xf>
    <xf numFmtId="0" fontId="17" fillId="0" borderId="0" xfId="2" applyAlignment="1">
      <alignment vertical="center"/>
    </xf>
    <xf numFmtId="178" fontId="20"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9" fillId="2" borderId="1" xfId="2" applyFont="1" applyFill="1" applyBorder="1" applyAlignment="1">
      <alignment horizontal="center" vertical="center" wrapText="1"/>
    </xf>
    <xf numFmtId="189" fontId="17" fillId="0" borderId="1" xfId="2" applyNumberFormat="1" applyBorder="1" applyAlignment="1">
      <alignment vertical="center"/>
    </xf>
    <xf numFmtId="0" fontId="0" fillId="0" borderId="0" xfId="0" applyAlignment="1">
      <alignment horizontal="center" vertical="center"/>
    </xf>
    <xf numFmtId="0" fontId="14" fillId="0" borderId="0" xfId="2" applyFont="1" applyAlignment="1" applyProtection="1">
      <alignment horizontal="center"/>
      <protection locked="0"/>
    </xf>
    <xf numFmtId="0" fontId="29" fillId="2" borderId="8" xfId="2" applyFont="1" applyFill="1" applyBorder="1" applyAlignment="1">
      <alignment horizontal="center" vertical="center" wrapText="1"/>
    </xf>
    <xf numFmtId="0" fontId="37" fillId="0" borderId="1" xfId="2" applyFont="1" applyBorder="1" applyAlignment="1" applyProtection="1">
      <alignment horizontal="center" vertical="center" wrapText="1"/>
      <protection locked="0"/>
    </xf>
    <xf numFmtId="191" fontId="17" fillId="0" borderId="1" xfId="2" applyNumberFormat="1" applyBorder="1" applyAlignment="1">
      <alignment vertical="center"/>
    </xf>
    <xf numFmtId="0" fontId="17" fillId="0" borderId="1" xfId="7" applyBorder="1" applyAlignment="1">
      <alignment vertical="center" shrinkToFit="1"/>
    </xf>
    <xf numFmtId="0" fontId="17" fillId="0" borderId="1" xfId="2" applyBorder="1" applyAlignment="1">
      <alignment vertical="center" shrinkToFit="1"/>
    </xf>
    <xf numFmtId="0" fontId="17" fillId="0" borderId="0" xfId="2" applyAlignment="1">
      <alignment horizontal="center" vertical="center"/>
    </xf>
    <xf numFmtId="0" fontId="17" fillId="0" borderId="1" xfId="2" applyBorder="1" applyAlignment="1">
      <alignment vertical="center"/>
    </xf>
    <xf numFmtId="194" fontId="37" fillId="0" borderId="1" xfId="2" applyNumberFormat="1" applyFont="1" applyBorder="1" applyAlignment="1" applyProtection="1">
      <alignment horizontal="center" vertical="center" wrapText="1"/>
      <protection locked="0"/>
    </xf>
    <xf numFmtId="2" fontId="14" fillId="0" borderId="0" xfId="2" applyNumberFormat="1" applyFont="1" applyProtection="1">
      <protection locked="0"/>
    </xf>
    <xf numFmtId="195" fontId="14" fillId="0" borderId="0" xfId="2" applyNumberFormat="1" applyFont="1" applyProtection="1">
      <protection locked="0"/>
    </xf>
    <xf numFmtId="0" fontId="20" fillId="0" borderId="0" xfId="5" applyFont="1" applyAlignment="1">
      <alignment horizontal="center" vertical="center" shrinkToFit="1"/>
    </xf>
    <xf numFmtId="0" fontId="20" fillId="0" borderId="0" xfId="5" applyFont="1" applyAlignment="1">
      <alignment horizontal="center" vertical="center" wrapText="1"/>
    </xf>
    <xf numFmtId="0" fontId="14" fillId="0" borderId="0" xfId="5" applyFont="1" applyAlignment="1">
      <alignment horizontal="center" vertical="center" shrinkToFit="1"/>
    </xf>
    <xf numFmtId="177" fontId="30" fillId="0" borderId="7" xfId="2" applyNumberFormat="1" applyFont="1" applyBorder="1" applyAlignment="1">
      <alignment vertical="center" shrinkToFit="1"/>
    </xf>
    <xf numFmtId="177" fontId="30" fillId="0" borderId="0" xfId="2" applyNumberFormat="1" applyFont="1" applyAlignment="1">
      <alignment vertical="center" shrinkToFit="1"/>
    </xf>
    <xf numFmtId="0" fontId="20" fillId="2" borderId="27" xfId="5" applyFont="1" applyFill="1" applyBorder="1" applyAlignment="1">
      <alignment horizontal="center" vertical="center"/>
    </xf>
    <xf numFmtId="0" fontId="20" fillId="0" borderId="27" xfId="5" applyFont="1" applyBorder="1" applyAlignment="1">
      <alignment vertical="center" shrinkToFit="1"/>
    </xf>
    <xf numFmtId="0" fontId="20" fillId="0" borderId="41" xfId="5" applyFont="1" applyBorder="1" applyAlignment="1">
      <alignment vertical="center" shrinkToFit="1"/>
    </xf>
    <xf numFmtId="0" fontId="20" fillId="2" borderId="28" xfId="5" applyFont="1" applyFill="1" applyBorder="1" applyAlignment="1">
      <alignment horizontal="center" vertical="center"/>
    </xf>
    <xf numFmtId="0" fontId="20" fillId="0" borderId="28" xfId="5" applyFont="1" applyBorder="1" applyAlignment="1">
      <alignment vertical="center" shrinkToFit="1"/>
    </xf>
    <xf numFmtId="0" fontId="20" fillId="0" borderId="43" xfId="5" applyFont="1" applyBorder="1" applyAlignment="1">
      <alignment vertical="center" shrinkToFit="1"/>
    </xf>
    <xf numFmtId="0" fontId="20" fillId="2" borderId="30" xfId="5" applyFont="1" applyFill="1" applyBorder="1" applyAlignment="1">
      <alignment horizontal="center" vertical="center"/>
    </xf>
    <xf numFmtId="0" fontId="20" fillId="0" borderId="30" xfId="5" applyFont="1" applyBorder="1" applyAlignment="1">
      <alignment vertical="center" shrinkToFit="1"/>
    </xf>
    <xf numFmtId="0" fontId="20" fillId="0" borderId="46" xfId="5" applyFont="1" applyBorder="1" applyAlignment="1">
      <alignment vertical="center" shrinkToFit="1"/>
    </xf>
    <xf numFmtId="0" fontId="39" fillId="4" borderId="0" xfId="2" applyFont="1" applyFill="1" applyAlignment="1">
      <alignment vertical="center" shrinkToFit="1"/>
    </xf>
    <xf numFmtId="0" fontId="41" fillId="4" borderId="0" xfId="11" applyFont="1" applyFill="1" applyAlignment="1">
      <alignment vertical="center" shrinkToFit="1"/>
    </xf>
    <xf numFmtId="0" fontId="31" fillId="0" borderId="7" xfId="2" applyFont="1" applyBorder="1" applyAlignment="1">
      <alignment vertical="center"/>
    </xf>
    <xf numFmtId="0" fontId="42" fillId="0" borderId="7" xfId="2" applyFont="1" applyBorder="1" applyAlignment="1">
      <alignment vertical="top" wrapText="1"/>
    </xf>
    <xf numFmtId="0" fontId="31" fillId="0" borderId="7" xfId="2" applyFont="1" applyBorder="1" applyAlignment="1">
      <alignment vertical="top"/>
    </xf>
    <xf numFmtId="0" fontId="29" fillId="2" borderId="2" xfId="2" applyFont="1" applyFill="1" applyBorder="1" applyAlignment="1">
      <alignment horizontal="center" vertical="center" wrapText="1"/>
    </xf>
    <xf numFmtId="0" fontId="17" fillId="0" borderId="1" xfId="7" applyBorder="1" applyAlignment="1">
      <alignment horizontal="center" vertical="center"/>
    </xf>
    <xf numFmtId="0" fontId="20" fillId="2" borderId="49" xfId="5" applyFont="1" applyFill="1" applyBorder="1" applyAlignment="1">
      <alignment horizontal="center" vertical="center"/>
    </xf>
    <xf numFmtId="2" fontId="20" fillId="0" borderId="2" xfId="5" applyNumberFormat="1" applyFont="1" applyBorder="1" applyAlignment="1">
      <alignment horizontal="center" vertical="center" shrinkToFit="1"/>
    </xf>
    <xf numFmtId="2" fontId="20" fillId="0" borderId="49" xfId="5" applyNumberFormat="1" applyFont="1" applyBorder="1" applyAlignment="1">
      <alignment horizontal="center" vertical="center" shrinkToFit="1"/>
    </xf>
    <xf numFmtId="2" fontId="20" fillId="0" borderId="3" xfId="5" applyNumberFormat="1" applyFont="1" applyBorder="1" applyAlignment="1">
      <alignment horizontal="center" vertical="center" shrinkToFit="1"/>
    </xf>
    <xf numFmtId="0" fontId="9" fillId="0" borderId="1" xfId="2" applyFont="1" applyBorder="1" applyAlignment="1" applyProtection="1">
      <alignment horizontal="center" vertical="center"/>
      <protection locked="0"/>
    </xf>
    <xf numFmtId="0" fontId="9" fillId="0" borderId="0" xfId="2" applyFont="1" applyAlignment="1" applyProtection="1">
      <alignment vertical="center" textRotation="255"/>
      <protection locked="0"/>
    </xf>
    <xf numFmtId="0" fontId="18"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10" fillId="0" borderId="0" xfId="2" applyFont="1" applyAlignment="1" applyProtection="1">
      <alignment vertical="center"/>
      <protection locked="0"/>
    </xf>
    <xf numFmtId="0" fontId="10" fillId="0" borderId="0" xfId="2" applyFont="1" applyAlignment="1" applyProtection="1">
      <alignment vertical="center" wrapText="1"/>
      <protection locked="0"/>
    </xf>
    <xf numFmtId="0" fontId="9" fillId="0" borderId="4" xfId="2" applyFont="1" applyBorder="1" applyProtection="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0"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20" fillId="0" borderId="1" xfId="2" applyFont="1" applyBorder="1" applyAlignment="1" applyProtection="1">
      <alignment vertical="center" wrapText="1"/>
      <protection locked="0"/>
    </xf>
    <xf numFmtId="0" fontId="20" fillId="0" borderId="54" xfId="5" applyFont="1" applyBorder="1" applyAlignment="1">
      <alignment horizontal="center" vertical="center" shrinkToFit="1"/>
    </xf>
    <xf numFmtId="186" fontId="20" fillId="0" borderId="3" xfId="5" applyNumberFormat="1" applyFont="1" applyBorder="1" applyAlignment="1">
      <alignment horizontal="center" vertical="center" shrinkToFit="1"/>
    </xf>
    <xf numFmtId="186" fontId="20" fillId="0" borderId="49" xfId="5" applyNumberFormat="1" applyFont="1" applyBorder="1" applyAlignment="1">
      <alignment horizontal="center" vertical="center" shrinkToFit="1"/>
    </xf>
    <xf numFmtId="186" fontId="20" fillId="0" borderId="20" xfId="5" applyNumberFormat="1" applyFont="1" applyBorder="1" applyAlignment="1">
      <alignment horizontal="center" vertical="center" shrinkToFit="1"/>
    </xf>
    <xf numFmtId="186" fontId="20" fillId="0" borderId="28" xfId="5" applyNumberFormat="1" applyFont="1" applyBorder="1" applyAlignment="1">
      <alignment horizontal="center" vertical="center" shrinkToFit="1"/>
    </xf>
    <xf numFmtId="2" fontId="20" fillId="0" borderId="28" xfId="5" applyNumberFormat="1" applyFont="1" applyBorder="1" applyAlignment="1">
      <alignment horizontal="center" vertical="center" shrinkToFit="1"/>
    </xf>
    <xf numFmtId="2" fontId="20" fillId="0" borderId="55" xfId="5" applyNumberFormat="1" applyFont="1" applyBorder="1" applyAlignment="1">
      <alignment horizontal="center" vertical="center" shrinkToFit="1"/>
    </xf>
    <xf numFmtId="0" fontId="20" fillId="2" borderId="34" xfId="5" applyFont="1" applyFill="1" applyBorder="1" applyAlignment="1">
      <alignment horizontal="center" vertical="center"/>
    </xf>
    <xf numFmtId="2" fontId="20" fillId="0" borderId="17" xfId="5" applyNumberFormat="1" applyFont="1" applyBorder="1" applyAlignment="1">
      <alignment horizontal="center" vertical="center" shrinkToFit="1"/>
    </xf>
    <xf numFmtId="2" fontId="20" fillId="0" borderId="56" xfId="5" applyNumberFormat="1" applyFont="1" applyBorder="1" applyAlignment="1">
      <alignment horizontal="center" vertical="center" shrinkToFit="1"/>
    </xf>
    <xf numFmtId="0" fontId="14" fillId="0" borderId="8" xfId="2" applyFont="1" applyBorder="1" applyAlignment="1" applyProtection="1">
      <alignment horizontal="center" vertical="center"/>
      <protection locked="0"/>
    </xf>
    <xf numFmtId="0" fontId="20" fillId="2" borderId="20" xfId="5" applyFont="1" applyFill="1" applyBorder="1" applyAlignment="1">
      <alignment horizontal="center" vertical="center"/>
    </xf>
    <xf numFmtId="0" fontId="20" fillId="2" borderId="3" xfId="5" applyFont="1" applyFill="1" applyBorder="1" applyAlignment="1">
      <alignment horizontal="center" vertical="center"/>
    </xf>
    <xf numFmtId="0" fontId="20" fillId="2" borderId="2" xfId="5" applyFont="1" applyFill="1" applyBorder="1" applyAlignment="1">
      <alignment horizontal="center" vertical="center"/>
    </xf>
    <xf numFmtId="0" fontId="20" fillId="2" borderId="8" xfId="5" applyFont="1" applyFill="1" applyBorder="1" applyAlignment="1">
      <alignment horizontal="center" vertical="center"/>
    </xf>
    <xf numFmtId="0" fontId="15" fillId="0" borderId="0" xfId="2" applyFont="1" applyAlignment="1">
      <alignment vertical="center"/>
    </xf>
    <xf numFmtId="0" fontId="14" fillId="0" borderId="12" xfId="2" applyFont="1" applyBorder="1" applyProtection="1">
      <protection locked="0"/>
    </xf>
    <xf numFmtId="0" fontId="9" fillId="0" borderId="0" xfId="2" applyFont="1" applyAlignment="1">
      <alignment vertical="center"/>
    </xf>
    <xf numFmtId="0" fontId="14" fillId="0" borderId="1" xfId="4" applyFont="1" applyBorder="1">
      <alignment vertical="center"/>
    </xf>
    <xf numFmtId="0" fontId="44" fillId="2" borderId="1" xfId="2" applyFont="1" applyFill="1" applyBorder="1" applyAlignment="1">
      <alignment horizontal="center" vertical="center" wrapText="1" shrinkToFit="1"/>
    </xf>
    <xf numFmtId="186" fontId="17" fillId="0" borderId="1" xfId="7" applyNumberFormat="1" applyBorder="1" applyAlignment="1">
      <alignment horizontal="right" vertical="center" shrinkToFit="1"/>
    </xf>
    <xf numFmtId="187" fontId="17" fillId="0" borderId="1" xfId="7" applyNumberFormat="1" applyBorder="1" applyAlignment="1">
      <alignment horizontal="center" vertical="center"/>
    </xf>
    <xf numFmtId="0" fontId="14" fillId="0" borderId="0" xfId="4" applyFont="1" applyAlignment="1">
      <alignment horizontal="center" vertical="center"/>
    </xf>
    <xf numFmtId="190" fontId="37" fillId="0" borderId="1" xfId="2" applyNumberFormat="1" applyFont="1" applyBorder="1" applyAlignment="1" applyProtection="1">
      <alignment horizontal="right" vertical="center" shrinkToFit="1"/>
      <protection locked="0"/>
    </xf>
    <xf numFmtId="190" fontId="37" fillId="0" borderId="2" xfId="2" applyNumberFormat="1" applyFont="1" applyBorder="1" applyAlignment="1" applyProtection="1">
      <alignment horizontal="right" vertical="center" shrinkToFit="1"/>
      <protection locked="0"/>
    </xf>
    <xf numFmtId="0" fontId="45" fillId="0" borderId="0" xfId="0" applyFont="1">
      <alignment vertical="center"/>
    </xf>
    <xf numFmtId="0" fontId="43" fillId="0" borderId="0" xfId="0" applyFont="1">
      <alignment vertical="center"/>
    </xf>
    <xf numFmtId="0" fontId="15" fillId="0" borderId="0" xfId="0" applyFont="1">
      <alignment vertical="center"/>
    </xf>
    <xf numFmtId="0" fontId="20" fillId="0" borderId="0" xfId="0" applyFont="1">
      <alignment vertical="center"/>
    </xf>
    <xf numFmtId="0" fontId="46" fillId="0" borderId="0" xfId="0" applyFont="1">
      <alignment vertical="center"/>
    </xf>
    <xf numFmtId="0" fontId="29" fillId="0" borderId="0" xfId="0" applyFont="1">
      <alignment vertical="center"/>
    </xf>
    <xf numFmtId="0" fontId="47" fillId="0" borderId="0" xfId="5" applyFont="1">
      <alignment vertical="center"/>
    </xf>
    <xf numFmtId="0" fontId="35" fillId="0" borderId="0" xfId="5" applyFont="1" applyAlignment="1">
      <alignment horizontal="left" vertical="center"/>
    </xf>
    <xf numFmtId="0" fontId="47" fillId="0" borderId="0" xfId="5" applyFont="1" applyAlignment="1">
      <alignment horizontal="center" vertical="center"/>
    </xf>
    <xf numFmtId="0" fontId="43" fillId="0" borderId="18" xfId="5" applyFont="1" applyBorder="1" applyAlignment="1">
      <alignment horizontal="center" vertical="center" shrinkToFit="1"/>
    </xf>
    <xf numFmtId="0" fontId="43" fillId="0" borderId="1" xfId="5" applyFont="1" applyBorder="1" applyAlignment="1">
      <alignment horizontal="center" vertical="center" shrinkToFit="1"/>
    </xf>
    <xf numFmtId="0" fontId="43" fillId="0" borderId="27" xfId="5" applyFont="1" applyBorder="1" applyAlignment="1">
      <alignment vertical="center" shrinkToFit="1"/>
    </xf>
    <xf numFmtId="0" fontId="43" fillId="0" borderId="28" xfId="5" applyFont="1" applyBorder="1" applyAlignment="1">
      <alignment vertical="center" shrinkToFit="1"/>
    </xf>
    <xf numFmtId="0" fontId="43" fillId="0" borderId="29" xfId="5" applyFont="1" applyBorder="1" applyAlignment="1">
      <alignment vertical="center" shrinkToFit="1"/>
    </xf>
    <xf numFmtId="0" fontId="43" fillId="0" borderId="48" xfId="5" applyFont="1" applyBorder="1" applyAlignment="1">
      <alignment vertical="center" shrinkToFit="1"/>
    </xf>
    <xf numFmtId="0" fontId="43" fillId="0" borderId="27" xfId="5" applyFont="1" applyBorder="1" applyAlignment="1">
      <alignment horizontal="center" vertical="center" shrinkToFit="1"/>
    </xf>
    <xf numFmtId="0" fontId="43" fillId="0" borderId="28" xfId="5" applyFont="1" applyBorder="1" applyAlignment="1">
      <alignment horizontal="center" vertical="center" shrinkToFit="1"/>
    </xf>
    <xf numFmtId="0" fontId="43" fillId="0" borderId="8" xfId="5" applyFont="1" applyBorder="1" applyAlignment="1">
      <alignment horizontal="center" vertical="center" shrinkToFit="1"/>
    </xf>
    <xf numFmtId="2" fontId="43" fillId="0" borderId="30" xfId="5" applyNumberFormat="1" applyFont="1" applyBorder="1" applyAlignment="1">
      <alignment horizontal="center" vertical="center" shrinkToFit="1"/>
    </xf>
    <xf numFmtId="2" fontId="43" fillId="0" borderId="28" xfId="5" applyNumberFormat="1" applyFont="1" applyBorder="1" applyAlignment="1">
      <alignment horizontal="center" vertical="center" shrinkToFit="1"/>
    </xf>
    <xf numFmtId="2" fontId="43" fillId="0" borderId="8" xfId="5" applyNumberFormat="1" applyFont="1" applyBorder="1" applyAlignment="1">
      <alignment horizontal="center" vertical="center" shrinkToFit="1"/>
    </xf>
    <xf numFmtId="2" fontId="43" fillId="0" borderId="48" xfId="5" applyNumberFormat="1" applyFont="1" applyBorder="1" applyAlignment="1">
      <alignment horizontal="center" vertical="center" shrinkToFit="1"/>
    </xf>
    <xf numFmtId="2" fontId="43" fillId="0" borderId="17" xfId="5" applyNumberFormat="1" applyFont="1" applyBorder="1" applyAlignment="1">
      <alignment horizontal="center" vertical="center" shrinkToFit="1"/>
    </xf>
    <xf numFmtId="180" fontId="43" fillId="0" borderId="1" xfId="6" applyNumberFormat="1" applyFont="1" applyFill="1" applyBorder="1" applyAlignment="1">
      <alignment horizontal="center" vertical="center" shrinkToFit="1"/>
    </xf>
    <xf numFmtId="179" fontId="43" fillId="0" borderId="27" xfId="5" applyNumberFormat="1" applyFont="1" applyBorder="1" applyAlignment="1">
      <alignment horizontal="center" vertical="center" shrinkToFit="1"/>
    </xf>
    <xf numFmtId="179" fontId="43" fillId="0" borderId="28" xfId="5" applyNumberFormat="1" applyFont="1" applyBorder="1" applyAlignment="1">
      <alignment horizontal="center" vertical="center" shrinkToFit="1"/>
    </xf>
    <xf numFmtId="0" fontId="20" fillId="0" borderId="0" xfId="5" applyFont="1">
      <alignment vertical="center"/>
    </xf>
    <xf numFmtId="0" fontId="14" fillId="0" borderId="1" xfId="4" applyFont="1" applyBorder="1" applyAlignment="1">
      <alignment horizontal="center" vertical="center"/>
    </xf>
    <xf numFmtId="0" fontId="14" fillId="0" borderId="7" xfId="5" applyFont="1" applyBorder="1">
      <alignment vertical="center"/>
    </xf>
    <xf numFmtId="177" fontId="30" fillId="0" borderId="5" xfId="2" applyNumberFormat="1" applyFont="1" applyBorder="1" applyAlignment="1">
      <alignment vertical="center" shrinkToFit="1"/>
    </xf>
    <xf numFmtId="0" fontId="14"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4" fillId="0" borderId="71" xfId="0" applyFont="1" applyBorder="1" applyAlignment="1">
      <alignment horizontal="center" vertical="center" shrinkToFit="1"/>
    </xf>
    <xf numFmtId="0" fontId="24" fillId="0" borderId="0" xfId="0" applyFont="1" applyAlignment="1">
      <alignment horizontal="center" vertical="center" shrinkToFit="1"/>
    </xf>
    <xf numFmtId="0" fontId="24" fillId="0" borderId="34" xfId="0" applyFont="1" applyBorder="1" applyAlignment="1">
      <alignment horizontal="center" vertical="center" shrinkToFit="1"/>
    </xf>
    <xf numFmtId="0" fontId="24" fillId="0" borderId="35" xfId="0" applyFont="1" applyBorder="1" applyAlignment="1">
      <alignment horizontal="center" vertical="center" shrinkToFit="1"/>
    </xf>
    <xf numFmtId="0" fontId="24" fillId="7" borderId="26" xfId="0" applyFont="1" applyFill="1" applyBorder="1" applyAlignment="1">
      <alignment horizontal="center" vertical="center" shrinkToFit="1"/>
    </xf>
    <xf numFmtId="0" fontId="24"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7" fillId="0" borderId="0" xfId="2" applyNumberFormat="1" applyAlignment="1">
      <alignment horizontal="center" vertical="center" shrinkToFit="1"/>
    </xf>
    <xf numFmtId="186" fontId="17" fillId="0" borderId="0" xfId="2" applyNumberFormat="1" applyAlignment="1">
      <alignment vertical="center" shrinkToFit="1"/>
    </xf>
    <xf numFmtId="190" fontId="17" fillId="0" borderId="0" xfId="2" applyNumberFormat="1" applyAlignment="1">
      <alignment vertical="center" shrinkToFit="1"/>
    </xf>
    <xf numFmtId="0" fontId="14" fillId="0" borderId="1" xfId="2" applyFont="1" applyBorder="1" applyAlignment="1" applyProtection="1">
      <alignment horizontal="center" vertical="center" shrinkToFit="1"/>
      <protection locked="0"/>
    </xf>
    <xf numFmtId="0" fontId="43" fillId="0" borderId="49" xfId="5" applyFont="1" applyBorder="1" applyAlignment="1">
      <alignment horizontal="center" vertical="center" shrinkToFit="1"/>
    </xf>
    <xf numFmtId="0" fontId="20" fillId="0" borderId="3" xfId="5" applyFont="1" applyBorder="1" applyAlignment="1">
      <alignment horizontal="center" vertical="center" shrinkToFit="1"/>
    </xf>
    <xf numFmtId="180" fontId="20" fillId="0" borderId="3" xfId="6" applyNumberFormat="1" applyFont="1" applyFill="1" applyBorder="1" applyAlignment="1">
      <alignment horizontal="center" vertical="center" shrinkToFit="1"/>
    </xf>
    <xf numFmtId="0" fontId="20" fillId="0" borderId="7" xfId="5" applyFont="1" applyBorder="1" applyAlignment="1">
      <alignment horizontal="center" vertical="center" shrinkToFit="1"/>
    </xf>
    <xf numFmtId="0" fontId="14" fillId="0" borderId="58" xfId="5" applyFont="1" applyBorder="1" applyAlignment="1">
      <alignment vertical="center" shrinkToFit="1"/>
    </xf>
    <xf numFmtId="0" fontId="14" fillId="0" borderId="59" xfId="5" applyFont="1" applyBorder="1" applyAlignment="1">
      <alignment vertical="center" shrinkToFit="1"/>
    </xf>
    <xf numFmtId="0" fontId="14" fillId="0" borderId="64" xfId="5" applyFont="1" applyBorder="1" applyAlignment="1">
      <alignment vertical="center" shrinkToFit="1"/>
    </xf>
    <xf numFmtId="0" fontId="14" fillId="0" borderId="65" xfId="5" applyFont="1" applyBorder="1" applyAlignment="1">
      <alignment vertical="center" shrinkToFit="1"/>
    </xf>
    <xf numFmtId="179" fontId="14" fillId="0" borderId="40" xfId="5" applyNumberFormat="1" applyFont="1" applyBorder="1" applyAlignment="1">
      <alignment horizontal="center" vertical="center" shrinkToFit="1"/>
    </xf>
    <xf numFmtId="179" fontId="14" fillId="0" borderId="50" xfId="5" applyNumberFormat="1" applyFont="1" applyBorder="1" applyAlignment="1">
      <alignment horizontal="center" vertical="center" shrinkToFit="1"/>
    </xf>
    <xf numFmtId="179" fontId="14" fillId="0" borderId="44" xfId="5" applyNumberFormat="1" applyFont="1" applyBorder="1" applyAlignment="1">
      <alignment horizontal="center" vertical="center" shrinkToFit="1"/>
    </xf>
    <xf numFmtId="179" fontId="14" fillId="0" borderId="33" xfId="5" applyNumberFormat="1" applyFont="1" applyBorder="1" applyAlignment="1">
      <alignment horizontal="center" vertical="center" shrinkToFit="1"/>
    </xf>
    <xf numFmtId="2" fontId="14" fillId="0" borderId="39" xfId="5" applyNumberFormat="1" applyFont="1" applyBorder="1" applyAlignment="1">
      <alignment horizontal="center" vertical="center" shrinkToFit="1"/>
    </xf>
    <xf numFmtId="2" fontId="14" fillId="0" borderId="50" xfId="5" applyNumberFormat="1" applyFont="1" applyBorder="1" applyAlignment="1">
      <alignment horizontal="center" vertical="center" shrinkToFit="1"/>
    </xf>
    <xf numFmtId="2" fontId="14" fillId="0" borderId="44" xfId="5" applyNumberFormat="1" applyFont="1" applyBorder="1" applyAlignment="1">
      <alignment horizontal="center" vertical="center" shrinkToFit="1"/>
    </xf>
    <xf numFmtId="2" fontId="14" fillId="0" borderId="33" xfId="5" applyNumberFormat="1" applyFont="1" applyBorder="1" applyAlignment="1">
      <alignment horizontal="center" vertical="center" shrinkToFit="1"/>
    </xf>
    <xf numFmtId="2" fontId="14" fillId="0" borderId="38" xfId="5" applyNumberFormat="1" applyFont="1" applyBorder="1" applyAlignment="1">
      <alignment horizontal="center" vertical="center" shrinkToFit="1"/>
    </xf>
    <xf numFmtId="191" fontId="17" fillId="0" borderId="0" xfId="2" applyNumberFormat="1" applyAlignment="1">
      <alignment vertical="center" shrinkToFit="1"/>
    </xf>
    <xf numFmtId="191" fontId="17" fillId="0" borderId="0" xfId="2" applyNumberFormat="1" applyAlignment="1">
      <alignment vertical="center"/>
    </xf>
    <xf numFmtId="0" fontId="49" fillId="0" borderId="0" xfId="2" applyFont="1" applyAlignment="1">
      <alignment vertical="center"/>
    </xf>
    <xf numFmtId="0" fontId="50" fillId="2" borderId="1" xfId="2" applyFont="1" applyFill="1" applyBorder="1" applyAlignment="1" applyProtection="1">
      <alignment horizontal="center" vertical="center"/>
      <protection locked="0"/>
    </xf>
    <xf numFmtId="0" fontId="50" fillId="0" borderId="8" xfId="2" applyFont="1" applyBorder="1" applyAlignment="1">
      <alignment horizontal="center" vertical="center" shrinkToFit="1"/>
    </xf>
    <xf numFmtId="0" fontId="50" fillId="2" borderId="1" xfId="2" applyFont="1" applyFill="1" applyBorder="1" applyAlignment="1">
      <alignment horizontal="center" vertical="center" shrinkToFit="1"/>
    </xf>
    <xf numFmtId="0" fontId="50" fillId="2" borderId="9" xfId="2" applyFont="1" applyFill="1" applyBorder="1" applyAlignment="1">
      <alignment horizontal="center" vertical="center"/>
    </xf>
    <xf numFmtId="0" fontId="50" fillId="2" borderId="13" xfId="2" applyFont="1" applyFill="1" applyBorder="1" applyAlignment="1">
      <alignment horizontal="center" vertical="center" shrinkToFit="1"/>
    </xf>
    <xf numFmtId="0" fontId="50" fillId="0" borderId="2" xfId="2" applyFont="1" applyBorder="1" applyAlignment="1" applyProtection="1">
      <alignment horizontal="center" vertical="center" shrinkToFit="1"/>
      <protection locked="0"/>
    </xf>
    <xf numFmtId="0" fontId="52" fillId="2" borderId="14" xfId="2" applyFont="1" applyFill="1" applyBorder="1" applyAlignment="1">
      <alignment vertical="center" textRotation="255" wrapText="1" shrinkToFit="1"/>
    </xf>
    <xf numFmtId="0" fontId="50" fillId="2" borderId="1" xfId="2" applyFont="1" applyFill="1" applyBorder="1" applyAlignment="1">
      <alignment horizontal="center" vertical="center"/>
    </xf>
    <xf numFmtId="0" fontId="50" fillId="0" borderId="2" xfId="2" applyFont="1" applyBorder="1" applyAlignment="1" applyProtection="1">
      <alignment horizontal="center" vertical="center"/>
      <protection locked="0"/>
    </xf>
    <xf numFmtId="0" fontId="50" fillId="0" borderId="8" xfId="2" applyFont="1" applyBorder="1" applyAlignment="1">
      <alignment horizontal="center" vertical="center"/>
    </xf>
    <xf numFmtId="0" fontId="50" fillId="2" borderId="2" xfId="2" applyFont="1" applyFill="1" applyBorder="1" applyAlignment="1">
      <alignment horizontal="center" vertical="center" shrinkToFit="1"/>
    </xf>
    <xf numFmtId="0" fontId="50" fillId="0" borderId="5" xfId="2" applyFont="1" applyBorder="1" applyAlignment="1">
      <alignment horizontal="center" vertical="center" shrinkToFit="1"/>
    </xf>
    <xf numFmtId="0" fontId="50" fillId="0" borderId="1" xfId="2" applyFont="1" applyBorder="1" applyAlignment="1" applyProtection="1">
      <alignment horizontal="center" vertical="center" shrinkToFit="1"/>
      <protection locked="0"/>
    </xf>
    <xf numFmtId="0" fontId="50" fillId="0" borderId="1" xfId="2" applyFont="1" applyBorder="1" applyAlignment="1" applyProtection="1">
      <alignment vertical="center" shrinkToFit="1"/>
      <protection locked="0"/>
    </xf>
    <xf numFmtId="0" fontId="50" fillId="2" borderId="14" xfId="2" applyFont="1" applyFill="1" applyBorder="1" applyAlignment="1">
      <alignment vertical="center"/>
    </xf>
    <xf numFmtId="0" fontId="50" fillId="2" borderId="14" xfId="2" applyFont="1" applyFill="1" applyBorder="1" applyAlignment="1">
      <alignment horizontal="center" vertical="center"/>
    </xf>
    <xf numFmtId="0" fontId="50" fillId="0" borderId="6" xfId="2" applyFont="1" applyBorder="1" applyAlignment="1" applyProtection="1">
      <alignment horizontal="center" vertical="center"/>
      <protection locked="0"/>
    </xf>
    <xf numFmtId="0" fontId="50" fillId="0" borderId="7" xfId="2" applyFont="1" applyBorder="1" applyAlignment="1">
      <alignment horizontal="center" vertical="center"/>
    </xf>
    <xf numFmtId="0" fontId="52" fillId="0" borderId="2" xfId="2" applyFont="1" applyBorder="1" applyAlignment="1" applyProtection="1">
      <alignment horizontal="center" vertical="center" wrapText="1" shrinkToFit="1"/>
      <protection locked="0"/>
    </xf>
    <xf numFmtId="0" fontId="50" fillId="0" borderId="3" xfId="2" applyFont="1" applyBorder="1" applyAlignment="1">
      <alignment horizontal="center" vertical="center" shrinkToFit="1"/>
    </xf>
    <xf numFmtId="0" fontId="50" fillId="0" borderId="1" xfId="2" applyFont="1" applyBorder="1" applyAlignment="1" applyProtection="1">
      <alignment horizontal="center" vertical="center"/>
      <protection locked="0"/>
    </xf>
    <xf numFmtId="0" fontId="50" fillId="2" borderId="13" xfId="2" applyFont="1" applyFill="1" applyBorder="1" applyAlignment="1">
      <alignment horizontal="center" vertical="center"/>
    </xf>
    <xf numFmtId="0" fontId="50" fillId="0" borderId="9" xfId="2" applyFont="1" applyBorder="1" applyAlignment="1" applyProtection="1">
      <alignment horizontal="center" vertical="center" shrinkToFit="1"/>
      <protection locked="0"/>
    </xf>
    <xf numFmtId="0" fontId="50" fillId="0" borderId="13" xfId="2" applyFont="1" applyBorder="1" applyAlignment="1" applyProtection="1">
      <alignment horizontal="center" vertical="center" shrinkToFit="1"/>
      <protection locked="0"/>
    </xf>
    <xf numFmtId="0" fontId="50" fillId="0" borderId="11" xfId="2" applyFont="1" applyBorder="1" applyAlignment="1">
      <alignment horizontal="center" vertical="center" shrinkToFit="1"/>
    </xf>
    <xf numFmtId="0" fontId="50" fillId="0" borderId="9" xfId="2" applyFont="1" applyBorder="1" applyAlignment="1" applyProtection="1">
      <alignment horizontal="center" vertical="center"/>
      <protection locked="0"/>
    </xf>
    <xf numFmtId="0" fontId="50" fillId="0" borderId="10" xfId="2" applyFont="1" applyBorder="1" applyAlignment="1">
      <alignment horizontal="center" vertical="center"/>
    </xf>
    <xf numFmtId="0" fontId="50" fillId="0" borderId="1" xfId="2" applyFont="1" applyBorder="1" applyAlignment="1" applyProtection="1">
      <alignment vertical="center"/>
      <protection locked="0"/>
    </xf>
    <xf numFmtId="0" fontId="50" fillId="0" borderId="3" xfId="2" applyFont="1" applyBorder="1" applyAlignment="1">
      <alignment horizontal="center" vertical="center"/>
    </xf>
    <xf numFmtId="0" fontId="50" fillId="2" borderId="2" xfId="2" applyFont="1" applyFill="1" applyBorder="1" applyAlignment="1">
      <alignment horizontal="centerContinuous" vertical="center"/>
    </xf>
    <xf numFmtId="0" fontId="50" fillId="2" borderId="8" xfId="2" applyFont="1" applyFill="1" applyBorder="1" applyAlignment="1">
      <alignment horizontal="centerContinuous" vertical="center"/>
    </xf>
    <xf numFmtId="0" fontId="50" fillId="2" borderId="15" xfId="2" applyFont="1" applyFill="1" applyBorder="1" applyAlignment="1">
      <alignment vertical="center"/>
    </xf>
    <xf numFmtId="0" fontId="50" fillId="2" borderId="3" xfId="2" applyFont="1" applyFill="1" applyBorder="1" applyAlignment="1">
      <alignment horizontal="centerContinuous" vertical="center"/>
    </xf>
    <xf numFmtId="0" fontId="50" fillId="0" borderId="0" xfId="2" applyFont="1" applyAlignment="1">
      <alignment vertical="center"/>
    </xf>
    <xf numFmtId="0" fontId="50" fillId="0" borderId="0" xfId="2" applyFont="1" applyAlignment="1">
      <alignment horizontal="center" vertical="center"/>
    </xf>
    <xf numFmtId="0" fontId="50" fillId="4" borderId="10" xfId="2" applyFont="1" applyFill="1" applyBorder="1" applyAlignment="1">
      <alignment vertical="center" shrinkToFit="1"/>
    </xf>
    <xf numFmtId="0" fontId="50" fillId="2" borderId="14" xfId="2" applyFont="1" applyFill="1" applyBorder="1" applyAlignment="1">
      <alignment horizontal="center" vertical="center" shrinkToFit="1"/>
    </xf>
    <xf numFmtId="176" fontId="50" fillId="2" borderId="1" xfId="2" applyNumberFormat="1" applyFont="1" applyFill="1" applyBorder="1" applyAlignment="1">
      <alignment horizontal="center" vertical="center" shrinkToFit="1"/>
    </xf>
    <xf numFmtId="176" fontId="50" fillId="2" borderId="14" xfId="2" applyNumberFormat="1" applyFont="1" applyFill="1" applyBorder="1" applyAlignment="1">
      <alignment horizontal="center" vertical="center" shrinkToFit="1"/>
    </xf>
    <xf numFmtId="0" fontId="50" fillId="0" borderId="2" xfId="2" applyFont="1" applyBorder="1" applyAlignment="1">
      <alignment horizontal="center" vertical="center" shrinkToFit="1"/>
    </xf>
    <xf numFmtId="198" fontId="50" fillId="0" borderId="3" xfId="2" applyNumberFormat="1" applyFont="1" applyBorder="1" applyAlignment="1">
      <alignment horizontal="center" vertical="center" shrinkToFit="1"/>
    </xf>
    <xf numFmtId="176" fontId="50" fillId="0" borderId="1" xfId="2" applyNumberFormat="1" applyFont="1" applyBorder="1" applyAlignment="1">
      <alignment horizontal="center" vertical="center" shrinkToFit="1"/>
    </xf>
    <xf numFmtId="176" fontId="50" fillId="0" borderId="14" xfId="2" applyNumberFormat="1" applyFont="1" applyBorder="1" applyAlignment="1">
      <alignment horizontal="center" vertical="center" shrinkToFit="1"/>
    </xf>
    <xf numFmtId="0" fontId="50" fillId="0" borderId="7" xfId="2" applyFont="1" applyBorder="1" applyAlignment="1">
      <alignment vertical="center" wrapText="1" shrinkToFit="1"/>
    </xf>
    <xf numFmtId="196" fontId="51" fillId="0" borderId="7" xfId="10" applyNumberFormat="1" applyFont="1" applyBorder="1" applyAlignment="1" applyProtection="1">
      <alignment vertical="center" shrinkToFit="1"/>
      <protection locked="0"/>
    </xf>
    <xf numFmtId="196" fontId="51" fillId="0" borderId="5" xfId="10" applyNumberFormat="1" applyFont="1" applyBorder="1" applyAlignment="1" applyProtection="1">
      <alignment vertical="center" shrinkToFit="1"/>
      <protection locked="0"/>
    </xf>
    <xf numFmtId="0" fontId="50" fillId="0" borderId="0" xfId="2" applyFont="1" applyAlignment="1">
      <alignment vertical="center" wrapText="1" shrinkToFit="1"/>
    </xf>
    <xf numFmtId="0" fontId="54" fillId="2" borderId="1" xfId="2" applyFont="1" applyFill="1" applyBorder="1" applyAlignment="1" applyProtection="1">
      <alignment horizontal="center" vertical="center" wrapText="1"/>
      <protection locked="0"/>
    </xf>
    <xf numFmtId="0" fontId="55" fillId="2" borderId="1" xfId="2" applyFont="1" applyFill="1" applyBorder="1" applyAlignment="1" applyProtection="1">
      <alignment horizontal="center" vertical="center"/>
      <protection locked="0"/>
    </xf>
    <xf numFmtId="0" fontId="53" fillId="0" borderId="0" xfId="2" applyFont="1" applyAlignment="1" applyProtection="1">
      <alignment vertical="center"/>
      <protection locked="0"/>
    </xf>
    <xf numFmtId="0" fontId="50" fillId="0" borderId="0" xfId="2" applyFont="1" applyAlignment="1" applyProtection="1">
      <alignment vertical="center"/>
      <protection locked="0"/>
    </xf>
    <xf numFmtId="0" fontId="48" fillId="0" borderId="0" xfId="2" applyFont="1" applyAlignment="1" applyProtection="1">
      <alignment vertical="center" wrapText="1"/>
      <protection locked="0"/>
    </xf>
    <xf numFmtId="197" fontId="51" fillId="0" borderId="4" xfId="10" applyNumberFormat="1" applyFont="1" applyBorder="1" applyAlignment="1" applyProtection="1">
      <alignment vertical="center" shrinkToFit="1"/>
      <protection locked="0"/>
    </xf>
    <xf numFmtId="197" fontId="51" fillId="0" borderId="0" xfId="10" applyNumberFormat="1" applyFont="1" applyAlignment="1" applyProtection="1">
      <alignment vertical="center" shrinkToFit="1"/>
      <protection locked="0"/>
    </xf>
    <xf numFmtId="0" fontId="50" fillId="0" borderId="0" xfId="2" applyFont="1" applyAlignment="1" applyProtection="1">
      <alignment vertical="top"/>
      <protection locked="0"/>
    </xf>
    <xf numFmtId="0" fontId="50" fillId="0" borderId="4" xfId="2" applyFont="1" applyBorder="1" applyAlignment="1" applyProtection="1">
      <alignment vertical="top"/>
      <protection locked="0"/>
    </xf>
    <xf numFmtId="0" fontId="50" fillId="0" borderId="0" xfId="2" applyFont="1" applyAlignment="1" applyProtection="1">
      <alignment vertical="center" textRotation="255"/>
      <protection locked="0"/>
    </xf>
    <xf numFmtId="0" fontId="50" fillId="0" borderId="4" xfId="2" applyFont="1" applyBorder="1" applyAlignment="1" applyProtection="1">
      <alignment vertical="center"/>
      <protection locked="0"/>
    </xf>
    <xf numFmtId="0" fontId="50" fillId="0" borderId="0" xfId="2" applyFont="1" applyProtection="1">
      <protection locked="0"/>
    </xf>
    <xf numFmtId="0" fontId="50" fillId="0" borderId="0" xfId="2" applyFont="1" applyAlignment="1" applyProtection="1">
      <alignment vertical="center" wrapText="1"/>
      <protection locked="0"/>
    </xf>
    <xf numFmtId="0" fontId="50" fillId="0" borderId="4" xfId="2" applyFont="1" applyBorder="1" applyAlignment="1" applyProtection="1">
      <alignment vertical="center" wrapText="1"/>
      <protection locked="0"/>
    </xf>
    <xf numFmtId="0" fontId="50" fillId="0" borderId="10" xfId="2" applyFont="1" applyBorder="1" applyAlignment="1" applyProtection="1">
      <alignment vertical="center"/>
      <protection locked="0"/>
    </xf>
    <xf numFmtId="0" fontId="57" fillId="0" borderId="10" xfId="2" applyFont="1" applyBorder="1" applyAlignment="1" applyProtection="1">
      <alignment vertical="center"/>
      <protection locked="0"/>
    </xf>
    <xf numFmtId="0" fontId="50" fillId="0" borderId="10" xfId="2" applyFont="1" applyBorder="1" applyProtection="1">
      <protection locked="0"/>
    </xf>
    <xf numFmtId="0" fontId="50" fillId="0" borderId="11" xfId="2" applyFont="1" applyBorder="1" applyAlignment="1" applyProtection="1">
      <alignment vertical="center"/>
      <protection locked="0"/>
    </xf>
    <xf numFmtId="0" fontId="48" fillId="2" borderId="2" xfId="2" applyFont="1" applyFill="1" applyBorder="1" applyAlignment="1">
      <alignment horizontal="center" vertical="center" wrapText="1"/>
    </xf>
    <xf numFmtId="0" fontId="48" fillId="2" borderId="1" xfId="2" applyFont="1" applyFill="1" applyBorder="1" applyAlignment="1">
      <alignment horizontal="center" vertical="center" wrapText="1"/>
    </xf>
    <xf numFmtId="0" fontId="50" fillId="0" borderId="8" xfId="2" applyFont="1" applyBorder="1" applyAlignment="1" applyProtection="1">
      <alignment horizontal="center" vertical="center"/>
      <protection locked="0"/>
    </xf>
    <xf numFmtId="179" fontId="50" fillId="0" borderId="8" xfId="2" applyNumberFormat="1" applyFont="1" applyBorder="1" applyAlignment="1" applyProtection="1">
      <alignment horizontal="center" vertical="center"/>
      <protection locked="0"/>
    </xf>
    <xf numFmtId="193" fontId="50" fillId="0" borderId="1" xfId="2" applyNumberFormat="1" applyFont="1" applyBorder="1" applyAlignment="1" applyProtection="1">
      <alignment horizontal="center" vertical="center" shrinkToFit="1"/>
      <protection locked="0"/>
    </xf>
    <xf numFmtId="0" fontId="50" fillId="2" borderId="1" xfId="2" applyFont="1" applyFill="1" applyBorder="1" applyAlignment="1">
      <alignment horizontal="center" vertical="center" wrapText="1"/>
    </xf>
    <xf numFmtId="0" fontId="50" fillId="2" borderId="12" xfId="2" applyFont="1" applyFill="1" applyBorder="1" applyAlignment="1">
      <alignment horizontal="center" vertical="center" wrapText="1"/>
    </xf>
    <xf numFmtId="0" fontId="50" fillId="2" borderId="0" xfId="2" applyFont="1" applyFill="1" applyAlignment="1">
      <alignment horizontal="center" vertical="center" wrapText="1"/>
    </xf>
    <xf numFmtId="0" fontId="50" fillId="2" borderId="4" xfId="2" applyFont="1" applyFill="1" applyBorder="1" applyAlignment="1">
      <alignment horizontal="center" vertical="center" wrapText="1"/>
    </xf>
    <xf numFmtId="0" fontId="49" fillId="0" borderId="0" xfId="4" applyFont="1">
      <alignment vertical="center"/>
    </xf>
    <xf numFmtId="0" fontId="50" fillId="0" borderId="0" xfId="4" applyFont="1">
      <alignment vertical="center"/>
    </xf>
    <xf numFmtId="178" fontId="48" fillId="0" borderId="3" xfId="4" applyNumberFormat="1" applyFont="1" applyBorder="1" applyAlignment="1">
      <alignment horizontal="center" vertical="center" shrinkToFit="1"/>
    </xf>
    <xf numFmtId="0" fontId="48" fillId="0" borderId="8" xfId="4" applyFont="1" applyBorder="1" applyAlignment="1">
      <alignment horizontal="center" vertical="center" shrinkToFit="1"/>
    </xf>
    <xf numFmtId="178" fontId="48" fillId="0" borderId="8" xfId="4" applyNumberFormat="1" applyFont="1" applyBorder="1" applyAlignment="1">
      <alignment horizontal="center" vertical="center" shrinkToFit="1"/>
    </xf>
    <xf numFmtId="0" fontId="48" fillId="0" borderId="3" xfId="4" applyFont="1" applyBorder="1" applyAlignment="1">
      <alignment horizontal="center" vertical="center" shrinkToFit="1"/>
    </xf>
    <xf numFmtId="0" fontId="48" fillId="0" borderId="0" xfId="4" applyFont="1" applyAlignment="1">
      <alignment horizontal="center" vertical="center"/>
    </xf>
    <xf numFmtId="0" fontId="58" fillId="0" borderId="0" xfId="2" applyFont="1" applyAlignment="1">
      <alignment vertical="center"/>
    </xf>
    <xf numFmtId="0" fontId="50" fillId="0" borderId="1" xfId="4" applyFont="1" applyBorder="1">
      <alignment vertical="center"/>
    </xf>
    <xf numFmtId="0" fontId="50" fillId="0" borderId="1" xfId="4" applyFont="1" applyBorder="1" applyAlignment="1">
      <alignment horizontal="center" vertical="center"/>
    </xf>
    <xf numFmtId="0" fontId="50" fillId="3" borderId="1" xfId="4" applyFont="1" applyFill="1" applyBorder="1" applyAlignment="1">
      <alignment horizontal="center" vertical="center"/>
    </xf>
    <xf numFmtId="0" fontId="4" fillId="0" borderId="0" xfId="13">
      <alignment vertical="center"/>
    </xf>
    <xf numFmtId="0" fontId="0" fillId="0" borderId="0" xfId="13" applyFont="1">
      <alignment vertical="center"/>
    </xf>
    <xf numFmtId="0" fontId="3" fillId="0" borderId="0" xfId="13" applyFont="1">
      <alignment vertical="center"/>
    </xf>
    <xf numFmtId="0" fontId="30" fillId="0" borderId="0" xfId="2" applyFont="1" applyAlignment="1" applyProtection="1">
      <alignment horizontal="center"/>
      <protection locked="0"/>
    </xf>
    <xf numFmtId="0" fontId="20" fillId="0" borderId="0" xfId="2" applyFont="1" applyAlignment="1" applyProtection="1">
      <alignment horizontal="left" vertical="center" shrinkToFit="1"/>
      <protection locked="0"/>
    </xf>
    <xf numFmtId="194" fontId="37" fillId="0" borderId="1" xfId="2" applyNumberFormat="1" applyFont="1" applyBorder="1" applyAlignment="1" applyProtection="1">
      <alignment horizontal="center" vertical="center" shrinkToFit="1"/>
      <protection locked="0"/>
    </xf>
    <xf numFmtId="192" fontId="17" fillId="0" borderId="1" xfId="2" applyNumberFormat="1" applyBorder="1" applyAlignment="1">
      <alignment vertical="center" shrinkToFit="1"/>
    </xf>
    <xf numFmtId="0" fontId="20" fillId="2" borderId="1" xfId="14" applyFont="1" applyFill="1" applyBorder="1" applyAlignment="1">
      <alignment horizontal="center" vertical="center"/>
    </xf>
    <xf numFmtId="202" fontId="17" fillId="0" borderId="1" xfId="2" applyNumberFormat="1" applyBorder="1" applyAlignment="1">
      <alignment vertical="center"/>
    </xf>
    <xf numFmtId="202" fontId="17" fillId="0" borderId="1" xfId="2" applyNumberFormat="1" applyBorder="1" applyAlignment="1">
      <alignment vertical="center" shrinkToFit="1"/>
    </xf>
    <xf numFmtId="186" fontId="17" fillId="0" borderId="1" xfId="2" applyNumberFormat="1" applyBorder="1" applyAlignment="1">
      <alignment vertical="center" shrinkToFit="1"/>
    </xf>
    <xf numFmtId="0" fontId="0" fillId="0" borderId="0" xfId="0" applyAlignment="1">
      <alignment vertical="top" wrapText="1"/>
    </xf>
    <xf numFmtId="0" fontId="50" fillId="2" borderId="15" xfId="2" applyFont="1" applyFill="1" applyBorder="1" applyAlignment="1">
      <alignment vertical="center" textRotation="255"/>
    </xf>
    <xf numFmtId="176" fontId="50" fillId="0" borderId="2" xfId="2" applyNumberFormat="1" applyFont="1" applyBorder="1" applyAlignment="1">
      <alignment horizontal="center" vertical="center" shrinkToFit="1"/>
    </xf>
    <xf numFmtId="0" fontId="54" fillId="0" borderId="1" xfId="2" applyFont="1" applyBorder="1" applyAlignment="1" applyProtection="1">
      <alignment horizontal="center" vertical="center" shrinkToFit="1"/>
      <protection locked="0"/>
    </xf>
    <xf numFmtId="0" fontId="50" fillId="2" borderId="2" xfId="2" applyFont="1" applyFill="1" applyBorder="1" applyAlignment="1">
      <alignment horizontal="center" vertical="center"/>
    </xf>
    <xf numFmtId="0" fontId="50" fillId="2" borderId="8" xfId="2" applyFont="1" applyFill="1" applyBorder="1" applyAlignment="1">
      <alignment horizontal="center" vertical="center"/>
    </xf>
    <xf numFmtId="0" fontId="50" fillId="2" borderId="2" xfId="2" applyFont="1" applyFill="1" applyBorder="1" applyAlignment="1">
      <alignment horizontal="center" vertical="center" shrinkToFit="1"/>
    </xf>
    <xf numFmtId="0" fontId="50" fillId="2" borderId="8" xfId="2" applyFont="1" applyFill="1" applyBorder="1" applyAlignment="1">
      <alignment horizontal="center" vertical="center" shrinkToFit="1"/>
    </xf>
    <xf numFmtId="0" fontId="50" fillId="0" borderId="2" xfId="2" applyFont="1" applyBorder="1" applyAlignment="1" applyProtection="1">
      <alignment horizontal="center" vertical="center"/>
      <protection locked="0"/>
    </xf>
    <xf numFmtId="0" fontId="50" fillId="0" borderId="3" xfId="2" applyFont="1" applyBorder="1" applyAlignment="1" applyProtection="1">
      <alignment horizontal="center" vertical="center"/>
      <protection locked="0"/>
    </xf>
    <xf numFmtId="0" fontId="50" fillId="0" borderId="8" xfId="2" applyFont="1" applyBorder="1" applyAlignment="1" applyProtection="1">
      <alignment horizontal="center" vertical="center"/>
      <protection locked="0"/>
    </xf>
    <xf numFmtId="0" fontId="50" fillId="0" borderId="12" xfId="2" applyFont="1" applyBorder="1" applyAlignment="1" applyProtection="1">
      <alignment horizontal="center" vertical="center" shrinkToFit="1"/>
      <protection locked="0"/>
    </xf>
    <xf numFmtId="0" fontId="50" fillId="0" borderId="4" xfId="2" applyFont="1" applyBorder="1" applyAlignment="1" applyProtection="1">
      <alignment horizontal="center" vertical="center" shrinkToFit="1"/>
      <protection locked="0"/>
    </xf>
    <xf numFmtId="0" fontId="50" fillId="2" borderId="3" xfId="2" applyFont="1" applyFill="1" applyBorder="1" applyAlignment="1">
      <alignment horizontal="center" vertical="center" shrinkToFit="1"/>
    </xf>
    <xf numFmtId="0" fontId="50" fillId="0" borderId="1" xfId="2" applyFont="1" applyBorder="1" applyAlignment="1" applyProtection="1">
      <alignment horizontal="center" vertical="center" shrinkToFit="1"/>
      <protection locked="0"/>
    </xf>
    <xf numFmtId="0" fontId="50" fillId="2" borderId="14" xfId="2" applyFont="1" applyFill="1" applyBorder="1" applyAlignment="1">
      <alignment horizontal="center" vertical="center" textRotation="255" shrinkToFit="1"/>
    </xf>
    <xf numFmtId="0" fontId="50" fillId="2" borderId="13" xfId="2" applyFont="1" applyFill="1" applyBorder="1" applyAlignment="1">
      <alignment horizontal="center" vertical="center" textRotation="255" shrinkToFit="1"/>
    </xf>
    <xf numFmtId="0" fontId="50" fillId="2" borderId="15" xfId="2" applyFont="1" applyFill="1" applyBorder="1" applyAlignment="1">
      <alignment horizontal="center" vertical="center" textRotation="255" shrinkToFit="1"/>
    </xf>
    <xf numFmtId="0" fontId="50" fillId="2" borderId="6" xfId="2" applyFont="1" applyFill="1" applyBorder="1" applyAlignment="1">
      <alignment horizontal="center" vertical="center" shrinkToFit="1"/>
    </xf>
    <xf numFmtId="0" fontId="50" fillId="2" borderId="7" xfId="2" applyFont="1" applyFill="1" applyBorder="1" applyAlignment="1">
      <alignment horizontal="center" vertical="center" shrinkToFit="1"/>
    </xf>
    <xf numFmtId="0" fontId="50" fillId="2" borderId="5" xfId="2" applyFont="1" applyFill="1" applyBorder="1" applyAlignment="1">
      <alignment horizontal="center" vertical="center" shrinkToFit="1"/>
    </xf>
    <xf numFmtId="0" fontId="50" fillId="2" borderId="9" xfId="2" applyFont="1" applyFill="1" applyBorder="1" applyAlignment="1">
      <alignment horizontal="center" vertical="center" shrinkToFit="1"/>
    </xf>
    <xf numFmtId="0" fontId="50" fillId="2" borderId="10" xfId="2" applyFont="1" applyFill="1" applyBorder="1" applyAlignment="1">
      <alignment horizontal="center" vertical="center" shrinkToFit="1"/>
    </xf>
    <xf numFmtId="0" fontId="50" fillId="2" borderId="11" xfId="2" applyFont="1" applyFill="1" applyBorder="1" applyAlignment="1">
      <alignment horizontal="center" vertical="center" shrinkToFit="1"/>
    </xf>
    <xf numFmtId="0" fontId="50" fillId="2" borderId="6" xfId="2" applyFont="1" applyFill="1" applyBorder="1" applyAlignment="1">
      <alignment horizontal="center" vertical="center" textRotation="255" wrapText="1" shrinkToFit="1"/>
    </xf>
    <xf numFmtId="0" fontId="50" fillId="2" borderId="5" xfId="2" applyFont="1" applyFill="1" applyBorder="1" applyAlignment="1">
      <alignment horizontal="center" vertical="center" textRotation="255" shrinkToFit="1"/>
    </xf>
    <xf numFmtId="0" fontId="50" fillId="2" borderId="12" xfId="2" applyFont="1" applyFill="1" applyBorder="1" applyAlignment="1">
      <alignment horizontal="center" vertical="center" textRotation="255" shrinkToFit="1"/>
    </xf>
    <xf numFmtId="0" fontId="50" fillId="2" borderId="4" xfId="2" applyFont="1" applyFill="1" applyBorder="1" applyAlignment="1">
      <alignment horizontal="center" vertical="center" textRotation="255" shrinkToFit="1"/>
    </xf>
    <xf numFmtId="0" fontId="50" fillId="2" borderId="9" xfId="2" applyFont="1" applyFill="1" applyBorder="1" applyAlignment="1">
      <alignment horizontal="center" vertical="center" textRotation="255" shrinkToFit="1"/>
    </xf>
    <xf numFmtId="0" fontId="50" fillId="2" borderId="11" xfId="2" applyFont="1" applyFill="1" applyBorder="1" applyAlignment="1">
      <alignment horizontal="center" vertical="center" textRotation="255" shrinkToFit="1"/>
    </xf>
    <xf numFmtId="0" fontId="49" fillId="0" borderId="1" xfId="2" applyFont="1" applyBorder="1" applyAlignment="1">
      <alignment horizontal="center" vertical="center"/>
    </xf>
    <xf numFmtId="0" fontId="50" fillId="0" borderId="3" xfId="2" applyFont="1" applyBorder="1" applyAlignment="1">
      <alignment horizontal="center" vertical="center" shrinkToFit="1"/>
    </xf>
    <xf numFmtId="0" fontId="50" fillId="2" borderId="9" xfId="2" applyFont="1" applyFill="1" applyBorder="1" applyAlignment="1">
      <alignment horizontal="center" vertical="center"/>
    </xf>
    <xf numFmtId="0" fontId="50" fillId="2" borderId="10" xfId="2" applyFont="1" applyFill="1" applyBorder="1" applyAlignment="1">
      <alignment horizontal="center" vertical="center"/>
    </xf>
    <xf numFmtId="0" fontId="50" fillId="2" borderId="11" xfId="2" applyFont="1" applyFill="1" applyBorder="1" applyAlignment="1">
      <alignment horizontal="center" vertical="center"/>
    </xf>
    <xf numFmtId="0" fontId="50" fillId="2" borderId="13" xfId="2" applyFont="1" applyFill="1" applyBorder="1" applyAlignment="1">
      <alignment horizontal="center" vertical="center" shrinkToFit="1"/>
    </xf>
    <xf numFmtId="0" fontId="50" fillId="0" borderId="2" xfId="2" applyFont="1" applyBorder="1" applyAlignment="1">
      <alignment horizontal="center" vertical="center" shrinkToFit="1"/>
    </xf>
    <xf numFmtId="0" fontId="50" fillId="0" borderId="8" xfId="2" applyFont="1" applyBorder="1" applyAlignment="1">
      <alignment horizontal="center" vertical="center" shrinkToFit="1"/>
    </xf>
    <xf numFmtId="0" fontId="50" fillId="2" borderId="14" xfId="2" applyFont="1" applyFill="1" applyBorder="1" applyAlignment="1">
      <alignment horizontal="center" vertical="center" textRotation="255"/>
    </xf>
    <xf numFmtId="0" fontId="50" fillId="2" borderId="15" xfId="2" applyFont="1" applyFill="1" applyBorder="1" applyAlignment="1">
      <alignment horizontal="center" vertical="center" textRotation="255"/>
    </xf>
    <xf numFmtId="0" fontId="50" fillId="2" borderId="14" xfId="2" applyFont="1" applyFill="1" applyBorder="1" applyAlignment="1">
      <alignment horizontal="center" vertical="center" shrinkToFit="1"/>
    </xf>
    <xf numFmtId="0" fontId="50" fillId="0" borderId="14" xfId="2" applyFont="1" applyBorder="1" applyAlignment="1">
      <alignment horizontal="left" vertical="center" shrinkToFit="1"/>
    </xf>
    <xf numFmtId="0" fontId="50" fillId="2" borderId="1" xfId="2" applyFont="1" applyFill="1" applyBorder="1" applyAlignment="1">
      <alignment horizontal="center" vertical="center" shrinkToFit="1"/>
    </xf>
    <xf numFmtId="0" fontId="50" fillId="0" borderId="6" xfId="2" applyFont="1" applyBorder="1" applyAlignment="1">
      <alignment horizontal="center" vertical="center" shrinkToFit="1"/>
    </xf>
    <xf numFmtId="0" fontId="50" fillId="0" borderId="7" xfId="2" applyFont="1" applyBorder="1" applyAlignment="1">
      <alignment horizontal="center" vertical="center" shrinkToFit="1"/>
    </xf>
    <xf numFmtId="0" fontId="50" fillId="0" borderId="5" xfId="2" applyFont="1" applyBorder="1" applyAlignment="1">
      <alignment horizontal="center" vertical="center" shrinkToFit="1"/>
    </xf>
    <xf numFmtId="0" fontId="50" fillId="0" borderId="9" xfId="2" applyFont="1" applyBorder="1" applyAlignment="1">
      <alignment horizontal="center" vertical="center" shrinkToFit="1"/>
    </xf>
    <xf numFmtId="0" fontId="50" fillId="0" borderId="10" xfId="2" applyFont="1" applyBorder="1" applyAlignment="1">
      <alignment horizontal="center" vertical="center" shrinkToFit="1"/>
    </xf>
    <xf numFmtId="0" fontId="50" fillId="0" borderId="11" xfId="2" applyFont="1" applyBorder="1" applyAlignment="1">
      <alignment horizontal="center" vertical="center" shrinkToFit="1"/>
    </xf>
    <xf numFmtId="176" fontId="50" fillId="0" borderId="2" xfId="2" applyNumberFormat="1" applyFont="1" applyBorder="1" applyAlignment="1">
      <alignment horizontal="center" vertical="center" shrinkToFit="1"/>
    </xf>
    <xf numFmtId="176" fontId="50" fillId="0" borderId="3" xfId="2" applyNumberFormat="1" applyFont="1" applyBorder="1" applyAlignment="1">
      <alignment horizontal="center" vertical="center" shrinkToFit="1"/>
    </xf>
    <xf numFmtId="176" fontId="50" fillId="0" borderId="8" xfId="2" applyNumberFormat="1" applyFont="1" applyBorder="1" applyAlignment="1">
      <alignment horizontal="center" vertical="center" shrinkToFit="1"/>
    </xf>
    <xf numFmtId="0" fontId="50" fillId="0" borderId="13" xfId="2" applyFont="1" applyBorder="1" applyAlignment="1">
      <alignment horizontal="left" vertical="center" shrinkToFit="1"/>
    </xf>
    <xf numFmtId="4" fontId="50" fillId="0" borderId="1" xfId="2" applyNumberFormat="1" applyFont="1" applyBorder="1" applyAlignment="1">
      <alignment horizontal="center" vertical="center" shrinkToFit="1"/>
    </xf>
    <xf numFmtId="0" fontId="50" fillId="2" borderId="12" xfId="2" applyFont="1" applyFill="1" applyBorder="1" applyAlignment="1">
      <alignment horizontal="center" vertical="center" shrinkToFit="1"/>
    </xf>
    <xf numFmtId="0" fontId="51" fillId="0" borderId="9" xfId="1" applyFont="1" applyBorder="1" applyAlignment="1" applyProtection="1">
      <alignment horizontal="center" vertical="center" shrinkToFit="1"/>
      <protection locked="0"/>
    </xf>
    <xf numFmtId="0" fontId="51" fillId="0" borderId="10" xfId="1" applyFont="1" applyBorder="1" applyAlignment="1" applyProtection="1">
      <alignment horizontal="center" vertical="center" shrinkToFit="1"/>
      <protection locked="0"/>
    </xf>
    <xf numFmtId="0" fontId="51" fillId="0" borderId="11" xfId="1" applyFont="1" applyBorder="1" applyAlignment="1" applyProtection="1">
      <alignment horizontal="center" vertical="center" shrinkToFit="1"/>
      <protection locked="0"/>
    </xf>
    <xf numFmtId="14" fontId="50" fillId="0" borderId="9" xfId="2" applyNumberFormat="1" applyFont="1" applyBorder="1" applyAlignment="1" applyProtection="1">
      <alignment horizontal="center" vertical="center"/>
      <protection locked="0"/>
    </xf>
    <xf numFmtId="0" fontId="50" fillId="0" borderId="11" xfId="2" applyFont="1" applyBorder="1" applyAlignment="1" applyProtection="1">
      <alignment horizontal="center" vertical="center"/>
      <protection locked="0"/>
    </xf>
    <xf numFmtId="0" fontId="51" fillId="0" borderId="2" xfId="1" applyFont="1" applyBorder="1" applyAlignment="1" applyProtection="1">
      <alignment horizontal="center" vertical="center" shrinkToFit="1"/>
      <protection locked="0"/>
    </xf>
    <xf numFmtId="0" fontId="51" fillId="0" borderId="3" xfId="1" applyFont="1" applyBorder="1" applyAlignment="1" applyProtection="1">
      <alignment horizontal="center" vertical="center" shrinkToFit="1"/>
      <protection locked="0"/>
    </xf>
    <xf numFmtId="0" fontId="51" fillId="0" borderId="8" xfId="1" applyFont="1" applyBorder="1" applyAlignment="1" applyProtection="1">
      <alignment horizontal="center" vertical="center" shrinkToFit="1"/>
      <protection locked="0"/>
    </xf>
    <xf numFmtId="0" fontId="50" fillId="2" borderId="3" xfId="2" applyFont="1" applyFill="1" applyBorder="1" applyAlignment="1">
      <alignment horizontal="center" vertical="center"/>
    </xf>
    <xf numFmtId="14" fontId="50" fillId="0" borderId="2" xfId="2" applyNumberFormat="1" applyFont="1" applyBorder="1" applyAlignment="1" applyProtection="1">
      <alignment horizontal="center" vertical="center" shrinkToFit="1"/>
      <protection locked="0"/>
    </xf>
    <xf numFmtId="0" fontId="50" fillId="0" borderId="8" xfId="2" applyFont="1" applyBorder="1" applyAlignment="1" applyProtection="1">
      <alignment horizontal="center" vertical="center" shrinkToFit="1"/>
      <protection locked="0"/>
    </xf>
    <xf numFmtId="0" fontId="50" fillId="2" borderId="12" xfId="2" applyFont="1" applyFill="1" applyBorder="1" applyAlignment="1">
      <alignment horizontal="center" vertical="center" textRotation="255"/>
    </xf>
    <xf numFmtId="0" fontId="50" fillId="2" borderId="4" xfId="2" applyFont="1" applyFill="1" applyBorder="1" applyAlignment="1">
      <alignment horizontal="center" vertical="center" textRotation="255"/>
    </xf>
    <xf numFmtId="0" fontId="50" fillId="2" borderId="9" xfId="2" applyFont="1" applyFill="1" applyBorder="1" applyAlignment="1">
      <alignment horizontal="center" vertical="center" textRotation="255"/>
    </xf>
    <xf numFmtId="0" fontId="50" fillId="2" borderId="11" xfId="2" applyFont="1" applyFill="1" applyBorder="1" applyAlignment="1">
      <alignment horizontal="center" vertical="center" textRotation="255"/>
    </xf>
    <xf numFmtId="0" fontId="50" fillId="2" borderId="1" xfId="2" applyFont="1" applyFill="1" applyBorder="1" applyAlignment="1" applyProtection="1">
      <alignment horizontal="center" vertical="center"/>
      <protection locked="0"/>
    </xf>
    <xf numFmtId="0" fontId="50" fillId="0" borderId="1" xfId="2" applyFont="1" applyBorder="1" applyAlignment="1">
      <alignment horizontal="center" vertical="center" shrinkToFit="1"/>
    </xf>
    <xf numFmtId="4" fontId="50" fillId="2" borderId="6" xfId="2" applyNumberFormat="1" applyFont="1" applyFill="1" applyBorder="1" applyAlignment="1">
      <alignment horizontal="center" vertical="center" shrinkToFit="1"/>
    </xf>
    <xf numFmtId="4" fontId="50" fillId="2" borderId="5" xfId="2" applyNumberFormat="1" applyFont="1" applyFill="1" applyBorder="1" applyAlignment="1">
      <alignment horizontal="center" vertical="center" shrinkToFit="1"/>
    </xf>
    <xf numFmtId="4" fontId="50" fillId="2" borderId="9" xfId="2" applyNumberFormat="1" applyFont="1" applyFill="1" applyBorder="1" applyAlignment="1">
      <alignment horizontal="center" vertical="center" shrinkToFit="1"/>
    </xf>
    <xf numFmtId="4" fontId="50" fillId="2" borderId="11" xfId="2" applyNumberFormat="1" applyFont="1" applyFill="1" applyBorder="1" applyAlignment="1">
      <alignment horizontal="center" vertical="center" shrinkToFit="1"/>
    </xf>
    <xf numFmtId="176" fontId="50" fillId="0" borderId="6" xfId="2" applyNumberFormat="1" applyFont="1" applyBorder="1" applyAlignment="1">
      <alignment horizontal="center" vertical="center" shrinkToFit="1"/>
    </xf>
    <xf numFmtId="176" fontId="50" fillId="0" borderId="7" xfId="2" applyNumberFormat="1" applyFont="1" applyBorder="1" applyAlignment="1">
      <alignment horizontal="center" vertical="center" shrinkToFit="1"/>
    </xf>
    <xf numFmtId="176" fontId="50" fillId="0" borderId="5" xfId="2" applyNumberFormat="1" applyFont="1" applyBorder="1" applyAlignment="1">
      <alignment horizontal="center" vertical="center" shrinkToFit="1"/>
    </xf>
    <xf numFmtId="176" fontId="50" fillId="0" borderId="9" xfId="2" applyNumberFormat="1" applyFont="1" applyBorder="1" applyAlignment="1">
      <alignment horizontal="center" vertical="center" shrinkToFit="1"/>
    </xf>
    <xf numFmtId="176" fontId="50" fillId="0" borderId="10" xfId="2" applyNumberFormat="1" applyFont="1" applyBorder="1" applyAlignment="1">
      <alignment horizontal="center" vertical="center" shrinkToFit="1"/>
    </xf>
    <xf numFmtId="176" fontId="50" fillId="0" borderId="11" xfId="2" applyNumberFormat="1" applyFont="1" applyBorder="1" applyAlignment="1">
      <alignment horizontal="center" vertical="center" shrinkToFit="1"/>
    </xf>
    <xf numFmtId="0" fontId="50" fillId="2" borderId="6" xfId="2" applyFont="1" applyFill="1" applyBorder="1" applyAlignment="1">
      <alignment horizontal="center" vertical="center"/>
    </xf>
    <xf numFmtId="0" fontId="50" fillId="2" borderId="2" xfId="2" applyFont="1" applyFill="1" applyBorder="1" applyAlignment="1" applyProtection="1">
      <alignment horizontal="center" vertical="center"/>
      <protection locked="0"/>
    </xf>
    <xf numFmtId="0" fontId="50" fillId="2" borderId="3" xfId="2" applyFont="1" applyFill="1" applyBorder="1" applyAlignment="1" applyProtection="1">
      <alignment horizontal="center" vertical="center"/>
      <protection locked="0"/>
    </xf>
    <xf numFmtId="0" fontId="50" fillId="0" borderId="1" xfId="2" applyFont="1" applyBorder="1" applyAlignment="1" applyProtection="1">
      <alignment horizontal="center" vertical="center"/>
      <protection locked="0"/>
    </xf>
    <xf numFmtId="185" fontId="50" fillId="0" borderId="15" xfId="2" applyNumberFormat="1" applyFont="1" applyBorder="1" applyAlignment="1" applyProtection="1">
      <alignment horizontal="center" vertical="center"/>
      <protection locked="0"/>
    </xf>
    <xf numFmtId="0" fontId="50" fillId="0" borderId="2" xfId="2" applyFont="1" applyBorder="1" applyAlignment="1" applyProtection="1">
      <alignment horizontal="center" vertical="center" shrinkToFit="1"/>
      <protection locked="0"/>
    </xf>
    <xf numFmtId="0" fontId="50" fillId="2" borderId="6" xfId="2" applyFont="1" applyFill="1" applyBorder="1" applyAlignment="1">
      <alignment horizontal="center" vertical="center" textRotation="255"/>
    </xf>
    <xf numFmtId="0" fontId="50" fillId="2" borderId="5" xfId="2" applyFont="1" applyFill="1" applyBorder="1" applyAlignment="1">
      <alignment horizontal="center" vertical="center" textRotation="255"/>
    </xf>
    <xf numFmtId="0" fontId="50" fillId="0" borderId="13" xfId="2" applyFont="1" applyBorder="1" applyAlignment="1" applyProtection="1">
      <alignment horizontal="center" vertical="center"/>
      <protection locked="0"/>
    </xf>
    <xf numFmtId="0" fontId="50" fillId="2" borderId="13" xfId="2" applyFont="1" applyFill="1" applyBorder="1" applyAlignment="1">
      <alignment horizontal="center" vertical="center" textRotation="255"/>
    </xf>
    <xf numFmtId="0" fontId="50" fillId="0" borderId="14" xfId="2" applyFont="1" applyBorder="1" applyAlignment="1" applyProtection="1">
      <alignment horizontal="center" vertical="center"/>
      <protection locked="0"/>
    </xf>
    <xf numFmtId="0" fontId="50" fillId="2" borderId="7" xfId="2" applyFont="1" applyFill="1" applyBorder="1" applyAlignment="1">
      <alignment horizontal="center" vertical="center"/>
    </xf>
    <xf numFmtId="0" fontId="50" fillId="2" borderId="5" xfId="2" applyFont="1" applyFill="1" applyBorder="1" applyAlignment="1">
      <alignment horizontal="center" vertical="center"/>
    </xf>
    <xf numFmtId="0" fontId="50" fillId="2" borderId="2" xfId="2" applyFont="1" applyFill="1" applyBorder="1" applyAlignment="1">
      <alignment horizontal="center" vertical="center" justifyLastLine="1" shrinkToFit="1"/>
    </xf>
    <xf numFmtId="0" fontId="50" fillId="2" borderId="3" xfId="2" applyFont="1" applyFill="1" applyBorder="1" applyAlignment="1">
      <alignment horizontal="center" vertical="center" justifyLastLine="1" shrinkToFit="1"/>
    </xf>
    <xf numFmtId="0" fontId="50" fillId="2" borderId="8" xfId="2" applyFont="1" applyFill="1" applyBorder="1" applyAlignment="1">
      <alignment horizontal="center" vertical="center" justifyLastLine="1" shrinkToFit="1"/>
    </xf>
    <xf numFmtId="184" fontId="50" fillId="0" borderId="2" xfId="2" applyNumberFormat="1" applyFont="1" applyBorder="1" applyAlignment="1" applyProtection="1">
      <alignment horizontal="center" vertical="center"/>
      <protection locked="0"/>
    </xf>
    <xf numFmtId="184" fontId="50" fillId="0" borderId="3" xfId="2" applyNumberFormat="1" applyFont="1" applyBorder="1" applyAlignment="1" applyProtection="1">
      <alignment horizontal="center" vertical="center"/>
      <protection locked="0"/>
    </xf>
    <xf numFmtId="183" fontId="50" fillId="0" borderId="1" xfId="2" applyNumberFormat="1" applyFont="1" applyBorder="1" applyAlignment="1" applyProtection="1">
      <alignment horizontal="center" vertical="center"/>
      <protection locked="0"/>
    </xf>
    <xf numFmtId="181" fontId="50" fillId="0" borderId="2" xfId="2" applyNumberFormat="1" applyFont="1" applyBorder="1" applyAlignment="1" applyProtection="1">
      <alignment horizontal="center" vertical="center"/>
      <protection locked="0"/>
    </xf>
    <xf numFmtId="181" fontId="50" fillId="0" borderId="8" xfId="2" applyNumberFormat="1" applyFont="1" applyBorder="1" applyAlignment="1" applyProtection="1">
      <alignment horizontal="center" vertical="center"/>
      <protection locked="0"/>
    </xf>
    <xf numFmtId="0" fontId="50" fillId="0" borderId="2" xfId="2" applyFont="1" applyBorder="1" applyAlignment="1">
      <alignment horizontal="center" vertical="center"/>
    </xf>
    <xf numFmtId="0" fontId="50" fillId="0" borderId="3" xfId="2" applyFont="1" applyBorder="1" applyAlignment="1">
      <alignment horizontal="center" vertical="center"/>
    </xf>
    <xf numFmtId="0" fontId="50" fillId="0" borderId="8" xfId="2" applyFont="1" applyBorder="1" applyAlignment="1">
      <alignment horizontal="center" vertical="center"/>
    </xf>
    <xf numFmtId="182" fontId="50" fillId="0" borderId="1"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17" fillId="0" borderId="1" xfId="7" applyBorder="1" applyAlignment="1">
      <alignment horizontal="center" vertical="center" shrinkToFit="1"/>
    </xf>
    <xf numFmtId="0" fontId="17" fillId="0" borderId="1" xfId="2" applyBorder="1" applyAlignment="1">
      <alignment horizontal="center" vertical="center" shrinkToFit="1"/>
    </xf>
    <xf numFmtId="0" fontId="17" fillId="0" borderId="2" xfId="2" applyBorder="1" applyAlignment="1">
      <alignment horizontal="center" vertical="center" shrinkToFit="1"/>
    </xf>
    <xf numFmtId="0" fontId="17" fillId="0" borderId="3" xfId="2" applyBorder="1" applyAlignment="1">
      <alignment horizontal="center" vertical="center" shrinkToFit="1"/>
    </xf>
    <xf numFmtId="0" fontId="17" fillId="0" borderId="8" xfId="2" applyBorder="1" applyAlignment="1">
      <alignment horizontal="center" vertical="center" shrinkToFit="1"/>
    </xf>
    <xf numFmtId="0" fontId="17" fillId="0" borderId="2" xfId="7" applyBorder="1" applyAlignment="1">
      <alignment horizontal="center" vertical="center"/>
    </xf>
    <xf numFmtId="0" fontId="17" fillId="0" borderId="8" xfId="7" applyBorder="1" applyAlignment="1">
      <alignment horizontal="center" vertical="center"/>
    </xf>
    <xf numFmtId="0" fontId="9" fillId="2" borderId="6" xfId="2" applyFont="1" applyFill="1" applyBorder="1" applyAlignment="1" applyProtection="1">
      <alignment horizontal="center" vertical="center" wrapText="1"/>
      <protection locked="0"/>
    </xf>
    <xf numFmtId="0" fontId="9" fillId="2" borderId="5" xfId="2" applyFont="1" applyFill="1" applyBorder="1" applyAlignment="1" applyProtection="1">
      <alignment horizontal="center" vertical="center" wrapText="1"/>
      <protection locked="0"/>
    </xf>
    <xf numFmtId="0" fontId="9" fillId="2" borderId="9" xfId="2" applyFont="1" applyFill="1" applyBorder="1" applyAlignment="1" applyProtection="1">
      <alignment horizontal="center" vertical="center" wrapText="1"/>
      <protection locked="0"/>
    </xf>
    <xf numFmtId="0" fontId="9" fillId="2" borderId="11" xfId="2" applyFont="1" applyFill="1" applyBorder="1" applyAlignment="1" applyProtection="1">
      <alignment horizontal="center" vertical="center" wrapText="1"/>
      <protection locked="0"/>
    </xf>
    <xf numFmtId="0" fontId="17" fillId="0" borderId="2" xfId="7" applyBorder="1" applyAlignment="1">
      <alignment horizontal="center" vertical="center" shrinkToFit="1"/>
    </xf>
    <xf numFmtId="0" fontId="17" fillId="0" borderId="8" xfId="7" applyBorder="1" applyAlignment="1">
      <alignment horizontal="center" vertical="center" shrinkToFit="1"/>
    </xf>
    <xf numFmtId="0" fontId="17" fillId="0" borderId="2" xfId="2" applyBorder="1" applyAlignment="1">
      <alignment horizontal="left" vertical="center" shrinkToFit="1"/>
    </xf>
    <xf numFmtId="0" fontId="17" fillId="0" borderId="3" xfId="2" applyBorder="1" applyAlignment="1">
      <alignment horizontal="left" vertical="center" shrinkToFit="1"/>
    </xf>
    <xf numFmtId="0" fontId="17" fillId="0" borderId="8" xfId="2" applyBorder="1" applyAlignment="1">
      <alignment horizontal="left" vertical="center"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2" xfId="2" applyFont="1" applyFill="1" applyBorder="1" applyAlignment="1" applyProtection="1">
      <alignment horizontal="center" vertical="center" wrapText="1"/>
      <protection locked="0"/>
    </xf>
    <xf numFmtId="0" fontId="9" fillId="2" borderId="4" xfId="2" applyFont="1" applyFill="1" applyBorder="1" applyAlignment="1" applyProtection="1">
      <alignment horizontal="center" vertical="center" wrapTex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32" fillId="0" borderId="1" xfId="7" applyFont="1" applyBorder="1" applyAlignment="1">
      <alignment horizontal="center" vertical="center" shrinkToFit="1"/>
    </xf>
    <xf numFmtId="0" fontId="28" fillId="2" borderId="14" xfId="2" applyFont="1" applyFill="1" applyBorder="1" applyAlignment="1" applyProtection="1">
      <alignment horizontal="center" vertical="center" wrapText="1" shrinkToFit="1"/>
      <protection locked="0"/>
    </xf>
    <xf numFmtId="0" fontId="28" fillId="2" borderId="13" xfId="2" applyFont="1" applyFill="1" applyBorder="1" applyAlignment="1" applyProtection="1">
      <alignment horizontal="center" vertical="center" wrapText="1" shrinkToFit="1"/>
      <protection locked="0"/>
    </xf>
    <xf numFmtId="0" fontId="38" fillId="2" borderId="14" xfId="2" applyFont="1" applyFill="1" applyBorder="1" applyAlignment="1" applyProtection="1">
      <alignment horizontal="center" vertical="center" wrapText="1" shrinkToFit="1"/>
      <protection locked="0"/>
    </xf>
    <xf numFmtId="0" fontId="38" fillId="2" borderId="13" xfId="2" applyFont="1" applyFill="1" applyBorder="1" applyAlignment="1" applyProtection="1">
      <alignment horizontal="center" vertical="center" wrapText="1" shrinkToFit="1"/>
      <protection locked="0"/>
    </xf>
    <xf numFmtId="0" fontId="18" fillId="2" borderId="1" xfId="2" applyFont="1" applyFill="1" applyBorder="1" applyAlignment="1" applyProtection="1">
      <alignment horizontal="center" vertical="center" wrapText="1"/>
      <protection locked="0"/>
    </xf>
    <xf numFmtId="0" fontId="18" fillId="2" borderId="1" xfId="2" applyFont="1" applyFill="1" applyBorder="1" applyAlignment="1">
      <alignment horizontal="center" vertical="center" wrapText="1"/>
    </xf>
    <xf numFmtId="0" fontId="28" fillId="2" borderId="1" xfId="2" applyFont="1" applyFill="1" applyBorder="1" applyAlignment="1" applyProtection="1">
      <alignment horizontal="center" vertical="center" wrapText="1"/>
      <protection locked="0"/>
    </xf>
    <xf numFmtId="0" fontId="28" fillId="2" borderId="1" xfId="2" applyFont="1" applyFill="1" applyBorder="1" applyAlignment="1">
      <alignment horizontal="center" vertical="center" wrapText="1"/>
    </xf>
    <xf numFmtId="0" fontId="9" fillId="2" borderId="13" xfId="7" applyFont="1" applyFill="1" applyBorder="1" applyAlignment="1">
      <alignment horizontal="center" vertical="center" wrapText="1"/>
    </xf>
    <xf numFmtId="0" fontId="9" fillId="2" borderId="1" xfId="2" applyFont="1" applyFill="1" applyBorder="1" applyAlignment="1">
      <alignment horizontal="center" vertical="center" wrapText="1"/>
    </xf>
    <xf numFmtId="0" fontId="9" fillId="2" borderId="15" xfId="7"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4" xfId="2" applyFont="1" applyFill="1" applyBorder="1" applyAlignment="1" applyProtection="1">
      <alignment horizontal="center" vertical="center" wrapText="1"/>
      <protection locked="0"/>
    </xf>
    <xf numFmtId="0" fontId="9" fillId="2" borderId="13" xfId="2" applyFont="1" applyFill="1" applyBorder="1" applyAlignment="1" applyProtection="1">
      <alignment horizontal="center" vertical="center" wrapText="1"/>
      <protection locked="0"/>
    </xf>
    <xf numFmtId="0" fontId="18" fillId="2" borderId="14" xfId="2" applyFont="1" applyFill="1" applyBorder="1" applyAlignment="1" applyProtection="1">
      <alignment horizontal="center" vertical="center" wrapText="1"/>
      <protection locked="0"/>
    </xf>
    <xf numFmtId="0" fontId="18" fillId="2" borderId="13" xfId="2" applyFont="1" applyFill="1" applyBorder="1" applyAlignment="1" applyProtection="1">
      <alignment horizontal="center" vertical="center" wrapText="1"/>
      <protection locked="0"/>
    </xf>
    <xf numFmtId="0" fontId="28" fillId="2" borderId="14" xfId="2" applyFont="1" applyFill="1" applyBorder="1" applyAlignment="1" applyProtection="1">
      <alignment horizontal="center" vertical="center" wrapText="1"/>
      <protection locked="0"/>
    </xf>
    <xf numFmtId="0" fontId="28" fillId="2" borderId="13" xfId="2" applyFont="1" applyFill="1" applyBorder="1" applyAlignment="1" applyProtection="1">
      <alignment horizontal="center" vertical="center" wrapText="1"/>
      <protection locked="0"/>
    </xf>
    <xf numFmtId="0" fontId="9" fillId="2" borderId="6" xfId="7" quotePrefix="1" applyFont="1" applyFill="1" applyBorder="1" applyAlignment="1">
      <alignment horizontal="center" vertical="center" shrinkToFit="1"/>
    </xf>
    <xf numFmtId="0" fontId="9" fillId="2" borderId="5" xfId="7" quotePrefix="1" applyFont="1" applyFill="1" applyBorder="1" applyAlignment="1">
      <alignment horizontal="center" vertical="center" shrinkToFit="1"/>
    </xf>
    <xf numFmtId="0" fontId="9" fillId="2" borderId="9" xfId="7" quotePrefix="1" applyFont="1" applyFill="1" applyBorder="1" applyAlignment="1">
      <alignment horizontal="center" vertical="center" shrinkToFit="1"/>
    </xf>
    <xf numFmtId="0" fontId="9" fillId="2" borderId="11" xfId="7" quotePrefix="1" applyFont="1" applyFill="1" applyBorder="1" applyAlignment="1">
      <alignment horizontal="center" vertical="center" shrinkToFit="1"/>
    </xf>
    <xf numFmtId="0" fontId="9" fillId="2" borderId="6" xfId="7" applyFont="1" applyFill="1" applyBorder="1" applyAlignment="1">
      <alignment horizontal="center" vertical="center"/>
    </xf>
    <xf numFmtId="0" fontId="9" fillId="2" borderId="7" xfId="7" applyFont="1" applyFill="1" applyBorder="1" applyAlignment="1">
      <alignment horizontal="center" vertical="center"/>
    </xf>
    <xf numFmtId="0" fontId="9" fillId="2" borderId="5" xfId="7" applyFont="1" applyFill="1" applyBorder="1" applyAlignment="1">
      <alignment horizontal="center" vertical="center"/>
    </xf>
    <xf numFmtId="0" fontId="9" fillId="2" borderId="9" xfId="7" applyFont="1" applyFill="1" applyBorder="1" applyAlignment="1">
      <alignment horizontal="center" vertical="center"/>
    </xf>
    <xf numFmtId="0" fontId="9" fillId="2" borderId="10" xfId="7" applyFont="1" applyFill="1" applyBorder="1" applyAlignment="1">
      <alignment horizontal="center" vertical="center"/>
    </xf>
    <xf numFmtId="0" fontId="9" fillId="2" borderId="11" xfId="7" applyFont="1" applyFill="1" applyBorder="1" applyAlignment="1">
      <alignment horizontal="center" vertical="center"/>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6" xfId="7" applyFont="1" applyFill="1" applyBorder="1" applyAlignment="1">
      <alignment horizontal="center" vertical="center" shrinkToFit="1"/>
    </xf>
    <xf numFmtId="0" fontId="9" fillId="2" borderId="7" xfId="7" applyFont="1" applyFill="1" applyBorder="1" applyAlignment="1">
      <alignment horizontal="center" vertical="center" shrinkToFit="1"/>
    </xf>
    <xf numFmtId="0" fontId="9" fillId="2" borderId="5" xfId="7" applyFont="1" applyFill="1" applyBorder="1" applyAlignment="1">
      <alignment horizontal="center" vertical="center" shrinkToFit="1"/>
    </xf>
    <xf numFmtId="0" fontId="9" fillId="2" borderId="9" xfId="7" applyFont="1" applyFill="1" applyBorder="1" applyAlignment="1">
      <alignment horizontal="center" vertical="center" shrinkToFit="1"/>
    </xf>
    <xf numFmtId="0" fontId="9" fillId="2" borderId="10" xfId="7" applyFont="1" applyFill="1" applyBorder="1" applyAlignment="1">
      <alignment horizontal="center" vertical="center" shrinkToFit="1"/>
    </xf>
    <xf numFmtId="0" fontId="9" fillId="2" borderId="11" xfId="7" applyFont="1" applyFill="1" applyBorder="1" applyAlignment="1">
      <alignment horizontal="center" vertical="center" shrinkToFit="1"/>
    </xf>
    <xf numFmtId="0" fontId="9" fillId="2" borderId="1" xfId="2" applyFont="1" applyFill="1" applyBorder="1" applyAlignment="1">
      <alignment horizontal="center" vertical="center" wrapText="1" shrinkToFit="1"/>
    </xf>
    <xf numFmtId="0" fontId="10" fillId="0" borderId="10" xfId="2" applyFont="1" applyBorder="1" applyAlignment="1">
      <alignment horizontal="left" vertical="center"/>
    </xf>
    <xf numFmtId="0" fontId="9" fillId="2" borderId="14" xfId="2" applyFont="1" applyFill="1" applyBorder="1" applyAlignment="1">
      <alignment horizontal="center" vertical="center"/>
    </xf>
    <xf numFmtId="199" fontId="11" fillId="0" borderId="6" xfId="2" applyNumberFormat="1" applyFont="1" applyBorder="1" applyAlignment="1">
      <alignment horizontal="left" vertical="center"/>
    </xf>
    <xf numFmtId="199" fontId="11" fillId="0" borderId="7" xfId="2" applyNumberFormat="1" applyFont="1" applyBorder="1" applyAlignment="1">
      <alignment horizontal="left" vertical="center"/>
    </xf>
    <xf numFmtId="199" fontId="11" fillId="0" borderId="5" xfId="2" applyNumberFormat="1" applyFont="1" applyBorder="1" applyAlignment="1">
      <alignment horizontal="left" vertical="center"/>
    </xf>
    <xf numFmtId="0" fontId="9" fillId="2" borderId="1" xfId="2" applyFont="1" applyFill="1" applyBorder="1" applyAlignment="1">
      <alignment horizontal="center" vertical="center"/>
    </xf>
    <xf numFmtId="199" fontId="11" fillId="0" borderId="2" xfId="2" applyNumberFormat="1" applyFont="1" applyBorder="1" applyAlignment="1">
      <alignment horizontal="left" vertical="center" shrinkToFit="1"/>
    </xf>
    <xf numFmtId="199" fontId="11" fillId="0" borderId="3" xfId="2" applyNumberFormat="1" applyFont="1" applyBorder="1" applyAlignment="1">
      <alignment horizontal="left" vertical="center" shrinkToFit="1"/>
    </xf>
    <xf numFmtId="199" fontId="11" fillId="0" borderId="8" xfId="2" applyNumberFormat="1" applyFont="1" applyBorder="1" applyAlignment="1">
      <alignment horizontal="left" vertical="center" shrinkToFit="1"/>
    </xf>
    <xf numFmtId="0" fontId="9" fillId="2" borderId="13" xfId="2" applyFont="1" applyFill="1" applyBorder="1" applyAlignment="1">
      <alignment horizontal="center" vertical="center"/>
    </xf>
    <xf numFmtId="199" fontId="11" fillId="0" borderId="9" xfId="2" applyNumberFormat="1" applyFont="1" applyBorder="1" applyAlignment="1">
      <alignment horizontal="left" vertical="center"/>
    </xf>
    <xf numFmtId="199" fontId="11" fillId="0" borderId="10" xfId="2" applyNumberFormat="1" applyFont="1" applyBorder="1" applyAlignment="1">
      <alignment horizontal="left" vertical="center"/>
    </xf>
    <xf numFmtId="199" fontId="11" fillId="0" borderId="11" xfId="2" applyNumberFormat="1" applyFont="1" applyBorder="1" applyAlignment="1">
      <alignment horizontal="left" vertical="center"/>
    </xf>
    <xf numFmtId="0" fontId="9" fillId="2" borderId="1" xfId="2" applyFont="1" applyFill="1" applyBorder="1" applyAlignment="1">
      <alignment horizontal="center" vertical="center" shrinkToFit="1"/>
    </xf>
    <xf numFmtId="177" fontId="9" fillId="0" borderId="1" xfId="2" applyNumberFormat="1" applyFont="1" applyBorder="1" applyAlignment="1">
      <alignment horizontal="center" vertical="center" wrapText="1" shrinkToFit="1"/>
    </xf>
    <xf numFmtId="199" fontId="11" fillId="0" borderId="6" xfId="2" applyNumberFormat="1" applyFont="1" applyBorder="1" applyAlignment="1">
      <alignment horizontal="center" vertical="center" wrapText="1" shrinkToFit="1"/>
    </xf>
    <xf numFmtId="199" fontId="11" fillId="0" borderId="7" xfId="2" applyNumberFormat="1" applyFont="1" applyBorder="1" applyAlignment="1">
      <alignment horizontal="center" vertical="center" wrapText="1" shrinkToFit="1"/>
    </xf>
    <xf numFmtId="199" fontId="11" fillId="0" borderId="5" xfId="2" applyNumberFormat="1" applyFont="1" applyBorder="1" applyAlignment="1">
      <alignment horizontal="center" vertical="center" wrapText="1" shrinkToFit="1"/>
    </xf>
    <xf numFmtId="199" fontId="11" fillId="0" borderId="9" xfId="2" applyNumberFormat="1" applyFont="1" applyBorder="1" applyAlignment="1">
      <alignment horizontal="center" vertical="center" wrapText="1" shrinkToFit="1"/>
    </xf>
    <xf numFmtId="199" fontId="11" fillId="0" borderId="10" xfId="2" applyNumberFormat="1" applyFont="1" applyBorder="1" applyAlignment="1">
      <alignment horizontal="center" vertical="center" wrapText="1" shrinkToFit="1"/>
    </xf>
    <xf numFmtId="199" fontId="11" fillId="0" borderId="11" xfId="2" applyNumberFormat="1" applyFont="1" applyBorder="1" applyAlignment="1">
      <alignment horizontal="center" vertical="center" wrapText="1" shrinkToFit="1"/>
    </xf>
    <xf numFmtId="0" fontId="14" fillId="2" borderId="13" xfId="2" applyFont="1" applyFill="1" applyBorder="1" applyAlignment="1">
      <alignment vertical="center" textRotation="255"/>
    </xf>
    <xf numFmtId="0" fontId="14" fillId="2" borderId="1" xfId="2" applyFont="1" applyFill="1" applyBorder="1" applyAlignment="1">
      <alignment vertical="center" textRotation="255"/>
    </xf>
    <xf numFmtId="0" fontId="14" fillId="0" borderId="13" xfId="2" applyFont="1" applyBorder="1" applyAlignment="1" applyProtection="1">
      <alignment horizontal="center"/>
      <protection locked="0"/>
    </xf>
    <xf numFmtId="0" fontId="14" fillId="0" borderId="1" xfId="2" applyFont="1" applyBorder="1" applyAlignment="1" applyProtection="1">
      <alignment horizontal="center"/>
      <protection locked="0"/>
    </xf>
    <xf numFmtId="0" fontId="14" fillId="2" borderId="6" xfId="2" applyFont="1" applyFill="1" applyBorder="1" applyAlignment="1">
      <alignment horizontal="center" vertical="center" shrinkToFit="1"/>
    </xf>
    <xf numFmtId="0" fontId="14" fillId="2" borderId="7" xfId="2" applyFont="1" applyFill="1" applyBorder="1" applyAlignment="1">
      <alignment horizontal="center" vertical="center" shrinkToFit="1"/>
    </xf>
    <xf numFmtId="0" fontId="14" fillId="2" borderId="5" xfId="2" applyFont="1" applyFill="1" applyBorder="1" applyAlignment="1">
      <alignment horizontal="center" vertical="center" shrinkToFit="1"/>
    </xf>
    <xf numFmtId="0" fontId="14" fillId="2" borderId="9" xfId="2" applyFont="1" applyFill="1" applyBorder="1" applyAlignment="1">
      <alignment horizontal="center" vertical="center" shrinkToFit="1"/>
    </xf>
    <xf numFmtId="0" fontId="14" fillId="2" borderId="10" xfId="2" applyFont="1" applyFill="1" applyBorder="1" applyAlignment="1">
      <alignment horizontal="center" vertical="center" shrinkToFit="1"/>
    </xf>
    <xf numFmtId="0" fontId="14" fillId="2" borderId="11" xfId="2" applyFont="1" applyFill="1" applyBorder="1" applyAlignment="1">
      <alignment horizontal="center" vertical="center" shrinkToFit="1"/>
    </xf>
    <xf numFmtId="199" fontId="14" fillId="0" borderId="6" xfId="2" applyNumberFormat="1" applyFont="1" applyBorder="1" applyAlignment="1">
      <alignment horizontal="center" vertical="center" wrapText="1" shrinkToFit="1"/>
    </xf>
    <xf numFmtId="199" fontId="14" fillId="0" borderId="7" xfId="2" applyNumberFormat="1" applyFont="1" applyBorder="1" applyAlignment="1">
      <alignment horizontal="center" vertical="center" wrapText="1" shrinkToFit="1"/>
    </xf>
    <xf numFmtId="199" fontId="14" fillId="0" borderId="5" xfId="2" applyNumberFormat="1" applyFont="1" applyBorder="1" applyAlignment="1">
      <alignment horizontal="center" vertical="center" wrapText="1" shrinkToFit="1"/>
    </xf>
    <xf numFmtId="199" fontId="14" fillId="0" borderId="9" xfId="2" applyNumberFormat="1" applyFont="1" applyBorder="1" applyAlignment="1">
      <alignment horizontal="center" vertical="center" wrapText="1" shrinkToFit="1"/>
    </xf>
    <xf numFmtId="199" fontId="14" fillId="0" borderId="10" xfId="2" applyNumberFormat="1" applyFont="1" applyBorder="1" applyAlignment="1">
      <alignment horizontal="center" vertical="center" wrapText="1" shrinkToFit="1"/>
    </xf>
    <xf numFmtId="199" fontId="14" fillId="0" borderId="11" xfId="2" applyNumberFormat="1" applyFont="1" applyBorder="1" applyAlignment="1">
      <alignment horizontal="center" vertical="center" wrapText="1" shrinkToFit="1"/>
    </xf>
    <xf numFmtId="0" fontId="14" fillId="2" borderId="6" xfId="2" applyFont="1" applyFill="1" applyBorder="1" applyAlignment="1">
      <alignment horizontal="center" vertical="center" wrapText="1" shrinkToFit="1"/>
    </xf>
    <xf numFmtId="0" fontId="14" fillId="2" borderId="7" xfId="2" applyFont="1" applyFill="1" applyBorder="1" applyAlignment="1">
      <alignment horizontal="center" vertical="center" wrapText="1" shrinkToFit="1"/>
    </xf>
    <xf numFmtId="0" fontId="14" fillId="2" borderId="5" xfId="2" applyFont="1" applyFill="1" applyBorder="1" applyAlignment="1">
      <alignment horizontal="center" vertical="center" wrapText="1" shrinkToFit="1"/>
    </xf>
    <xf numFmtId="0" fontId="14" fillId="2" borderId="9" xfId="2" applyFont="1" applyFill="1" applyBorder="1" applyAlignment="1">
      <alignment horizontal="center" vertical="center" wrapText="1" shrinkToFit="1"/>
    </xf>
    <xf numFmtId="0" fontId="14" fillId="2" borderId="10" xfId="2" applyFont="1" applyFill="1" applyBorder="1" applyAlignment="1">
      <alignment horizontal="center" vertical="center" wrapText="1" shrinkToFit="1"/>
    </xf>
    <xf numFmtId="0" fontId="14" fillId="2" borderId="11" xfId="2" applyFont="1" applyFill="1" applyBorder="1" applyAlignment="1">
      <alignment horizontal="center" vertical="center" wrapText="1" shrinkToFit="1"/>
    </xf>
    <xf numFmtId="0" fontId="15" fillId="0" borderId="0" xfId="2" applyFont="1" applyAlignment="1">
      <alignment horizontal="left" vertical="center"/>
    </xf>
    <xf numFmtId="0" fontId="14" fillId="2" borderId="6" xfId="2" applyFont="1" applyFill="1" applyBorder="1" applyAlignment="1">
      <alignment horizontal="center" vertical="center"/>
    </xf>
    <xf numFmtId="0" fontId="14" fillId="2" borderId="7" xfId="2" applyFont="1" applyFill="1" applyBorder="1" applyAlignment="1">
      <alignment horizontal="center" vertical="center"/>
    </xf>
    <xf numFmtId="0" fontId="14" fillId="2" borderId="5" xfId="2" applyFont="1" applyFill="1" applyBorder="1" applyAlignment="1">
      <alignment horizontal="center" vertical="center"/>
    </xf>
    <xf numFmtId="199" fontId="14" fillId="0" borderId="6" xfId="2" applyNumberFormat="1" applyFont="1" applyBorder="1" applyAlignment="1">
      <alignment horizontal="left" vertical="center"/>
    </xf>
    <xf numFmtId="199" fontId="14" fillId="0" borderId="7" xfId="2" applyNumberFormat="1" applyFont="1" applyBorder="1" applyAlignment="1">
      <alignment horizontal="left" vertical="center"/>
    </xf>
    <xf numFmtId="199" fontId="14" fillId="0" borderId="5" xfId="2" applyNumberFormat="1" applyFont="1" applyBorder="1" applyAlignment="1">
      <alignment horizontal="left" vertical="center"/>
    </xf>
    <xf numFmtId="0" fontId="14" fillId="2" borderId="1" xfId="2" applyFont="1" applyFill="1" applyBorder="1" applyAlignment="1">
      <alignment horizontal="center" vertical="center"/>
    </xf>
    <xf numFmtId="199" fontId="14" fillId="0" borderId="1" xfId="2" applyNumberFormat="1" applyFont="1" applyBorder="1" applyAlignment="1">
      <alignment horizontal="left" vertical="center" shrinkToFit="1"/>
    </xf>
    <xf numFmtId="176" fontId="14" fillId="0" borderId="6" xfId="2" applyNumberFormat="1" applyFont="1" applyBorder="1" applyAlignment="1">
      <alignment horizontal="center" vertical="center"/>
    </xf>
    <xf numFmtId="176" fontId="14" fillId="0" borderId="7" xfId="2" applyNumberFormat="1" applyFont="1" applyBorder="1" applyAlignment="1">
      <alignment horizontal="center" vertical="center"/>
    </xf>
    <xf numFmtId="176" fontId="14" fillId="0" borderId="5" xfId="2" applyNumberFormat="1" applyFont="1" applyBorder="1" applyAlignment="1">
      <alignment horizontal="center" vertical="center"/>
    </xf>
    <xf numFmtId="176" fontId="14" fillId="0" borderId="9" xfId="2" applyNumberFormat="1" applyFont="1" applyBorder="1" applyAlignment="1">
      <alignment horizontal="center" vertical="center"/>
    </xf>
    <xf numFmtId="176" fontId="14" fillId="0" borderId="10" xfId="2" applyNumberFormat="1" applyFont="1" applyBorder="1" applyAlignment="1">
      <alignment horizontal="center" vertical="center"/>
    </xf>
    <xf numFmtId="176" fontId="14" fillId="0" borderId="11" xfId="2" applyNumberFormat="1" applyFont="1" applyBorder="1" applyAlignment="1">
      <alignment horizontal="center" vertical="center"/>
    </xf>
    <xf numFmtId="0" fontId="14" fillId="2" borderId="9" xfId="2" applyFont="1" applyFill="1" applyBorder="1" applyAlignment="1">
      <alignment horizontal="center" vertical="center"/>
    </xf>
    <xf numFmtId="0" fontId="14" fillId="2" borderId="10" xfId="2" applyFont="1" applyFill="1" applyBorder="1" applyAlignment="1">
      <alignment horizontal="center" vertical="center"/>
    </xf>
    <xf numFmtId="0" fontId="14" fillId="2" borderId="11" xfId="2" applyFont="1" applyFill="1" applyBorder="1" applyAlignment="1">
      <alignment horizontal="center" vertical="center"/>
    </xf>
    <xf numFmtId="199" fontId="14" fillId="0" borderId="9" xfId="2" applyNumberFormat="1" applyFont="1" applyBorder="1" applyAlignment="1">
      <alignment horizontal="left" vertical="center"/>
    </xf>
    <xf numFmtId="199" fontId="14" fillId="0" borderId="10" xfId="2" applyNumberFormat="1" applyFont="1" applyBorder="1" applyAlignment="1">
      <alignment horizontal="left" vertical="center"/>
    </xf>
    <xf numFmtId="199" fontId="14" fillId="0" borderId="11" xfId="2" applyNumberFormat="1" applyFont="1" applyBorder="1" applyAlignment="1">
      <alignment horizontal="left" vertical="center"/>
    </xf>
    <xf numFmtId="0" fontId="14" fillId="2" borderId="1" xfId="2" applyFont="1" applyFill="1" applyBorder="1" applyAlignment="1">
      <alignment horizontal="center" vertical="center" wrapText="1"/>
    </xf>
    <xf numFmtId="177" fontId="50" fillId="4" borderId="2" xfId="2" applyNumberFormat="1" applyFont="1" applyFill="1" applyBorder="1" applyAlignment="1">
      <alignment horizontal="center" vertical="center" shrinkToFit="1"/>
    </xf>
    <xf numFmtId="177" fontId="50" fillId="4" borderId="3" xfId="2" applyNumberFormat="1" applyFont="1" applyFill="1" applyBorder="1" applyAlignment="1">
      <alignment horizontal="center" vertical="center" shrinkToFit="1"/>
    </xf>
    <xf numFmtId="177" fontId="50" fillId="4" borderId="8" xfId="2" applyNumberFormat="1" applyFont="1" applyFill="1" applyBorder="1" applyAlignment="1">
      <alignment horizontal="center" vertical="center" shrinkToFit="1"/>
    </xf>
    <xf numFmtId="49" fontId="50" fillId="0" borderId="1" xfId="2" applyNumberFormat="1" applyFont="1" applyBorder="1" applyAlignment="1">
      <alignment horizontal="center" vertical="center"/>
    </xf>
    <xf numFmtId="0" fontId="50" fillId="0" borderId="7" xfId="2" applyFont="1" applyBorder="1" applyAlignment="1">
      <alignment horizontal="center" vertical="center" wrapText="1" shrinkToFit="1"/>
    </xf>
    <xf numFmtId="0" fontId="50" fillId="0" borderId="10" xfId="2" applyFont="1" applyBorder="1" applyAlignment="1">
      <alignment horizontal="center" vertical="center" wrapText="1" shrinkToFit="1"/>
    </xf>
    <xf numFmtId="176" fontId="50" fillId="2" borderId="14" xfId="2" applyNumberFormat="1" applyFont="1" applyFill="1" applyBorder="1" applyAlignment="1">
      <alignment horizontal="center" vertical="center" shrinkToFit="1"/>
    </xf>
    <xf numFmtId="176" fontId="50" fillId="2" borderId="13" xfId="2" applyNumberFormat="1" applyFont="1" applyFill="1" applyBorder="1" applyAlignment="1">
      <alignment horizontal="center" vertical="center" shrinkToFit="1"/>
    </xf>
    <xf numFmtId="0" fontId="50" fillId="2" borderId="6" xfId="2" applyFont="1" applyFill="1" applyBorder="1" applyAlignment="1" applyProtection="1">
      <alignment horizontal="center" vertical="center"/>
      <protection locked="0"/>
    </xf>
    <xf numFmtId="0" fontId="50" fillId="2" borderId="9" xfId="2" applyFont="1" applyFill="1" applyBorder="1" applyAlignment="1" applyProtection="1">
      <alignment horizontal="center" vertical="center"/>
      <protection locked="0"/>
    </xf>
    <xf numFmtId="0" fontId="50" fillId="0" borderId="14" xfId="2" applyFont="1" applyBorder="1" applyAlignment="1">
      <alignment horizontal="center" vertical="center" shrinkToFit="1"/>
    </xf>
    <xf numFmtId="0" fontId="50" fillId="0" borderId="13" xfId="2" applyFont="1" applyBorder="1" applyAlignment="1">
      <alignment horizontal="center" vertical="center" shrinkToFit="1"/>
    </xf>
    <xf numFmtId="0" fontId="50" fillId="2" borderId="5" xfId="2" applyFont="1" applyFill="1" applyBorder="1" applyAlignment="1">
      <alignment horizontal="center" vertical="center" wrapText="1" shrinkToFit="1"/>
    </xf>
    <xf numFmtId="200" fontId="50" fillId="0" borderId="6" xfId="2" applyNumberFormat="1" applyFont="1" applyBorder="1" applyAlignment="1" applyProtection="1">
      <alignment horizontal="center" vertical="center"/>
      <protection locked="0"/>
    </xf>
    <xf numFmtId="200" fontId="50" fillId="0" borderId="5" xfId="2" applyNumberFormat="1" applyFont="1" applyBorder="1" applyAlignment="1" applyProtection="1">
      <alignment horizontal="center" vertical="center"/>
      <protection locked="0"/>
    </xf>
    <xf numFmtId="200" fontId="50" fillId="0" borderId="12" xfId="2" applyNumberFormat="1" applyFont="1" applyBorder="1" applyAlignment="1" applyProtection="1">
      <alignment horizontal="center" vertical="center"/>
      <protection locked="0"/>
    </xf>
    <xf numFmtId="200" fontId="50" fillId="0" borderId="4" xfId="2" applyNumberFormat="1" applyFont="1" applyBorder="1" applyAlignment="1" applyProtection="1">
      <alignment horizontal="center" vertical="center"/>
      <protection locked="0"/>
    </xf>
    <xf numFmtId="0" fontId="50" fillId="2" borderId="14" xfId="2" applyFont="1" applyFill="1" applyBorder="1" applyAlignment="1" applyProtection="1">
      <alignment horizontal="center" vertical="center"/>
      <protection locked="0"/>
    </xf>
    <xf numFmtId="0" fontId="50" fillId="2" borderId="13" xfId="2" applyFont="1" applyFill="1" applyBorder="1" applyAlignment="1" applyProtection="1">
      <alignment horizontal="center" vertical="center"/>
      <protection locked="0"/>
    </xf>
    <xf numFmtId="0" fontId="55" fillId="2" borderId="14" xfId="2" applyFont="1" applyFill="1" applyBorder="1" applyAlignment="1" applyProtection="1">
      <alignment horizontal="center" vertical="center"/>
      <protection locked="0"/>
    </xf>
    <xf numFmtId="0" fontId="55" fillId="2" borderId="13" xfId="2" applyFont="1" applyFill="1" applyBorder="1" applyAlignment="1" applyProtection="1">
      <alignment horizontal="center" vertical="center"/>
      <protection locked="0"/>
    </xf>
    <xf numFmtId="200" fontId="50" fillId="0" borderId="9" xfId="2" applyNumberFormat="1" applyFont="1" applyBorder="1" applyAlignment="1" applyProtection="1">
      <alignment horizontal="center" vertical="center"/>
      <protection locked="0"/>
    </xf>
    <xf numFmtId="200" fontId="50" fillId="0" borderId="11" xfId="2" applyNumberFormat="1" applyFont="1" applyBorder="1" applyAlignment="1" applyProtection="1">
      <alignment horizontal="center" vertical="center"/>
      <protection locked="0"/>
    </xf>
    <xf numFmtId="200" fontId="50" fillId="0" borderId="2" xfId="2" applyNumberFormat="1" applyFont="1" applyBorder="1" applyAlignment="1" applyProtection="1">
      <alignment horizontal="center" vertical="center"/>
      <protection locked="0"/>
    </xf>
    <xf numFmtId="200" fontId="50" fillId="0" borderId="8" xfId="2" applyNumberFormat="1" applyFont="1" applyBorder="1" applyAlignment="1" applyProtection="1">
      <alignment horizontal="center" vertical="center"/>
      <protection locked="0"/>
    </xf>
    <xf numFmtId="200" fontId="50" fillId="0" borderId="3" xfId="2" applyNumberFormat="1" applyFont="1" applyBorder="1" applyAlignment="1" applyProtection="1">
      <alignment horizontal="center" vertical="center"/>
      <protection locked="0"/>
    </xf>
    <xf numFmtId="0" fontId="54" fillId="0" borderId="10" xfId="2" applyFont="1" applyBorder="1" applyAlignment="1" applyProtection="1">
      <alignment horizontal="left" vertical="top" wrapText="1"/>
      <protection locked="0"/>
    </xf>
    <xf numFmtId="0" fontId="56" fillId="2" borderId="6" xfId="2" applyFont="1" applyFill="1" applyBorder="1" applyAlignment="1">
      <alignment horizontal="center" vertical="center" wrapText="1" shrinkToFit="1"/>
    </xf>
    <xf numFmtId="0" fontId="56" fillId="2" borderId="5" xfId="2" applyFont="1" applyFill="1" applyBorder="1" applyAlignment="1">
      <alignment horizontal="center" vertical="center" wrapText="1" shrinkToFit="1"/>
    </xf>
    <xf numFmtId="0" fontId="56" fillId="2" borderId="9" xfId="2" applyFont="1" applyFill="1" applyBorder="1" applyAlignment="1">
      <alignment horizontal="center" vertical="center" wrapText="1" shrinkToFit="1"/>
    </xf>
    <xf numFmtId="0" fontId="56" fillId="2" borderId="11" xfId="2" applyFont="1" applyFill="1" applyBorder="1" applyAlignment="1">
      <alignment horizontal="center" vertical="center" wrapText="1" shrinkToFit="1"/>
    </xf>
    <xf numFmtId="201" fontId="50" fillId="0" borderId="2" xfId="2" applyNumberFormat="1" applyFont="1" applyBorder="1" applyAlignment="1" applyProtection="1">
      <alignment horizontal="center" vertical="center"/>
      <protection locked="0"/>
    </xf>
    <xf numFmtId="201" fontId="50" fillId="0" borderId="8" xfId="2" applyNumberFormat="1" applyFont="1" applyBorder="1" applyAlignment="1" applyProtection="1">
      <alignment horizontal="center" vertical="center"/>
      <protection locked="0"/>
    </xf>
    <xf numFmtId="201" fontId="50" fillId="0" borderId="3" xfId="2" applyNumberFormat="1" applyFont="1" applyBorder="1" applyAlignment="1" applyProtection="1">
      <alignment horizontal="center" vertical="center"/>
      <protection locked="0"/>
    </xf>
    <xf numFmtId="0" fontId="50" fillId="2" borderId="1" xfId="2" applyFont="1" applyFill="1" applyBorder="1" applyAlignment="1">
      <alignment horizontal="center" vertical="center" wrapText="1"/>
    </xf>
    <xf numFmtId="0" fontId="53" fillId="0" borderId="1" xfId="2" applyFont="1" applyBorder="1" applyAlignment="1" applyProtection="1">
      <alignment horizontal="center" vertical="center"/>
      <protection locked="0"/>
    </xf>
    <xf numFmtId="0" fontId="50" fillId="2" borderId="6" xfId="2" applyFont="1" applyFill="1" applyBorder="1" applyAlignment="1">
      <alignment horizontal="center" vertical="center" wrapText="1" shrinkToFit="1"/>
    </xf>
    <xf numFmtId="0" fontId="50" fillId="2" borderId="12" xfId="2" applyFont="1" applyFill="1" applyBorder="1" applyAlignment="1">
      <alignment horizontal="center" vertical="center" wrapText="1" shrinkToFit="1"/>
    </xf>
    <xf numFmtId="0" fontId="50" fillId="2" borderId="4" xfId="2" applyFont="1" applyFill="1" applyBorder="1" applyAlignment="1">
      <alignment horizontal="center" vertical="center" wrapText="1" shrinkToFit="1"/>
    </xf>
    <xf numFmtId="0" fontId="50" fillId="2" borderId="9" xfId="2" applyFont="1" applyFill="1" applyBorder="1" applyAlignment="1">
      <alignment horizontal="center" vertical="center" wrapText="1" shrinkToFit="1"/>
    </xf>
    <xf numFmtId="0" fontId="50" fillId="2" borderId="11" xfId="2" applyFont="1" applyFill="1" applyBorder="1" applyAlignment="1">
      <alignment horizontal="center" vertical="center" wrapText="1" shrinkToFit="1"/>
    </xf>
    <xf numFmtId="0" fontId="50" fillId="2" borderId="14" xfId="2" applyFont="1" applyFill="1" applyBorder="1" applyAlignment="1">
      <alignment horizontal="center" vertical="center" wrapText="1" shrinkToFit="1"/>
    </xf>
    <xf numFmtId="0" fontId="50" fillId="2" borderId="15" xfId="2" applyFont="1" applyFill="1" applyBorder="1" applyAlignment="1">
      <alignment horizontal="center" vertical="center" wrapText="1" shrinkToFit="1"/>
    </xf>
    <xf numFmtId="0" fontId="50" fillId="2" borderId="13" xfId="2" applyFont="1" applyFill="1" applyBorder="1" applyAlignment="1">
      <alignment horizontal="center" vertical="center" wrapText="1" shrinkToFit="1"/>
    </xf>
    <xf numFmtId="178" fontId="50" fillId="0" borderId="2" xfId="2" applyNumberFormat="1" applyFont="1" applyBorder="1" applyAlignment="1" applyProtection="1">
      <alignment horizontal="center" vertical="center"/>
      <protection locked="0"/>
    </xf>
    <xf numFmtId="178" fontId="50" fillId="0" borderId="8" xfId="2" applyNumberFormat="1" applyFont="1" applyBorder="1" applyAlignment="1" applyProtection="1">
      <alignment horizontal="center" vertical="center"/>
      <protection locked="0"/>
    </xf>
    <xf numFmtId="0" fontId="40" fillId="0" borderId="1" xfId="0" applyFont="1" applyBorder="1" applyAlignment="1">
      <alignment horizontal="center" vertical="center"/>
    </xf>
    <xf numFmtId="0" fontId="50" fillId="0" borderId="3" xfId="2" applyFont="1" applyBorder="1" applyAlignment="1" applyProtection="1">
      <alignment horizontal="center" vertical="center" shrinkToFit="1"/>
      <protection locked="0"/>
    </xf>
    <xf numFmtId="0" fontId="40" fillId="0" borderId="1" xfId="0" applyFont="1" applyBorder="1" applyAlignment="1">
      <alignment horizontal="center" vertical="center" shrinkToFit="1"/>
    </xf>
    <xf numFmtId="0" fontId="49" fillId="0" borderId="10" xfId="2" applyFont="1" applyBorder="1" applyAlignment="1">
      <alignment horizontal="left" vertical="center"/>
    </xf>
    <xf numFmtId="0" fontId="49" fillId="0" borderId="0" xfId="2" applyFont="1" applyAlignment="1">
      <alignment horizontal="left" vertical="center"/>
    </xf>
    <xf numFmtId="0" fontId="50" fillId="0" borderId="14" xfId="2" applyFont="1" applyBorder="1" applyAlignment="1">
      <alignment horizontal="left" vertical="center"/>
    </xf>
    <xf numFmtId="0" fontId="50" fillId="2" borderId="15" xfId="2" applyFont="1" applyFill="1" applyBorder="1" applyAlignment="1">
      <alignment horizontal="center" vertical="center" wrapText="1"/>
    </xf>
    <xf numFmtId="0" fontId="50" fillId="2" borderId="13" xfId="2" applyFont="1" applyFill="1" applyBorder="1" applyAlignment="1">
      <alignment horizontal="center" vertical="center"/>
    </xf>
    <xf numFmtId="0" fontId="50" fillId="2" borderId="12" xfId="2" applyFont="1" applyFill="1" applyBorder="1" applyAlignment="1">
      <alignment horizontal="center" vertical="center" wrapText="1"/>
    </xf>
    <xf numFmtId="0" fontId="50" fillId="2" borderId="4" xfId="2" applyFont="1" applyFill="1" applyBorder="1" applyAlignment="1">
      <alignment horizontal="center" vertical="center"/>
    </xf>
    <xf numFmtId="0" fontId="50" fillId="2" borderId="2" xfId="2" applyFont="1" applyFill="1" applyBorder="1" applyAlignment="1">
      <alignment horizontal="center" vertical="center" wrapText="1"/>
    </xf>
    <xf numFmtId="0" fontId="50" fillId="2" borderId="8" xfId="2" applyFont="1" applyFill="1" applyBorder="1" applyAlignment="1">
      <alignment horizontal="center" vertical="center" wrapText="1"/>
    </xf>
    <xf numFmtId="0" fontId="50" fillId="0" borderId="13" xfId="2" applyFont="1" applyBorder="1" applyAlignment="1">
      <alignment horizontal="left" vertical="center"/>
    </xf>
    <xf numFmtId="0" fontId="50" fillId="2" borderId="1" xfId="2" applyFont="1" applyFill="1" applyBorder="1" applyAlignment="1">
      <alignment horizontal="center" vertical="center"/>
    </xf>
    <xf numFmtId="0" fontId="40" fillId="0" borderId="1" xfId="0" applyFont="1" applyBorder="1" applyAlignment="1">
      <alignment horizontal="center" vertical="center" wrapText="1"/>
    </xf>
    <xf numFmtId="0" fontId="54" fillId="2" borderId="1" xfId="2" applyFont="1" applyFill="1" applyBorder="1" applyAlignment="1">
      <alignment horizontal="center" vertical="center"/>
    </xf>
    <xf numFmtId="0" fontId="54" fillId="2" borderId="1" xfId="2" applyFont="1" applyFill="1" applyBorder="1" applyAlignment="1">
      <alignment horizontal="center" vertical="center" wrapText="1" shrinkToFit="1"/>
    </xf>
    <xf numFmtId="0" fontId="50" fillId="2" borderId="6" xfId="2" applyFont="1" applyFill="1" applyBorder="1" applyAlignment="1">
      <alignment horizontal="center" vertical="center" wrapText="1"/>
    </xf>
    <xf numFmtId="0" fontId="50" fillId="2" borderId="5" xfId="2" applyFont="1" applyFill="1" applyBorder="1" applyAlignment="1">
      <alignment horizontal="center" vertical="center" wrapText="1"/>
    </xf>
    <xf numFmtId="0" fontId="50" fillId="2" borderId="9" xfId="2" applyFont="1" applyFill="1" applyBorder="1" applyAlignment="1">
      <alignment horizontal="center" vertical="center" wrapText="1"/>
    </xf>
    <xf numFmtId="0" fontId="50" fillId="2" borderId="11" xfId="2" applyFont="1" applyFill="1" applyBorder="1" applyAlignment="1">
      <alignment horizontal="center" vertical="center" wrapText="1"/>
    </xf>
    <xf numFmtId="0" fontId="50" fillId="2" borderId="14" xfId="2" applyFont="1" applyFill="1" applyBorder="1" applyAlignment="1">
      <alignment horizontal="center" vertical="center" wrapText="1"/>
    </xf>
    <xf numFmtId="0" fontId="50" fillId="2" borderId="13" xfId="2" applyFont="1" applyFill="1" applyBorder="1" applyAlignment="1">
      <alignment horizontal="center" vertical="center" wrapText="1"/>
    </xf>
    <xf numFmtId="0" fontId="50" fillId="2" borderId="7" xfId="2" applyFont="1" applyFill="1" applyBorder="1" applyAlignment="1">
      <alignment horizontal="center" vertical="center" wrapText="1" shrinkToFit="1"/>
    </xf>
    <xf numFmtId="0" fontId="40" fillId="0" borderId="9" xfId="0" applyFont="1" applyBorder="1" applyAlignment="1">
      <alignment horizontal="center" vertical="center" wrapText="1" shrinkToFit="1"/>
    </xf>
    <xf numFmtId="0" fontId="40" fillId="0" borderId="10" xfId="0" applyFont="1" applyBorder="1" applyAlignment="1">
      <alignment horizontal="center" vertical="center" wrapText="1" shrinkToFit="1"/>
    </xf>
    <xf numFmtId="0" fontId="40" fillId="0" borderId="11" xfId="0" applyFont="1" applyBorder="1" applyAlignment="1">
      <alignment horizontal="center" vertical="center" wrapText="1" shrinkToFit="1"/>
    </xf>
    <xf numFmtId="176" fontId="50" fillId="0" borderId="6" xfId="2" applyNumberFormat="1" applyFont="1" applyBorder="1" applyAlignment="1">
      <alignment horizontal="center" vertical="center"/>
    </xf>
    <xf numFmtId="176" fontId="50" fillId="0" borderId="5" xfId="2" applyNumberFormat="1" applyFont="1" applyBorder="1" applyAlignment="1">
      <alignment horizontal="center" vertical="center"/>
    </xf>
    <xf numFmtId="0" fontId="40" fillId="0" borderId="9" xfId="0" applyFont="1" applyBorder="1" applyAlignment="1">
      <alignment horizontal="center" vertical="center"/>
    </xf>
    <xf numFmtId="0" fontId="40" fillId="0" borderId="11" xfId="0" applyFont="1" applyBorder="1" applyAlignment="1">
      <alignment horizontal="center" vertical="center"/>
    </xf>
    <xf numFmtId="0" fontId="50" fillId="0" borderId="6" xfId="2" applyFont="1" applyBorder="1" applyAlignment="1">
      <alignment horizontal="center" vertical="center" wrapText="1" shrinkToFit="1"/>
    </xf>
    <xf numFmtId="0" fontId="40" fillId="0" borderId="5" xfId="0" applyFont="1" applyBorder="1" applyAlignment="1">
      <alignment horizontal="center" vertical="center" wrapText="1" shrinkToFit="1"/>
    </xf>
    <xf numFmtId="0" fontId="50" fillId="0" borderId="9" xfId="2" applyFont="1" applyBorder="1" applyAlignment="1">
      <alignment horizontal="center" vertical="center" wrapText="1" shrinkToFit="1"/>
    </xf>
    <xf numFmtId="0" fontId="50" fillId="2" borderId="1" xfId="2" applyFont="1" applyFill="1" applyBorder="1" applyAlignment="1">
      <alignment horizontal="center" vertical="center" textRotation="255"/>
    </xf>
    <xf numFmtId="0" fontId="50" fillId="2" borderId="7" xfId="2" applyFont="1" applyFill="1" applyBorder="1" applyAlignment="1">
      <alignment horizontal="center" vertical="center" wrapText="1"/>
    </xf>
    <xf numFmtId="0" fontId="50" fillId="2" borderId="10" xfId="2" applyFont="1" applyFill="1" applyBorder="1" applyAlignment="1">
      <alignment horizontal="center" vertical="center" wrapText="1"/>
    </xf>
    <xf numFmtId="0" fontId="50" fillId="2" borderId="7" xfId="2" applyFont="1" applyFill="1" applyBorder="1" applyAlignment="1" applyProtection="1">
      <alignment horizontal="center" vertical="center"/>
      <protection locked="0"/>
    </xf>
    <xf numFmtId="0" fontId="50" fillId="2" borderId="5" xfId="2" applyFont="1" applyFill="1" applyBorder="1" applyAlignment="1" applyProtection="1">
      <alignment horizontal="center" vertical="center"/>
      <protection locked="0"/>
    </xf>
    <xf numFmtId="0" fontId="50" fillId="2" borderId="10" xfId="2" applyFont="1" applyFill="1" applyBorder="1" applyAlignment="1" applyProtection="1">
      <alignment horizontal="center" vertical="center"/>
      <protection locked="0"/>
    </xf>
    <xf numFmtId="0" fontId="50" fillId="2" borderId="11" xfId="2" applyFont="1" applyFill="1" applyBorder="1" applyAlignment="1" applyProtection="1">
      <alignment horizontal="center" vertical="center"/>
      <protection locked="0"/>
    </xf>
    <xf numFmtId="0" fontId="50" fillId="2" borderId="0" xfId="2" applyFont="1" applyFill="1" applyAlignment="1">
      <alignment horizontal="center" vertical="center" wrapText="1"/>
    </xf>
    <xf numFmtId="0" fontId="50" fillId="2" borderId="4" xfId="2" applyFont="1" applyFill="1" applyBorder="1" applyAlignment="1">
      <alignment horizontal="center" vertical="center" wrapText="1"/>
    </xf>
    <xf numFmtId="0" fontId="40" fillId="0" borderId="1" xfId="0" applyFont="1" applyBorder="1" applyAlignment="1">
      <alignment horizontal="center" vertical="center" textRotation="255"/>
    </xf>
    <xf numFmtId="0" fontId="50" fillId="0" borderId="52" xfId="2" applyFont="1" applyBorder="1" applyAlignment="1" applyProtection="1">
      <alignment horizontal="center" vertical="center" shrinkToFit="1"/>
      <protection locked="0"/>
    </xf>
    <xf numFmtId="0" fontId="15" fillId="0" borderId="10" xfId="2" applyFont="1" applyBorder="1" applyAlignment="1">
      <alignment horizontal="left" vertical="center"/>
    </xf>
    <xf numFmtId="0" fontId="50" fillId="0" borderId="9" xfId="2" applyFont="1" applyBorder="1" applyAlignment="1">
      <alignment horizontal="left" vertical="center"/>
    </xf>
    <xf numFmtId="0" fontId="50" fillId="0" borderId="10" xfId="2" applyFont="1" applyBorder="1" applyAlignment="1">
      <alignment horizontal="left" vertical="center"/>
    </xf>
    <xf numFmtId="0" fontId="50" fillId="0" borderId="11" xfId="2" applyFont="1" applyBorder="1" applyAlignment="1">
      <alignment horizontal="left" vertical="center"/>
    </xf>
    <xf numFmtId="0" fontId="50" fillId="0" borderId="11" xfId="2" applyFont="1" applyBorder="1" applyAlignment="1">
      <alignment horizontal="center" vertical="center" wrapText="1" shrinkToFit="1"/>
    </xf>
    <xf numFmtId="0" fontId="50" fillId="0" borderId="6" xfId="2" applyFont="1" applyBorder="1" applyAlignment="1">
      <alignment horizontal="left" vertical="center"/>
    </xf>
    <xf numFmtId="0" fontId="50" fillId="0" borderId="7" xfId="2" applyFont="1" applyBorder="1" applyAlignment="1">
      <alignment horizontal="left" vertical="center"/>
    </xf>
    <xf numFmtId="0" fontId="50" fillId="0" borderId="5" xfId="2" applyFont="1" applyBorder="1" applyAlignment="1">
      <alignment horizontal="left" vertical="center"/>
    </xf>
    <xf numFmtId="0" fontId="50" fillId="0" borderId="5" xfId="2" applyFont="1" applyBorder="1" applyAlignment="1">
      <alignment horizontal="center" vertical="center" wrapText="1" shrinkToFit="1"/>
    </xf>
    <xf numFmtId="0" fontId="50" fillId="2" borderId="12" xfId="2" applyFont="1" applyFill="1" applyBorder="1" applyAlignment="1">
      <alignment horizontal="center" vertical="center"/>
    </xf>
    <xf numFmtId="0" fontId="50" fillId="2" borderId="15" xfId="2" applyFont="1" applyFill="1" applyBorder="1" applyAlignment="1">
      <alignment horizontal="center" vertical="center"/>
    </xf>
    <xf numFmtId="0" fontId="40" fillId="0" borderId="13" xfId="0" applyFont="1" applyBorder="1" applyAlignment="1">
      <alignment horizontal="center" vertical="center"/>
    </xf>
    <xf numFmtId="0" fontId="14" fillId="2" borderId="12" xfId="2" applyFont="1" applyFill="1" applyBorder="1" applyAlignment="1">
      <alignment horizontal="center" vertical="center" textRotation="255"/>
    </xf>
    <xf numFmtId="0" fontId="14" fillId="2" borderId="15" xfId="2" applyFont="1" applyFill="1" applyBorder="1" applyAlignment="1">
      <alignment horizontal="center" vertical="center" textRotation="255"/>
    </xf>
    <xf numFmtId="0" fontId="14" fillId="2" borderId="13" xfId="2" applyFont="1" applyFill="1" applyBorder="1" applyAlignment="1">
      <alignment horizontal="center" vertical="center" textRotation="255"/>
    </xf>
    <xf numFmtId="0" fontId="14" fillId="2" borderId="13" xfId="2" applyFont="1" applyFill="1" applyBorder="1" applyAlignment="1">
      <alignment horizontal="center" vertical="center" wrapText="1"/>
    </xf>
    <xf numFmtId="0" fontId="14" fillId="2" borderId="13" xfId="2" applyFont="1" applyFill="1" applyBorder="1" applyAlignment="1" applyProtection="1">
      <alignment horizontal="center" vertical="center" wrapText="1"/>
      <protection locked="0"/>
    </xf>
    <xf numFmtId="0" fontId="14" fillId="2" borderId="1" xfId="2" applyFont="1" applyFill="1" applyBorder="1" applyAlignment="1" applyProtection="1">
      <alignment horizontal="center" vertical="center" wrapText="1"/>
      <protection locked="0"/>
    </xf>
    <xf numFmtId="0" fontId="14" fillId="0" borderId="2" xfId="2" applyFont="1" applyBorder="1" applyAlignment="1" applyProtection="1">
      <alignment horizontal="center" vertical="center"/>
      <protection locked="0"/>
    </xf>
    <xf numFmtId="0" fontId="14" fillId="0" borderId="8" xfId="2" applyFont="1" applyBorder="1" applyAlignment="1" applyProtection="1">
      <alignment horizontal="center" vertical="center"/>
      <protection locked="0"/>
    </xf>
    <xf numFmtId="176" fontId="17" fillId="0" borderId="1" xfId="2" applyNumberFormat="1" applyBorder="1" applyAlignment="1">
      <alignment horizontal="center" vertical="center" shrinkToFit="1"/>
    </xf>
    <xf numFmtId="178" fontId="14" fillId="0" borderId="2" xfId="2" applyNumberFormat="1" applyFont="1" applyBorder="1" applyAlignment="1" applyProtection="1">
      <alignment horizontal="center" vertical="center"/>
      <protection locked="0"/>
    </xf>
    <xf numFmtId="178" fontId="14" fillId="0" borderId="8" xfId="2" applyNumberFormat="1" applyFont="1" applyBorder="1" applyAlignment="1" applyProtection="1">
      <alignment horizontal="center" vertical="center"/>
      <protection locked="0"/>
    </xf>
    <xf numFmtId="0" fontId="17" fillId="0" borderId="2" xfId="2" applyBorder="1" applyAlignment="1">
      <alignment horizontal="center" vertical="center"/>
    </xf>
    <xf numFmtId="0" fontId="17" fillId="0" borderId="8" xfId="2" applyBorder="1" applyAlignment="1">
      <alignment horizontal="center" vertical="center"/>
    </xf>
    <xf numFmtId="0" fontId="14" fillId="2" borderId="9" xfId="2" applyFont="1" applyFill="1" applyBorder="1" applyAlignment="1">
      <alignment horizontal="center" vertical="center" wrapText="1"/>
    </xf>
    <xf numFmtId="0" fontId="14" fillId="2" borderId="10" xfId="2" applyFont="1" applyFill="1" applyBorder="1" applyAlignment="1">
      <alignment horizontal="center" vertical="center" wrapText="1"/>
    </xf>
    <xf numFmtId="0" fontId="14" fillId="2" borderId="3" xfId="2" applyFont="1" applyFill="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xf numFmtId="0" fontId="17" fillId="0" borderId="1" xfId="2" applyBorder="1" applyAlignment="1">
      <alignment horizontal="center" vertical="center"/>
    </xf>
    <xf numFmtId="0" fontId="14" fillId="2" borderId="2" xfId="2" applyFont="1" applyFill="1" applyBorder="1" applyAlignment="1">
      <alignment horizontal="center" vertical="center" wrapText="1"/>
    </xf>
    <xf numFmtId="0" fontId="17" fillId="0" borderId="2" xfId="2" applyBorder="1" applyAlignment="1">
      <alignment vertical="center"/>
    </xf>
    <xf numFmtId="0" fontId="32" fillId="0" borderId="3" xfId="0" applyFont="1" applyBorder="1">
      <alignment vertical="center"/>
    </xf>
    <xf numFmtId="0" fontId="32" fillId="0" borderId="8" xfId="0" applyFont="1" applyBorder="1">
      <alignment vertical="center"/>
    </xf>
    <xf numFmtId="0" fontId="14" fillId="2" borderId="14" xfId="2" applyFont="1" applyFill="1" applyBorder="1" applyAlignment="1">
      <alignment horizontal="center" vertical="center"/>
    </xf>
    <xf numFmtId="0" fontId="14" fillId="0" borderId="6" xfId="2" applyFont="1" applyBorder="1" applyAlignment="1">
      <alignment horizontal="left" vertical="center"/>
    </xf>
    <xf numFmtId="0" fontId="14" fillId="0" borderId="7" xfId="2" applyFont="1" applyBorder="1" applyAlignment="1">
      <alignment horizontal="left" vertical="center"/>
    </xf>
    <xf numFmtId="0" fontId="14" fillId="0" borderId="5" xfId="2" applyFont="1" applyBorder="1" applyAlignment="1">
      <alignment horizontal="left" vertical="center"/>
    </xf>
    <xf numFmtId="0" fontId="14" fillId="2" borderId="8" xfId="2" applyFont="1" applyFill="1" applyBorder="1" applyAlignment="1">
      <alignment horizontal="center" vertical="center"/>
    </xf>
    <xf numFmtId="0" fontId="14" fillId="0" borderId="1" xfId="2" applyFont="1" applyBorder="1" applyAlignment="1">
      <alignment horizontal="left" vertical="center" shrinkToFit="1"/>
    </xf>
    <xf numFmtId="0" fontId="32" fillId="0" borderId="9" xfId="0" applyFont="1" applyBorder="1" applyAlignment="1">
      <alignment horizontal="center" vertical="center" wrapText="1" shrinkToFit="1"/>
    </xf>
    <xf numFmtId="0" fontId="32" fillId="0" borderId="10" xfId="0" applyFont="1" applyBorder="1" applyAlignment="1">
      <alignment horizontal="center" vertical="center" wrapText="1" shrinkToFit="1"/>
    </xf>
    <xf numFmtId="0" fontId="32" fillId="0" borderId="11" xfId="0" applyFont="1" applyBorder="1" applyAlignment="1">
      <alignment horizontal="center" vertical="center" wrapText="1" shrinkToFit="1"/>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11" xfId="0" applyFont="1" applyBorder="1" applyAlignment="1">
      <alignment horizontal="center" vertical="center"/>
    </xf>
    <xf numFmtId="0" fontId="14" fillId="2" borderId="13" xfId="2" applyFont="1" applyFill="1" applyBorder="1" applyAlignment="1">
      <alignment horizontal="center" vertical="center"/>
    </xf>
    <xf numFmtId="0" fontId="14" fillId="0" borderId="9" xfId="2" applyFont="1" applyBorder="1" applyAlignment="1">
      <alignment horizontal="left" vertical="center"/>
    </xf>
    <xf numFmtId="0" fontId="14" fillId="0" borderId="10" xfId="2" applyFont="1" applyBorder="1" applyAlignment="1">
      <alignment horizontal="left" vertical="center"/>
    </xf>
    <xf numFmtId="0" fontId="14" fillId="0" borderId="11" xfId="2" applyFont="1" applyBorder="1" applyAlignment="1">
      <alignment horizontal="left" vertical="center"/>
    </xf>
    <xf numFmtId="0" fontId="14" fillId="2" borderId="8" xfId="2" applyFont="1" applyFill="1" applyBorder="1" applyAlignment="1">
      <alignment horizontal="center" vertical="center" wrapText="1"/>
    </xf>
    <xf numFmtId="0" fontId="14" fillId="0" borderId="6" xfId="2" applyFont="1" applyBorder="1" applyAlignment="1">
      <alignment horizontal="center" vertical="center" wrapText="1" shrinkToFit="1"/>
    </xf>
    <xf numFmtId="0" fontId="14" fillId="0" borderId="7" xfId="2" applyFont="1" applyBorder="1" applyAlignment="1">
      <alignment horizontal="center" vertical="center" wrapText="1" shrinkToFit="1"/>
    </xf>
    <xf numFmtId="0" fontId="14" fillId="0" borderId="5" xfId="2" applyFont="1" applyBorder="1" applyAlignment="1">
      <alignment horizontal="center" vertical="center" wrapText="1" shrinkToFit="1"/>
    </xf>
    <xf numFmtId="0" fontId="14" fillId="0" borderId="9" xfId="2" applyFont="1" applyBorder="1" applyAlignment="1">
      <alignment horizontal="center" vertical="center" wrapText="1" shrinkToFit="1"/>
    </xf>
    <xf numFmtId="0" fontId="14" fillId="0" borderId="10" xfId="2" applyFont="1" applyBorder="1" applyAlignment="1">
      <alignment horizontal="center" vertical="center" wrapText="1" shrinkToFit="1"/>
    </xf>
    <xf numFmtId="0" fontId="14" fillId="0" borderId="11" xfId="2" applyFont="1" applyBorder="1" applyAlignment="1">
      <alignment horizontal="center" vertical="center" wrapText="1" shrinkToFit="1"/>
    </xf>
    <xf numFmtId="0" fontId="17" fillId="0" borderId="3" xfId="2" applyBorder="1" applyAlignment="1">
      <alignment vertical="center"/>
    </xf>
    <xf numFmtId="176" fontId="17" fillId="0" borderId="2" xfId="2" applyNumberFormat="1" applyBorder="1" applyAlignment="1">
      <alignment horizontal="center" vertical="center" shrinkToFit="1"/>
    </xf>
    <xf numFmtId="176" fontId="17" fillId="0" borderId="8" xfId="2" applyNumberFormat="1" applyBorder="1" applyAlignment="1">
      <alignment horizontal="center" vertical="center" shrinkToFit="1"/>
    </xf>
    <xf numFmtId="176" fontId="17" fillId="0" borderId="2" xfId="2" applyNumberFormat="1" applyBorder="1" applyAlignment="1">
      <alignment horizontal="center" vertical="center"/>
    </xf>
    <xf numFmtId="176" fontId="17" fillId="0" borderId="8" xfId="2" applyNumberFormat="1" applyBorder="1" applyAlignment="1">
      <alignment horizontal="center" vertical="center"/>
    </xf>
    <xf numFmtId="0" fontId="17" fillId="0" borderId="8" xfId="2" applyBorder="1" applyAlignment="1">
      <alignment vertical="center"/>
    </xf>
    <xf numFmtId="176" fontId="17" fillId="0" borderId="1" xfId="2" applyNumberFormat="1" applyBorder="1" applyAlignment="1">
      <alignment horizontal="center" vertical="center"/>
    </xf>
    <xf numFmtId="0" fontId="17" fillId="0" borderId="3" xfId="2" applyBorder="1" applyAlignment="1">
      <alignment horizontal="center" vertical="center"/>
    </xf>
    <xf numFmtId="0" fontId="17" fillId="0" borderId="2" xfId="2" applyBorder="1" applyAlignment="1">
      <alignment horizontal="center" vertical="center" wrapText="1"/>
    </xf>
    <xf numFmtId="0" fontId="17" fillId="0" borderId="3" xfId="2" applyBorder="1" applyAlignment="1">
      <alignment horizontal="center" vertical="center" wrapText="1"/>
    </xf>
    <xf numFmtId="0" fontId="17" fillId="0" borderId="8" xfId="2" applyBorder="1" applyAlignment="1">
      <alignment horizontal="center" vertical="center" wrapText="1"/>
    </xf>
    <xf numFmtId="176" fontId="59" fillId="0" borderId="6" xfId="2" applyNumberFormat="1" applyFont="1" applyBorder="1" applyAlignment="1">
      <alignment horizontal="center" vertical="center" shrinkToFit="1"/>
    </xf>
    <xf numFmtId="176" fontId="59" fillId="0" borderId="7" xfId="2" applyNumberFormat="1" applyFont="1" applyBorder="1" applyAlignment="1">
      <alignment horizontal="center" vertical="center" shrinkToFit="1"/>
    </xf>
    <xf numFmtId="176" fontId="59" fillId="0" borderId="5" xfId="2" applyNumberFormat="1" applyFont="1" applyBorder="1" applyAlignment="1">
      <alignment horizontal="center" vertical="center" shrinkToFit="1"/>
    </xf>
    <xf numFmtId="0" fontId="40" fillId="0" borderId="9" xfId="11" applyBorder="1" applyAlignment="1">
      <alignment horizontal="center" vertical="center" shrinkToFit="1"/>
    </xf>
    <xf numFmtId="0" fontId="40" fillId="0" borderId="10" xfId="11" applyBorder="1" applyAlignment="1">
      <alignment horizontal="center" vertical="center" shrinkToFit="1"/>
    </xf>
    <xf numFmtId="0" fontId="40" fillId="0" borderId="11" xfId="11" applyBorder="1" applyAlignment="1">
      <alignment horizontal="center" vertical="center" shrinkToFit="1"/>
    </xf>
    <xf numFmtId="0" fontId="50" fillId="2" borderId="9" xfId="4" applyFont="1" applyFill="1" applyBorder="1" applyAlignment="1">
      <alignment horizontal="center" vertical="center"/>
    </xf>
    <xf numFmtId="0" fontId="50" fillId="2" borderId="10" xfId="4" applyFont="1" applyFill="1" applyBorder="1" applyAlignment="1">
      <alignment horizontal="center" vertical="center"/>
    </xf>
    <xf numFmtId="0" fontId="50" fillId="0" borderId="9" xfId="4" applyFont="1" applyBorder="1" applyAlignment="1">
      <alignment horizontal="left" vertical="center" shrinkToFit="1"/>
    </xf>
    <xf numFmtId="0" fontId="50" fillId="0" borderId="10" xfId="4" applyFont="1" applyBorder="1" applyAlignment="1">
      <alignment horizontal="left" vertical="center" shrinkToFit="1"/>
    </xf>
    <xf numFmtId="0" fontId="50" fillId="0" borderId="11" xfId="4" applyFont="1" applyBorder="1" applyAlignment="1">
      <alignment horizontal="left" vertical="center" shrinkToFit="1"/>
    </xf>
    <xf numFmtId="0" fontId="50" fillId="2" borderId="2" xfId="4" applyFont="1" applyFill="1" applyBorder="1" applyAlignment="1">
      <alignment horizontal="center" vertical="center"/>
    </xf>
    <xf numFmtId="0" fontId="50" fillId="2" borderId="8" xfId="4" applyFont="1" applyFill="1" applyBorder="1" applyAlignment="1">
      <alignment horizontal="center" vertical="center"/>
    </xf>
    <xf numFmtId="0" fontId="50" fillId="0" borderId="2" xfId="4" applyFont="1" applyBorder="1" applyAlignment="1">
      <alignment horizontal="center" vertical="center" shrinkToFit="1"/>
    </xf>
    <xf numFmtId="0" fontId="50" fillId="0" borderId="3" xfId="4" applyFont="1" applyBorder="1" applyAlignment="1">
      <alignment horizontal="center" vertical="center" shrinkToFit="1"/>
    </xf>
    <xf numFmtId="0" fontId="50" fillId="0" borderId="8" xfId="4" applyFont="1" applyBorder="1" applyAlignment="1">
      <alignment horizontal="center" vertical="center" shrinkToFit="1"/>
    </xf>
    <xf numFmtId="0" fontId="58" fillId="0" borderId="13" xfId="2" applyFont="1" applyBorder="1" applyAlignment="1">
      <alignment horizontal="center" vertical="center" shrinkToFit="1"/>
    </xf>
    <xf numFmtId="49" fontId="50" fillId="0" borderId="1" xfId="2" applyNumberFormat="1" applyFont="1" applyBorder="1" applyAlignment="1">
      <alignment horizontal="center" vertical="center" shrinkToFit="1"/>
    </xf>
    <xf numFmtId="0" fontId="50" fillId="2" borderId="6" xfId="4" applyFont="1" applyFill="1" applyBorder="1" applyAlignment="1">
      <alignment horizontal="center"/>
    </xf>
    <xf numFmtId="0" fontId="50" fillId="2" borderId="7" xfId="4" applyFont="1" applyFill="1" applyBorder="1" applyAlignment="1">
      <alignment horizontal="center"/>
    </xf>
    <xf numFmtId="0" fontId="50" fillId="0" borderId="6" xfId="4" applyFont="1" applyBorder="1" applyAlignment="1">
      <alignment horizontal="left" vertical="center" shrinkToFit="1"/>
    </xf>
    <xf numFmtId="0" fontId="50" fillId="0" borderId="7" xfId="4" applyFont="1" applyBorder="1" applyAlignment="1">
      <alignment horizontal="left" vertical="center" shrinkToFit="1"/>
    </xf>
    <xf numFmtId="0" fontId="50" fillId="0" borderId="5" xfId="4" applyFont="1" applyBorder="1" applyAlignment="1">
      <alignment horizontal="left" vertical="center" shrinkToFit="1"/>
    </xf>
    <xf numFmtId="0" fontId="58" fillId="2" borderId="6" xfId="2" applyFont="1" applyFill="1" applyBorder="1" applyAlignment="1">
      <alignment horizontal="center" vertical="center" shrinkToFit="1"/>
    </xf>
    <xf numFmtId="0" fontId="58" fillId="2" borderId="7" xfId="2" applyFont="1" applyFill="1" applyBorder="1" applyAlignment="1">
      <alignment horizontal="center" vertical="center" shrinkToFit="1"/>
    </xf>
    <xf numFmtId="0" fontId="58" fillId="2" borderId="5" xfId="2" applyFont="1" applyFill="1" applyBorder="1" applyAlignment="1">
      <alignment horizontal="center" vertical="center" shrinkToFit="1"/>
    </xf>
    <xf numFmtId="0" fontId="58" fillId="2" borderId="9" xfId="2" applyFont="1" applyFill="1" applyBorder="1" applyAlignment="1">
      <alignment horizontal="center" vertical="center" shrinkToFit="1"/>
    </xf>
    <xf numFmtId="0" fontId="58" fillId="2" borderId="10" xfId="2" applyFont="1" applyFill="1" applyBorder="1" applyAlignment="1">
      <alignment horizontal="center" vertical="center" shrinkToFit="1"/>
    </xf>
    <xf numFmtId="0" fontId="58" fillId="2" borderId="11" xfId="2" applyFont="1" applyFill="1" applyBorder="1" applyAlignment="1">
      <alignment horizontal="center" vertical="center" shrinkToFit="1"/>
    </xf>
    <xf numFmtId="0" fontId="58" fillId="0" borderId="14" xfId="2" applyFont="1" applyBorder="1" applyAlignment="1">
      <alignment horizontal="center" vertical="center" shrinkToFit="1"/>
    </xf>
    <xf numFmtId="0" fontId="40" fillId="0" borderId="9" xfId="11" applyBorder="1" applyAlignment="1">
      <alignment horizontal="center" vertical="center"/>
    </xf>
    <xf numFmtId="0" fontId="40" fillId="0" borderId="11" xfId="11" applyBorder="1" applyAlignment="1">
      <alignment horizontal="center" vertical="center"/>
    </xf>
    <xf numFmtId="0" fontId="48" fillId="2" borderId="14" xfId="4" applyFont="1" applyFill="1" applyBorder="1" applyAlignment="1">
      <alignment horizontal="center" vertical="center" wrapText="1"/>
    </xf>
    <xf numFmtId="0" fontId="48" fillId="2" borderId="13" xfId="4" applyFont="1" applyFill="1" applyBorder="1" applyAlignment="1">
      <alignment horizontal="center" vertical="center" wrapText="1"/>
    </xf>
    <xf numFmtId="0" fontId="48" fillId="2" borderId="2" xfId="4" applyFont="1" applyFill="1" applyBorder="1" applyAlignment="1">
      <alignment horizontal="center" vertical="center" wrapText="1"/>
    </xf>
    <xf numFmtId="0" fontId="48" fillId="2" borderId="8" xfId="4" applyFont="1" applyFill="1" applyBorder="1" applyAlignment="1">
      <alignment horizontal="center" vertical="center" wrapText="1"/>
    </xf>
    <xf numFmtId="0" fontId="48" fillId="0" borderId="6" xfId="4" applyFont="1" applyBorder="1" applyAlignment="1">
      <alignment horizontal="left" vertical="top"/>
    </xf>
    <xf numFmtId="0" fontId="48" fillId="0" borderId="7" xfId="4" applyFont="1" applyBorder="1" applyAlignment="1">
      <alignment horizontal="left" vertical="top"/>
    </xf>
    <xf numFmtId="0" fontId="48" fillId="0" borderId="5" xfId="4" applyFont="1" applyBorder="1" applyAlignment="1">
      <alignment horizontal="left" vertical="top"/>
    </xf>
    <xf numFmtId="0" fontId="48" fillId="0" borderId="12" xfId="4" applyFont="1" applyBorder="1" applyAlignment="1">
      <alignment horizontal="left" vertical="top"/>
    </xf>
    <xf numFmtId="0" fontId="48" fillId="0" borderId="0" xfId="4" applyFont="1" applyAlignment="1">
      <alignment horizontal="left" vertical="top"/>
    </xf>
    <xf numFmtId="0" fontId="48" fillId="0" borderId="4" xfId="4" applyFont="1" applyBorder="1" applyAlignment="1">
      <alignment horizontal="left" vertical="top"/>
    </xf>
    <xf numFmtId="0" fontId="48" fillId="0" borderId="9" xfId="4" applyFont="1" applyBorder="1" applyAlignment="1">
      <alignment horizontal="left" vertical="top"/>
    </xf>
    <xf numFmtId="0" fontId="48" fillId="0" borderId="10" xfId="4" applyFont="1" applyBorder="1" applyAlignment="1">
      <alignment horizontal="left" vertical="top"/>
    </xf>
    <xf numFmtId="0" fontId="48" fillId="0" borderId="11" xfId="4" applyFont="1" applyBorder="1" applyAlignment="1">
      <alignment horizontal="left" vertical="top"/>
    </xf>
    <xf numFmtId="0" fontId="48" fillId="2" borderId="15" xfId="4" applyFont="1" applyFill="1" applyBorder="1" applyAlignment="1">
      <alignment horizontal="center" vertical="center" wrapText="1"/>
    </xf>
    <xf numFmtId="0" fontId="48" fillId="2" borderId="2" xfId="4" applyFont="1" applyFill="1" applyBorder="1" applyAlignment="1">
      <alignment horizontal="center" vertical="center"/>
    </xf>
    <xf numFmtId="0" fontId="48" fillId="2" borderId="8" xfId="4" applyFont="1" applyFill="1" applyBorder="1" applyAlignment="1">
      <alignment horizontal="center" vertical="center"/>
    </xf>
    <xf numFmtId="0" fontId="48" fillId="2" borderId="1" xfId="4" applyFont="1" applyFill="1" applyBorder="1" applyAlignment="1">
      <alignment horizontal="center" vertical="center"/>
    </xf>
    <xf numFmtId="0" fontId="48" fillId="2" borderId="3" xfId="4" applyFont="1" applyFill="1" applyBorder="1" applyAlignment="1">
      <alignment horizontal="center" vertical="center"/>
    </xf>
    <xf numFmtId="0" fontId="48" fillId="2" borderId="1" xfId="4" applyFont="1" applyFill="1" applyBorder="1" applyAlignment="1">
      <alignment horizontal="center" vertical="center" wrapText="1"/>
    </xf>
    <xf numFmtId="0" fontId="48" fillId="2" borderId="1" xfId="4" applyFont="1" applyFill="1" applyBorder="1" applyAlignment="1">
      <alignment horizontal="center" vertical="center" shrinkToFit="1"/>
    </xf>
    <xf numFmtId="0" fontId="48" fillId="0" borderId="1" xfId="4" applyFont="1" applyBorder="1" applyAlignment="1">
      <alignment horizontal="center" vertical="center" wrapText="1"/>
    </xf>
    <xf numFmtId="0" fontId="58" fillId="2" borderId="1" xfId="2" applyFont="1" applyFill="1" applyBorder="1" applyAlignment="1">
      <alignment horizontal="center" vertical="center" shrinkToFit="1"/>
    </xf>
    <xf numFmtId="0" fontId="58" fillId="0" borderId="3" xfId="2" applyFont="1" applyBorder="1" applyAlignment="1" applyProtection="1">
      <alignment horizontal="center" vertical="center"/>
      <protection locked="0"/>
    </xf>
    <xf numFmtId="0" fontId="58" fillId="2" borderId="2" xfId="2" applyFont="1" applyFill="1" applyBorder="1" applyAlignment="1">
      <alignment horizontal="center" vertical="center" shrinkToFit="1"/>
    </xf>
    <xf numFmtId="0" fontId="58" fillId="2" borderId="3" xfId="2" applyFont="1" applyFill="1" applyBorder="1" applyAlignment="1">
      <alignment horizontal="center" vertical="center" shrinkToFit="1"/>
    </xf>
    <xf numFmtId="176" fontId="58" fillId="0" borderId="2" xfId="2" applyNumberFormat="1" applyFont="1" applyBorder="1" applyAlignment="1" applyProtection="1">
      <alignment horizontal="center" vertical="center"/>
      <protection locked="0"/>
    </xf>
    <xf numFmtId="176" fontId="58" fillId="0" borderId="3" xfId="2" applyNumberFormat="1" applyFont="1" applyBorder="1" applyAlignment="1" applyProtection="1">
      <alignment horizontal="center" vertical="center"/>
      <protection locked="0"/>
    </xf>
    <xf numFmtId="176" fontId="58" fillId="0" borderId="8" xfId="2" applyNumberFormat="1" applyFont="1" applyBorder="1" applyAlignment="1" applyProtection="1">
      <alignment horizontal="center" vertical="center"/>
      <protection locked="0"/>
    </xf>
    <xf numFmtId="0" fontId="58" fillId="2" borderId="8" xfId="2" applyFont="1" applyFill="1" applyBorder="1" applyAlignment="1">
      <alignment horizontal="center" vertical="center" shrinkToFit="1"/>
    </xf>
    <xf numFmtId="0" fontId="58" fillId="0" borderId="2" xfId="2" applyFont="1" applyBorder="1" applyAlignment="1" applyProtection="1">
      <alignment horizontal="center" vertical="center"/>
      <protection locked="0"/>
    </xf>
    <xf numFmtId="0" fontId="58" fillId="2" borderId="2" xfId="2" applyFont="1" applyFill="1" applyBorder="1" applyAlignment="1" applyProtection="1">
      <alignment horizontal="center" vertical="center" shrinkToFit="1"/>
      <protection locked="0"/>
    </xf>
    <xf numFmtId="0" fontId="58" fillId="2" borderId="8" xfId="2" applyFont="1" applyFill="1" applyBorder="1" applyAlignment="1" applyProtection="1">
      <alignment horizontal="center" vertical="center" shrinkToFit="1"/>
      <protection locked="0"/>
    </xf>
    <xf numFmtId="0" fontId="48" fillId="0" borderId="2" xfId="4" applyFont="1" applyBorder="1" applyAlignment="1">
      <alignment horizontal="center" vertical="center" wrapText="1"/>
    </xf>
    <xf numFmtId="0" fontId="48" fillId="0" borderId="3" xfId="4" applyFont="1" applyBorder="1" applyAlignment="1">
      <alignment horizontal="center" vertical="center" wrapText="1"/>
    </xf>
    <xf numFmtId="0" fontId="48" fillId="0" borderId="8" xfId="4" applyFont="1" applyBorder="1" applyAlignment="1">
      <alignment horizontal="center" vertical="center" wrapText="1"/>
    </xf>
    <xf numFmtId="0" fontId="48" fillId="0" borderId="2" xfId="4" applyFont="1" applyBorder="1" applyAlignment="1">
      <alignment horizontal="center" vertical="center" wrapText="1" shrinkToFit="1"/>
    </xf>
    <xf numFmtId="0" fontId="48" fillId="0" borderId="3" xfId="4" applyFont="1" applyBorder="1" applyAlignment="1">
      <alignment horizontal="center" vertical="center" wrapText="1" shrinkToFit="1"/>
    </xf>
    <xf numFmtId="0" fontId="48" fillId="0" borderId="8" xfId="4" applyFont="1" applyBorder="1" applyAlignment="1">
      <alignment horizontal="center" vertical="center" wrapText="1" shrinkToFit="1"/>
    </xf>
    <xf numFmtId="0" fontId="48" fillId="0" borderId="2" xfId="4" applyFont="1" applyBorder="1" applyAlignment="1">
      <alignment horizontal="left" vertical="center" wrapText="1" shrinkToFit="1"/>
    </xf>
    <xf numFmtId="0" fontId="48" fillId="0" borderId="3" xfId="4" applyFont="1" applyBorder="1" applyAlignment="1">
      <alignment horizontal="left" vertical="center" wrapText="1" shrinkToFit="1"/>
    </xf>
    <xf numFmtId="0" fontId="48" fillId="0" borderId="8" xfId="4" applyFont="1" applyBorder="1" applyAlignment="1">
      <alignment horizontal="left" vertical="center" wrapText="1" shrinkToFit="1"/>
    </xf>
    <xf numFmtId="0" fontId="50" fillId="0" borderId="7" xfId="2" applyFont="1" applyBorder="1" applyAlignment="1" applyProtection="1">
      <alignment vertical="center" wrapText="1"/>
      <protection locked="0"/>
    </xf>
    <xf numFmtId="0" fontId="40" fillId="0" borderId="7" xfId="12" applyFont="1" applyBorder="1" applyAlignment="1">
      <alignment vertical="center" wrapText="1"/>
    </xf>
    <xf numFmtId="0" fontId="40" fillId="0" borderId="0" xfId="12" applyFont="1" applyAlignment="1">
      <alignment vertical="center" wrapText="1"/>
    </xf>
    <xf numFmtId="0" fontId="48" fillId="2" borderId="2" xfId="4" applyFont="1" applyFill="1" applyBorder="1" applyAlignment="1">
      <alignment horizontal="center" vertical="center" shrinkToFit="1"/>
    </xf>
    <xf numFmtId="0" fontId="48" fillId="2" borderId="8" xfId="4" applyFont="1" applyFill="1" applyBorder="1" applyAlignment="1">
      <alignment horizontal="center" vertical="center" shrinkToFit="1"/>
    </xf>
    <xf numFmtId="0" fontId="58" fillId="0" borderId="8" xfId="2" applyFont="1" applyBorder="1" applyAlignment="1" applyProtection="1">
      <alignment horizontal="center" vertical="center"/>
      <protection locked="0"/>
    </xf>
    <xf numFmtId="0" fontId="48" fillId="2" borderId="3" xfId="4" applyFont="1" applyFill="1" applyBorder="1" applyAlignment="1">
      <alignment horizontal="center" vertical="center" shrinkToFit="1"/>
    </xf>
    <xf numFmtId="0" fontId="48" fillId="0" borderId="13" xfId="4" applyFont="1" applyBorder="1" applyAlignment="1">
      <alignment horizontal="center" vertical="center" wrapText="1"/>
    </xf>
    <xf numFmtId="0" fontId="48" fillId="0" borderId="1" xfId="4" applyFont="1" applyBorder="1" applyAlignment="1">
      <alignment horizontal="center" vertical="center"/>
    </xf>
    <xf numFmtId="178" fontId="20" fillId="0" borderId="0" xfId="4" applyNumberFormat="1" applyFont="1" applyAlignment="1">
      <alignment horizontal="center" vertical="center" shrinkToFit="1"/>
    </xf>
    <xf numFmtId="178" fontId="20" fillId="0" borderId="4" xfId="4" applyNumberFormat="1" applyFont="1" applyBorder="1" applyAlignment="1">
      <alignment horizontal="center" vertical="center" shrinkToFit="1"/>
    </xf>
    <xf numFmtId="178" fontId="20" fillId="0" borderId="6" xfId="4" applyNumberFormat="1" applyFont="1" applyBorder="1" applyAlignment="1">
      <alignment horizontal="center" vertical="center" shrinkToFit="1"/>
    </xf>
    <xf numFmtId="178" fontId="20" fillId="0" borderId="7" xfId="4" applyNumberFormat="1" applyFont="1" applyBorder="1" applyAlignment="1">
      <alignment horizontal="center" vertical="center" shrinkToFit="1"/>
    </xf>
    <xf numFmtId="178" fontId="20" fillId="0" borderId="5" xfId="4" applyNumberFormat="1" applyFont="1" applyBorder="1" applyAlignment="1">
      <alignment horizontal="center" vertical="center" shrinkToFit="1"/>
    </xf>
    <xf numFmtId="178" fontId="20" fillId="0" borderId="12" xfId="4" applyNumberFormat="1" applyFont="1" applyBorder="1" applyAlignment="1">
      <alignment horizontal="center" vertical="center" shrinkToFit="1"/>
    </xf>
    <xf numFmtId="178" fontId="20" fillId="0" borderId="9" xfId="4" applyNumberFormat="1" applyFont="1" applyBorder="1" applyAlignment="1">
      <alignment horizontal="center" vertical="center" shrinkToFit="1"/>
    </xf>
    <xf numFmtId="178" fontId="20" fillId="0" borderId="10" xfId="4" applyNumberFormat="1" applyFont="1" applyBorder="1" applyAlignment="1">
      <alignment horizontal="center" vertical="center" shrinkToFit="1"/>
    </xf>
    <xf numFmtId="178" fontId="20" fillId="0" borderId="11" xfId="4" applyNumberFormat="1" applyFont="1" applyBorder="1" applyAlignment="1">
      <alignment horizontal="center" vertical="center" shrinkToFit="1"/>
    </xf>
    <xf numFmtId="0" fontId="50" fillId="3" borderId="2" xfId="4" applyFont="1" applyFill="1" applyBorder="1" applyAlignment="1">
      <alignment horizontal="center" vertical="center"/>
    </xf>
    <xf numFmtId="0" fontId="50" fillId="3" borderId="3" xfId="4" applyFont="1" applyFill="1" applyBorder="1" applyAlignment="1">
      <alignment horizontal="center" vertical="center"/>
    </xf>
    <xf numFmtId="0" fontId="50" fillId="3" borderId="8" xfId="4" applyFont="1" applyFill="1" applyBorder="1" applyAlignment="1">
      <alignment horizontal="center" vertical="center"/>
    </xf>
    <xf numFmtId="0" fontId="14" fillId="3" borderId="2" xfId="4" applyFont="1" applyFill="1" applyBorder="1" applyAlignment="1">
      <alignment horizontal="center" vertical="center"/>
    </xf>
    <xf numFmtId="0" fontId="14" fillId="3" borderId="8" xfId="4" applyFont="1" applyFill="1" applyBorder="1" applyAlignment="1">
      <alignment horizontal="center" vertical="center"/>
    </xf>
    <xf numFmtId="0" fontId="14" fillId="3" borderId="3" xfId="4" applyFont="1" applyFill="1" applyBorder="1" applyAlignment="1">
      <alignment horizontal="center" vertical="center"/>
    </xf>
    <xf numFmtId="0" fontId="50" fillId="0" borderId="2" xfId="4" applyFont="1" applyBorder="1" applyAlignment="1">
      <alignment horizontal="left" vertical="center" shrinkToFit="1"/>
    </xf>
    <xf numFmtId="0" fontId="50" fillId="0" borderId="3" xfId="4" applyFont="1" applyBorder="1" applyAlignment="1">
      <alignment horizontal="left" vertical="center" shrinkToFit="1"/>
    </xf>
    <xf numFmtId="0" fontId="50" fillId="0" borderId="8" xfId="4" applyFont="1" applyBorder="1" applyAlignment="1">
      <alignment horizontal="left" vertical="center" shrinkToFit="1"/>
    </xf>
    <xf numFmtId="0" fontId="50" fillId="3" borderId="14" xfId="4" applyFont="1" applyFill="1" applyBorder="1" applyAlignment="1">
      <alignment horizontal="center"/>
    </xf>
    <xf numFmtId="0" fontId="50" fillId="0" borderId="14" xfId="4" applyFont="1" applyBorder="1">
      <alignment vertical="center"/>
    </xf>
    <xf numFmtId="0" fontId="14" fillId="0" borderId="6" xfId="4" applyFont="1" applyBorder="1" applyAlignment="1">
      <alignment horizontal="center" vertical="center" shrinkToFit="1"/>
    </xf>
    <xf numFmtId="0" fontId="14" fillId="0" borderId="7" xfId="4" applyFont="1" applyBorder="1" applyAlignment="1">
      <alignment horizontal="center" vertical="center" shrinkToFit="1"/>
    </xf>
    <xf numFmtId="0" fontId="14" fillId="0" borderId="5" xfId="4" applyFont="1" applyBorder="1" applyAlignment="1">
      <alignment horizontal="center" vertical="center" shrinkToFit="1"/>
    </xf>
    <xf numFmtId="0" fontId="50" fillId="3" borderId="13" xfId="4" applyFont="1" applyFill="1" applyBorder="1" applyAlignment="1">
      <alignment horizontal="center" vertical="center"/>
    </xf>
    <xf numFmtId="0" fontId="50" fillId="0" borderId="13" xfId="4" applyFont="1" applyBorder="1">
      <alignment vertical="center"/>
    </xf>
    <xf numFmtId="0" fontId="48" fillId="0" borderId="3" xfId="4" applyFont="1" applyBorder="1" applyAlignment="1">
      <alignment horizontal="center" vertical="center" shrinkToFit="1"/>
    </xf>
    <xf numFmtId="0" fontId="48" fillId="0" borderId="8" xfId="4" applyFont="1" applyBorder="1" applyAlignment="1">
      <alignment horizontal="center" vertical="center" shrinkToFit="1"/>
    </xf>
    <xf numFmtId="0" fontId="14" fillId="0" borderId="9" xfId="4" applyFont="1" applyBorder="1" applyAlignment="1">
      <alignment horizontal="center" vertical="center" shrinkToFit="1"/>
    </xf>
    <xf numFmtId="0" fontId="14" fillId="0" borderId="10" xfId="4" applyFont="1" applyBorder="1" applyAlignment="1">
      <alignment horizontal="center" vertical="center" shrinkToFit="1"/>
    </xf>
    <xf numFmtId="0" fontId="14" fillId="0" borderId="11" xfId="4" applyFont="1" applyBorder="1" applyAlignment="1">
      <alignment horizontal="center" vertical="center" shrinkToFit="1"/>
    </xf>
    <xf numFmtId="0" fontId="14" fillId="0" borderId="2" xfId="4" applyFont="1" applyBorder="1" applyAlignment="1">
      <alignment horizontal="left" vertical="center" shrinkToFit="1"/>
    </xf>
    <xf numFmtId="0" fontId="14" fillId="0" borderId="3" xfId="4" applyFont="1" applyBorder="1" applyAlignment="1">
      <alignment horizontal="left" vertical="center" shrinkToFit="1"/>
    </xf>
    <xf numFmtId="0" fontId="14" fillId="0" borderId="8" xfId="4" applyFont="1" applyBorder="1" applyAlignment="1">
      <alignment horizontal="left" vertical="center" shrinkToFit="1"/>
    </xf>
    <xf numFmtId="0" fontId="14" fillId="0" borderId="2" xfId="4" applyFont="1" applyBorder="1" applyAlignment="1">
      <alignment horizontal="center" vertical="center" shrinkToFit="1"/>
    </xf>
    <xf numFmtId="0" fontId="14" fillId="0" borderId="8" xfId="4" applyFont="1" applyBorder="1" applyAlignment="1">
      <alignment horizontal="center" vertical="center" shrinkToFit="1"/>
    </xf>
    <xf numFmtId="0" fontId="50" fillId="3" borderId="1" xfId="4" applyFont="1" applyFill="1" applyBorder="1" applyAlignment="1">
      <alignment horizontal="center" vertical="center"/>
    </xf>
    <xf numFmtId="0" fontId="50" fillId="0" borderId="1" xfId="4" applyFont="1" applyBorder="1" applyAlignment="1">
      <alignment horizontal="left" vertical="center" shrinkToFit="1"/>
    </xf>
    <xf numFmtId="0" fontId="14" fillId="3" borderId="1" xfId="4" applyFont="1" applyFill="1" applyBorder="1" applyAlignment="1">
      <alignment horizontal="center" vertical="center"/>
    </xf>
    <xf numFmtId="0" fontId="14" fillId="0" borderId="1" xfId="4" applyFont="1" applyBorder="1" applyAlignment="1">
      <alignment horizontal="left" vertical="center" shrinkToFit="1"/>
    </xf>
    <xf numFmtId="0" fontId="58" fillId="3" borderId="6" xfId="2" applyFont="1" applyFill="1" applyBorder="1" applyAlignment="1">
      <alignment horizontal="center" vertical="center" shrinkToFit="1"/>
    </xf>
    <xf numFmtId="0" fontId="58" fillId="3" borderId="7" xfId="2" applyFont="1" applyFill="1" applyBorder="1" applyAlignment="1">
      <alignment horizontal="center" vertical="center" shrinkToFit="1"/>
    </xf>
    <xf numFmtId="0" fontId="58" fillId="3" borderId="5" xfId="2" applyFont="1" applyFill="1" applyBorder="1" applyAlignment="1">
      <alignment horizontal="center" vertical="center" shrinkToFit="1"/>
    </xf>
    <xf numFmtId="0" fontId="58" fillId="3" borderId="9" xfId="2" applyFont="1" applyFill="1" applyBorder="1" applyAlignment="1">
      <alignment horizontal="center" vertical="center" shrinkToFit="1"/>
    </xf>
    <xf numFmtId="0" fontId="58" fillId="3" borderId="10" xfId="2" applyFont="1" applyFill="1" applyBorder="1" applyAlignment="1">
      <alignment horizontal="center" vertical="center" shrinkToFit="1"/>
    </xf>
    <xf numFmtId="0" fontId="58" fillId="3" borderId="11" xfId="2" applyFont="1" applyFill="1" applyBorder="1" applyAlignment="1">
      <alignment horizontal="center" vertical="center" shrinkToFit="1"/>
    </xf>
    <xf numFmtId="0" fontId="14" fillId="3" borderId="6" xfId="4" applyFont="1" applyFill="1" applyBorder="1" applyAlignment="1">
      <alignment horizontal="center" vertical="center" shrinkToFit="1"/>
    </xf>
    <xf numFmtId="0" fontId="14" fillId="3" borderId="5" xfId="4" applyFont="1" applyFill="1" applyBorder="1" applyAlignment="1">
      <alignment horizontal="center" vertical="center" shrinkToFit="1"/>
    </xf>
    <xf numFmtId="0" fontId="32" fillId="0" borderId="9" xfId="0" applyFont="1" applyBorder="1" applyAlignment="1">
      <alignment horizontal="center" vertical="center" shrinkToFit="1"/>
    </xf>
    <xf numFmtId="0" fontId="32" fillId="0" borderId="11" xfId="0" applyFont="1" applyBorder="1" applyAlignment="1">
      <alignment horizontal="center" vertical="center"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0" fontId="32" fillId="0" borderId="9" xfId="1" applyFont="1" applyBorder="1" applyAlignment="1">
      <alignment horizontal="center" vertical="center"/>
    </xf>
    <xf numFmtId="0" fontId="32" fillId="0" borderId="10" xfId="1" applyFont="1" applyBorder="1" applyAlignment="1">
      <alignment horizontal="center" vertical="center"/>
    </xf>
    <xf numFmtId="0" fontId="32" fillId="0" borderId="11" xfId="1" applyFont="1" applyBorder="1" applyAlignment="1">
      <alignment horizontal="center" vertical="center"/>
    </xf>
    <xf numFmtId="0" fontId="14" fillId="0" borderId="1" xfId="2" applyFont="1" applyBorder="1" applyAlignment="1" applyProtection="1">
      <alignment horizontal="center" vertical="center" shrinkToFit="1"/>
      <protection locked="0"/>
    </xf>
    <xf numFmtId="0" fontId="10" fillId="0" borderId="0" xfId="2" applyFont="1" applyAlignment="1">
      <alignment horizontal="left" vertical="center"/>
    </xf>
    <xf numFmtId="0" fontId="9" fillId="2" borderId="6" xfId="2" applyFont="1" applyFill="1" applyBorder="1" applyAlignment="1">
      <alignment horizontal="center" vertical="center"/>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2" borderId="8" xfId="2" applyFont="1" applyFill="1" applyBorder="1" applyAlignment="1">
      <alignment horizontal="center" vertical="center"/>
    </xf>
    <xf numFmtId="0" fontId="11" fillId="0" borderId="2" xfId="2" applyFont="1" applyBorder="1" applyAlignment="1">
      <alignment horizontal="left" vertical="center" shrinkToFit="1"/>
    </xf>
    <xf numFmtId="0" fontId="11" fillId="0" borderId="3" xfId="2" applyFont="1" applyBorder="1" applyAlignment="1">
      <alignment horizontal="left" vertical="center" shrinkToFit="1"/>
    </xf>
    <xf numFmtId="0" fontId="11" fillId="0" borderId="8" xfId="2" applyFont="1" applyBorder="1" applyAlignment="1">
      <alignment horizontal="left" vertical="center" shrinkToFit="1"/>
    </xf>
    <xf numFmtId="0" fontId="11" fillId="0" borderId="6" xfId="2" applyFont="1" applyBorder="1" applyAlignment="1">
      <alignment horizontal="center" vertical="center" wrapText="1" shrinkToFit="1"/>
    </xf>
    <xf numFmtId="0" fontId="11" fillId="0" borderId="7" xfId="2" applyFont="1" applyBorder="1" applyAlignment="1">
      <alignment horizontal="center" vertical="center" wrapText="1" shrinkToFit="1"/>
    </xf>
    <xf numFmtId="0" fontId="11" fillId="0" borderId="5" xfId="2" applyFont="1" applyBorder="1" applyAlignment="1">
      <alignment horizontal="center" vertical="center" wrapText="1" shrinkToFit="1"/>
    </xf>
    <xf numFmtId="177" fontId="9" fillId="0" borderId="6" xfId="2" applyNumberFormat="1" applyFont="1" applyBorder="1" applyAlignment="1">
      <alignment horizontal="center" vertical="center" wrapText="1" shrinkToFit="1"/>
    </xf>
    <xf numFmtId="177" fontId="9" fillId="0" borderId="7" xfId="2" applyNumberFormat="1" applyFont="1" applyBorder="1" applyAlignment="1">
      <alignment horizontal="center" vertical="center" wrapText="1" shrinkToFit="1"/>
    </xf>
    <xf numFmtId="177" fontId="9" fillId="0" borderId="5" xfId="2" applyNumberFormat="1" applyFont="1" applyBorder="1" applyAlignment="1">
      <alignment horizontal="center" vertical="center" wrapText="1" shrinkToFit="1"/>
    </xf>
    <xf numFmtId="177" fontId="9" fillId="0" borderId="9" xfId="2" applyNumberFormat="1" applyFont="1" applyBorder="1" applyAlignment="1">
      <alignment horizontal="center" vertical="center" wrapText="1" shrinkToFit="1"/>
    </xf>
    <xf numFmtId="177" fontId="9" fillId="0" borderId="10" xfId="2" applyNumberFormat="1" applyFont="1" applyBorder="1" applyAlignment="1">
      <alignment horizontal="center" vertical="center" wrapText="1" shrinkToFit="1"/>
    </xf>
    <xf numFmtId="177" fontId="9" fillId="0" borderId="11" xfId="2" applyNumberFormat="1" applyFont="1" applyBorder="1" applyAlignment="1">
      <alignment horizontal="center" vertical="center" wrapText="1" shrinkToFit="1"/>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0" fontId="9" fillId="2" borderId="13" xfId="2" applyFont="1" applyFill="1" applyBorder="1" applyAlignment="1">
      <alignment vertical="center" textRotation="255"/>
    </xf>
    <xf numFmtId="0" fontId="19" fillId="0" borderId="6" xfId="2" applyFont="1" applyBorder="1" applyAlignment="1" applyProtection="1">
      <alignment horizontal="center"/>
      <protection locked="0"/>
    </xf>
    <xf numFmtId="0" fontId="19" fillId="0" borderId="7" xfId="2" applyFont="1" applyBorder="1" applyAlignment="1" applyProtection="1">
      <alignment horizontal="center"/>
      <protection locked="0"/>
    </xf>
    <xf numFmtId="0" fontId="19" fillId="0" borderId="5" xfId="2" applyFont="1" applyBorder="1" applyAlignment="1" applyProtection="1">
      <alignment horizontal="center"/>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9" fillId="2" borderId="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11" fillId="0" borderId="11" xfId="2" applyFont="1" applyBorder="1" applyAlignment="1">
      <alignment horizontal="center" vertical="center" wrapText="1" shrinkToFit="1"/>
    </xf>
    <xf numFmtId="0" fontId="19" fillId="0" borderId="12" xfId="2" applyFont="1" applyBorder="1" applyAlignment="1" applyProtection="1">
      <alignment horizontal="center"/>
      <protection locked="0"/>
    </xf>
    <xf numFmtId="0" fontId="19" fillId="0" borderId="0" xfId="2" applyFont="1" applyAlignment="1" applyProtection="1">
      <alignment horizontal="center"/>
      <protection locked="0"/>
    </xf>
    <xf numFmtId="0" fontId="19" fillId="0" borderId="4" xfId="2" applyFont="1" applyBorder="1" applyAlignment="1" applyProtection="1">
      <alignment horizontal="center"/>
      <protection locked="0"/>
    </xf>
    <xf numFmtId="0" fontId="20" fillId="0" borderId="1" xfId="2" applyFont="1" applyBorder="1" applyAlignment="1" applyProtection="1">
      <alignment horizontal="center" vertical="center" wrapText="1"/>
      <protection locked="0"/>
    </xf>
    <xf numFmtId="0" fontId="20" fillId="2" borderId="1" xfId="14" applyFont="1" applyFill="1" applyBorder="1" applyAlignment="1">
      <alignment horizontal="center" vertical="center"/>
    </xf>
    <xf numFmtId="0" fontId="20" fillId="0" borderId="2" xfId="2" applyFont="1" applyBorder="1" applyAlignment="1" applyProtection="1">
      <alignment horizontal="center" vertical="center" wrapText="1"/>
      <protection locked="0"/>
    </xf>
    <xf numFmtId="0" fontId="20" fillId="0" borderId="3" xfId="2" applyFont="1" applyBorder="1" applyAlignment="1" applyProtection="1">
      <alignment horizontal="center" vertical="center" wrapText="1"/>
      <protection locked="0"/>
    </xf>
    <xf numFmtId="0" fontId="20" fillId="0" borderId="8" xfId="2" applyFont="1" applyBorder="1" applyAlignment="1" applyProtection="1">
      <alignment horizontal="center" vertical="center" wrapText="1"/>
      <protection locked="0"/>
    </xf>
    <xf numFmtId="0" fontId="33" fillId="2" borderId="1" xfId="14" applyFont="1" applyFill="1" applyBorder="1" applyAlignment="1">
      <alignment horizontal="center" vertical="center" wrapText="1"/>
    </xf>
    <xf numFmtId="0" fontId="32" fillId="0" borderId="10" xfId="0" applyFont="1" applyBorder="1" applyAlignment="1">
      <alignment horizontal="left" vertical="center"/>
    </xf>
    <xf numFmtId="0" fontId="32" fillId="0" borderId="0" xfId="0" applyFont="1" applyAlignment="1">
      <alignment horizontal="left" vertical="center"/>
    </xf>
    <xf numFmtId="0" fontId="20" fillId="0" borderId="2" xfId="2" applyFont="1" applyBorder="1" applyAlignment="1" applyProtection="1">
      <alignment horizontal="center" vertical="center" shrinkToFit="1"/>
      <protection locked="0"/>
    </xf>
    <xf numFmtId="0" fontId="20" fillId="0" borderId="8" xfId="2" applyFont="1" applyBorder="1" applyAlignment="1" applyProtection="1">
      <alignment horizontal="center" vertical="center" shrinkToFit="1"/>
      <protection locked="0"/>
    </xf>
    <xf numFmtId="0" fontId="48" fillId="0" borderId="9" xfId="2" applyFont="1" applyBorder="1" applyAlignment="1" applyProtection="1">
      <alignment horizontal="left" vertical="center" shrinkToFit="1"/>
      <protection locked="0"/>
    </xf>
    <xf numFmtId="0" fontId="48" fillId="0" borderId="10" xfId="2" applyFont="1" applyBorder="1" applyAlignment="1" applyProtection="1">
      <alignment horizontal="left" vertical="center" shrinkToFit="1"/>
      <protection locked="0"/>
    </xf>
    <xf numFmtId="0" fontId="48" fillId="0" borderId="11" xfId="2" applyFont="1" applyBorder="1" applyAlignment="1" applyProtection="1">
      <alignment horizontal="left" vertical="center" shrinkToFit="1"/>
      <protection locked="0"/>
    </xf>
    <xf numFmtId="0" fontId="20" fillId="2" borderId="1" xfId="2" applyFont="1" applyFill="1" applyBorder="1" applyAlignment="1" applyProtection="1">
      <alignment horizontal="center" vertical="center" wrapText="1"/>
      <protection locked="0"/>
    </xf>
    <xf numFmtId="0" fontId="20" fillId="2" borderId="2" xfId="2" applyFont="1" applyFill="1" applyBorder="1" applyAlignment="1" applyProtection="1">
      <alignment horizontal="center" vertical="center" wrapText="1"/>
      <protection locked="0"/>
    </xf>
    <xf numFmtId="0" fontId="20" fillId="2" borderId="3" xfId="2" applyFont="1" applyFill="1" applyBorder="1" applyAlignment="1" applyProtection="1">
      <alignment horizontal="center" vertical="center" wrapText="1"/>
      <protection locked="0"/>
    </xf>
    <xf numFmtId="0" fontId="20" fillId="2" borderId="8" xfId="2" applyFont="1" applyFill="1" applyBorder="1" applyAlignment="1" applyProtection="1">
      <alignment horizontal="center" vertical="center" wrapText="1"/>
      <protection locked="0"/>
    </xf>
    <xf numFmtId="0" fontId="14" fillId="0" borderId="2" xfId="2" applyFont="1" applyBorder="1" applyAlignment="1" applyProtection="1">
      <alignment horizontal="center" vertical="center" shrinkToFit="1"/>
      <protection locked="0"/>
    </xf>
    <xf numFmtId="0" fontId="14" fillId="0" borderId="3" xfId="2" applyFont="1" applyBorder="1" applyAlignment="1" applyProtection="1">
      <alignment horizontal="center" vertical="center" shrinkToFit="1"/>
      <protection locked="0"/>
    </xf>
    <xf numFmtId="0" fontId="14" fillId="0" borderId="8" xfId="2" applyFont="1" applyBorder="1" applyAlignment="1" applyProtection="1">
      <alignment horizontal="center" vertical="center" shrinkToFit="1"/>
      <protection locked="0"/>
    </xf>
    <xf numFmtId="0" fontId="48" fillId="2" borderId="1" xfId="2" applyFont="1" applyFill="1" applyBorder="1" applyAlignment="1" applyProtection="1">
      <alignment horizontal="center" vertical="center" wrapText="1" shrinkToFit="1"/>
      <protection locked="0"/>
    </xf>
    <xf numFmtId="0" fontId="48" fillId="2" borderId="1" xfId="2" applyFont="1" applyFill="1" applyBorder="1" applyAlignment="1" applyProtection="1">
      <alignment horizontal="center" vertical="center" shrinkToFit="1"/>
      <protection locked="0"/>
    </xf>
    <xf numFmtId="0" fontId="20" fillId="0" borderId="12" xfId="2" applyFont="1" applyBorder="1" applyAlignment="1" applyProtection="1">
      <alignment horizontal="left" vertical="center" shrinkToFit="1"/>
      <protection locked="0"/>
    </xf>
    <xf numFmtId="0" fontId="20" fillId="0" borderId="0" xfId="2" applyFont="1" applyAlignment="1" applyProtection="1">
      <alignment horizontal="left" vertical="center" shrinkToFit="1"/>
      <protection locked="0"/>
    </xf>
    <xf numFmtId="0" fontId="20" fillId="0" borderId="4" xfId="2" applyFont="1" applyBorder="1" applyAlignment="1" applyProtection="1">
      <alignment horizontal="left" vertical="center" shrinkToFit="1"/>
      <protection locked="0"/>
    </xf>
    <xf numFmtId="0" fontId="20" fillId="2" borderId="14" xfId="2" applyFont="1" applyFill="1" applyBorder="1" applyAlignment="1" applyProtection="1">
      <alignment horizontal="center" vertical="center" wrapText="1"/>
      <protection locked="0"/>
    </xf>
    <xf numFmtId="0" fontId="20" fillId="2" borderId="15" xfId="2" applyFont="1" applyFill="1" applyBorder="1" applyAlignment="1" applyProtection="1">
      <alignment horizontal="center" vertical="center" wrapText="1"/>
      <protection locked="0"/>
    </xf>
    <xf numFmtId="0" fontId="20" fillId="0" borderId="7" xfId="2" applyFont="1" applyBorder="1" applyAlignment="1" applyProtection="1">
      <alignment horizontal="center" vertical="center" shrinkToFit="1"/>
      <protection locked="0"/>
    </xf>
    <xf numFmtId="0" fontId="20" fillId="0" borderId="0" xfId="2" applyFont="1" applyAlignment="1" applyProtection="1">
      <alignment horizontal="center" vertical="center" shrinkToFit="1"/>
      <protection locked="0"/>
    </xf>
    <xf numFmtId="0" fontId="20" fillId="0" borderId="4" xfId="2" applyFont="1" applyBorder="1" applyAlignment="1" applyProtection="1">
      <alignment horizontal="center" vertical="center" shrinkToFit="1"/>
      <protection locked="0"/>
    </xf>
    <xf numFmtId="0" fontId="20" fillId="0" borderId="10" xfId="2" applyFont="1" applyBorder="1" applyAlignment="1" applyProtection="1">
      <alignment horizontal="center" vertical="center" shrinkToFit="1"/>
      <protection locked="0"/>
    </xf>
    <xf numFmtId="0" fontId="20" fillId="0" borderId="11" xfId="2" applyFont="1" applyBorder="1" applyAlignment="1" applyProtection="1">
      <alignment horizontal="center" vertical="center" shrinkToFit="1"/>
      <protection locked="0"/>
    </xf>
    <xf numFmtId="0" fontId="30" fillId="0" borderId="1" xfId="2" applyFont="1" applyBorder="1" applyAlignment="1" applyProtection="1">
      <alignment horizontal="center" vertical="center" wrapText="1"/>
      <protection locked="0"/>
    </xf>
    <xf numFmtId="0" fontId="20" fillId="0" borderId="14" xfId="2" applyFont="1" applyBorder="1" applyAlignment="1" applyProtection="1">
      <alignment horizontal="left" vertical="center" shrinkToFit="1"/>
      <protection locked="0"/>
    </xf>
    <xf numFmtId="0" fontId="20" fillId="2" borderId="6" xfId="2" applyFont="1" applyFill="1" applyBorder="1" applyAlignment="1" applyProtection="1">
      <alignment horizontal="center" vertical="center" wrapText="1"/>
      <protection locked="0"/>
    </xf>
    <xf numFmtId="0" fontId="20" fillId="2" borderId="5" xfId="2" applyFont="1" applyFill="1" applyBorder="1" applyAlignment="1" applyProtection="1">
      <alignment horizontal="center" vertical="center" wrapText="1"/>
      <protection locked="0"/>
    </xf>
    <xf numFmtId="0" fontId="20" fillId="2" borderId="12" xfId="2" applyFont="1" applyFill="1" applyBorder="1" applyAlignment="1" applyProtection="1">
      <alignment horizontal="center" vertical="center" wrapText="1"/>
      <protection locked="0"/>
    </xf>
    <xf numFmtId="0" fontId="20" fillId="2" borderId="4" xfId="2" applyFont="1" applyFill="1" applyBorder="1" applyAlignment="1" applyProtection="1">
      <alignment horizontal="center" vertical="center" wrapText="1"/>
      <protection locked="0"/>
    </xf>
    <xf numFmtId="0" fontId="20" fillId="2" borderId="9" xfId="2" applyFont="1" applyFill="1" applyBorder="1" applyAlignment="1" applyProtection="1">
      <alignment horizontal="center" vertical="center" wrapText="1"/>
      <protection locked="0"/>
    </xf>
    <xf numFmtId="0" fontId="20" fillId="2" borderId="11" xfId="2" applyFont="1" applyFill="1" applyBorder="1" applyAlignment="1" applyProtection="1">
      <alignment horizontal="center" vertical="center" wrapText="1"/>
      <protection locked="0"/>
    </xf>
    <xf numFmtId="192" fontId="20" fillId="0" borderId="2" xfId="2" applyNumberFormat="1" applyFont="1" applyBorder="1" applyAlignment="1" applyProtection="1">
      <alignment horizontal="center" vertical="center" wrapText="1"/>
      <protection locked="0"/>
    </xf>
    <xf numFmtId="192" fontId="20" fillId="0" borderId="3" xfId="2" applyNumberFormat="1" applyFont="1" applyBorder="1" applyAlignment="1" applyProtection="1">
      <alignment horizontal="center" vertical="center" wrapText="1"/>
      <protection locked="0"/>
    </xf>
    <xf numFmtId="192" fontId="20" fillId="0" borderId="8" xfId="2" applyNumberFormat="1" applyFont="1" applyBorder="1" applyAlignment="1" applyProtection="1">
      <alignment horizontal="center" vertical="center" wrapText="1"/>
      <protection locked="0"/>
    </xf>
    <xf numFmtId="0" fontId="14" fillId="2" borderId="14" xfId="2" applyFont="1" applyFill="1" applyBorder="1" applyAlignment="1">
      <alignment vertical="center" textRotation="255"/>
    </xf>
    <xf numFmtId="0" fontId="14" fillId="2" borderId="15" xfId="2" applyFont="1" applyFill="1" applyBorder="1" applyAlignment="1">
      <alignment vertical="center" textRotation="255"/>
    </xf>
    <xf numFmtId="0" fontId="20" fillId="2" borderId="7" xfId="2" applyFont="1" applyFill="1" applyBorder="1" applyAlignment="1" applyProtection="1">
      <alignment horizontal="center" vertical="center" wrapText="1"/>
      <protection locked="0"/>
    </xf>
    <xf numFmtId="0" fontId="20" fillId="2" borderId="0" xfId="2" applyFont="1" applyFill="1" applyAlignment="1" applyProtection="1">
      <alignment horizontal="center" vertical="center" wrapText="1"/>
      <protection locked="0"/>
    </xf>
    <xf numFmtId="0" fontId="20" fillId="2" borderId="10" xfId="2" applyFont="1" applyFill="1" applyBorder="1" applyAlignment="1" applyProtection="1">
      <alignment horizontal="center" vertical="center" wrapText="1"/>
      <protection locked="0"/>
    </xf>
    <xf numFmtId="0" fontId="30" fillId="0" borderId="6" xfId="2" applyFont="1" applyBorder="1" applyAlignment="1" applyProtection="1">
      <alignment horizontal="center"/>
      <protection locked="0"/>
    </xf>
    <xf numFmtId="0" fontId="30" fillId="0" borderId="7" xfId="2" applyFont="1" applyBorder="1" applyAlignment="1" applyProtection="1">
      <alignment horizontal="center"/>
      <protection locked="0"/>
    </xf>
    <xf numFmtId="0" fontId="30" fillId="0" borderId="0" xfId="2" applyFont="1" applyAlignment="1" applyProtection="1">
      <alignment horizontal="center"/>
      <protection locked="0"/>
    </xf>
    <xf numFmtId="0" fontId="30" fillId="0" borderId="4" xfId="2" applyFont="1" applyBorder="1" applyAlignment="1" applyProtection="1">
      <alignment horizontal="center"/>
      <protection locked="0"/>
    </xf>
    <xf numFmtId="0" fontId="30" fillId="0" borderId="12" xfId="2" applyFont="1" applyBorder="1" applyAlignment="1" applyProtection="1">
      <alignment horizontal="center"/>
      <protection locked="0"/>
    </xf>
    <xf numFmtId="0" fontId="30" fillId="0" borderId="9" xfId="2" applyFont="1" applyBorder="1" applyAlignment="1" applyProtection="1">
      <alignment horizontal="center"/>
      <protection locked="0"/>
    </xf>
    <xf numFmtId="0" fontId="30" fillId="0" borderId="10" xfId="2" applyFont="1" applyBorder="1" applyAlignment="1" applyProtection="1">
      <alignment horizontal="center"/>
      <protection locked="0"/>
    </xf>
    <xf numFmtId="0" fontId="30" fillId="0" borderId="11" xfId="2" applyFont="1" applyBorder="1" applyAlignment="1" applyProtection="1">
      <alignment horizontal="center"/>
      <protection locked="0"/>
    </xf>
    <xf numFmtId="0" fontId="20" fillId="2" borderId="2" xfId="2" applyFont="1" applyFill="1" applyBorder="1" applyAlignment="1" applyProtection="1">
      <alignment horizontal="center" vertical="center"/>
      <protection locked="0"/>
    </xf>
    <xf numFmtId="0" fontId="32" fillId="2" borderId="3" xfId="0" applyFont="1" applyFill="1" applyBorder="1" applyAlignment="1">
      <alignment horizontal="center" vertical="center"/>
    </xf>
    <xf numFmtId="0" fontId="32" fillId="2" borderId="8" xfId="0" applyFont="1" applyFill="1" applyBorder="1" applyAlignment="1">
      <alignment horizontal="center" vertical="center"/>
    </xf>
    <xf numFmtId="0" fontId="20" fillId="2" borderId="1" xfId="14" applyFont="1" applyFill="1" applyBorder="1" applyAlignment="1">
      <alignment horizontal="center" vertical="center" wrapText="1"/>
    </xf>
    <xf numFmtId="0" fontId="32" fillId="0" borderId="7"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1" fillId="0" borderId="1" xfId="2" applyFont="1" applyBorder="1" applyAlignment="1">
      <alignment horizontal="left" vertical="center" shrinkToFit="1"/>
    </xf>
    <xf numFmtId="0" fontId="31" fillId="0" borderId="13" xfId="2" applyFont="1" applyBorder="1" applyAlignment="1">
      <alignment horizontal="left" vertical="center" shrinkToFit="1"/>
    </xf>
    <xf numFmtId="0" fontId="31" fillId="0" borderId="6" xfId="2" applyFont="1" applyBorder="1" applyAlignment="1">
      <alignment horizontal="left" vertical="center" shrinkToFit="1"/>
    </xf>
    <xf numFmtId="0" fontId="31" fillId="0" borderId="7" xfId="2" applyFont="1" applyBorder="1" applyAlignment="1">
      <alignment horizontal="left" vertical="center" shrinkToFit="1"/>
    </xf>
    <xf numFmtId="0" fontId="31" fillId="0" borderId="5" xfId="2" applyFont="1" applyBorder="1" applyAlignment="1">
      <alignment horizontal="left" vertical="center" shrinkToFit="1"/>
    </xf>
    <xf numFmtId="0" fontId="31" fillId="0" borderId="14" xfId="2" applyFont="1" applyBorder="1" applyAlignment="1">
      <alignment horizontal="left" vertical="center" shrinkToFit="1"/>
    </xf>
    <xf numFmtId="0" fontId="31" fillId="0" borderId="9" xfId="2" applyFont="1" applyBorder="1" applyAlignment="1">
      <alignment horizontal="left" vertical="center" shrinkToFit="1"/>
    </xf>
    <xf numFmtId="0" fontId="31" fillId="0" borderId="10" xfId="2" applyFont="1" applyBorder="1" applyAlignment="1">
      <alignment horizontal="left" vertical="center" shrinkToFit="1"/>
    </xf>
    <xf numFmtId="0" fontId="31" fillId="0" borderId="11" xfId="2" applyFont="1" applyBorder="1" applyAlignment="1">
      <alignment horizontal="left" vertical="center" shrinkToFit="1"/>
    </xf>
    <xf numFmtId="0" fontId="14" fillId="0" borderId="0" xfId="2" applyFont="1" applyAlignment="1">
      <alignment horizontal="center" vertical="center" shrinkToFit="1"/>
    </xf>
    <xf numFmtId="0" fontId="14" fillId="0" borderId="0" xfId="2" applyFont="1" applyAlignment="1">
      <alignment horizontal="center" vertical="center"/>
    </xf>
    <xf numFmtId="0" fontId="36" fillId="0" borderId="0" xfId="2" applyFont="1" applyAlignment="1">
      <alignment vertical="center" wrapText="1"/>
    </xf>
    <xf numFmtId="0" fontId="32" fillId="0" borderId="10" xfId="0" applyFont="1" applyBorder="1" applyAlignment="1">
      <alignment horizontal="center" vertical="center" shrinkToFit="1"/>
    </xf>
    <xf numFmtId="177" fontId="9" fillId="0" borderId="6" xfId="2" applyNumberFormat="1" applyFont="1" applyBorder="1" applyAlignment="1">
      <alignment horizontal="right" vertical="center" wrapText="1" shrinkToFit="1"/>
    </xf>
    <xf numFmtId="0" fontId="32" fillId="0" borderId="7" xfId="0" applyFont="1" applyBorder="1" applyAlignment="1">
      <alignment vertical="center" wrapText="1" shrinkToFit="1"/>
    </xf>
    <xf numFmtId="0" fontId="32" fillId="0" borderId="5" xfId="0" applyFont="1" applyBorder="1" applyAlignment="1">
      <alignment vertical="center" wrapText="1" shrinkToFit="1"/>
    </xf>
    <xf numFmtId="0" fontId="32" fillId="0" borderId="9" xfId="0" applyFont="1" applyBorder="1" applyAlignment="1">
      <alignment vertical="center" wrapText="1" shrinkToFit="1"/>
    </xf>
    <xf numFmtId="0" fontId="32" fillId="0" borderId="10" xfId="0" applyFont="1" applyBorder="1" applyAlignment="1">
      <alignment vertical="center" wrapText="1" shrinkToFit="1"/>
    </xf>
    <xf numFmtId="0" fontId="32" fillId="0" borderId="11" xfId="0" applyFont="1" applyBorder="1" applyAlignment="1">
      <alignment vertical="center" wrapText="1" shrinkToFit="1"/>
    </xf>
    <xf numFmtId="0" fontId="32" fillId="0" borderId="2" xfId="0" applyFont="1" applyBorder="1" applyAlignment="1">
      <alignment horizontal="left" vertical="center"/>
    </xf>
    <xf numFmtId="0" fontId="32" fillId="0" borderId="3" xfId="0" applyFont="1" applyBorder="1" applyAlignment="1">
      <alignment horizontal="left" vertical="center"/>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31" fillId="0" borderId="2" xfId="0" applyFont="1" applyBorder="1">
      <alignment vertical="center"/>
    </xf>
    <xf numFmtId="0" fontId="31" fillId="0" borderId="3" xfId="0" applyFont="1" applyBorder="1">
      <alignment vertical="center"/>
    </xf>
    <xf numFmtId="0" fontId="31" fillId="0" borderId="8" xfId="0" applyFont="1" applyBorder="1">
      <alignment vertical="center"/>
    </xf>
    <xf numFmtId="0" fontId="31" fillId="0" borderId="1" xfId="0" applyFont="1" applyBorder="1">
      <alignment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188" fontId="46" fillId="0" borderId="9" xfId="0" applyNumberFormat="1" applyFont="1" applyBorder="1" applyAlignment="1">
      <alignment horizontal="left" vertical="center"/>
    </xf>
    <xf numFmtId="188" fontId="46" fillId="0" borderId="10" xfId="0" applyNumberFormat="1" applyFont="1" applyBorder="1" applyAlignment="1">
      <alignment horizontal="left" vertical="center"/>
    </xf>
    <xf numFmtId="188" fontId="46" fillId="0" borderId="11" xfId="0" applyNumberFormat="1" applyFont="1" applyBorder="1" applyAlignment="1">
      <alignment horizontal="left" vertical="center"/>
    </xf>
    <xf numFmtId="0" fontId="32" fillId="0" borderId="1" xfId="0" applyFont="1" applyBorder="1">
      <alignment vertical="center"/>
    </xf>
    <xf numFmtId="188" fontId="46" fillId="0" borderId="2" xfId="0" applyNumberFormat="1" applyFont="1" applyBorder="1" applyAlignment="1">
      <alignment horizontal="center" vertical="center"/>
    </xf>
    <xf numFmtId="0" fontId="32" fillId="0" borderId="3" xfId="0" applyFont="1" applyBorder="1" applyAlignment="1">
      <alignment horizontal="center" vertical="center"/>
    </xf>
    <xf numFmtId="0" fontId="32" fillId="0" borderId="8" xfId="0" applyFont="1" applyBorder="1" applyAlignment="1">
      <alignment horizontal="center" vertical="center"/>
    </xf>
    <xf numFmtId="0" fontId="50" fillId="2" borderId="6" xfId="0" applyFont="1" applyFill="1" applyBorder="1" applyAlignment="1">
      <alignment horizontal="center" vertical="center" shrinkToFit="1"/>
    </xf>
    <xf numFmtId="0" fontId="50" fillId="2" borderId="7" xfId="0" applyFont="1" applyFill="1" applyBorder="1" applyAlignment="1">
      <alignment horizontal="center" vertical="center" shrinkToFit="1"/>
    </xf>
    <xf numFmtId="0" fontId="50" fillId="2" borderId="5" xfId="0" applyFont="1" applyFill="1" applyBorder="1" applyAlignment="1">
      <alignment horizontal="center" vertical="center" shrinkToFit="1"/>
    </xf>
    <xf numFmtId="0" fontId="50" fillId="2" borderId="9" xfId="0" applyFont="1" applyFill="1" applyBorder="1" applyAlignment="1">
      <alignment horizontal="center" vertical="center" shrinkToFit="1"/>
    </xf>
    <xf numFmtId="0" fontId="50" fillId="2" borderId="10" xfId="0" applyFont="1" applyFill="1" applyBorder="1" applyAlignment="1">
      <alignment horizontal="center" vertical="center" shrinkToFit="1"/>
    </xf>
    <xf numFmtId="0" fontId="50" fillId="2" borderId="11" xfId="0" applyFont="1" applyFill="1" applyBorder="1" applyAlignment="1">
      <alignment horizontal="center" vertical="center" shrinkToFit="1"/>
    </xf>
    <xf numFmtId="0" fontId="31" fillId="0" borderId="8" xfId="0" applyFont="1" applyBorder="1" applyAlignment="1">
      <alignment horizontal="center" vertical="center"/>
    </xf>
    <xf numFmtId="0" fontId="46" fillId="2" borderId="6" xfId="0" applyFont="1" applyFill="1" applyBorder="1" applyAlignment="1">
      <alignment horizontal="center" vertical="center"/>
    </xf>
    <xf numFmtId="0" fontId="46" fillId="2" borderId="7" xfId="0" applyFont="1" applyFill="1" applyBorder="1" applyAlignment="1">
      <alignment horizontal="center" vertical="center"/>
    </xf>
    <xf numFmtId="0" fontId="46" fillId="2" borderId="5" xfId="0" applyFont="1" applyFill="1" applyBorder="1" applyAlignment="1">
      <alignment horizontal="center" vertical="center"/>
    </xf>
    <xf numFmtId="0" fontId="46" fillId="2" borderId="9" xfId="0" applyFont="1" applyFill="1" applyBorder="1" applyAlignment="1">
      <alignment horizontal="center" vertical="center"/>
    </xf>
    <xf numFmtId="0" fontId="46" fillId="2" borderId="10" xfId="0" applyFont="1" applyFill="1" applyBorder="1" applyAlignment="1">
      <alignment horizontal="center" vertical="center"/>
    </xf>
    <xf numFmtId="0" fontId="46" fillId="2" borderId="11" xfId="0" applyFont="1" applyFill="1" applyBorder="1" applyAlignment="1">
      <alignment horizontal="center" vertical="center"/>
    </xf>
    <xf numFmtId="177" fontId="46" fillId="0" borderId="6" xfId="0" applyNumberFormat="1" applyFont="1" applyBorder="1" applyAlignment="1">
      <alignment horizontal="center" vertical="center"/>
    </xf>
    <xf numFmtId="177" fontId="46" fillId="0" borderId="7" xfId="0" applyNumberFormat="1" applyFont="1" applyBorder="1" applyAlignment="1">
      <alignment horizontal="center" vertical="center"/>
    </xf>
    <xf numFmtId="177" fontId="46" fillId="0" borderId="5" xfId="0" applyNumberFormat="1" applyFont="1" applyBorder="1" applyAlignment="1">
      <alignment horizontal="center" vertical="center"/>
    </xf>
    <xf numFmtId="177" fontId="46" fillId="0" borderId="9" xfId="0" applyNumberFormat="1" applyFont="1" applyBorder="1" applyAlignment="1">
      <alignment horizontal="center" vertical="center"/>
    </xf>
    <xf numFmtId="177" fontId="46" fillId="0" borderId="10" xfId="0" applyNumberFormat="1" applyFont="1" applyBorder="1" applyAlignment="1">
      <alignment horizontal="center" vertical="center"/>
    </xf>
    <xf numFmtId="177" fontId="46" fillId="0" borderId="11" xfId="0" applyNumberFormat="1" applyFont="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188" fontId="46" fillId="0" borderId="6" xfId="0" applyNumberFormat="1" applyFont="1" applyBorder="1" applyAlignment="1">
      <alignment horizontal="center" vertical="center"/>
    </xf>
    <xf numFmtId="0" fontId="32" fillId="0" borderId="7" xfId="0" applyFont="1" applyBorder="1">
      <alignment vertical="center"/>
    </xf>
    <xf numFmtId="0" fontId="32" fillId="0" borderId="5" xfId="0" applyFont="1" applyBorder="1">
      <alignment vertical="center"/>
    </xf>
    <xf numFmtId="188" fontId="46" fillId="0" borderId="9" xfId="0" applyNumberFormat="1" applyFont="1" applyBorder="1" applyAlignment="1">
      <alignment horizontal="center" vertical="center"/>
    </xf>
    <xf numFmtId="0" fontId="32" fillId="0" borderId="10" xfId="0" applyFont="1" applyBorder="1">
      <alignment vertical="center"/>
    </xf>
    <xf numFmtId="0" fontId="32" fillId="0" borderId="11" xfId="0" applyFont="1" applyBorder="1">
      <alignment vertical="center"/>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8" xfId="0" applyFont="1" applyBorder="1" applyAlignment="1">
      <alignment horizontal="left" vertical="center" wrapText="1"/>
    </xf>
    <xf numFmtId="188" fontId="46" fillId="0" borderId="6" xfId="0" applyNumberFormat="1" applyFont="1" applyBorder="1" applyAlignment="1">
      <alignment horizontal="left"/>
    </xf>
    <xf numFmtId="188" fontId="46" fillId="0" borderId="7" xfId="0" applyNumberFormat="1" applyFont="1" applyBorder="1" applyAlignment="1">
      <alignment horizontal="left"/>
    </xf>
    <xf numFmtId="188" fontId="46" fillId="0" borderId="5" xfId="0" applyNumberFormat="1" applyFont="1" applyBorder="1" applyAlignment="1">
      <alignment horizontal="left"/>
    </xf>
    <xf numFmtId="0" fontId="32" fillId="0" borderId="2" xfId="0" applyFont="1" applyBorder="1">
      <alignment vertical="center"/>
    </xf>
    <xf numFmtId="0" fontId="32" fillId="2" borderId="2" xfId="0" applyFont="1" applyFill="1" applyBorder="1">
      <alignment vertical="center"/>
    </xf>
    <xf numFmtId="0" fontId="32" fillId="2" borderId="3" xfId="0" applyFont="1" applyFill="1" applyBorder="1">
      <alignment vertical="center"/>
    </xf>
    <xf numFmtId="0" fontId="32" fillId="2" borderId="8" xfId="0" applyFont="1" applyFill="1" applyBorder="1">
      <alignment vertical="center"/>
    </xf>
    <xf numFmtId="0" fontId="32" fillId="2" borderId="2" xfId="0" applyFont="1" applyFill="1" applyBorder="1" applyAlignment="1">
      <alignment horizontal="center" vertical="center"/>
    </xf>
    <xf numFmtId="0" fontId="32" fillId="2" borderId="2" xfId="0" applyFont="1" applyFill="1" applyBorder="1" applyAlignment="1">
      <alignment vertical="center" wrapText="1"/>
    </xf>
    <xf numFmtId="14" fontId="29" fillId="0" borderId="6" xfId="5" applyNumberFormat="1" applyFont="1" applyBorder="1" applyAlignment="1">
      <alignment horizontal="center" vertical="center" wrapText="1" shrinkToFit="1"/>
    </xf>
    <xf numFmtId="14" fontId="29" fillId="0" borderId="7" xfId="5" applyNumberFormat="1" applyFont="1" applyBorder="1" applyAlignment="1">
      <alignment horizontal="center" vertical="center" wrapText="1" shrinkToFit="1"/>
    </xf>
    <xf numFmtId="14" fontId="29" fillId="0" borderId="5" xfId="5" applyNumberFormat="1" applyFont="1" applyBorder="1" applyAlignment="1">
      <alignment horizontal="center" vertical="center" wrapText="1" shrinkToFit="1"/>
    </xf>
    <xf numFmtId="14" fontId="29" fillId="0" borderId="9" xfId="5" applyNumberFormat="1" applyFont="1" applyBorder="1" applyAlignment="1">
      <alignment horizontal="center" vertical="center" wrapText="1" shrinkToFit="1"/>
    </xf>
    <xf numFmtId="14" fontId="29" fillId="0" borderId="10" xfId="5" applyNumberFormat="1" applyFont="1" applyBorder="1" applyAlignment="1">
      <alignment horizontal="center" vertical="center" wrapText="1" shrinkToFit="1"/>
    </xf>
    <xf numFmtId="14" fontId="29" fillId="0" borderId="11" xfId="5" applyNumberFormat="1" applyFont="1" applyBorder="1" applyAlignment="1">
      <alignment horizontal="center" vertical="center" wrapText="1" shrinkToFit="1"/>
    </xf>
    <xf numFmtId="0" fontId="14" fillId="2" borderId="13" xfId="5" applyFont="1" applyFill="1" applyBorder="1" applyAlignment="1">
      <alignment horizontal="center" vertical="center"/>
    </xf>
    <xf numFmtId="0" fontId="50" fillId="2" borderId="6" xfId="5" applyFont="1" applyFill="1" applyBorder="1" applyAlignment="1">
      <alignment horizontal="center" vertical="center" shrinkToFit="1"/>
    </xf>
    <xf numFmtId="0" fontId="50" fillId="2" borderId="5" xfId="5" applyFont="1" applyFill="1" applyBorder="1" applyAlignment="1">
      <alignment horizontal="center" vertical="center" shrinkToFit="1"/>
    </xf>
    <xf numFmtId="0" fontId="50" fillId="2" borderId="9" xfId="5" applyFont="1" applyFill="1" applyBorder="1" applyAlignment="1">
      <alignment horizontal="center" vertical="center" shrinkToFit="1"/>
    </xf>
    <xf numFmtId="0" fontId="50" fillId="2" borderId="11" xfId="5" applyFont="1" applyFill="1" applyBorder="1" applyAlignment="1">
      <alignment horizontal="center" vertical="center" shrinkToFit="1"/>
    </xf>
    <xf numFmtId="0" fontId="14" fillId="0" borderId="14" xfId="5" applyFont="1" applyBorder="1" applyAlignment="1">
      <alignment horizontal="left" vertical="center"/>
    </xf>
    <xf numFmtId="0" fontId="14" fillId="2" borderId="1" xfId="5" applyFont="1" applyFill="1" applyBorder="1" applyAlignment="1">
      <alignment horizontal="center" vertical="center"/>
    </xf>
    <xf numFmtId="0" fontId="14" fillId="0" borderId="13" xfId="5" applyFont="1" applyBorder="1" applyAlignment="1">
      <alignment horizontal="left" vertical="center"/>
    </xf>
    <xf numFmtId="0" fontId="14" fillId="2" borderId="14" xfId="5" applyFont="1" applyFill="1" applyBorder="1" applyAlignment="1">
      <alignment horizontal="center" vertical="center"/>
    </xf>
    <xf numFmtId="0" fontId="20" fillId="2" borderId="20" xfId="5" applyFont="1" applyFill="1" applyBorder="1" applyAlignment="1">
      <alignment horizontal="center" vertical="center"/>
    </xf>
    <xf numFmtId="0" fontId="20" fillId="2" borderId="3" xfId="5" applyFont="1" applyFill="1" applyBorder="1" applyAlignment="1">
      <alignment horizontal="center" vertical="center"/>
    </xf>
    <xf numFmtId="0" fontId="20" fillId="2" borderId="21" xfId="5" applyFont="1" applyFill="1" applyBorder="1" applyAlignment="1">
      <alignment horizontal="center" vertical="center" wrapText="1"/>
    </xf>
    <xf numFmtId="0" fontId="20" fillId="2" borderId="19" xfId="5" applyFont="1" applyFill="1" applyBorder="1" applyAlignment="1">
      <alignment horizontal="center" vertical="center" wrapText="1"/>
    </xf>
    <xf numFmtId="0" fontId="20" fillId="2" borderId="8" xfId="5" applyFont="1" applyFill="1" applyBorder="1" applyAlignment="1">
      <alignment horizontal="center" vertical="center"/>
    </xf>
    <xf numFmtId="0" fontId="29" fillId="2" borderId="1" xfId="5" applyFont="1" applyFill="1" applyBorder="1" applyAlignment="1">
      <alignment horizontal="center" vertical="center" wrapText="1" shrinkToFit="1"/>
    </xf>
    <xf numFmtId="0" fontId="20" fillId="0" borderId="1" xfId="0" applyFont="1" applyBorder="1" applyAlignment="1">
      <alignment horizontal="center" vertical="center"/>
    </xf>
    <xf numFmtId="0" fontId="52" fillId="2" borderId="14" xfId="5" applyFont="1" applyFill="1" applyBorder="1" applyAlignment="1">
      <alignment horizontal="center" vertical="center" wrapText="1"/>
    </xf>
    <xf numFmtId="0" fontId="52" fillId="2" borderId="15" xfId="5" applyFont="1" applyFill="1" applyBorder="1" applyAlignment="1">
      <alignment horizontal="center" vertical="center" wrapText="1"/>
    </xf>
    <xf numFmtId="0" fontId="52" fillId="2" borderId="13" xfId="5" applyFont="1" applyFill="1" applyBorder="1" applyAlignment="1">
      <alignment horizontal="center" vertical="center" wrapText="1"/>
    </xf>
    <xf numFmtId="0" fontId="52" fillId="2" borderId="34" xfId="5" applyFont="1" applyFill="1" applyBorder="1" applyAlignment="1">
      <alignment horizontal="center" vertical="center" wrapText="1"/>
    </xf>
    <xf numFmtId="0" fontId="52" fillId="2" borderId="51" xfId="5" applyFont="1" applyFill="1" applyBorder="1" applyAlignment="1">
      <alignment horizontal="center" vertical="center" wrapText="1"/>
    </xf>
    <xf numFmtId="0" fontId="20" fillId="2" borderId="24" xfId="5" applyFont="1" applyFill="1" applyBorder="1" applyAlignment="1">
      <alignment horizontal="center" vertical="center" wrapText="1"/>
    </xf>
    <xf numFmtId="0" fontId="20" fillId="2" borderId="23" xfId="5" applyFont="1" applyFill="1" applyBorder="1" applyAlignment="1">
      <alignment horizontal="center" vertical="center" wrapText="1"/>
    </xf>
    <xf numFmtId="0" fontId="20" fillId="2" borderId="22" xfId="5" applyFont="1" applyFill="1" applyBorder="1" applyAlignment="1">
      <alignment horizontal="center" vertical="center" wrapText="1"/>
    </xf>
    <xf numFmtId="0" fontId="20" fillId="2" borderId="24" xfId="5" applyFont="1" applyFill="1" applyBorder="1" applyAlignment="1">
      <alignment horizontal="center" vertical="center"/>
    </xf>
    <xf numFmtId="0" fontId="20" fillId="2" borderId="23" xfId="5" applyFont="1" applyFill="1" applyBorder="1" applyAlignment="1">
      <alignment horizontal="center" vertical="center"/>
    </xf>
    <xf numFmtId="0" fontId="14" fillId="0" borderId="62" xfId="5" applyFont="1" applyBorder="1" applyAlignment="1">
      <alignment horizontal="center" vertical="center" shrinkToFit="1"/>
    </xf>
    <xf numFmtId="0" fontId="14" fillId="0" borderId="47" xfId="5" applyFont="1" applyBorder="1" applyAlignment="1">
      <alignment horizontal="center" vertical="center" shrinkToFit="1"/>
    </xf>
    <xf numFmtId="0" fontId="14" fillId="0" borderId="60" xfId="5" applyFont="1" applyBorder="1" applyAlignment="1">
      <alignment horizontal="center" vertical="center" shrinkToFit="1"/>
    </xf>
    <xf numFmtId="0" fontId="14" fillId="0" borderId="61" xfId="5" applyFont="1" applyBorder="1" applyAlignment="1">
      <alignment horizontal="center" vertical="center" shrinkToFit="1"/>
    </xf>
    <xf numFmtId="0" fontId="14" fillId="0" borderId="63" xfId="5" applyFont="1" applyBorder="1" applyAlignment="1">
      <alignment horizontal="center" vertical="center" shrinkToFit="1"/>
    </xf>
    <xf numFmtId="0" fontId="14" fillId="0" borderId="25" xfId="5" applyFont="1" applyBorder="1" applyAlignment="1">
      <alignment horizontal="center" vertical="center" shrinkToFit="1"/>
    </xf>
    <xf numFmtId="179" fontId="14" fillId="2" borderId="35" xfId="5" applyNumberFormat="1" applyFont="1" applyFill="1" applyBorder="1" applyAlignment="1">
      <alignment horizontal="center" vertical="center" shrinkToFit="1"/>
    </xf>
    <xf numFmtId="179" fontId="14" fillId="2" borderId="26" xfId="5" applyNumberFormat="1" applyFont="1" applyFill="1" applyBorder="1" applyAlignment="1">
      <alignment horizontal="center" vertical="center" shrinkToFit="1"/>
    </xf>
    <xf numFmtId="179" fontId="14" fillId="2" borderId="25" xfId="5" applyNumberFormat="1" applyFont="1" applyFill="1" applyBorder="1" applyAlignment="1">
      <alignment horizontal="center" vertical="center" shrinkToFit="1"/>
    </xf>
    <xf numFmtId="0" fontId="14" fillId="0" borderId="36" xfId="5" applyFont="1" applyBorder="1" applyAlignment="1">
      <alignment horizontal="center" vertical="center" shrinkToFit="1"/>
    </xf>
    <xf numFmtId="0" fontId="14" fillId="0" borderId="53" xfId="5" applyFont="1" applyBorder="1" applyAlignment="1">
      <alignment horizontal="center" vertical="center" shrinkToFit="1"/>
    </xf>
    <xf numFmtId="0" fontId="14" fillId="0" borderId="37" xfId="5" applyFont="1" applyBorder="1" applyAlignment="1">
      <alignment horizontal="center" vertical="center" shrinkToFit="1"/>
    </xf>
    <xf numFmtId="0" fontId="14" fillId="0" borderId="35" xfId="5" applyFont="1" applyBorder="1" applyAlignment="1">
      <alignment horizontal="center" vertical="center" shrinkToFit="1"/>
    </xf>
    <xf numFmtId="0" fontId="14" fillId="0" borderId="26" xfId="5" applyFont="1" applyBorder="1" applyAlignment="1">
      <alignment horizontal="center" vertical="center" shrinkToFit="1"/>
    </xf>
    <xf numFmtId="0" fontId="20" fillId="2" borderId="22" xfId="5" applyFont="1" applyFill="1" applyBorder="1" applyAlignment="1">
      <alignment horizontal="center" vertical="center"/>
    </xf>
    <xf numFmtId="0" fontId="20" fillId="2" borderId="2" xfId="5" applyFont="1" applyFill="1" applyBorder="1" applyAlignment="1">
      <alignment horizontal="center" vertical="center"/>
    </xf>
    <xf numFmtId="0" fontId="20" fillId="2" borderId="17" xfId="5" applyFont="1" applyFill="1" applyBorder="1" applyAlignment="1">
      <alignment horizontal="center" vertical="center"/>
    </xf>
    <xf numFmtId="0" fontId="14" fillId="0" borderId="1" xfId="5" applyFont="1" applyBorder="1" applyAlignment="1">
      <alignment horizontal="left" vertical="center"/>
    </xf>
    <xf numFmtId="0" fontId="14" fillId="0" borderId="6" xfId="5" applyFont="1" applyBorder="1" applyAlignment="1">
      <alignment horizontal="center" vertical="center"/>
    </xf>
    <xf numFmtId="0" fontId="14" fillId="0" borderId="7" xfId="5" applyFont="1" applyBorder="1" applyAlignment="1">
      <alignment horizontal="center" vertical="center"/>
    </xf>
    <xf numFmtId="0" fontId="14" fillId="0" borderId="9" xfId="5" applyFont="1" applyBorder="1" applyAlignment="1">
      <alignment horizontal="center" vertical="center"/>
    </xf>
    <xf numFmtId="0" fontId="14" fillId="0" borderId="10" xfId="5" applyFont="1" applyBorder="1" applyAlignment="1">
      <alignment horizontal="center" vertical="center"/>
    </xf>
    <xf numFmtId="0" fontId="14" fillId="0" borderId="66" xfId="5" applyFont="1" applyBorder="1" applyAlignment="1">
      <alignment horizontal="center" vertical="center"/>
    </xf>
    <xf numFmtId="0" fontId="14" fillId="0" borderId="26" xfId="5" applyFont="1" applyBorder="1" applyAlignment="1">
      <alignment horizontal="center" vertical="center"/>
    </xf>
    <xf numFmtId="0" fontId="14" fillId="0" borderId="67" xfId="5" applyFont="1" applyBorder="1" applyAlignment="1">
      <alignment horizontal="center" vertical="center"/>
    </xf>
    <xf numFmtId="0" fontId="14" fillId="0" borderId="58" xfId="5" applyFont="1" applyBorder="1" applyAlignment="1">
      <alignment horizontal="center" vertical="center" shrinkToFit="1"/>
    </xf>
    <xf numFmtId="0" fontId="14" fillId="0" borderId="45" xfId="5" applyFont="1" applyBorder="1" applyAlignment="1">
      <alignment horizontal="center" vertical="center" shrinkToFit="1"/>
    </xf>
    <xf numFmtId="0" fontId="14" fillId="0" borderId="57" xfId="5" applyFont="1" applyBorder="1" applyAlignment="1">
      <alignment horizontal="center" vertical="center" shrinkToFit="1"/>
    </xf>
    <xf numFmtId="0" fontId="14" fillId="0" borderId="42" xfId="5" applyFont="1" applyBorder="1" applyAlignment="1">
      <alignment horizontal="center" vertical="center" shrinkToFit="1"/>
    </xf>
    <xf numFmtId="0" fontId="14" fillId="0" borderId="0" xfId="2" applyFont="1" applyAlignment="1">
      <alignment vertical="center"/>
    </xf>
    <xf numFmtId="0" fontId="32" fillId="0" borderId="0" xfId="11" applyFont="1">
      <alignment vertical="center"/>
    </xf>
    <xf numFmtId="0" fontId="14" fillId="2" borderId="2" xfId="2" applyFont="1" applyFill="1" applyBorder="1" applyAlignment="1">
      <alignment horizontal="center" vertical="center" shrinkToFit="1"/>
    </xf>
    <xf numFmtId="0" fontId="14" fillId="2" borderId="3" xfId="2" applyFont="1" applyFill="1" applyBorder="1" applyAlignment="1">
      <alignment horizontal="center" vertical="center" shrinkToFit="1"/>
    </xf>
    <xf numFmtId="0" fontId="14" fillId="2" borderId="8" xfId="2" applyFont="1" applyFill="1" applyBorder="1" applyAlignment="1">
      <alignment horizontal="center" vertical="center" shrinkToFit="1"/>
    </xf>
    <xf numFmtId="0" fontId="14" fillId="0" borderId="2" xfId="2" applyFont="1" applyBorder="1" applyAlignment="1">
      <alignment horizontal="center" vertical="center" wrapText="1" shrinkToFit="1"/>
    </xf>
    <xf numFmtId="0" fontId="14" fillId="0" borderId="3" xfId="2" applyFont="1" applyBorder="1" applyAlignment="1">
      <alignment horizontal="center" vertical="center" wrapText="1" shrinkToFit="1"/>
    </xf>
    <xf numFmtId="0" fontId="14" fillId="0" borderId="8" xfId="2" applyFont="1" applyBorder="1" applyAlignment="1">
      <alignment horizontal="center" vertical="center" wrapText="1" shrinkToFit="1"/>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0" borderId="2" xfId="2" applyFont="1" applyBorder="1" applyAlignment="1">
      <alignment horizontal="center" vertical="center" shrinkToFit="1"/>
    </xf>
    <xf numFmtId="0" fontId="14" fillId="0" borderId="3" xfId="2" applyFont="1" applyBorder="1" applyAlignment="1">
      <alignment horizontal="center" vertical="center" shrinkToFit="1"/>
    </xf>
    <xf numFmtId="0" fontId="14" fillId="0" borderId="8" xfId="2" applyFont="1" applyBorder="1" applyAlignment="1">
      <alignment horizontal="center" vertical="center" shrinkToFit="1"/>
    </xf>
    <xf numFmtId="0" fontId="63" fillId="0" borderId="6" xfId="2" applyFont="1" applyBorder="1" applyAlignment="1">
      <alignment horizontal="left" vertical="top" wrapText="1"/>
    </xf>
    <xf numFmtId="0" fontId="63" fillId="0" borderId="7" xfId="2" applyFont="1" applyBorder="1" applyAlignment="1">
      <alignment horizontal="left" vertical="top"/>
    </xf>
    <xf numFmtId="0" fontId="63" fillId="0" borderId="5" xfId="2" applyFont="1" applyBorder="1" applyAlignment="1">
      <alignment horizontal="left" vertical="top"/>
    </xf>
    <xf numFmtId="0" fontId="63" fillId="0" borderId="12" xfId="2" applyFont="1" applyBorder="1" applyAlignment="1">
      <alignment horizontal="left" vertical="top"/>
    </xf>
    <xf numFmtId="0" fontId="63" fillId="0" borderId="0" xfId="2" applyFont="1" applyAlignment="1">
      <alignment horizontal="left" vertical="top"/>
    </xf>
    <xf numFmtId="0" fontId="63" fillId="0" borderId="4" xfId="2" applyFont="1" applyBorder="1" applyAlignment="1">
      <alignment horizontal="left" vertical="top"/>
    </xf>
    <xf numFmtId="0" fontId="63" fillId="0" borderId="9" xfId="2" applyFont="1" applyBorder="1" applyAlignment="1">
      <alignment horizontal="left" vertical="top"/>
    </xf>
    <xf numFmtId="0" fontId="63" fillId="0" borderId="10" xfId="2" applyFont="1" applyBorder="1" applyAlignment="1">
      <alignment horizontal="left" vertical="top"/>
    </xf>
    <xf numFmtId="0" fontId="63" fillId="0" borderId="11" xfId="2" applyFont="1" applyBorder="1" applyAlignment="1">
      <alignment horizontal="left" vertical="top"/>
    </xf>
    <xf numFmtId="0" fontId="15" fillId="2" borderId="2" xfId="2" applyFont="1" applyFill="1" applyBorder="1" applyAlignment="1">
      <alignment horizontal="center" vertical="center"/>
    </xf>
    <xf numFmtId="0" fontId="15" fillId="2" borderId="3" xfId="2" applyFont="1" applyFill="1" applyBorder="1" applyAlignment="1">
      <alignment horizontal="center" vertical="center"/>
    </xf>
    <xf numFmtId="0" fontId="15" fillId="2" borderId="8" xfId="2" applyFont="1" applyFill="1" applyBorder="1" applyAlignment="1">
      <alignment horizontal="center" vertical="center"/>
    </xf>
    <xf numFmtId="176" fontId="14" fillId="0" borderId="6" xfId="2" applyNumberFormat="1" applyFont="1" applyBorder="1" applyAlignment="1">
      <alignment horizontal="center" vertical="center" wrapText="1" shrinkToFit="1"/>
    </xf>
    <xf numFmtId="176" fontId="14" fillId="0" borderId="7" xfId="2" applyNumberFormat="1" applyFont="1" applyBorder="1" applyAlignment="1">
      <alignment horizontal="center" vertical="center" wrapText="1" shrinkToFit="1"/>
    </xf>
    <xf numFmtId="176" fontId="14" fillId="0" borderId="5" xfId="2" applyNumberFormat="1" applyFont="1" applyBorder="1" applyAlignment="1">
      <alignment horizontal="center" vertical="center" wrapText="1" shrinkToFit="1"/>
    </xf>
    <xf numFmtId="176" fontId="14" fillId="0" borderId="9" xfId="2" applyNumberFormat="1" applyFont="1" applyBorder="1" applyAlignment="1">
      <alignment horizontal="center" vertical="center" wrapText="1" shrinkToFit="1"/>
    </xf>
    <xf numFmtId="176" fontId="14" fillId="0" borderId="10" xfId="2" applyNumberFormat="1" applyFont="1" applyBorder="1" applyAlignment="1">
      <alignment horizontal="center" vertical="center" wrapText="1" shrinkToFit="1"/>
    </xf>
    <xf numFmtId="176" fontId="14" fillId="0" borderId="11" xfId="2" applyNumberFormat="1" applyFont="1" applyBorder="1" applyAlignment="1">
      <alignment horizontal="center" vertical="center" wrapText="1"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21">
    <cellStyle name="桁区切り 2" xfId="3" xr:uid="{00000000-0005-0000-0000-000000000000}"/>
    <cellStyle name="桁区切り 3" xfId="6" xr:uid="{00000000-0005-0000-0000-000001000000}"/>
    <cellStyle name="桁区切り 3 2" xfId="9" xr:uid="{00000000-0005-0000-0000-000002000000}"/>
    <cellStyle name="桁区切り 3 2 2" xfId="18" xr:uid="{24860B91-9AAA-4770-A89F-3085281A09A6}"/>
    <cellStyle name="桁区切り 3 3" xfId="16" xr:uid="{2A3DAABC-9E22-4D07-BEC3-90DE1CEF1C67}"/>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2 2" xfId="17" xr:uid="{ED07D950-B865-4BB7-B74C-9132FC68F57D}"/>
    <cellStyle name="標準 4 3" xfId="14" xr:uid="{653698A3-E491-4AA6-A7F2-B22EB6FD90EA}"/>
    <cellStyle name="標準 4 4" xfId="15" xr:uid="{756C9F33-4041-4D0A-8A01-C0C3DB8241E1}"/>
    <cellStyle name="標準 5" xfId="12" xr:uid="{0C857A3D-D0BC-439B-B9B4-DE21225DBC97}"/>
    <cellStyle name="標準 5 2" xfId="19" xr:uid="{45598A22-DCD2-4042-AA53-61A6D02D09DF}"/>
    <cellStyle name="標準 6" xfId="13" xr:uid="{0FD6ADB8-7869-45FF-9F73-E424B9EE2C3E}"/>
    <cellStyle name="標準 6 2" xfId="20" xr:uid="{1CC10949-20A5-4579-AAF8-BE8AB44C7CF5}"/>
    <cellStyle name="標準_021220点検表修正案" xfId="7" xr:uid="{00000000-0005-0000-0000-000009000000}"/>
  </cellStyles>
  <dxfs count="80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customXml" Target="../customXml/item3.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externalLink" Target="externalLinks/externalLink2.xml"/><Relationship Id="rId105"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externalLink" Target="externalLinks/externalLink1.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png"/><Relationship Id="rId4" Type="http://schemas.openxmlformats.org/officeDocument/2006/relationships/image" Target="../media/image9.jp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3" Type="http://schemas.openxmlformats.org/officeDocument/2006/relationships/image" Target="../media/image17.jpg"/><Relationship Id="rId2" Type="http://schemas.openxmlformats.org/officeDocument/2006/relationships/image" Target="../media/image16.jpg"/><Relationship Id="rId1" Type="http://schemas.openxmlformats.org/officeDocument/2006/relationships/image" Target="../media/image15.jpg"/><Relationship Id="rId4" Type="http://schemas.openxmlformats.org/officeDocument/2006/relationships/image" Target="../media/image18.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1.jpg"/><Relationship Id="rId2" Type="http://schemas.openxmlformats.org/officeDocument/2006/relationships/image" Target="../media/image20.jpg"/><Relationship Id="rId1" Type="http://schemas.openxmlformats.org/officeDocument/2006/relationships/image" Target="../media/image19.jpg"/><Relationship Id="rId4" Type="http://schemas.openxmlformats.org/officeDocument/2006/relationships/image" Target="../media/image22.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5.jpg"/><Relationship Id="rId2" Type="http://schemas.openxmlformats.org/officeDocument/2006/relationships/image" Target="../media/image24.jpg"/><Relationship Id="rId1" Type="http://schemas.openxmlformats.org/officeDocument/2006/relationships/image" Target="../media/image23.jpg"/><Relationship Id="rId4" Type="http://schemas.openxmlformats.org/officeDocument/2006/relationships/image" Target="../media/image26.jpg"/></Relationships>
</file>

<file path=xl/drawings/_rels/drawing12.xml.rels><?xml version="1.0" encoding="UTF-8" standalone="yes"?>
<Relationships xmlns="http://schemas.openxmlformats.org/package/2006/relationships"><Relationship Id="rId3" Type="http://schemas.openxmlformats.org/officeDocument/2006/relationships/image" Target="../media/image29.jpg"/><Relationship Id="rId2" Type="http://schemas.openxmlformats.org/officeDocument/2006/relationships/image" Target="../media/image28.jpg"/><Relationship Id="rId1" Type="http://schemas.openxmlformats.org/officeDocument/2006/relationships/image" Target="../media/image27.jpg"/><Relationship Id="rId4" Type="http://schemas.openxmlformats.org/officeDocument/2006/relationships/image" Target="../media/image30.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3.jpg"/><Relationship Id="rId2" Type="http://schemas.openxmlformats.org/officeDocument/2006/relationships/image" Target="../media/image32.jpg"/><Relationship Id="rId1" Type="http://schemas.openxmlformats.org/officeDocument/2006/relationships/image" Target="../media/image31.jpg"/><Relationship Id="rId4" Type="http://schemas.openxmlformats.org/officeDocument/2006/relationships/image" Target="../media/image34.jpg"/></Relationships>
</file>

<file path=xl/drawings/_rels/drawing14.xml.rels><?xml version="1.0" encoding="UTF-8" standalone="yes"?>
<Relationships xmlns="http://schemas.openxmlformats.org/package/2006/relationships"><Relationship Id="rId3" Type="http://schemas.openxmlformats.org/officeDocument/2006/relationships/image" Target="../media/image37.jpg"/><Relationship Id="rId2" Type="http://schemas.openxmlformats.org/officeDocument/2006/relationships/image" Target="../media/image36.jpg"/><Relationship Id="rId1" Type="http://schemas.openxmlformats.org/officeDocument/2006/relationships/image" Target="../media/image35.jpg"/><Relationship Id="rId4" Type="http://schemas.openxmlformats.org/officeDocument/2006/relationships/image" Target="../media/image38.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1.jpg"/><Relationship Id="rId2" Type="http://schemas.openxmlformats.org/officeDocument/2006/relationships/image" Target="../media/image40.jpg"/><Relationship Id="rId1" Type="http://schemas.openxmlformats.org/officeDocument/2006/relationships/image" Target="../media/image39.jpg"/><Relationship Id="rId4" Type="http://schemas.openxmlformats.org/officeDocument/2006/relationships/image" Target="../media/image42.jpg"/></Relationships>
</file>

<file path=xl/drawings/_rels/drawing16.xml.rels><?xml version="1.0" encoding="UTF-8" standalone="yes"?>
<Relationships xmlns="http://schemas.openxmlformats.org/package/2006/relationships"><Relationship Id="rId3" Type="http://schemas.openxmlformats.org/officeDocument/2006/relationships/image" Target="../media/image45.jpg"/><Relationship Id="rId2" Type="http://schemas.openxmlformats.org/officeDocument/2006/relationships/image" Target="../media/image44.jpg"/><Relationship Id="rId1" Type="http://schemas.openxmlformats.org/officeDocument/2006/relationships/image" Target="../media/image43.jpg"/><Relationship Id="rId4" Type="http://schemas.openxmlformats.org/officeDocument/2006/relationships/image" Target="../media/image46.jpg"/></Relationships>
</file>

<file path=xl/drawings/_rels/drawing17.xml.rels><?xml version="1.0" encoding="UTF-8" standalone="yes"?>
<Relationships xmlns="http://schemas.openxmlformats.org/package/2006/relationships"><Relationship Id="rId3" Type="http://schemas.openxmlformats.org/officeDocument/2006/relationships/image" Target="../media/image49.jpg"/><Relationship Id="rId2" Type="http://schemas.openxmlformats.org/officeDocument/2006/relationships/image" Target="../media/image48.jpg"/><Relationship Id="rId1" Type="http://schemas.openxmlformats.org/officeDocument/2006/relationships/image" Target="../media/image47.jpg"/><Relationship Id="rId4" Type="http://schemas.openxmlformats.org/officeDocument/2006/relationships/image" Target="../media/image50.jpg"/></Relationships>
</file>

<file path=xl/drawings/_rels/drawing18.xml.rels><?xml version="1.0" encoding="UTF-8" standalone="yes"?>
<Relationships xmlns="http://schemas.openxmlformats.org/package/2006/relationships"><Relationship Id="rId3" Type="http://schemas.openxmlformats.org/officeDocument/2006/relationships/image" Target="../media/image53.jpg"/><Relationship Id="rId2" Type="http://schemas.openxmlformats.org/officeDocument/2006/relationships/image" Target="../media/image52.jpg"/><Relationship Id="rId1" Type="http://schemas.openxmlformats.org/officeDocument/2006/relationships/image" Target="../media/image51.jpg"/><Relationship Id="rId4" Type="http://schemas.openxmlformats.org/officeDocument/2006/relationships/image" Target="../media/image54.jpg"/></Relationships>
</file>

<file path=xl/drawings/_rels/drawing19.xml.rels><?xml version="1.0" encoding="UTF-8" standalone="yes"?>
<Relationships xmlns="http://schemas.openxmlformats.org/package/2006/relationships"><Relationship Id="rId3" Type="http://schemas.openxmlformats.org/officeDocument/2006/relationships/image" Target="../media/image57.jpg"/><Relationship Id="rId2" Type="http://schemas.openxmlformats.org/officeDocument/2006/relationships/image" Target="../media/image56.jpg"/><Relationship Id="rId1" Type="http://schemas.openxmlformats.org/officeDocument/2006/relationships/image" Target="../media/image55.jpg"/><Relationship Id="rId4" Type="http://schemas.openxmlformats.org/officeDocument/2006/relationships/image" Target="../media/image58.jpg"/></Relationships>
</file>

<file path=xl/drawings/_rels/drawing20.xml.rels><?xml version="1.0" encoding="UTF-8" standalone="yes"?>
<Relationships xmlns="http://schemas.openxmlformats.org/package/2006/relationships"><Relationship Id="rId3" Type="http://schemas.openxmlformats.org/officeDocument/2006/relationships/image" Target="../media/image61.jpg"/><Relationship Id="rId2" Type="http://schemas.openxmlformats.org/officeDocument/2006/relationships/image" Target="../media/image60.jpg"/><Relationship Id="rId1" Type="http://schemas.openxmlformats.org/officeDocument/2006/relationships/image" Target="../media/image59.jpg"/><Relationship Id="rId4" Type="http://schemas.openxmlformats.org/officeDocument/2006/relationships/image" Target="../media/image62.jpg"/></Relationships>
</file>

<file path=xl/drawings/_rels/drawing21.xml.rels><?xml version="1.0" encoding="UTF-8" standalone="yes"?>
<Relationships xmlns="http://schemas.openxmlformats.org/package/2006/relationships"><Relationship Id="rId3" Type="http://schemas.openxmlformats.org/officeDocument/2006/relationships/image" Target="../media/image65.jpg"/><Relationship Id="rId2" Type="http://schemas.openxmlformats.org/officeDocument/2006/relationships/image" Target="../media/image64.jpg"/><Relationship Id="rId1" Type="http://schemas.openxmlformats.org/officeDocument/2006/relationships/image" Target="../media/image63.jpg"/><Relationship Id="rId4" Type="http://schemas.openxmlformats.org/officeDocument/2006/relationships/image" Target="../media/image66.jpg"/></Relationships>
</file>

<file path=xl/drawings/_rels/drawing22.xml.rels><?xml version="1.0" encoding="UTF-8" standalone="yes"?>
<Relationships xmlns="http://schemas.openxmlformats.org/package/2006/relationships"><Relationship Id="rId3" Type="http://schemas.openxmlformats.org/officeDocument/2006/relationships/image" Target="../media/image69.jpg"/><Relationship Id="rId2" Type="http://schemas.openxmlformats.org/officeDocument/2006/relationships/image" Target="../media/image68.jpg"/><Relationship Id="rId1" Type="http://schemas.openxmlformats.org/officeDocument/2006/relationships/image" Target="../media/image67.jpg"/><Relationship Id="rId4" Type="http://schemas.openxmlformats.org/officeDocument/2006/relationships/image" Target="../media/image70.jpg"/></Relationships>
</file>

<file path=xl/drawings/_rels/drawing23.xml.rels><?xml version="1.0" encoding="UTF-8" standalone="yes"?>
<Relationships xmlns="http://schemas.openxmlformats.org/package/2006/relationships"><Relationship Id="rId3" Type="http://schemas.openxmlformats.org/officeDocument/2006/relationships/image" Target="../media/image73.jpg"/><Relationship Id="rId2" Type="http://schemas.openxmlformats.org/officeDocument/2006/relationships/image" Target="../media/image72.jpg"/><Relationship Id="rId1" Type="http://schemas.openxmlformats.org/officeDocument/2006/relationships/image" Target="../media/image71.jpg"/><Relationship Id="rId4" Type="http://schemas.openxmlformats.org/officeDocument/2006/relationships/image" Target="../media/image74.jpg"/></Relationships>
</file>

<file path=xl/drawings/_rels/drawing24.xml.rels><?xml version="1.0" encoding="UTF-8" standalone="yes"?>
<Relationships xmlns="http://schemas.openxmlformats.org/package/2006/relationships"><Relationship Id="rId3" Type="http://schemas.openxmlformats.org/officeDocument/2006/relationships/image" Target="../media/image77.jpg"/><Relationship Id="rId2" Type="http://schemas.openxmlformats.org/officeDocument/2006/relationships/image" Target="../media/image76.jpg"/><Relationship Id="rId1" Type="http://schemas.openxmlformats.org/officeDocument/2006/relationships/image" Target="../media/image75.jpg"/><Relationship Id="rId4" Type="http://schemas.openxmlformats.org/officeDocument/2006/relationships/image" Target="../media/image78.jpg"/></Relationships>
</file>

<file path=xl/drawings/_rels/drawing25.xml.rels><?xml version="1.0" encoding="UTF-8" standalone="yes"?>
<Relationships xmlns="http://schemas.openxmlformats.org/package/2006/relationships"><Relationship Id="rId3" Type="http://schemas.openxmlformats.org/officeDocument/2006/relationships/image" Target="../media/image81.jpg"/><Relationship Id="rId2" Type="http://schemas.openxmlformats.org/officeDocument/2006/relationships/image" Target="../media/image80.jpg"/><Relationship Id="rId1" Type="http://schemas.openxmlformats.org/officeDocument/2006/relationships/image" Target="../media/image79.jpg"/><Relationship Id="rId4" Type="http://schemas.openxmlformats.org/officeDocument/2006/relationships/image" Target="../media/image82.jpg"/></Relationships>
</file>

<file path=xl/drawings/_rels/drawing26.xml.rels><?xml version="1.0" encoding="UTF-8" standalone="yes"?>
<Relationships xmlns="http://schemas.openxmlformats.org/package/2006/relationships"><Relationship Id="rId3" Type="http://schemas.openxmlformats.org/officeDocument/2006/relationships/image" Target="../media/image85.jpg"/><Relationship Id="rId2" Type="http://schemas.openxmlformats.org/officeDocument/2006/relationships/image" Target="../media/image84.jpg"/><Relationship Id="rId1" Type="http://schemas.openxmlformats.org/officeDocument/2006/relationships/image" Target="../media/image83.jpg"/><Relationship Id="rId4" Type="http://schemas.openxmlformats.org/officeDocument/2006/relationships/image" Target="../media/image86.jpg"/></Relationships>
</file>

<file path=xl/drawings/_rels/drawing27.xml.rels><?xml version="1.0" encoding="UTF-8" standalone="yes"?>
<Relationships xmlns="http://schemas.openxmlformats.org/package/2006/relationships"><Relationship Id="rId3" Type="http://schemas.openxmlformats.org/officeDocument/2006/relationships/image" Target="../media/image89.jpg"/><Relationship Id="rId2" Type="http://schemas.openxmlformats.org/officeDocument/2006/relationships/image" Target="../media/image88.jpg"/><Relationship Id="rId1" Type="http://schemas.openxmlformats.org/officeDocument/2006/relationships/image" Target="../media/image87.jpg"/><Relationship Id="rId4" Type="http://schemas.openxmlformats.org/officeDocument/2006/relationships/image" Target="../media/image90.jpg"/></Relationships>
</file>

<file path=xl/drawings/_rels/drawing28.xml.rels><?xml version="1.0" encoding="UTF-8" standalone="yes"?>
<Relationships xmlns="http://schemas.openxmlformats.org/package/2006/relationships"><Relationship Id="rId3" Type="http://schemas.openxmlformats.org/officeDocument/2006/relationships/image" Target="../media/image93.jpg"/><Relationship Id="rId2" Type="http://schemas.openxmlformats.org/officeDocument/2006/relationships/image" Target="../media/image92.jpg"/><Relationship Id="rId1" Type="http://schemas.openxmlformats.org/officeDocument/2006/relationships/image" Target="../media/image91.jpg"/><Relationship Id="rId4" Type="http://schemas.openxmlformats.org/officeDocument/2006/relationships/image" Target="../media/image94.jpg"/></Relationships>
</file>

<file path=xl/drawings/_rels/drawing29.xml.rels><?xml version="1.0" encoding="UTF-8" standalone="yes"?>
<Relationships xmlns="http://schemas.openxmlformats.org/package/2006/relationships"><Relationship Id="rId3" Type="http://schemas.openxmlformats.org/officeDocument/2006/relationships/image" Target="../media/image97.jpg"/><Relationship Id="rId2" Type="http://schemas.openxmlformats.org/officeDocument/2006/relationships/image" Target="../media/image96.jpg"/><Relationship Id="rId1" Type="http://schemas.openxmlformats.org/officeDocument/2006/relationships/image" Target="../media/image95.jpg"/><Relationship Id="rId4" Type="http://schemas.openxmlformats.org/officeDocument/2006/relationships/image" Target="../media/image98.jpg"/></Relationships>
</file>

<file path=xl/drawings/_rels/drawing30.xml.rels><?xml version="1.0" encoding="UTF-8" standalone="yes"?>
<Relationships xmlns="http://schemas.openxmlformats.org/package/2006/relationships"><Relationship Id="rId3" Type="http://schemas.openxmlformats.org/officeDocument/2006/relationships/image" Target="../media/image101.jpg"/><Relationship Id="rId2" Type="http://schemas.openxmlformats.org/officeDocument/2006/relationships/image" Target="../media/image100.jpg"/><Relationship Id="rId1" Type="http://schemas.openxmlformats.org/officeDocument/2006/relationships/image" Target="../media/image99.jpg"/><Relationship Id="rId4" Type="http://schemas.openxmlformats.org/officeDocument/2006/relationships/image" Target="../media/image102.jpg"/></Relationships>
</file>

<file path=xl/drawings/_rels/drawing31.xml.rels><?xml version="1.0" encoding="UTF-8" standalone="yes"?>
<Relationships xmlns="http://schemas.openxmlformats.org/package/2006/relationships"><Relationship Id="rId3" Type="http://schemas.openxmlformats.org/officeDocument/2006/relationships/image" Target="../media/image105.jpg"/><Relationship Id="rId2" Type="http://schemas.openxmlformats.org/officeDocument/2006/relationships/image" Target="../media/image104.jpg"/><Relationship Id="rId1" Type="http://schemas.openxmlformats.org/officeDocument/2006/relationships/image" Target="../media/image103.jpg"/><Relationship Id="rId4" Type="http://schemas.openxmlformats.org/officeDocument/2006/relationships/image" Target="../media/image106.jpg"/></Relationships>
</file>

<file path=xl/drawings/_rels/drawing32.xml.rels><?xml version="1.0" encoding="UTF-8" standalone="yes"?>
<Relationships xmlns="http://schemas.openxmlformats.org/package/2006/relationships"><Relationship Id="rId3" Type="http://schemas.openxmlformats.org/officeDocument/2006/relationships/image" Target="../media/image109.jpg"/><Relationship Id="rId2" Type="http://schemas.openxmlformats.org/officeDocument/2006/relationships/image" Target="../media/image108.jpg"/><Relationship Id="rId1" Type="http://schemas.openxmlformats.org/officeDocument/2006/relationships/image" Target="../media/image107.jpg"/><Relationship Id="rId4" Type="http://schemas.openxmlformats.org/officeDocument/2006/relationships/image" Target="../media/image110.jpg"/></Relationships>
</file>

<file path=xl/drawings/_rels/drawing33.xml.rels><?xml version="1.0" encoding="UTF-8" standalone="yes"?>
<Relationships xmlns="http://schemas.openxmlformats.org/package/2006/relationships"><Relationship Id="rId3" Type="http://schemas.openxmlformats.org/officeDocument/2006/relationships/image" Target="../media/image113.jpg"/><Relationship Id="rId2" Type="http://schemas.openxmlformats.org/officeDocument/2006/relationships/image" Target="../media/image112.jpg"/><Relationship Id="rId1" Type="http://schemas.openxmlformats.org/officeDocument/2006/relationships/image" Target="../media/image111.jpg"/><Relationship Id="rId4" Type="http://schemas.openxmlformats.org/officeDocument/2006/relationships/image" Target="../media/image114.jpg"/></Relationships>
</file>

<file path=xl/drawings/_rels/drawing34.xml.rels><?xml version="1.0" encoding="UTF-8" standalone="yes"?>
<Relationships xmlns="http://schemas.openxmlformats.org/package/2006/relationships"><Relationship Id="rId3" Type="http://schemas.openxmlformats.org/officeDocument/2006/relationships/image" Target="../media/image117.jpg"/><Relationship Id="rId2" Type="http://schemas.openxmlformats.org/officeDocument/2006/relationships/image" Target="../media/image116.jpg"/><Relationship Id="rId1" Type="http://schemas.openxmlformats.org/officeDocument/2006/relationships/image" Target="../media/image115.jpg"/><Relationship Id="rId4" Type="http://schemas.openxmlformats.org/officeDocument/2006/relationships/image" Target="../media/image118.jpg"/></Relationships>
</file>

<file path=xl/drawings/_rels/drawing35.xml.rels><?xml version="1.0" encoding="UTF-8" standalone="yes"?>
<Relationships xmlns="http://schemas.openxmlformats.org/package/2006/relationships"><Relationship Id="rId3" Type="http://schemas.openxmlformats.org/officeDocument/2006/relationships/image" Target="../media/image121.jpg"/><Relationship Id="rId2" Type="http://schemas.openxmlformats.org/officeDocument/2006/relationships/image" Target="../media/image120.jpg"/><Relationship Id="rId1" Type="http://schemas.openxmlformats.org/officeDocument/2006/relationships/image" Target="../media/image119.jpg"/><Relationship Id="rId4" Type="http://schemas.openxmlformats.org/officeDocument/2006/relationships/image" Target="../media/image122.jpg"/></Relationships>
</file>

<file path=xl/drawings/_rels/drawing36.xml.rels><?xml version="1.0" encoding="UTF-8" standalone="yes"?>
<Relationships xmlns="http://schemas.openxmlformats.org/package/2006/relationships"><Relationship Id="rId3" Type="http://schemas.openxmlformats.org/officeDocument/2006/relationships/image" Target="../media/image125.jpg"/><Relationship Id="rId2" Type="http://schemas.openxmlformats.org/officeDocument/2006/relationships/image" Target="../media/image124.jpg"/><Relationship Id="rId1" Type="http://schemas.openxmlformats.org/officeDocument/2006/relationships/image" Target="../media/image123.jpg"/><Relationship Id="rId4" Type="http://schemas.openxmlformats.org/officeDocument/2006/relationships/image" Target="../media/image126.jpg"/></Relationships>
</file>

<file path=xl/drawings/_rels/drawing37.xml.rels><?xml version="1.0" encoding="UTF-8" standalone="yes"?>
<Relationships xmlns="http://schemas.openxmlformats.org/package/2006/relationships"><Relationship Id="rId3" Type="http://schemas.openxmlformats.org/officeDocument/2006/relationships/image" Target="../media/image129.jpg"/><Relationship Id="rId2" Type="http://schemas.openxmlformats.org/officeDocument/2006/relationships/image" Target="../media/image128.jpg"/><Relationship Id="rId1" Type="http://schemas.openxmlformats.org/officeDocument/2006/relationships/image" Target="../media/image127.jpg"/><Relationship Id="rId4" Type="http://schemas.openxmlformats.org/officeDocument/2006/relationships/image" Target="../media/image130.jpg"/></Relationships>
</file>

<file path=xl/drawings/_rels/drawing38.xml.rels><?xml version="1.0" encoding="UTF-8" standalone="yes"?>
<Relationships xmlns="http://schemas.openxmlformats.org/package/2006/relationships"><Relationship Id="rId3" Type="http://schemas.openxmlformats.org/officeDocument/2006/relationships/image" Target="../media/image133.jpg"/><Relationship Id="rId2" Type="http://schemas.openxmlformats.org/officeDocument/2006/relationships/image" Target="../media/image132.jpg"/><Relationship Id="rId1" Type="http://schemas.openxmlformats.org/officeDocument/2006/relationships/image" Target="../media/image131.jpg"/><Relationship Id="rId4" Type="http://schemas.openxmlformats.org/officeDocument/2006/relationships/image" Target="../media/image134.jpg"/></Relationships>
</file>

<file path=xl/drawings/_rels/drawing39.xml.rels><?xml version="1.0" encoding="UTF-8" standalone="yes"?>
<Relationships xmlns="http://schemas.openxmlformats.org/package/2006/relationships"><Relationship Id="rId3" Type="http://schemas.openxmlformats.org/officeDocument/2006/relationships/image" Target="../media/image137.jpg"/><Relationship Id="rId2" Type="http://schemas.openxmlformats.org/officeDocument/2006/relationships/image" Target="../media/image136.jpg"/><Relationship Id="rId1" Type="http://schemas.openxmlformats.org/officeDocument/2006/relationships/image" Target="../media/image135.jpg"/><Relationship Id="rId4" Type="http://schemas.openxmlformats.org/officeDocument/2006/relationships/image" Target="../media/image138.jpg"/></Relationships>
</file>

<file path=xl/drawings/_rels/drawing40.xml.rels><?xml version="1.0" encoding="UTF-8" standalone="yes"?>
<Relationships xmlns="http://schemas.openxmlformats.org/package/2006/relationships"><Relationship Id="rId3" Type="http://schemas.openxmlformats.org/officeDocument/2006/relationships/image" Target="../media/image141.jpg"/><Relationship Id="rId2" Type="http://schemas.openxmlformats.org/officeDocument/2006/relationships/image" Target="../media/image140.jpg"/><Relationship Id="rId1" Type="http://schemas.openxmlformats.org/officeDocument/2006/relationships/image" Target="../media/image139.jpg"/><Relationship Id="rId4" Type="http://schemas.openxmlformats.org/officeDocument/2006/relationships/image" Target="../media/image142.jpg"/></Relationships>
</file>

<file path=xl/drawings/_rels/drawing41.xml.rels><?xml version="1.0" encoding="UTF-8" standalone="yes"?>
<Relationships xmlns="http://schemas.openxmlformats.org/package/2006/relationships"><Relationship Id="rId3" Type="http://schemas.openxmlformats.org/officeDocument/2006/relationships/image" Target="../media/image145.jpg"/><Relationship Id="rId2" Type="http://schemas.openxmlformats.org/officeDocument/2006/relationships/image" Target="../media/image144.jpg"/><Relationship Id="rId1" Type="http://schemas.openxmlformats.org/officeDocument/2006/relationships/image" Target="../media/image143.jpg"/><Relationship Id="rId4" Type="http://schemas.openxmlformats.org/officeDocument/2006/relationships/image" Target="../media/image146.jpg"/></Relationships>
</file>

<file path=xl/drawings/_rels/drawing42.xml.rels><?xml version="1.0" encoding="UTF-8" standalone="yes"?>
<Relationships xmlns="http://schemas.openxmlformats.org/package/2006/relationships"><Relationship Id="rId3" Type="http://schemas.openxmlformats.org/officeDocument/2006/relationships/image" Target="../media/image149.jpg"/><Relationship Id="rId2" Type="http://schemas.openxmlformats.org/officeDocument/2006/relationships/image" Target="../media/image148.jpg"/><Relationship Id="rId1" Type="http://schemas.openxmlformats.org/officeDocument/2006/relationships/image" Target="../media/image147.jpg"/><Relationship Id="rId4" Type="http://schemas.openxmlformats.org/officeDocument/2006/relationships/image" Target="../media/image150.jpg"/></Relationships>
</file>

<file path=xl/drawings/_rels/drawing43.xml.rels><?xml version="1.0" encoding="UTF-8" standalone="yes"?>
<Relationships xmlns="http://schemas.openxmlformats.org/package/2006/relationships"><Relationship Id="rId3" Type="http://schemas.openxmlformats.org/officeDocument/2006/relationships/image" Target="../media/image153.jpg"/><Relationship Id="rId2" Type="http://schemas.openxmlformats.org/officeDocument/2006/relationships/image" Target="../media/image152.jpg"/><Relationship Id="rId1" Type="http://schemas.openxmlformats.org/officeDocument/2006/relationships/image" Target="../media/image151.jpg"/><Relationship Id="rId4" Type="http://schemas.openxmlformats.org/officeDocument/2006/relationships/image" Target="../media/image154.jpg"/></Relationships>
</file>

<file path=xl/drawings/_rels/drawing44.xml.rels><?xml version="1.0" encoding="UTF-8" standalone="yes"?>
<Relationships xmlns="http://schemas.openxmlformats.org/package/2006/relationships"><Relationship Id="rId3" Type="http://schemas.openxmlformats.org/officeDocument/2006/relationships/image" Target="../media/image157.jpg"/><Relationship Id="rId2" Type="http://schemas.openxmlformats.org/officeDocument/2006/relationships/image" Target="../media/image156.jpg"/><Relationship Id="rId1" Type="http://schemas.openxmlformats.org/officeDocument/2006/relationships/image" Target="../media/image155.jpg"/><Relationship Id="rId4" Type="http://schemas.openxmlformats.org/officeDocument/2006/relationships/image" Target="../media/image158.jpg"/></Relationships>
</file>

<file path=xl/drawings/_rels/drawing45.xml.rels><?xml version="1.0" encoding="UTF-8" standalone="yes"?>
<Relationships xmlns="http://schemas.openxmlformats.org/package/2006/relationships"><Relationship Id="rId3" Type="http://schemas.openxmlformats.org/officeDocument/2006/relationships/image" Target="../media/image161.jpg"/><Relationship Id="rId2" Type="http://schemas.openxmlformats.org/officeDocument/2006/relationships/image" Target="../media/image160.jpg"/><Relationship Id="rId1" Type="http://schemas.openxmlformats.org/officeDocument/2006/relationships/image" Target="../media/image159.jpg"/><Relationship Id="rId4" Type="http://schemas.openxmlformats.org/officeDocument/2006/relationships/image" Target="../media/image162.jpg"/></Relationships>
</file>

<file path=xl/drawings/_rels/drawing46.xml.rels><?xml version="1.0" encoding="UTF-8" standalone="yes"?>
<Relationships xmlns="http://schemas.openxmlformats.org/package/2006/relationships"><Relationship Id="rId3" Type="http://schemas.openxmlformats.org/officeDocument/2006/relationships/image" Target="../media/image165.jpg"/><Relationship Id="rId2" Type="http://schemas.openxmlformats.org/officeDocument/2006/relationships/image" Target="../media/image164.jpg"/><Relationship Id="rId1" Type="http://schemas.openxmlformats.org/officeDocument/2006/relationships/image" Target="../media/image163.jpg"/><Relationship Id="rId4" Type="http://schemas.openxmlformats.org/officeDocument/2006/relationships/image" Target="../media/image166.jpg"/></Relationships>
</file>

<file path=xl/drawings/_rels/drawing47.xml.rels><?xml version="1.0" encoding="UTF-8" standalone="yes"?>
<Relationships xmlns="http://schemas.openxmlformats.org/package/2006/relationships"><Relationship Id="rId3" Type="http://schemas.openxmlformats.org/officeDocument/2006/relationships/image" Target="../media/image169.jpg"/><Relationship Id="rId2" Type="http://schemas.openxmlformats.org/officeDocument/2006/relationships/image" Target="../media/image168.jpg"/><Relationship Id="rId1" Type="http://schemas.openxmlformats.org/officeDocument/2006/relationships/image" Target="../media/image167.jpg"/><Relationship Id="rId4" Type="http://schemas.openxmlformats.org/officeDocument/2006/relationships/image" Target="../media/image170.jpg"/></Relationships>
</file>

<file path=xl/drawings/_rels/drawing48.xml.rels><?xml version="1.0" encoding="UTF-8" standalone="yes"?>
<Relationships xmlns="http://schemas.openxmlformats.org/package/2006/relationships"><Relationship Id="rId3" Type="http://schemas.openxmlformats.org/officeDocument/2006/relationships/image" Target="../media/image173.jpg"/><Relationship Id="rId2" Type="http://schemas.openxmlformats.org/officeDocument/2006/relationships/image" Target="../media/image172.jpg"/><Relationship Id="rId1" Type="http://schemas.openxmlformats.org/officeDocument/2006/relationships/image" Target="../media/image171.jpg"/><Relationship Id="rId4" Type="http://schemas.openxmlformats.org/officeDocument/2006/relationships/image" Target="../media/image174.jpg"/></Relationships>
</file>

<file path=xl/drawings/_rels/drawing49.xml.rels><?xml version="1.0" encoding="UTF-8" standalone="yes"?>
<Relationships xmlns="http://schemas.openxmlformats.org/package/2006/relationships"><Relationship Id="rId3" Type="http://schemas.openxmlformats.org/officeDocument/2006/relationships/image" Target="../media/image177.jpg"/><Relationship Id="rId2" Type="http://schemas.openxmlformats.org/officeDocument/2006/relationships/image" Target="../media/image176.jpg"/><Relationship Id="rId1" Type="http://schemas.openxmlformats.org/officeDocument/2006/relationships/image" Target="../media/image175.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78.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79.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80.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8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82.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83.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84.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85.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86.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87.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88.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89.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90.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9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92.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93.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94.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95.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96.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97.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98.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99.jpg"/></Relationships>
</file>

<file path=xl/drawings/_rels/drawing72.xml.rels><?xml version="1.0" encoding="UTF-8" standalone="yes"?>
<Relationships xmlns="http://schemas.openxmlformats.org/package/2006/relationships"><Relationship Id="rId1" Type="http://schemas.openxmlformats.org/officeDocument/2006/relationships/image" Target="../media/image200.jpg"/></Relationships>
</file>

<file path=xl/drawings/_rels/drawing73.xml.rels><?xml version="1.0" encoding="UTF-8" standalone="yes"?>
<Relationships xmlns="http://schemas.openxmlformats.org/package/2006/relationships"><Relationship Id="rId1" Type="http://schemas.openxmlformats.org/officeDocument/2006/relationships/image" Target="../media/image20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202.jpg"/></Relationships>
</file>

<file path=xl/drawings/_rels/drawing75.xml.rels><?xml version="1.0" encoding="UTF-8" standalone="yes"?>
<Relationships xmlns="http://schemas.openxmlformats.org/package/2006/relationships"><Relationship Id="rId1" Type="http://schemas.openxmlformats.org/officeDocument/2006/relationships/image" Target="../media/image203.jpg"/></Relationships>
</file>

<file path=xl/drawings/_rels/drawing76.xml.rels><?xml version="1.0" encoding="UTF-8" standalone="yes"?>
<Relationships xmlns="http://schemas.openxmlformats.org/package/2006/relationships"><Relationship Id="rId1" Type="http://schemas.openxmlformats.org/officeDocument/2006/relationships/image" Target="../media/image204.jpg"/></Relationships>
</file>

<file path=xl/drawings/_rels/drawing77.xml.rels><?xml version="1.0" encoding="UTF-8" standalone="yes"?>
<Relationships xmlns="http://schemas.openxmlformats.org/package/2006/relationships"><Relationship Id="rId1" Type="http://schemas.openxmlformats.org/officeDocument/2006/relationships/image" Target="../media/image205.jpg"/></Relationships>
</file>

<file path=xl/drawings/_rels/drawing78.xml.rels><?xml version="1.0" encoding="UTF-8" standalone="yes"?>
<Relationships xmlns="http://schemas.openxmlformats.org/package/2006/relationships"><Relationship Id="rId1" Type="http://schemas.openxmlformats.org/officeDocument/2006/relationships/image" Target="../media/image206.jpg"/></Relationships>
</file>

<file path=xl/drawings/_rels/drawing79.xml.rels><?xml version="1.0" encoding="UTF-8" standalone="yes"?>
<Relationships xmlns="http://schemas.openxmlformats.org/package/2006/relationships"><Relationship Id="rId1" Type="http://schemas.openxmlformats.org/officeDocument/2006/relationships/image" Target="../media/image207.jpg"/></Relationships>
</file>

<file path=xl/drawings/_rels/drawing80.xml.rels><?xml version="1.0" encoding="UTF-8" standalone="yes"?>
<Relationships xmlns="http://schemas.openxmlformats.org/package/2006/relationships"><Relationship Id="rId1" Type="http://schemas.openxmlformats.org/officeDocument/2006/relationships/image" Target="../media/image208.jpg"/></Relationships>
</file>

<file path=xl/drawings/_rels/drawing81.xml.rels><?xml version="1.0" encoding="UTF-8" standalone="yes"?>
<Relationships xmlns="http://schemas.openxmlformats.org/package/2006/relationships"><Relationship Id="rId1" Type="http://schemas.openxmlformats.org/officeDocument/2006/relationships/image" Target="../media/image209.jpg"/></Relationships>
</file>

<file path=xl/drawings/_rels/drawing82.xml.rels><?xml version="1.0" encoding="UTF-8" standalone="yes"?>
<Relationships xmlns="http://schemas.openxmlformats.org/package/2006/relationships"><Relationship Id="rId1" Type="http://schemas.openxmlformats.org/officeDocument/2006/relationships/image" Target="../media/image210.jpg"/></Relationships>
</file>

<file path=xl/drawings/_rels/drawing83.xml.rels><?xml version="1.0" encoding="UTF-8" standalone="yes"?>
<Relationships xmlns="http://schemas.openxmlformats.org/package/2006/relationships"><Relationship Id="rId1" Type="http://schemas.openxmlformats.org/officeDocument/2006/relationships/image" Target="../media/image21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212.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13.jpg"/></Relationships>
</file>

<file path=xl/drawings/_rels/drawing86.xml.rels><?xml version="1.0" encoding="UTF-8" standalone="yes"?>
<Relationships xmlns="http://schemas.openxmlformats.org/package/2006/relationships"><Relationship Id="rId1" Type="http://schemas.openxmlformats.org/officeDocument/2006/relationships/image" Target="../media/image214.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15.jpg"/></Relationships>
</file>

<file path=xl/drawings/_rels/drawing88.xml.rels><?xml version="1.0" encoding="UTF-8" standalone="yes"?>
<Relationships xmlns="http://schemas.openxmlformats.org/package/2006/relationships"><Relationship Id="rId1" Type="http://schemas.openxmlformats.org/officeDocument/2006/relationships/image" Target="../media/image216.jp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219075</xdr:colOff>
      <xdr:row>12</xdr:row>
      <xdr:rowOff>104775</xdr:rowOff>
    </xdr:from>
    <xdr:to>
      <xdr:col>16</xdr:col>
      <xdr:colOff>38100</xdr:colOff>
      <xdr:row>17</xdr:row>
      <xdr:rowOff>437203</xdr:rowOff>
    </xdr:to>
    <xdr:pic>
      <xdr:nvPicPr>
        <xdr:cNvPr id="2" name="図 1">
          <a:extLst>
            <a:ext uri="{FF2B5EF4-FFF2-40B4-BE49-F238E27FC236}">
              <a16:creationId xmlns:a16="http://schemas.microsoft.com/office/drawing/2014/main" id="{F11C3471-4C9F-4BF1-875B-F5DEA521143A}"/>
            </a:ext>
          </a:extLst>
        </xdr:cNvPr>
        <xdr:cNvPicPr>
          <a:picLocks noChangeAspect="1"/>
        </xdr:cNvPicPr>
      </xdr:nvPicPr>
      <xdr:blipFill>
        <a:blip xmlns:r="http://schemas.openxmlformats.org/officeDocument/2006/relationships" r:embed="rId1"/>
        <a:stretch>
          <a:fillRect/>
        </a:stretch>
      </xdr:blipFill>
      <xdr:spPr>
        <a:xfrm>
          <a:off x="1285875" y="4191000"/>
          <a:ext cx="3590925" cy="2570803"/>
        </a:xfrm>
        <a:prstGeom prst="rect">
          <a:avLst/>
        </a:prstGeom>
      </xdr:spPr>
    </xdr:pic>
    <xdr:clientData/>
  </xdr:twoCellAnchor>
  <xdr:twoCellAnchor editAs="oneCell">
    <xdr:from>
      <xdr:col>19</xdr:col>
      <xdr:colOff>171450</xdr:colOff>
      <xdr:row>5</xdr:row>
      <xdr:rowOff>114300</xdr:rowOff>
    </xdr:from>
    <xdr:to>
      <xdr:col>30</xdr:col>
      <xdr:colOff>57966</xdr:colOff>
      <xdr:row>11</xdr:row>
      <xdr:rowOff>50619</xdr:rowOff>
    </xdr:to>
    <xdr:pic>
      <xdr:nvPicPr>
        <xdr:cNvPr id="3" name="図 2">
          <a:extLst>
            <a:ext uri="{FF2B5EF4-FFF2-40B4-BE49-F238E27FC236}">
              <a16:creationId xmlns:a16="http://schemas.microsoft.com/office/drawing/2014/main" id="{6CCE798C-B522-45A5-A818-040BDECABDD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53125" y="1181100"/>
          <a:ext cx="3344091" cy="2508069"/>
        </a:xfrm>
        <a:prstGeom prst="rect">
          <a:avLst/>
        </a:prstGeom>
      </xdr:spPr>
    </xdr:pic>
    <xdr:clientData/>
  </xdr:twoCellAnchor>
  <xdr:twoCellAnchor editAs="oneCell">
    <xdr:from>
      <xdr:col>5</xdr:col>
      <xdr:colOff>283350</xdr:colOff>
      <xdr:row>5</xdr:row>
      <xdr:rowOff>111900</xdr:rowOff>
    </xdr:from>
    <xdr:to>
      <xdr:col>16</xdr:col>
      <xdr:colOff>169866</xdr:colOff>
      <xdr:row>11</xdr:row>
      <xdr:rowOff>48219</xdr:rowOff>
    </xdr:to>
    <xdr:pic>
      <xdr:nvPicPr>
        <xdr:cNvPr id="4" name="図 3">
          <a:extLst>
            <a:ext uri="{FF2B5EF4-FFF2-40B4-BE49-F238E27FC236}">
              <a16:creationId xmlns:a16="http://schemas.microsoft.com/office/drawing/2014/main" id="{A16A8DE7-80A6-4D44-8487-79D61F54E5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64475" y="1178700"/>
          <a:ext cx="3344091" cy="2508069"/>
        </a:xfrm>
        <a:prstGeom prst="rect">
          <a:avLst/>
        </a:prstGeom>
      </xdr:spPr>
    </xdr:pic>
    <xdr:clientData/>
  </xdr:twoCellAnchor>
  <xdr:oneCellAnchor>
    <xdr:from>
      <xdr:col>9</xdr:col>
      <xdr:colOff>219075</xdr:colOff>
      <xdr:row>11</xdr:row>
      <xdr:rowOff>38100</xdr:rowOff>
    </xdr:from>
    <xdr:ext cx="954107" cy="292452"/>
    <xdr:sp macro="" textlink="">
      <xdr:nvSpPr>
        <xdr:cNvPr id="5" name="テキスト ボックス 4">
          <a:extLst>
            <a:ext uri="{FF2B5EF4-FFF2-40B4-BE49-F238E27FC236}">
              <a16:creationId xmlns:a16="http://schemas.microsoft.com/office/drawing/2014/main" id="{1B1CB1AF-0A6D-4AE4-B6FA-44315CF4F201}"/>
            </a:ext>
          </a:extLst>
        </xdr:cNvPr>
        <xdr:cNvSpPr txBox="1"/>
      </xdr:nvSpPr>
      <xdr:spPr>
        <a:xfrm>
          <a:off x="2857500" y="3676650"/>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起点坑口</a:t>
          </a:r>
          <a:r>
            <a:rPr kumimoji="1" lang="en-US" altLang="ja-JP" sz="1200"/>
            <a:t>】</a:t>
          </a:r>
          <a:endParaRPr kumimoji="1" lang="ja-JP" altLang="en-US" sz="1200"/>
        </a:p>
      </xdr:txBody>
    </xdr:sp>
    <xdr:clientData/>
  </xdr:oneCellAnchor>
  <xdr:oneCellAnchor>
    <xdr:from>
      <xdr:col>23</xdr:col>
      <xdr:colOff>108137</xdr:colOff>
      <xdr:row>11</xdr:row>
      <xdr:rowOff>60512</xdr:rowOff>
    </xdr:from>
    <xdr:ext cx="954107" cy="292452"/>
    <xdr:sp macro="" textlink="">
      <xdr:nvSpPr>
        <xdr:cNvPr id="6" name="テキスト ボックス 5">
          <a:extLst>
            <a:ext uri="{FF2B5EF4-FFF2-40B4-BE49-F238E27FC236}">
              <a16:creationId xmlns:a16="http://schemas.microsoft.com/office/drawing/2014/main" id="{7F882D54-FD2C-444A-822F-24CBE81E2904}"/>
            </a:ext>
          </a:extLst>
        </xdr:cNvPr>
        <xdr:cNvSpPr txBox="1"/>
      </xdr:nvSpPr>
      <xdr:spPr>
        <a:xfrm>
          <a:off x="7147112" y="3699062"/>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終点坑口</a:t>
          </a:r>
          <a:r>
            <a:rPr kumimoji="1" lang="en-US" altLang="ja-JP" sz="1200"/>
            <a:t>】</a:t>
          </a:r>
          <a:endParaRPr kumimoji="1" lang="ja-JP" altLang="en-US" sz="1200"/>
        </a:p>
      </xdr:txBody>
    </xdr:sp>
    <xdr:clientData/>
  </xdr:oneCellAnchor>
  <xdr:twoCellAnchor editAs="oneCell">
    <xdr:from>
      <xdr:col>18</xdr:col>
      <xdr:colOff>247674</xdr:colOff>
      <xdr:row>11</xdr:row>
      <xdr:rowOff>381006</xdr:rowOff>
    </xdr:from>
    <xdr:to>
      <xdr:col>31</xdr:col>
      <xdr:colOff>11454</xdr:colOff>
      <xdr:row>17</xdr:row>
      <xdr:rowOff>582460</xdr:rowOff>
    </xdr:to>
    <xdr:pic>
      <xdr:nvPicPr>
        <xdr:cNvPr id="7" name="図 6">
          <a:extLst>
            <a:ext uri="{FF2B5EF4-FFF2-40B4-BE49-F238E27FC236}">
              <a16:creationId xmlns:a16="http://schemas.microsoft.com/office/drawing/2014/main" id="{F6CB2DF6-73DB-4A12-B5A5-8F2C61EA212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715024" y="4019556"/>
          <a:ext cx="3850005" cy="28875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3" name="図 2">
          <a:extLst>
            <a:ext uri="{FF2B5EF4-FFF2-40B4-BE49-F238E27FC236}">
              <a16:creationId xmlns:a16="http://schemas.microsoft.com/office/drawing/2014/main" id="{F2A0255D-30A5-4EB7-911E-3B260AD3D0DE}"/>
            </a:ext>
          </a:extLst>
        </xdr:cNvPr>
        <xdr:cNvPicPr>
          <a:picLocks/>
        </xdr:cNvPicPr>
      </xdr:nvPicPr>
      <xdr:blipFill>
        <a:blip xmlns:r="http://schemas.openxmlformats.org/officeDocument/2006/relationships" r:embed="rId2"/>
        <a:stretch>
          <a:fillRect/>
        </a:stretch>
      </xdr:blipFill>
      <xdr:spPr>
        <a:xfrm>
          <a:off x="733425" y="2466975"/>
          <a:ext cx="11671218"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EFCF33C-D42F-43CE-BBB1-9955DC4D01B2}"/>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9B080659-C496-4E60-B22D-8FDC101FE2CE}"/>
            </a:ext>
          </a:extLst>
        </xdr:cNvPr>
        <xdr:cNvPicPr>
          <a:picLocks/>
        </xdr:cNvPicPr>
      </xdr:nvPicPr>
      <xdr:blipFill>
        <a:blip xmlns:r="http://schemas.openxmlformats.org/officeDocument/2006/relationships" r:embed="rId2"/>
        <a:stretch>
          <a:fillRect/>
        </a:stretch>
      </xdr:blipFill>
      <xdr:spPr>
        <a:xfrm>
          <a:off x="733425" y="8524875"/>
          <a:ext cx="11671218" cy="44895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D766D24-491F-48EB-AC6E-228B5376D1FF}"/>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BFE60C01-9BA7-423E-8BB2-E58A37BAFEBC}"/>
            </a:ext>
          </a:extLst>
        </xdr:cNvPr>
        <xdr:cNvPicPr>
          <a:picLocks/>
        </xdr:cNvPicPr>
      </xdr:nvPicPr>
      <xdr:blipFill>
        <a:blip xmlns:r="http://schemas.openxmlformats.org/officeDocument/2006/relationships" r:embed="rId2"/>
        <a:stretch>
          <a:fillRect/>
        </a:stretch>
      </xdr:blipFill>
      <xdr:spPr>
        <a:xfrm>
          <a:off x="733425" y="14582775"/>
          <a:ext cx="11671218" cy="44895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250FC9E-8642-442C-810F-776248B5FA58}"/>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704412D9-90B4-4FA7-B426-483DB945799D}"/>
            </a:ext>
          </a:extLst>
        </xdr:cNvPr>
        <xdr:cNvPicPr>
          <a:picLocks/>
        </xdr:cNvPicPr>
      </xdr:nvPicPr>
      <xdr:blipFill>
        <a:blip xmlns:r="http://schemas.openxmlformats.org/officeDocument/2006/relationships" r:embed="rId2"/>
        <a:stretch>
          <a:fillRect/>
        </a:stretch>
      </xdr:blipFill>
      <xdr:spPr>
        <a:xfrm>
          <a:off x="733425" y="20640675"/>
          <a:ext cx="11671218" cy="44895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D13E85A-2BC8-4E74-BD1C-83B9E8BD445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44185A7-1BCE-4FF7-83B2-7CBEDBDE8609}"/>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50321FF-F93D-4AEB-885F-2A6874FBE717}"/>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C5C57BB-052F-43EE-9BC3-39042015D2E8}"/>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42CAC3E-FEC1-4284-BD99-2DA4E38AFA2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33D290C-4661-4BCA-9503-B87B6CC5346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6C38784-1073-4B6B-9BAF-D83821D4A2AF}"/>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B23294C-8E6D-4E2B-ACEC-E8EC46A54DF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C7C34DF-AC8B-43B5-903A-3BDB122B28E7}"/>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08A3FCA-89BD-42CA-A833-89D79EF53D9B}"/>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7A93D6C-84C1-4FC9-8209-AD0B456CB67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422D29F-AD29-4CEF-8E63-1947CE228CF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D510940-AE2E-43D6-88B4-1583F844398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529388E-7D5D-4712-BF04-1BDA4AD3868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E5AD635-7384-4294-9821-FE22099CBAE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20A87B2-4999-4B0A-9E1F-FE4B71EDFB30}"/>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CF0260B-39EC-4FCB-A306-D891D0B7EB77}"/>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E36142A-D76C-4256-9D63-53A8FC6FAF69}"/>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8075350-5484-4091-A32B-9B08C03D474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C4B5BE3-CEA6-4A9F-BBC1-A678B93F514B}"/>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ABFA76A-5B46-4D31-8897-A5FB5EBB68D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928C7DC-B401-4000-83B1-B8952AE1F4ED}"/>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549434A-A41E-401D-8CFE-A2D15DF1532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6209AE4-6A50-467B-AE4D-501CF825FECD}"/>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F84A007-1BA5-4F19-AA4D-23FACA48503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FA35837-DFE8-4171-A04B-03587C4CEBD6}"/>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0570A66-5EDA-48EE-A3D1-9EA72D86B5B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569EF31-0669-40C7-B8BF-A6C78297FC9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A0EDABA-E406-439E-B060-7884C9906AF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E24E347-7B1A-41FC-B5CB-FDA196860DAE}"/>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9D98488-F59F-4077-9BE1-4964075041B9}"/>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1D57283-2CC2-45D7-A98A-7B12673BCDC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EBC5369-826F-4703-AA44-4C2F599BCE59}"/>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66FEC8A-FC1F-4E18-9D45-7928A1AE420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BC01543-0B1D-4D56-99E5-0951ED80D3D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03F3452-DEE5-479A-AC98-317B036D56A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55096D5-B04D-42FA-AD99-6B2FC1EF8341}"/>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2F71761-7D3D-46CA-955E-E7148485B38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FCE7CF3-61D2-4A44-8654-855162358938}"/>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DDA06E0-E9C5-4D72-90D6-A7A92822626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DDE6691-FA1A-4C4D-A2A3-85D9DE31B3F2}"/>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37CCB48-542A-4CC2-A3F6-D2E39E9E8F0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C2D0AB6-5A37-43BA-823B-BAE51CD4CDB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AB1AE75-3CB8-4BB4-B143-2E901486305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1ACFE22-E5D8-4042-9D0A-5E1A2B53D24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C91258D-E973-4D12-9DBE-A38355BBA5A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D77A43D-1AE4-44BE-92A3-800522B0664F}"/>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A625436-3922-48AF-8EDB-A709BD6E287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0B4E16D-726A-401D-AC2D-85BF72B8C40B}"/>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04CAE1F-996E-43CF-944F-6B691CDBDC33}"/>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35EFA2E-D05B-458E-87ED-C02111054FC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D2CFC65-DD05-4F85-9DC2-4B87FC122487}"/>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C6EAFBF-AC06-4D57-873D-C8AD9B65879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4" name="図 3">
          <a:extLst>
            <a:ext uri="{FF2B5EF4-FFF2-40B4-BE49-F238E27FC236}">
              <a16:creationId xmlns:a16="http://schemas.microsoft.com/office/drawing/2014/main" id="{CEE4E043-C00C-4406-A101-898D37B8BA14}"/>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6" name="図 5">
          <a:extLst>
            <a:ext uri="{FF2B5EF4-FFF2-40B4-BE49-F238E27FC236}">
              <a16:creationId xmlns:a16="http://schemas.microsoft.com/office/drawing/2014/main" id="{9D7C8F22-5C4B-49E0-B429-8DD567F6844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7" name="図 6">
          <a:extLst>
            <a:ext uri="{FF2B5EF4-FFF2-40B4-BE49-F238E27FC236}">
              <a16:creationId xmlns:a16="http://schemas.microsoft.com/office/drawing/2014/main" id="{3EEE1190-19BA-41E6-B4C5-ACCD53455D47}"/>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A1F7A4F-7EE7-457E-98DD-992CE47E465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3BA6219-BB45-41A4-B89C-93896C03A13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B67AD24-0A88-4A99-A9AE-B219484F697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B6BDDF3-DCA0-413F-A9AF-3953A88C3D2F}"/>
            </a:ext>
          </a:extLst>
        </xdr:cNvPr>
        <xdr:cNvPicPr>
          <a:picLocks/>
        </xdr:cNvPicPr>
      </xdr:nvPicPr>
      <xdr:blipFill>
        <a:blip xmlns:r="http://schemas.openxmlformats.org/officeDocument/2006/relationships" r:embed="rId4"/>
        <a:stretch>
          <a:fillRect/>
        </a:stretch>
      </xdr:blipFill>
      <xdr:spPr>
        <a:xfrm>
          <a:off x="10460718" y="4826113"/>
          <a:ext cx="3348265" cy="250983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70B122F3-ECED-45B2-B9DE-E880F2525A6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4" name="図 3">
          <a:extLst>
            <a:ext uri="{FF2B5EF4-FFF2-40B4-BE49-F238E27FC236}">
              <a16:creationId xmlns:a16="http://schemas.microsoft.com/office/drawing/2014/main" id="{88DC2AF9-483A-4926-B15F-5E31C0F3928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5" name="図 4">
          <a:extLst>
            <a:ext uri="{FF2B5EF4-FFF2-40B4-BE49-F238E27FC236}">
              <a16:creationId xmlns:a16="http://schemas.microsoft.com/office/drawing/2014/main" id="{5E751953-A51F-4DF6-B9D5-D4558BB6C56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6" name="図 5">
          <a:extLst>
            <a:ext uri="{FF2B5EF4-FFF2-40B4-BE49-F238E27FC236}">
              <a16:creationId xmlns:a16="http://schemas.microsoft.com/office/drawing/2014/main" id="{2FAF6ED1-D2FD-4C0D-A7A5-6E67EF57C68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D4963B09-8837-4001-830A-82FC84AC2AD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45BF0AFE-B455-4E58-999B-2875EBF038F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4D1BE986-E6DC-421E-84FF-E8B91400E7A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10F2CB91-EB03-4EB2-BC5E-615D4A1D9EF5}"/>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40E5D5A-5DA0-424A-AB2E-515A11F549D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E5EB060-CB8E-4EA7-A632-70D198FF1E6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6489D6A-196C-40D8-9DD4-967092F73FCA}"/>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E3FC843-67A6-48DC-BEBF-03D93306886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096AF03-A661-439A-BC7E-9094254A0FD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694071E-52CF-4B8E-857C-38A8B76418E9}"/>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0C61E80-8464-464C-8B51-5B604D90A8FF}"/>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B438F3D-A227-4EFC-8B34-03E46CCCF03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6C38EC7-FF22-4865-AC76-E15C7D723F31}"/>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9167745-7B35-47CD-BE7D-1BAE1142172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DDCF869-4905-4C84-832B-019BF9DD0720}"/>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1088488-18E2-40CD-9A9A-E58E006A5288}"/>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486890D6-D270-46B4-AAA5-41EF8B36C50D}"/>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FB7FDB47-6430-459E-BA59-A6E05CF84C72}"/>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944D435F-C1AF-4E8B-8451-E520CF59922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235F5A1B-14CC-410C-9A67-D461701A58DB}"/>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490320C6-A2A6-41DE-9B2D-89AD14D90DA1}"/>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21A511BC-27DA-41D4-A8B1-69123892B3B2}"/>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D88182EE-154C-4E5C-BAA8-4B715294B38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F0BFB68-9D72-487C-8C32-4E93AA01F7E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1203C27A-3B1A-40CE-A39C-9E25DDF25BB1}"/>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BC7DF0BB-DE9C-4F8B-B4BC-6F619669EC62}"/>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4E1414FB-5569-41B4-9B28-445452EC154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36F9DA9-97DB-4E06-8FC1-6BA00E5DA8D0}"/>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927F2902-FDF4-4CE5-B88C-23365AC643CB}"/>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52A6BAAA-5064-4B2D-B146-766A67B30E8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0F711143-52B1-4B66-BCBC-7A37C5EBF82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oneCellAnchor>
    <xdr:from>
      <xdr:col>17</xdr:col>
      <xdr:colOff>68263</xdr:colOff>
      <xdr:row>15</xdr:row>
      <xdr:rowOff>38100</xdr:rowOff>
    </xdr:from>
    <xdr:ext cx="3348265" cy="2509838"/>
    <xdr:pic>
      <xdr:nvPicPr>
        <xdr:cNvPr id="9" name="図 8">
          <a:extLst>
            <a:ext uri="{FF2B5EF4-FFF2-40B4-BE49-F238E27FC236}">
              <a16:creationId xmlns:a16="http://schemas.microsoft.com/office/drawing/2014/main" id="{EBB71AE5-C502-4523-B9A6-DD054FDA1C0F}"/>
            </a:ext>
          </a:extLst>
        </xdr:cNvPr>
        <xdr:cNvPicPr>
          <a:picLocks/>
        </xdr:cNvPicPr>
      </xdr:nvPicPr>
      <xdr:blipFill>
        <a:blip xmlns:r="http://schemas.openxmlformats.org/officeDocument/2006/relationships" r:embed="rId4"/>
        <a:stretch>
          <a:fillRect/>
        </a:stretch>
      </xdr:blipFill>
      <xdr:spPr>
        <a:xfrm>
          <a:off x="10431463" y="4838700"/>
          <a:ext cx="3348265" cy="2509838"/>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BC3526E4-DD3A-496D-8865-6CEFF5F828BB}"/>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8008E8D3-1FDD-4BF6-9D55-7B4CE7FF79E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4018BED7-B928-46F8-8889-81786FCC161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4F16A129-410F-47F1-806B-F909AF64A23B}"/>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8E897E2-52E9-4AD8-B45F-1575B02841B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EB94043-7EE5-4F1E-8E7D-F4F609E64D4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DF5CEB6-72B0-4344-BA69-E953E7453D27}"/>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7F8F784-8D58-42D1-B1FB-94CF913C4E9A}"/>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D777893-604E-4858-85E7-167E2620FB5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E4CE6A0-E072-41EF-B0FC-09A58216DEF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4E9F25D-F058-423E-B80A-50A30FAB854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9418CE6-F0FE-4B70-8935-82C602B51D8A}"/>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2AA6319-3258-432F-A3CA-95EF1201AA0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B256987-2D56-4963-8B76-9AFE90D4360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80414F8-9D84-4573-A0AE-64378CA6ABB8}"/>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BB63DC4-C794-45F7-9B94-2960BF8EB0F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B9A08BA-BB93-44A7-ACA1-D766DE3C4C1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EAD0389-FB3F-43D3-8DA1-44F062BABD5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B055C4A-D9F1-4F8C-99C9-BC166D41C6D8}"/>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0F7BF3E-84BE-4831-86FF-465DE7DBA0D2}"/>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F8CD4F5-9878-4AEE-9E11-CC7C30E63FC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5739983-C92B-4FE3-B89A-2599F38AD18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5C4BE5F-2A87-4511-8CB5-4FA20B0CC14A}"/>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FFE5169-101D-440C-8D16-B22F89C861D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1755A60-2C2E-43D0-B0CA-D149AF3F99C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7F81C59-AEAE-465E-8135-46CCA7E7BF4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47697CE-406B-4CE3-9C27-D3539AB7DC57}"/>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4D73BAE-19D7-471A-B753-13EAB836E58D}"/>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A9DA6FB-03ED-4C52-A14C-A1508FBC596A}"/>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F4E8AB9-E98F-4B7D-8432-A6D4AD0C1112}"/>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0699919-CE3B-42BD-BB49-7649B5DA87EA}"/>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6BB989B-2B98-49CB-9A6C-26DA8AA40FF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529AC02-BADC-4016-A82A-224E0437CE17}"/>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992D83F-3AC5-44A8-AF68-B4F9E08A0479}"/>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FD804AD-3C84-428D-8313-F9D55CD1DC0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357626A-1D26-42C2-9B31-0CA1432EA3B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2D406DC-3B70-4D5F-A2CB-B7E427993F61}"/>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38F40D4-BCD8-4AF4-80CD-84525A89F09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D70703C-9FFF-4071-BC69-C9F098F97C3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C1DFF42-EB61-4DA6-8D61-7EAB2233D26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F8EAD9D-13C6-46D0-8043-84F162330FC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865E8ED-3E93-47E3-9CBF-DD905AE1E4E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4D1C0E2-60A6-4709-9B6C-19FFEB595FB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A72E471-6D32-45A7-979E-F0879029C12A}"/>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1DA0653-E11B-47F8-A4D6-DF8055ECE5DB}"/>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D4491F5-9EC3-495B-841E-FA97B550729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54E14CA-F0EE-474E-B915-4111E899E446}"/>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C448B63-C27B-4721-A443-E8CDBD1536C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3B0E78F-F7F1-4B87-9398-77B3329C10C1}"/>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0C2CBB0-E738-4EA8-9104-C76650C7D57D}"/>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33DA0F9-C0C5-416B-BE41-BF52731F8B8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B865105-CFB2-4F57-822D-73FAB80D9D8A}"/>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DD27136-6928-4D5E-A1F0-026E051DAD6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2666CD1-6369-4A4A-A154-5D847C6D8507}"/>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98FE08E-5613-4E99-8CC7-28C3762A60F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6D52073-4A01-4D2F-8FB0-4E096923EEE5}"/>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0F68CBE-3273-4AD6-AB97-84370AB36DD7}"/>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200DD5C-E9FB-481E-9B8E-6A1043D333E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CBC6A1A-5DDD-4EE3-BC8A-39B45D558AC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E91FC38-880A-4FB2-8D7A-9825DE805345}"/>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D1F9088-548B-401B-94CF-17BD9A83B909}"/>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D78EB7E-9857-414F-8AD6-5C28ACEAD65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3B1580A-AE9C-4D2D-974E-0343E856CBA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F459E53-9C3D-49AE-98D1-F771597ACAB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E6AB3AD-EEA9-4704-B69B-71D3C99B910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AAF0ADE-B673-455A-90FE-5744EB617E23}"/>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87B0EF5-6DEC-4C19-B827-010A67FFB49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5C7F71BC-741A-4052-8069-D49303061007}"/>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678FFC41-B9F5-49CE-AF93-9EF517CE6F04}"/>
            </a:ext>
          </a:extLst>
        </xdr:cNvPr>
        <xdr:cNvPicPr>
          <a:picLocks/>
        </xdr:cNvPicPr>
      </xdr:nvPicPr>
      <xdr:blipFill>
        <a:blip xmlns:r="http://schemas.openxmlformats.org/officeDocument/2006/relationships" r:embed="rId1"/>
        <a:stretch>
          <a:fillRect/>
        </a:stretch>
      </xdr:blipFill>
      <xdr:spPr>
        <a:xfrm>
          <a:off x="466725" y="7496175"/>
          <a:ext cx="10222535" cy="464986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6C10B555-22F3-44D3-A88F-7376EF0E5CD9}"/>
            </a:ext>
          </a:extLst>
        </xdr:cNvPr>
        <xdr:cNvPicPr>
          <a:picLocks/>
        </xdr:cNvPicPr>
      </xdr:nvPicPr>
      <xdr:blipFill>
        <a:blip xmlns:r="http://schemas.openxmlformats.org/officeDocument/2006/relationships" r:embed="rId1"/>
        <a:stretch>
          <a:fillRect/>
        </a:stretch>
      </xdr:blipFill>
      <xdr:spPr>
        <a:xfrm>
          <a:off x="466725" y="13496925"/>
          <a:ext cx="10222535" cy="4649861"/>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9616B2DD-A582-4C75-AEA7-0D460DA4596C}"/>
            </a:ext>
          </a:extLst>
        </xdr:cNvPr>
        <xdr:cNvPicPr>
          <a:picLocks/>
        </xdr:cNvPicPr>
      </xdr:nvPicPr>
      <xdr:blipFill>
        <a:blip xmlns:r="http://schemas.openxmlformats.org/officeDocument/2006/relationships" r:embed="rId1"/>
        <a:stretch>
          <a:fillRect/>
        </a:stretch>
      </xdr:blipFill>
      <xdr:spPr>
        <a:xfrm>
          <a:off x="466725" y="19497675"/>
          <a:ext cx="10222535" cy="4649861"/>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8332F4EE-BACD-4739-AC5F-0330D2F4B44C}"/>
            </a:ext>
          </a:extLst>
        </xdr:cNvPr>
        <xdr:cNvPicPr>
          <a:picLocks/>
        </xdr:cNvPicPr>
      </xdr:nvPicPr>
      <xdr:blipFill>
        <a:blip xmlns:r="http://schemas.openxmlformats.org/officeDocument/2006/relationships" r:embed="rId1"/>
        <a:stretch>
          <a:fillRect/>
        </a:stretch>
      </xdr:blipFill>
      <xdr:spPr>
        <a:xfrm>
          <a:off x="466725" y="25498425"/>
          <a:ext cx="10222535" cy="4649861"/>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3B24E8D3-2BB5-4D21-9EE2-0B234C6199DF}"/>
            </a:ext>
          </a:extLst>
        </xdr:cNvPr>
        <xdr:cNvPicPr>
          <a:picLocks/>
        </xdr:cNvPicPr>
      </xdr:nvPicPr>
      <xdr:blipFill>
        <a:blip xmlns:r="http://schemas.openxmlformats.org/officeDocument/2006/relationships" r:embed="rId1"/>
        <a:stretch>
          <a:fillRect/>
        </a:stretch>
      </xdr:blipFill>
      <xdr:spPr>
        <a:xfrm>
          <a:off x="466725" y="1162050"/>
          <a:ext cx="10222535" cy="4649861"/>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7B46C6D6-AEFA-445E-AB43-8226F6766DE7}"/>
            </a:ext>
          </a:extLst>
        </xdr:cNvPr>
        <xdr:cNvPicPr>
          <a:picLocks/>
        </xdr:cNvPicPr>
      </xdr:nvPicPr>
      <xdr:blipFill>
        <a:blip xmlns:r="http://schemas.openxmlformats.org/officeDocument/2006/relationships" r:embed="rId1"/>
        <a:stretch>
          <a:fillRect/>
        </a:stretch>
      </xdr:blipFill>
      <xdr:spPr>
        <a:xfrm>
          <a:off x="466725" y="7258050"/>
          <a:ext cx="10222535" cy="464986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08894F60-9E90-4A30-B3B3-B6A79B010891}"/>
            </a:ext>
          </a:extLst>
        </xdr:cNvPr>
        <xdr:cNvPicPr>
          <a:picLocks/>
        </xdr:cNvPicPr>
      </xdr:nvPicPr>
      <xdr:blipFill>
        <a:blip xmlns:r="http://schemas.openxmlformats.org/officeDocument/2006/relationships" r:embed="rId1"/>
        <a:stretch>
          <a:fillRect/>
        </a:stretch>
      </xdr:blipFill>
      <xdr:spPr>
        <a:xfrm>
          <a:off x="466725" y="13354050"/>
          <a:ext cx="10222535" cy="4649861"/>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9515D4F-9E53-4ABD-9E51-8B9EA3ADE332}"/>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8B59127-7184-4BA8-94C6-297E84F2B3F1}"/>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A81B126-49B0-4F71-961A-8BDFBA3BE1C7}"/>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3D97593-9DD8-43C8-B63E-D8EF194CE261}"/>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5199392-316D-4D81-9E21-3ADC61B8C277}"/>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7BA1B46-79BF-49BC-9B2A-44C33E2F59F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3" name="図 2">
          <a:extLst>
            <a:ext uri="{FF2B5EF4-FFF2-40B4-BE49-F238E27FC236}">
              <a16:creationId xmlns:a16="http://schemas.microsoft.com/office/drawing/2014/main" id="{722CC6D3-7AF8-4117-9D0B-2AFA6730383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CCDB6F0-3B5D-4FAB-93C2-58B538F90819}"/>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97E7071-2F5A-4509-AA25-FDDD57422B09}"/>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B27D6E3-5E72-42E0-B1EB-651F175A89D8}"/>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8E4CDAB-5B76-4799-9108-35974CF77ECE}"/>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2C8A391-4F07-4FF7-8CFC-3E1CAE1D012E}"/>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C401B71-73F2-4621-A8D9-572FBFCD130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1BEE7EF-2E5D-450B-9FAA-523DBC425C4A}"/>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DE48CFB-3E35-4EEA-A79B-A8B69A2B60BC}"/>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3AE26A6-036D-4D58-A084-E7B3FC1017E6}"/>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4CE58F0-D834-446D-A576-CA8281D663F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A151961-F68B-4C57-9A63-F5597EA987AC}"/>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46B953CA-5CB7-47BD-92DD-D18A9735D7D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453EC7E-9B65-4E56-89EE-26EE3598A56A}"/>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73EA9FD-30D3-4650-A90B-D86FF2ED0AE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4DEDA8E5-5BC2-422B-BBEC-8F33B77B0E3F}"/>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C2DDF7A-BF63-4EDC-A193-4259695DD619}"/>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1D3B21F-587A-4EA5-AE56-23945A877A94}"/>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445FA3B6-FC02-494F-83AF-21D93B1377B6}"/>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D599D2B-3514-4930-935D-A245233FABA0}"/>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EBA05602-AAAE-4198-A723-451EF80B1C5F}"/>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DFDD864E-781B-4E07-A452-6FBCF4C312AB}"/>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89950A9-A938-48A0-A6A5-86BBC26C5406}"/>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EF7EC4B-EC36-47C2-AFB5-5E189C013615}"/>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B457695-EA40-47C1-9499-CE4AF30D863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804" dataDxfId="802" headerRowBorderDxfId="803" tableBorderDxfId="801">
  <autoFilter ref="B15:B47" xr:uid="{00000000-0009-0000-0100-000001000000}"/>
  <tableColumns count="1">
    <tableColumn id="1" xr3:uid="{00000000-0010-0000-0000-000001000000}" name="対象箇所" dataDxfId="80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799" dataDxfId="797" headerRowBorderDxfId="798" tableBorderDxfId="796">
  <autoFilter ref="C15:J47" xr:uid="{00000000-0009-0000-0100-000002000000}"/>
  <tableColumns count="8">
    <tableColumn id="9" xr3:uid="{00000000-0010-0000-0100-000009000000}" name="部位区分" totalsRowLabel="集計" dataDxfId="795" totalsRowDxfId="794"/>
    <tableColumn id="2" xr3:uid="{00000000-0010-0000-0100-000002000000}" name="変状区分" dataDxfId="793" totalsRowDxfId="792"/>
    <tableColumn id="7" xr3:uid="{00000000-0010-0000-0100-000007000000}" name="変状種類" dataDxfId="791" totalsRowDxfId="790"/>
    <tableColumn id="4" xr3:uid="{00000000-0010-0000-0100-000004000000}" name="対策区分" dataDxfId="789" totalsRowDxfId="788"/>
    <tableColumn id="5" xr3:uid="{00000000-0010-0000-0100-000005000000}" name="健全性" dataDxfId="787" totalsRowDxfId="786"/>
    <tableColumn id="12" xr3:uid="{00000000-0010-0000-0100-00000C000000}" name="調査の要否" dataDxfId="785" totalsRowDxfId="784"/>
    <tableColumn id="10" xr3:uid="{00000000-0010-0000-0100-00000A000000}" name="措置の要否" dataDxfId="783" totalsRowDxfId="782"/>
    <tableColumn id="11" xr3:uid="{00000000-0010-0000-0100-00000B000000}" name="実施有無" totalsRowFunction="count" dataDxfId="781" totalsRowDxfId="78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778" headerRowBorderDxfId="779" tableBorderDxfId="777">
  <autoFilter ref="B51:B83" xr:uid="{00000000-0009-0000-0100-00000B000000}"/>
  <tableColumns count="1">
    <tableColumn id="1" xr3:uid="{00000000-0010-0000-0200-000001000000}" name="施設の内訳" dataDxfId="77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774" headerRowBorderDxfId="775" tableBorderDxfId="773">
  <autoFilter ref="C51:C83" xr:uid="{00000000-0009-0000-0100-00000C000000}"/>
  <tableColumns count="1">
    <tableColumn id="1" xr3:uid="{00000000-0010-0000-0300-000001000000}" name="対象箇所" dataDxfId="77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771" dataDxfId="769" headerRowBorderDxfId="770" tableBorderDxfId="768">
  <autoFilter ref="D51:D83" xr:uid="{00000000-0009-0000-0100-00000D000000}"/>
  <tableColumns count="1">
    <tableColumn id="1" xr3:uid="{00000000-0010-0000-0400-000001000000}" name="部位区分" dataDxfId="76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766" dataDxfId="764" headerRowBorderDxfId="765" tableBorderDxfId="763">
  <autoFilter ref="E51:G83" xr:uid="{00000000-0009-0000-0100-00000E000000}"/>
  <tableColumns count="3">
    <tableColumn id="1" xr3:uid="{00000000-0010-0000-0500-000001000000}" name="異常の種類" dataDxfId="762"/>
    <tableColumn id="2" xr3:uid="{00000000-0010-0000-0500-000002000000}" name="異常判定区分 " dataDxfId="761"/>
    <tableColumn id="3" xr3:uid="{00000000-0010-0000-0500-000003000000}" name="実施有無" dataDxfId="76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759" dataDxfId="757" headerRowBorderDxfId="758" tableBorderDxfId="756">
  <autoFilter ref="B5:B12" xr:uid="{00000000-0009-0000-0100-000003000000}"/>
  <tableColumns count="1">
    <tableColumn id="1" xr3:uid="{00000000-0010-0000-0800-000001000000}" name="トンネルの分類" dataDxfId="75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754" dataDxfId="752" headerRowBorderDxfId="753" tableBorderDxfId="751">
  <autoFilter ref="C5:F12" xr:uid="{00000000-000C-0000-FFFF-FFFF09000000}"/>
  <tableColumns count="4">
    <tableColumn id="1" xr3:uid="{00000000-0010-0000-0900-000001000000}" name="トンネル工法" dataDxfId="750"/>
    <tableColumn id="4" xr3:uid="{F8DDB5BD-A7DE-4BB8-BD9F-E5AF467E6653}" name="自専道or一般道" dataDxfId="749"/>
    <tableColumn id="2" xr3:uid="{00000000-0010-0000-0900-000002000000}" name="緊急輸送路" dataDxfId="748"/>
    <tableColumn id="3" xr3:uid="{00000000-0010-0000-0900-000003000000}" name="代替路" dataDxfId="74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89.xml"/><Relationship Id="rId1" Type="http://schemas.openxmlformats.org/officeDocument/2006/relationships/printerSettings" Target="../printerSettings/printerSettings97.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E5" sqref="E5:G5"/>
    </sheetView>
  </sheetViews>
  <sheetFormatPr defaultRowHeight="13.5" x14ac:dyDescent="0.15"/>
  <cols>
    <col min="1" max="2" width="8.875" customWidth="1"/>
    <col min="3" max="3" width="9" customWidth="1"/>
    <col min="4" max="4" width="8.875" customWidth="1"/>
  </cols>
  <sheetData>
    <row r="1" spans="1:14" x14ac:dyDescent="0.15">
      <c r="A1" s="406" t="s">
        <v>0</v>
      </c>
      <c r="B1" s="406"/>
      <c r="C1" s="406"/>
      <c r="D1" s="406"/>
      <c r="E1" s="406"/>
      <c r="F1" s="406"/>
      <c r="G1" s="406"/>
      <c r="H1" s="406"/>
      <c r="I1" s="406"/>
      <c r="J1" s="406"/>
      <c r="K1" s="406"/>
      <c r="L1" s="406"/>
      <c r="M1" s="406"/>
      <c r="N1" s="406"/>
    </row>
    <row r="2" spans="1:14" x14ac:dyDescent="0.15">
      <c r="A2" s="406"/>
      <c r="B2" s="406"/>
      <c r="C2" s="406"/>
      <c r="D2" s="406"/>
      <c r="E2" s="406"/>
      <c r="F2" s="406"/>
      <c r="G2" s="406"/>
      <c r="H2" s="406"/>
      <c r="I2" s="406"/>
      <c r="J2" s="406"/>
      <c r="K2" s="406"/>
      <c r="L2" s="406"/>
      <c r="M2" s="406"/>
      <c r="N2" s="406"/>
    </row>
    <row r="3" spans="1:14" x14ac:dyDescent="0.15">
      <c r="A3" s="407" t="s">
        <v>1</v>
      </c>
      <c r="B3" s="407"/>
      <c r="C3" s="407"/>
      <c r="D3" s="407"/>
      <c r="E3" s="407"/>
      <c r="F3" s="407"/>
      <c r="G3" s="407"/>
      <c r="H3" s="408" t="s">
        <v>2</v>
      </c>
      <c r="I3" s="408"/>
      <c r="J3" s="408"/>
      <c r="K3" s="408"/>
      <c r="L3" s="408"/>
      <c r="M3" s="408"/>
      <c r="N3" s="408"/>
    </row>
    <row r="4" spans="1:14" x14ac:dyDescent="0.15">
      <c r="H4" t="s">
        <v>3</v>
      </c>
    </row>
    <row r="5" spans="1:14" x14ac:dyDescent="0.15">
      <c r="H5" s="405" t="s">
        <v>4</v>
      </c>
      <c r="I5" s="405"/>
      <c r="J5" s="405"/>
      <c r="K5" s="405"/>
      <c r="L5" s="405"/>
      <c r="M5" s="405"/>
      <c r="N5" s="405"/>
    </row>
    <row r="6" spans="1:14" x14ac:dyDescent="0.15">
      <c r="H6" s="405"/>
      <c r="I6" s="405"/>
      <c r="J6" s="405"/>
      <c r="K6" s="405"/>
      <c r="L6" s="405"/>
      <c r="M6" s="405"/>
      <c r="N6" s="405"/>
    </row>
    <row r="7" spans="1:14" x14ac:dyDescent="0.15">
      <c r="H7" s="405"/>
      <c r="I7" s="405"/>
      <c r="J7" s="405"/>
      <c r="K7" s="405"/>
      <c r="L7" s="405"/>
      <c r="M7" s="405"/>
      <c r="N7" s="405"/>
    </row>
    <row r="8" spans="1:14" x14ac:dyDescent="0.15">
      <c r="H8" s="405"/>
      <c r="I8" s="405"/>
      <c r="J8" s="405"/>
      <c r="K8" s="405"/>
      <c r="L8" s="405"/>
      <c r="M8" s="405"/>
      <c r="N8" s="405"/>
    </row>
    <row r="9" spans="1:14" x14ac:dyDescent="0.15">
      <c r="H9" t="s">
        <v>5</v>
      </c>
    </row>
    <row r="10" spans="1:14" x14ac:dyDescent="0.15">
      <c r="H10" s="404" t="s">
        <v>6</v>
      </c>
      <c r="I10" s="404"/>
      <c r="J10" s="404"/>
      <c r="K10" s="404"/>
      <c r="L10" s="404"/>
      <c r="M10" s="404"/>
      <c r="N10" s="404"/>
    </row>
    <row r="11" spans="1:14" x14ac:dyDescent="0.15">
      <c r="H11" s="404"/>
      <c r="I11" s="404"/>
      <c r="J11" s="404"/>
      <c r="K11" s="404"/>
      <c r="L11" s="404"/>
      <c r="M11" s="404"/>
      <c r="N11" s="404"/>
    </row>
    <row r="12" spans="1:14" x14ac:dyDescent="0.15">
      <c r="H12" t="s">
        <v>7</v>
      </c>
    </row>
    <row r="13" spans="1:14" ht="13.5" customHeight="1" x14ac:dyDescent="0.15">
      <c r="H13" s="404" t="s">
        <v>8</v>
      </c>
      <c r="I13" s="404"/>
      <c r="J13" s="404"/>
      <c r="K13" s="404"/>
      <c r="L13" s="404"/>
      <c r="M13" s="404"/>
      <c r="N13" s="404"/>
    </row>
    <row r="14" spans="1:14" ht="13.5" customHeight="1" x14ac:dyDescent="0.15">
      <c r="H14" s="404"/>
      <c r="I14" s="404"/>
      <c r="J14" s="404"/>
      <c r="K14" s="404"/>
      <c r="L14" s="404"/>
      <c r="M14" s="404"/>
      <c r="N14" s="404"/>
    </row>
    <row r="15" spans="1:14" ht="13.5" customHeight="1" x14ac:dyDescent="0.15">
      <c r="H15" s="404"/>
      <c r="I15" s="404"/>
      <c r="J15" s="404"/>
      <c r="K15" s="404"/>
      <c r="L15" s="404"/>
      <c r="M15" s="404"/>
      <c r="N15" s="404"/>
    </row>
    <row r="16" spans="1:14" x14ac:dyDescent="0.15">
      <c r="H16" t="s">
        <v>9</v>
      </c>
    </row>
    <row r="17" spans="8:14" x14ac:dyDescent="0.15">
      <c r="H17" s="404" t="s">
        <v>10</v>
      </c>
      <c r="I17" s="404"/>
      <c r="J17" s="404"/>
      <c r="K17" s="404"/>
      <c r="L17" s="404"/>
      <c r="M17" s="404"/>
      <c r="N17" s="404"/>
    </row>
    <row r="18" spans="8:14" x14ac:dyDescent="0.15">
      <c r="H18" s="404"/>
      <c r="I18" s="404"/>
      <c r="J18" s="404"/>
      <c r="K18" s="404"/>
      <c r="L18" s="404"/>
      <c r="M18" s="404"/>
      <c r="N18" s="404"/>
    </row>
    <row r="19" spans="8:14" x14ac:dyDescent="0.15">
      <c r="H19" t="s">
        <v>11</v>
      </c>
    </row>
    <row r="20" spans="8:14" x14ac:dyDescent="0.15">
      <c r="H20" s="404" t="s">
        <v>12</v>
      </c>
      <c r="I20" s="404"/>
      <c r="J20" s="404"/>
      <c r="K20" s="404"/>
      <c r="L20" s="404"/>
      <c r="M20" s="404"/>
      <c r="N20" s="404"/>
    </row>
    <row r="21" spans="8:14" x14ac:dyDescent="0.15">
      <c r="H21" s="404"/>
      <c r="I21" s="404"/>
      <c r="J21" s="404"/>
      <c r="K21" s="404"/>
      <c r="L21" s="404"/>
      <c r="M21" s="404"/>
      <c r="N21" s="404"/>
    </row>
    <row r="22" spans="8:14" x14ac:dyDescent="0.15">
      <c r="H22" t="s">
        <v>13</v>
      </c>
    </row>
    <row r="23" spans="8:14" ht="27" customHeight="1" x14ac:dyDescent="0.15">
      <c r="H23" s="404" t="s">
        <v>14</v>
      </c>
      <c r="I23" s="404"/>
      <c r="J23" s="404"/>
      <c r="K23" s="404"/>
      <c r="L23" s="404"/>
      <c r="M23" s="404"/>
      <c r="N23" s="404"/>
    </row>
    <row r="24" spans="8:14" x14ac:dyDescent="0.15">
      <c r="H24" t="s">
        <v>15</v>
      </c>
    </row>
    <row r="25" spans="8:14" ht="27" customHeight="1" x14ac:dyDescent="0.15">
      <c r="H25" s="404" t="s">
        <v>16</v>
      </c>
      <c r="I25" s="404"/>
      <c r="J25" s="404"/>
      <c r="K25" s="404"/>
      <c r="L25" s="404"/>
      <c r="M25" s="404"/>
      <c r="N25" s="404"/>
    </row>
    <row r="26" spans="8:14" x14ac:dyDescent="0.15">
      <c r="H26" t="s">
        <v>17</v>
      </c>
    </row>
    <row r="27" spans="8:14" ht="13.5" customHeight="1" x14ac:dyDescent="0.15">
      <c r="H27" s="404" t="s">
        <v>18</v>
      </c>
      <c r="I27" s="404"/>
      <c r="J27" s="404"/>
      <c r="K27" s="404"/>
      <c r="L27" s="404"/>
      <c r="M27" s="404"/>
      <c r="N27" s="404"/>
    </row>
    <row r="28" spans="8:14" ht="13.5" customHeight="1" x14ac:dyDescent="0.15">
      <c r="H28" s="404"/>
      <c r="I28" s="404"/>
      <c r="J28" s="404"/>
      <c r="K28" s="404"/>
      <c r="L28" s="404"/>
      <c r="M28" s="404"/>
      <c r="N28" s="404"/>
    </row>
    <row r="29" spans="8:14" ht="13.5" customHeight="1" x14ac:dyDescent="0.15">
      <c r="H29" s="409" t="s">
        <v>19</v>
      </c>
      <c r="I29" s="409"/>
      <c r="J29" s="409"/>
      <c r="K29" s="409"/>
      <c r="L29" s="409"/>
      <c r="M29" s="409"/>
      <c r="N29" s="409"/>
    </row>
    <row r="30" spans="8:14" ht="13.5" customHeight="1" x14ac:dyDescent="0.15">
      <c r="H30" t="s">
        <v>20</v>
      </c>
    </row>
    <row r="31" spans="8:14" ht="13.5" customHeight="1" x14ac:dyDescent="0.15">
      <c r="H31" s="408" t="s">
        <v>21</v>
      </c>
      <c r="I31" s="408"/>
      <c r="J31" s="408"/>
      <c r="K31" s="408"/>
      <c r="L31" s="408"/>
      <c r="M31" s="408"/>
      <c r="N31" s="408"/>
    </row>
    <row r="32" spans="8:14" ht="13.5" customHeight="1" x14ac:dyDescent="0.15">
      <c r="H32" t="s">
        <v>22</v>
      </c>
    </row>
    <row r="33" spans="2:14" x14ac:dyDescent="0.15">
      <c r="H33" s="404" t="s">
        <v>23</v>
      </c>
      <c r="I33" s="404"/>
      <c r="J33" s="404"/>
      <c r="K33" s="404"/>
      <c r="L33" s="404"/>
      <c r="M33" s="404"/>
      <c r="N33" s="404"/>
    </row>
    <row r="34" spans="2:14" x14ac:dyDescent="0.15">
      <c r="H34" s="404"/>
      <c r="I34" s="404"/>
      <c r="J34" s="404"/>
      <c r="K34" s="404"/>
      <c r="L34" s="404"/>
      <c r="M34" s="404"/>
      <c r="N34" s="404"/>
    </row>
    <row r="35" spans="2:14" x14ac:dyDescent="0.15">
      <c r="B35" s="405"/>
      <c r="C35" s="405"/>
      <c r="D35" s="47"/>
      <c r="H35" s="404"/>
      <c r="I35" s="404"/>
      <c r="J35" s="404"/>
      <c r="K35" s="404"/>
      <c r="L35" s="404"/>
      <c r="M35" s="404"/>
      <c r="N35" s="404"/>
    </row>
    <row r="36" spans="2:14" x14ac:dyDescent="0.15">
      <c r="H36" s="404"/>
      <c r="I36" s="404"/>
      <c r="J36" s="404"/>
      <c r="K36" s="404"/>
      <c r="L36" s="404"/>
      <c r="M36" s="404"/>
      <c r="N36" s="404"/>
    </row>
    <row r="37" spans="2:14" x14ac:dyDescent="0.15">
      <c r="H37" s="404"/>
      <c r="I37" s="404"/>
      <c r="J37" s="404"/>
      <c r="K37" s="404"/>
      <c r="L37" s="404"/>
      <c r="M37" s="404"/>
      <c r="N37" s="404"/>
    </row>
    <row r="38" spans="2:14" ht="13.35" customHeight="1" x14ac:dyDescent="0.15">
      <c r="H38" s="410"/>
      <c r="I38" s="410"/>
      <c r="J38" s="410"/>
      <c r="K38" s="410"/>
      <c r="L38" s="410"/>
      <c r="M38" s="410"/>
      <c r="N38" s="410"/>
    </row>
    <row r="39" spans="2:14" x14ac:dyDescent="0.15">
      <c r="H39" s="404"/>
      <c r="I39" s="404"/>
      <c r="J39" s="404"/>
      <c r="K39" s="404"/>
      <c r="L39" s="404"/>
      <c r="M39" s="404"/>
      <c r="N39" s="404"/>
    </row>
    <row r="40" spans="2:14" x14ac:dyDescent="0.15">
      <c r="H40" s="404"/>
      <c r="I40" s="404"/>
      <c r="J40" s="404"/>
      <c r="K40" s="404"/>
      <c r="L40" s="404"/>
      <c r="M40" s="404"/>
      <c r="N40" s="404"/>
    </row>
    <row r="41" spans="2:14" x14ac:dyDescent="0.15">
      <c r="H41" s="404"/>
      <c r="I41" s="404"/>
      <c r="J41" s="404"/>
      <c r="K41" s="404"/>
      <c r="L41" s="404"/>
      <c r="M41" s="404"/>
      <c r="N41" s="404"/>
    </row>
    <row r="42" spans="2:14" x14ac:dyDescent="0.15">
      <c r="H42" s="404"/>
      <c r="I42" s="404"/>
      <c r="J42" s="404"/>
      <c r="K42" s="404"/>
      <c r="L42" s="404"/>
      <c r="M42" s="404"/>
      <c r="N42" s="404"/>
    </row>
    <row r="43" spans="2:14" x14ac:dyDescent="0.15">
      <c r="H43" s="404"/>
      <c r="I43" s="404"/>
      <c r="J43" s="404"/>
      <c r="K43" s="404"/>
      <c r="L43" s="404"/>
      <c r="M43" s="404"/>
      <c r="N43" s="404"/>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3"/>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dimension ref="A1:N39"/>
  <sheetViews>
    <sheetView view="pageBreakPreview" zoomScale="85" zoomScaleNormal="85" zoomScaleSheetLayoutView="85" workbookViewId="0">
      <selection activeCell="E5" sqref="E5:G5"/>
    </sheetView>
  </sheetViews>
  <sheetFormatPr defaultColWidth="8.875" defaultRowHeight="13.5" x14ac:dyDescent="0.15"/>
  <cols>
    <col min="1" max="1" width="8.875" customWidth="1"/>
    <col min="2" max="3" width="9" customWidth="1"/>
    <col min="4" max="4" width="8.875" customWidth="1"/>
  </cols>
  <sheetData>
    <row r="1" spans="1:14" x14ac:dyDescent="0.15">
      <c r="A1" s="411" t="s">
        <v>24</v>
      </c>
      <c r="B1" s="411"/>
      <c r="C1" s="411"/>
      <c r="D1" s="411"/>
      <c r="E1" s="411"/>
      <c r="F1" s="411"/>
      <c r="G1" s="411"/>
      <c r="H1" s="411"/>
      <c r="I1" s="411"/>
      <c r="J1" s="411"/>
      <c r="K1" s="411"/>
      <c r="L1" s="411"/>
      <c r="M1" s="411"/>
      <c r="N1" s="411"/>
    </row>
    <row r="2" spans="1:14" x14ac:dyDescent="0.15">
      <c r="A2" s="411"/>
      <c r="B2" s="411"/>
      <c r="C2" s="411"/>
      <c r="D2" s="411"/>
      <c r="E2" s="411"/>
      <c r="F2" s="411"/>
      <c r="G2" s="411"/>
      <c r="H2" s="411"/>
      <c r="I2" s="411"/>
      <c r="J2" s="411"/>
      <c r="K2" s="411"/>
      <c r="L2" s="411"/>
      <c r="M2" s="411"/>
      <c r="N2" s="411"/>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404" t="s">
        <v>26</v>
      </c>
      <c r="B27" s="404"/>
      <c r="C27" s="404"/>
      <c r="D27" s="404"/>
      <c r="E27" s="404"/>
      <c r="F27" s="404"/>
      <c r="G27" s="404"/>
      <c r="H27" s="404"/>
      <c r="I27" s="404"/>
      <c r="J27" s="404"/>
      <c r="K27" s="404"/>
      <c r="L27" s="404"/>
      <c r="M27" s="404"/>
      <c r="N27" s="404"/>
    </row>
    <row r="28" spans="1:14" x14ac:dyDescent="0.15">
      <c r="A28" t="s">
        <v>396</v>
      </c>
    </row>
    <row r="29" spans="1:14" ht="86.1" customHeight="1" x14ac:dyDescent="0.15">
      <c r="A29" s="404" t="s">
        <v>395</v>
      </c>
      <c r="B29" s="404"/>
      <c r="C29" s="404"/>
      <c r="D29" s="404"/>
      <c r="E29" s="404"/>
      <c r="F29" s="404"/>
      <c r="G29" s="404"/>
      <c r="H29" s="404"/>
      <c r="I29" s="404"/>
      <c r="J29" s="404"/>
      <c r="K29" s="404"/>
      <c r="L29" s="404"/>
      <c r="M29" s="404"/>
      <c r="N29" s="404"/>
    </row>
    <row r="30" spans="1:14" ht="27" customHeight="1" x14ac:dyDescent="0.15">
      <c r="A30" s="404" t="s">
        <v>27</v>
      </c>
      <c r="B30" s="404"/>
      <c r="C30" s="404"/>
      <c r="D30" s="404"/>
      <c r="E30" s="404"/>
      <c r="F30" s="404"/>
      <c r="G30" s="404"/>
      <c r="H30" s="404"/>
      <c r="I30" s="404"/>
      <c r="J30" s="404"/>
      <c r="K30" s="404"/>
      <c r="L30" s="404"/>
      <c r="M30" s="404"/>
      <c r="N30" s="404"/>
    </row>
    <row r="32" spans="1:14" x14ac:dyDescent="0.15">
      <c r="A32" s="297"/>
      <c r="B32" s="297"/>
      <c r="C32" s="297"/>
      <c r="D32" s="297"/>
      <c r="E32" s="297"/>
      <c r="F32" s="297"/>
      <c r="G32" s="297"/>
      <c r="H32" s="297"/>
      <c r="I32" s="297"/>
      <c r="J32" s="297"/>
      <c r="K32" s="297"/>
      <c r="L32" s="297"/>
      <c r="M32" s="297"/>
      <c r="N32" s="297"/>
    </row>
    <row r="33" spans="1:14" x14ac:dyDescent="0.15">
      <c r="A33" s="297"/>
      <c r="B33" s="297"/>
      <c r="C33" s="297"/>
      <c r="D33" s="297"/>
      <c r="E33" s="297"/>
      <c r="F33" s="297"/>
      <c r="G33" s="297"/>
      <c r="H33" s="297"/>
      <c r="I33" s="297"/>
      <c r="J33" s="297"/>
      <c r="K33" s="297"/>
      <c r="L33" s="297"/>
      <c r="M33" s="297"/>
      <c r="N33" s="297"/>
    </row>
    <row r="39" spans="1:14" x14ac:dyDescent="0.15">
      <c r="G39" s="47"/>
    </row>
  </sheetData>
  <mergeCells count="4">
    <mergeCell ref="A1:N2"/>
    <mergeCell ref="A27:N27"/>
    <mergeCell ref="A29:N29"/>
    <mergeCell ref="A30:N30"/>
  </mergeCells>
  <phoneticPr fontId="13"/>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election activeCell="E5" sqref="E5:G5"/>
    </sheetView>
  </sheetViews>
  <sheetFormatPr defaultColWidth="9" defaultRowHeight="13.5" x14ac:dyDescent="0.15"/>
  <cols>
    <col min="1" max="1" width="5.875" style="286" customWidth="1"/>
    <col min="2" max="2" width="5" style="286" customWidth="1"/>
    <col min="3" max="3" width="72.125" style="286" customWidth="1"/>
    <col min="4" max="6" width="9" style="286"/>
    <col min="7" max="7" width="24.875" style="286" customWidth="1"/>
    <col min="8" max="16384" width="9" style="286"/>
  </cols>
  <sheetData>
    <row r="2" spans="2:3" x14ac:dyDescent="0.15">
      <c r="B2" s="286" t="s">
        <v>28</v>
      </c>
    </row>
    <row r="3" spans="2:3" x14ac:dyDescent="0.15">
      <c r="B3" s="286" t="s">
        <v>29</v>
      </c>
    </row>
    <row r="5" spans="2:3" x14ac:dyDescent="0.15">
      <c r="B5" s="286" t="s">
        <v>30</v>
      </c>
    </row>
    <row r="6" spans="2:3" x14ac:dyDescent="0.15">
      <c r="C6" s="287" t="s">
        <v>31</v>
      </c>
    </row>
    <row r="7" spans="2:3" x14ac:dyDescent="0.15">
      <c r="C7" s="286" t="s">
        <v>32</v>
      </c>
    </row>
    <row r="8" spans="2:3" x14ac:dyDescent="0.15">
      <c r="C8" s="286" t="s">
        <v>33</v>
      </c>
    </row>
    <row r="11" spans="2:3" x14ac:dyDescent="0.15">
      <c r="B11" s="286" t="s">
        <v>34</v>
      </c>
    </row>
    <row r="12" spans="2:3" x14ac:dyDescent="0.15">
      <c r="C12" s="286" t="s">
        <v>35</v>
      </c>
    </row>
    <row r="13" spans="2:3" x14ac:dyDescent="0.15">
      <c r="C13" s="286" t="s">
        <v>36</v>
      </c>
    </row>
    <row r="14" spans="2:3" x14ac:dyDescent="0.15">
      <c r="C14" s="286" t="s">
        <v>37</v>
      </c>
    </row>
    <row r="15" spans="2:3" x14ac:dyDescent="0.15">
      <c r="C15" s="286" t="s">
        <v>38</v>
      </c>
    </row>
    <row r="16" spans="2:3" x14ac:dyDescent="0.15">
      <c r="C16" s="286" t="s">
        <v>39</v>
      </c>
    </row>
    <row r="32" spans="3:3" x14ac:dyDescent="0.15">
      <c r="C32" s="286" t="s">
        <v>40</v>
      </c>
    </row>
    <row r="41" spans="2:3" x14ac:dyDescent="0.15">
      <c r="B41" s="286" t="s">
        <v>41</v>
      </c>
    </row>
    <row r="42" spans="2:3" x14ac:dyDescent="0.15">
      <c r="C42" s="286" t="s">
        <v>42</v>
      </c>
    </row>
    <row r="43" spans="2:3" x14ac:dyDescent="0.15">
      <c r="C43" s="286" t="s">
        <v>43</v>
      </c>
    </row>
    <row r="44" spans="2:3" x14ac:dyDescent="0.15">
      <c r="C44" s="288" t="s">
        <v>44</v>
      </c>
    </row>
    <row r="45" spans="2:3" x14ac:dyDescent="0.15">
      <c r="C45" s="286" t="s">
        <v>45</v>
      </c>
    </row>
    <row r="46" spans="2:3" x14ac:dyDescent="0.15">
      <c r="C46" s="286" t="s">
        <v>46</v>
      </c>
    </row>
    <row r="47" spans="2:3" x14ac:dyDescent="0.15">
      <c r="C47" s="286" t="s">
        <v>47</v>
      </c>
    </row>
    <row r="48" spans="2:3" x14ac:dyDescent="0.15">
      <c r="C48" s="286" t="s">
        <v>48</v>
      </c>
    </row>
    <row r="49" spans="3:3" x14ac:dyDescent="0.15">
      <c r="C49" s="286" t="s">
        <v>49</v>
      </c>
    </row>
    <row r="50" spans="3:3" x14ac:dyDescent="0.15">
      <c r="C50" s="286" t="s">
        <v>50</v>
      </c>
    </row>
    <row r="52" spans="3:3" x14ac:dyDescent="0.15">
      <c r="C52" s="288" t="s">
        <v>391</v>
      </c>
    </row>
    <row r="53" spans="3:3" x14ac:dyDescent="0.15">
      <c r="C53" s="288" t="s">
        <v>392</v>
      </c>
    </row>
    <row r="54" spans="3:3" x14ac:dyDescent="0.15">
      <c r="C54" s="288" t="s">
        <v>393</v>
      </c>
    </row>
    <row r="55" spans="3:3" x14ac:dyDescent="0.15">
      <c r="C55" s="288" t="s">
        <v>394</v>
      </c>
    </row>
    <row r="59" spans="3:3" x14ac:dyDescent="0.15">
      <c r="C59" s="287" t="s">
        <v>51</v>
      </c>
    </row>
    <row r="60" spans="3:3" x14ac:dyDescent="0.15">
      <c r="C60" s="286" t="s">
        <v>52</v>
      </c>
    </row>
    <row r="61" spans="3:3" x14ac:dyDescent="0.15">
      <c r="C61" s="286" t="s">
        <v>53</v>
      </c>
    </row>
  </sheetData>
  <phoneticPr fontId="13"/>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tabSelected="1" view="pageBreakPreview" topLeftCell="A3" zoomScaleNormal="55" zoomScaleSheetLayoutView="100" workbookViewId="0">
      <selection activeCell="U18" sqref="U18:W18"/>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00" t="s">
        <v>399</v>
      </c>
      <c r="C2" s="200"/>
      <c r="D2" s="200"/>
      <c r="E2" s="200"/>
      <c r="F2" s="200"/>
      <c r="G2" s="200"/>
      <c r="H2" s="200"/>
      <c r="I2" s="200"/>
      <c r="J2" s="200"/>
      <c r="K2" s="200"/>
      <c r="L2" s="200"/>
      <c r="M2" s="200"/>
      <c r="N2" s="200"/>
      <c r="O2" s="200"/>
      <c r="P2" s="200"/>
      <c r="Q2" s="200"/>
      <c r="R2" s="200"/>
      <c r="S2" s="303" t="s">
        <v>400</v>
      </c>
      <c r="T2" s="310"/>
      <c r="U2" s="310"/>
      <c r="V2" s="304"/>
      <c r="W2" s="327" t="s">
        <v>518</v>
      </c>
      <c r="X2" s="327"/>
      <c r="Y2" s="327"/>
      <c r="Z2" s="327"/>
      <c r="AA2" s="327"/>
      <c r="AB2" s="327"/>
    </row>
    <row r="3" spans="2:37" ht="20.100000000000001" customHeight="1" x14ac:dyDescent="0.15">
      <c r="B3" s="337" t="s">
        <v>401</v>
      </c>
      <c r="C3" s="337"/>
      <c r="D3" s="338" t="s">
        <v>519</v>
      </c>
      <c r="E3" s="338"/>
      <c r="F3" s="338"/>
      <c r="G3" s="338"/>
      <c r="H3" s="339" t="s">
        <v>402</v>
      </c>
      <c r="I3" s="339"/>
      <c r="J3" s="340" t="s">
        <v>869</v>
      </c>
      <c r="K3" s="341"/>
      <c r="L3" s="341"/>
      <c r="M3" s="341"/>
      <c r="N3" s="341"/>
      <c r="O3" s="342"/>
      <c r="P3" s="315" t="s">
        <v>403</v>
      </c>
      <c r="Q3" s="317"/>
      <c r="R3" s="340" t="s">
        <v>404</v>
      </c>
      <c r="S3" s="341"/>
      <c r="T3" s="341"/>
      <c r="U3" s="341"/>
      <c r="V3" s="342"/>
      <c r="W3" s="303" t="s">
        <v>56</v>
      </c>
      <c r="X3" s="310"/>
      <c r="Y3" s="310"/>
      <c r="Z3" s="346" t="s">
        <v>405</v>
      </c>
      <c r="AA3" s="347"/>
      <c r="AB3" s="348"/>
    </row>
    <row r="4" spans="2:37" ht="20.100000000000001" customHeight="1" x14ac:dyDescent="0.15">
      <c r="B4" s="332" t="s">
        <v>406</v>
      </c>
      <c r="C4" s="332"/>
      <c r="D4" s="349" t="s">
        <v>521</v>
      </c>
      <c r="E4" s="349"/>
      <c r="F4" s="349"/>
      <c r="G4" s="349"/>
      <c r="H4" s="339"/>
      <c r="I4" s="339"/>
      <c r="J4" s="343"/>
      <c r="K4" s="344"/>
      <c r="L4" s="344"/>
      <c r="M4" s="344"/>
      <c r="N4" s="344"/>
      <c r="O4" s="345"/>
      <c r="P4" s="318"/>
      <c r="Q4" s="320"/>
      <c r="R4" s="343"/>
      <c r="S4" s="344"/>
      <c r="T4" s="344"/>
      <c r="U4" s="344"/>
      <c r="V4" s="345"/>
      <c r="W4" s="303" t="s">
        <v>57</v>
      </c>
      <c r="X4" s="310"/>
      <c r="Y4" s="310"/>
      <c r="Z4" s="346" t="s">
        <v>407</v>
      </c>
      <c r="AA4" s="347"/>
      <c r="AB4" s="348"/>
    </row>
    <row r="5" spans="2:37" ht="20.100000000000001" customHeight="1" x14ac:dyDescent="0.15">
      <c r="B5" s="367" t="s">
        <v>408</v>
      </c>
      <c r="C5" s="367"/>
      <c r="D5" s="201" t="s">
        <v>409</v>
      </c>
      <c r="E5" s="368" t="s">
        <v>872</v>
      </c>
      <c r="F5" s="368"/>
      <c r="G5" s="368"/>
      <c r="H5" s="315" t="s">
        <v>410</v>
      </c>
      <c r="I5" s="316"/>
      <c r="J5" s="317"/>
      <c r="K5" s="340" t="s">
        <v>411</v>
      </c>
      <c r="L5" s="341"/>
      <c r="M5" s="341"/>
      <c r="N5" s="341"/>
      <c r="O5" s="342"/>
      <c r="P5" s="369" t="s">
        <v>412</v>
      </c>
      <c r="Q5" s="370"/>
      <c r="R5" s="373">
        <v>46080</v>
      </c>
      <c r="S5" s="374"/>
      <c r="T5" s="375"/>
      <c r="U5" s="318" t="s">
        <v>413</v>
      </c>
      <c r="V5" s="319"/>
      <c r="W5" s="320"/>
      <c r="X5" s="333" t="s">
        <v>414</v>
      </c>
      <c r="Y5" s="328"/>
      <c r="Z5" s="328">
        <v>275</v>
      </c>
      <c r="AA5" s="328"/>
      <c r="AB5" s="202" t="s">
        <v>415</v>
      </c>
    </row>
    <row r="6" spans="2:37" ht="20.100000000000001" customHeight="1" x14ac:dyDescent="0.15">
      <c r="B6" s="367"/>
      <c r="C6" s="367"/>
      <c r="D6" s="201" t="s">
        <v>416</v>
      </c>
      <c r="E6" s="350" t="s">
        <v>522</v>
      </c>
      <c r="F6" s="350"/>
      <c r="G6" s="350"/>
      <c r="H6" s="318"/>
      <c r="I6" s="319"/>
      <c r="J6" s="320"/>
      <c r="K6" s="343"/>
      <c r="L6" s="344"/>
      <c r="M6" s="344"/>
      <c r="N6" s="344"/>
      <c r="O6" s="345"/>
      <c r="P6" s="371"/>
      <c r="Q6" s="372"/>
      <c r="R6" s="376"/>
      <c r="S6" s="377"/>
      <c r="T6" s="378"/>
      <c r="U6" s="303" t="s">
        <v>417</v>
      </c>
      <c r="V6" s="310"/>
      <c r="W6" s="304"/>
      <c r="X6" s="333" t="s">
        <v>418</v>
      </c>
      <c r="Y6" s="328"/>
      <c r="Z6" s="328"/>
      <c r="AA6" s="328"/>
      <c r="AB6" s="334"/>
    </row>
    <row r="7" spans="2:37" ht="18.95" customHeight="1" x14ac:dyDescent="0.15">
      <c r="B7" s="351" t="s">
        <v>419</v>
      </c>
      <c r="C7" s="329" t="s">
        <v>420</v>
      </c>
      <c r="D7" s="331"/>
      <c r="E7" s="352">
        <v>33.883650000000003</v>
      </c>
      <c r="F7" s="353"/>
      <c r="G7" s="354"/>
      <c r="H7" s="329" t="s">
        <v>421</v>
      </c>
      <c r="I7" s="330"/>
      <c r="J7" s="331"/>
      <c r="K7" s="355" t="s">
        <v>523</v>
      </c>
      <c r="L7" s="356"/>
      <c r="M7" s="363" t="s">
        <v>422</v>
      </c>
      <c r="N7" s="364"/>
      <c r="O7" s="329" t="s">
        <v>423</v>
      </c>
      <c r="P7" s="331"/>
      <c r="Q7" s="308" t="s">
        <v>424</v>
      </c>
      <c r="R7" s="309"/>
      <c r="S7" s="335" t="s">
        <v>425</v>
      </c>
      <c r="T7" s="329" t="s">
        <v>426</v>
      </c>
      <c r="U7" s="330"/>
      <c r="V7" s="330"/>
      <c r="W7" s="331"/>
      <c r="X7" s="203" t="s">
        <v>427</v>
      </c>
      <c r="Y7" s="204" t="s">
        <v>428</v>
      </c>
      <c r="Z7" s="205" t="s">
        <v>429</v>
      </c>
      <c r="AA7" s="332" t="s">
        <v>430</v>
      </c>
      <c r="AB7" s="332"/>
      <c r="AD7" s="5"/>
      <c r="AE7" s="2">
        <f>INT(E7/10000)</f>
        <v>0</v>
      </c>
      <c r="AF7" s="2">
        <f>INT(E7/100)-AE7*100</f>
        <v>0</v>
      </c>
      <c r="AG7" s="61">
        <f>E7-AE7*10000-AF7*100</f>
        <v>33.883650000000003</v>
      </c>
      <c r="AH7" s="62">
        <f>ROUND(AE7+AF7/60+AG7/60/60,5)</f>
        <v>9.41E-3</v>
      </c>
      <c r="AI7" s="62" t="str">
        <f>TEXT(AH7,"0.00000")</f>
        <v>0.00941</v>
      </c>
    </row>
    <row r="8" spans="2:37" ht="18.95" customHeight="1" x14ac:dyDescent="0.15">
      <c r="B8" s="318"/>
      <c r="C8" s="301" t="s">
        <v>431</v>
      </c>
      <c r="D8" s="302"/>
      <c r="E8" s="357">
        <v>132.12725</v>
      </c>
      <c r="F8" s="358"/>
      <c r="G8" s="359"/>
      <c r="H8" s="301" t="s">
        <v>432</v>
      </c>
      <c r="I8" s="360"/>
      <c r="J8" s="302"/>
      <c r="K8" s="361"/>
      <c r="L8" s="362"/>
      <c r="M8" s="363"/>
      <c r="N8" s="364"/>
      <c r="O8" s="301" t="s">
        <v>433</v>
      </c>
      <c r="P8" s="302"/>
      <c r="Q8" s="308"/>
      <c r="R8" s="309"/>
      <c r="S8" s="336"/>
      <c r="T8" s="312" t="s">
        <v>74</v>
      </c>
      <c r="U8" s="303" t="s">
        <v>87</v>
      </c>
      <c r="V8" s="310"/>
      <c r="W8" s="304"/>
      <c r="X8" s="206"/>
      <c r="Y8" s="206"/>
      <c r="Z8" s="206"/>
      <c r="AA8" s="311"/>
      <c r="AB8" s="311"/>
      <c r="AD8" s="24"/>
      <c r="AE8" s="2">
        <f>INT(E8/10000)</f>
        <v>0</v>
      </c>
      <c r="AF8" s="2">
        <f>INT(E8/100)-AE8*100</f>
        <v>1</v>
      </c>
      <c r="AG8" s="61">
        <f>E8-AE8*10000-AF8*100</f>
        <v>32.127250000000004</v>
      </c>
      <c r="AH8" s="62">
        <f>ROUND(AE8+AF8/60+AG8/60/60,5)</f>
        <v>2.5590000000000002E-2</v>
      </c>
      <c r="AI8" s="62" t="str">
        <f>TEXT(AH8,"0.00000")</f>
        <v>0.02559</v>
      </c>
    </row>
    <row r="9" spans="2:37" ht="18.95" customHeight="1" x14ac:dyDescent="0.15">
      <c r="B9" s="379" t="s">
        <v>434</v>
      </c>
      <c r="C9" s="301" t="s">
        <v>420</v>
      </c>
      <c r="D9" s="302"/>
      <c r="E9" s="357">
        <v>33.884079999999997</v>
      </c>
      <c r="F9" s="358"/>
      <c r="G9" s="359"/>
      <c r="H9" s="380" t="s">
        <v>435</v>
      </c>
      <c r="I9" s="381"/>
      <c r="J9" s="381"/>
      <c r="K9" s="305"/>
      <c r="L9" s="307"/>
      <c r="M9" s="363"/>
      <c r="N9" s="364"/>
      <c r="O9" s="301" t="s">
        <v>436</v>
      </c>
      <c r="P9" s="302"/>
      <c r="Q9" s="383"/>
      <c r="R9" s="383"/>
      <c r="S9" s="336"/>
      <c r="T9" s="314"/>
      <c r="U9" s="303" t="s">
        <v>88</v>
      </c>
      <c r="V9" s="310"/>
      <c r="W9" s="304"/>
      <c r="X9" s="206"/>
      <c r="Y9" s="206"/>
      <c r="Z9" s="206"/>
      <c r="AA9" s="311"/>
      <c r="AB9" s="311"/>
      <c r="AD9" s="24"/>
    </row>
    <row r="10" spans="2:37" ht="18.95" customHeight="1" x14ac:dyDescent="0.15">
      <c r="B10" s="329"/>
      <c r="C10" s="301" t="s">
        <v>431</v>
      </c>
      <c r="D10" s="302"/>
      <c r="E10" s="357">
        <v>132.11894000000001</v>
      </c>
      <c r="F10" s="358"/>
      <c r="G10" s="359"/>
      <c r="H10" s="301" t="s">
        <v>437</v>
      </c>
      <c r="I10" s="360"/>
      <c r="J10" s="302"/>
      <c r="K10" s="384" t="s">
        <v>870</v>
      </c>
      <c r="L10" s="362"/>
      <c r="M10" s="365"/>
      <c r="N10" s="366"/>
      <c r="O10" s="301" t="s">
        <v>438</v>
      </c>
      <c r="P10" s="302"/>
      <c r="Q10" s="382"/>
      <c r="R10" s="382"/>
      <c r="S10" s="336"/>
      <c r="T10" s="313"/>
      <c r="U10" s="303" t="s">
        <v>89</v>
      </c>
      <c r="V10" s="310"/>
      <c r="W10" s="304"/>
      <c r="X10" s="206"/>
      <c r="Y10" s="206"/>
      <c r="Z10" s="206"/>
      <c r="AA10" s="311"/>
      <c r="AB10" s="311"/>
      <c r="AD10" s="24"/>
    </row>
    <row r="11" spans="2:37" ht="18.95" customHeight="1" x14ac:dyDescent="0.15">
      <c r="B11" s="301" t="s">
        <v>439</v>
      </c>
      <c r="C11" s="360"/>
      <c r="D11" s="302"/>
      <c r="E11" s="305" t="s">
        <v>440</v>
      </c>
      <c r="F11" s="306"/>
      <c r="G11" s="307"/>
      <c r="H11" s="301" t="s">
        <v>441</v>
      </c>
      <c r="I11" s="360"/>
      <c r="J11" s="302"/>
      <c r="K11" s="305" t="s">
        <v>870</v>
      </c>
      <c r="L11" s="307"/>
      <c r="M11" s="385" t="s">
        <v>442</v>
      </c>
      <c r="N11" s="386"/>
      <c r="O11" s="301" t="s">
        <v>423</v>
      </c>
      <c r="P11" s="302"/>
      <c r="Q11" s="387"/>
      <c r="R11" s="387"/>
      <c r="S11" s="336"/>
      <c r="T11" s="207" t="s">
        <v>75</v>
      </c>
      <c r="U11" s="303" t="s">
        <v>90</v>
      </c>
      <c r="V11" s="310"/>
      <c r="W11" s="304"/>
      <c r="X11" s="206"/>
      <c r="Y11" s="206"/>
      <c r="Z11" s="206"/>
      <c r="AA11" s="311"/>
      <c r="AB11" s="311"/>
      <c r="AD11" s="24"/>
    </row>
    <row r="12" spans="2:37" ht="18.95" customHeight="1" x14ac:dyDescent="0.15">
      <c r="B12" s="301" t="s">
        <v>443</v>
      </c>
      <c r="C12" s="360"/>
      <c r="D12" s="302"/>
      <c r="E12" s="305"/>
      <c r="F12" s="306"/>
      <c r="G12" s="202" t="s">
        <v>60</v>
      </c>
      <c r="H12" s="386" t="s">
        <v>444</v>
      </c>
      <c r="I12" s="335" t="s">
        <v>419</v>
      </c>
      <c r="J12" s="208" t="s">
        <v>445</v>
      </c>
      <c r="K12" s="305" t="s">
        <v>871</v>
      </c>
      <c r="L12" s="307"/>
      <c r="M12" s="365"/>
      <c r="N12" s="366"/>
      <c r="O12" s="301" t="s">
        <v>438</v>
      </c>
      <c r="P12" s="302"/>
      <c r="Q12" s="389"/>
      <c r="R12" s="389"/>
      <c r="S12" s="336"/>
      <c r="T12" s="312" t="s">
        <v>76</v>
      </c>
      <c r="U12" s="303" t="s">
        <v>91</v>
      </c>
      <c r="V12" s="310"/>
      <c r="W12" s="304"/>
      <c r="X12" s="206"/>
      <c r="Y12" s="206"/>
      <c r="Z12" s="206"/>
      <c r="AA12" s="311"/>
      <c r="AB12" s="311"/>
      <c r="AD12" s="24"/>
    </row>
    <row r="13" spans="2:37" ht="18.95" customHeight="1" x14ac:dyDescent="0.15">
      <c r="B13" s="379" t="s">
        <v>446</v>
      </c>
      <c r="C13" s="390"/>
      <c r="D13" s="391"/>
      <c r="E13" s="305"/>
      <c r="F13" s="306"/>
      <c r="G13" s="202" t="s">
        <v>61</v>
      </c>
      <c r="H13" s="364"/>
      <c r="I13" s="388"/>
      <c r="J13" s="208" t="s">
        <v>447</v>
      </c>
      <c r="K13" s="209"/>
      <c r="L13" s="210" t="s">
        <v>60</v>
      </c>
      <c r="M13" s="392" t="s">
        <v>448</v>
      </c>
      <c r="N13" s="393"/>
      <c r="O13" s="394"/>
      <c r="P13" s="203" t="s">
        <v>427</v>
      </c>
      <c r="Q13" s="211" t="s">
        <v>429</v>
      </c>
      <c r="R13" s="203" t="s">
        <v>438</v>
      </c>
      <c r="S13" s="336"/>
      <c r="T13" s="313"/>
      <c r="U13" s="303" t="s">
        <v>92</v>
      </c>
      <c r="V13" s="310"/>
      <c r="W13" s="304"/>
      <c r="X13" s="206"/>
      <c r="Y13" s="206"/>
      <c r="Z13" s="206"/>
      <c r="AA13" s="311"/>
      <c r="AB13" s="311"/>
      <c r="AD13" s="24"/>
      <c r="AF13" s="11"/>
      <c r="AG13" s="10"/>
      <c r="AH13" s="10"/>
      <c r="AI13" s="10"/>
      <c r="AJ13" s="12"/>
      <c r="AK13" s="8"/>
    </row>
    <row r="14" spans="2:37" ht="18.95" customHeight="1" x14ac:dyDescent="0.15">
      <c r="B14" s="379" t="s">
        <v>449</v>
      </c>
      <c r="C14" s="390"/>
      <c r="D14" s="391"/>
      <c r="E14" s="395">
        <v>3063</v>
      </c>
      <c r="F14" s="396"/>
      <c r="G14" s="212" t="s">
        <v>62</v>
      </c>
      <c r="H14" s="364"/>
      <c r="I14" s="335" t="s">
        <v>434</v>
      </c>
      <c r="J14" s="208" t="s">
        <v>445</v>
      </c>
      <c r="K14" s="305" t="s">
        <v>524</v>
      </c>
      <c r="L14" s="307"/>
      <c r="M14" s="335" t="s">
        <v>450</v>
      </c>
      <c r="N14" s="303" t="s">
        <v>451</v>
      </c>
      <c r="O14" s="304"/>
      <c r="P14" s="213" t="s">
        <v>525</v>
      </c>
      <c r="Q14" s="206">
        <v>50</v>
      </c>
      <c r="R14" s="214"/>
      <c r="S14" s="336"/>
      <c r="T14" s="312" t="s">
        <v>77</v>
      </c>
      <c r="U14" s="303" t="s">
        <v>93</v>
      </c>
      <c r="V14" s="310"/>
      <c r="W14" s="304"/>
      <c r="X14" s="206"/>
      <c r="Y14" s="206"/>
      <c r="Z14" s="206"/>
      <c r="AA14" s="311"/>
      <c r="AB14" s="311"/>
      <c r="AD14" s="24"/>
      <c r="AF14" s="11"/>
      <c r="AG14" s="10"/>
      <c r="AH14" s="10"/>
      <c r="AI14" s="10"/>
      <c r="AJ14" s="12"/>
      <c r="AK14" s="8"/>
    </row>
    <row r="15" spans="2:37" ht="18.95" customHeight="1" x14ac:dyDescent="0.15">
      <c r="B15" s="215"/>
      <c r="C15" s="301" t="s">
        <v>452</v>
      </c>
      <c r="D15" s="302"/>
      <c r="E15" s="305">
        <v>9.25</v>
      </c>
      <c r="F15" s="306"/>
      <c r="G15" s="202" t="s">
        <v>60</v>
      </c>
      <c r="H15" s="366"/>
      <c r="I15" s="388"/>
      <c r="J15" s="216" t="s">
        <v>447</v>
      </c>
      <c r="K15" s="217"/>
      <c r="L15" s="218" t="s">
        <v>60</v>
      </c>
      <c r="M15" s="336"/>
      <c r="N15" s="303" t="s">
        <v>453</v>
      </c>
      <c r="O15" s="304"/>
      <c r="P15" s="213" t="s">
        <v>454</v>
      </c>
      <c r="Q15" s="206"/>
      <c r="R15" s="214"/>
      <c r="S15" s="336"/>
      <c r="T15" s="314"/>
      <c r="U15" s="315" t="s">
        <v>94</v>
      </c>
      <c r="V15" s="316"/>
      <c r="W15" s="317"/>
      <c r="X15" s="219"/>
      <c r="Y15" s="206"/>
      <c r="Z15" s="206"/>
      <c r="AA15" s="311"/>
      <c r="AB15" s="311"/>
      <c r="AD15" s="24"/>
      <c r="AF15" s="11"/>
      <c r="AG15" s="10"/>
      <c r="AH15" s="10"/>
      <c r="AI15" s="10"/>
      <c r="AJ15" s="12"/>
      <c r="AK15" s="8"/>
    </row>
    <row r="16" spans="2:37" ht="18.95" customHeight="1" x14ac:dyDescent="0.15">
      <c r="B16" s="336" t="s">
        <v>455</v>
      </c>
      <c r="C16" s="379" t="s">
        <v>456</v>
      </c>
      <c r="D16" s="391"/>
      <c r="E16" s="305">
        <v>3</v>
      </c>
      <c r="F16" s="306"/>
      <c r="G16" s="220" t="s">
        <v>60</v>
      </c>
      <c r="H16" s="335" t="s">
        <v>457</v>
      </c>
      <c r="I16" s="301" t="s">
        <v>458</v>
      </c>
      <c r="J16" s="302"/>
      <c r="K16" s="209">
        <v>40</v>
      </c>
      <c r="L16" s="210" t="s">
        <v>459</v>
      </c>
      <c r="M16" s="336"/>
      <c r="N16" s="303" t="s">
        <v>387</v>
      </c>
      <c r="O16" s="304"/>
      <c r="P16" s="213"/>
      <c r="Q16" s="206"/>
      <c r="R16" s="214"/>
      <c r="S16" s="336"/>
      <c r="T16" s="314"/>
      <c r="U16" s="318"/>
      <c r="V16" s="319"/>
      <c r="W16" s="320"/>
      <c r="X16" s="206"/>
      <c r="Y16" s="206"/>
      <c r="Z16" s="206"/>
      <c r="AA16" s="311"/>
      <c r="AB16" s="311"/>
      <c r="AD16" s="24"/>
      <c r="AF16" s="11"/>
      <c r="AG16" s="10"/>
      <c r="AH16" s="10"/>
      <c r="AI16" s="10"/>
      <c r="AJ16" s="12"/>
      <c r="AK16" s="8"/>
    </row>
    <row r="17" spans="2:37" ht="18.95" customHeight="1" x14ac:dyDescent="0.15">
      <c r="B17" s="336"/>
      <c r="C17" s="329"/>
      <c r="D17" s="331"/>
      <c r="E17" s="305">
        <v>3</v>
      </c>
      <c r="F17" s="306"/>
      <c r="G17" s="220" t="s">
        <v>60</v>
      </c>
      <c r="H17" s="336"/>
      <c r="I17" s="379" t="s">
        <v>460</v>
      </c>
      <c r="J17" s="391"/>
      <c r="K17" s="209">
        <v>40</v>
      </c>
      <c r="L17" s="210" t="s">
        <v>459</v>
      </c>
      <c r="M17" s="336"/>
      <c r="N17" s="303" t="s">
        <v>461</v>
      </c>
      <c r="O17" s="304"/>
      <c r="P17" s="221"/>
      <c r="Q17" s="206"/>
      <c r="R17" s="214"/>
      <c r="S17" s="336"/>
      <c r="T17" s="314"/>
      <c r="U17" s="303" t="s">
        <v>95</v>
      </c>
      <c r="V17" s="310"/>
      <c r="W17" s="304"/>
      <c r="X17" s="206"/>
      <c r="Y17" s="206"/>
      <c r="Z17" s="213"/>
      <c r="AA17" s="384"/>
      <c r="AB17" s="362"/>
      <c r="AD17" s="24"/>
      <c r="AF17" s="11"/>
      <c r="AG17" s="10"/>
      <c r="AH17" s="10"/>
      <c r="AI17" s="10"/>
      <c r="AJ17" s="9"/>
      <c r="AK17" s="8"/>
    </row>
    <row r="18" spans="2:37" ht="18.95" customHeight="1" x14ac:dyDescent="0.15">
      <c r="B18" s="222"/>
      <c r="C18" s="301" t="s">
        <v>462</v>
      </c>
      <c r="D18" s="302"/>
      <c r="E18" s="305">
        <v>3.25</v>
      </c>
      <c r="F18" s="306"/>
      <c r="G18" s="220" t="s">
        <v>60</v>
      </c>
      <c r="H18" s="336"/>
      <c r="I18" s="329"/>
      <c r="J18" s="331"/>
      <c r="K18" s="209"/>
      <c r="L18" s="210" t="s">
        <v>459</v>
      </c>
      <c r="M18" s="336"/>
      <c r="N18" s="303" t="s">
        <v>463</v>
      </c>
      <c r="O18" s="304"/>
      <c r="P18" s="221"/>
      <c r="Q18" s="206"/>
      <c r="R18" s="214"/>
      <c r="S18" s="336"/>
      <c r="T18" s="314"/>
      <c r="U18" s="318" t="s">
        <v>96</v>
      </c>
      <c r="V18" s="319"/>
      <c r="W18" s="320"/>
      <c r="X18" s="223"/>
      <c r="Y18" s="223"/>
      <c r="Z18" s="224"/>
      <c r="AA18" s="311"/>
      <c r="AB18" s="311"/>
      <c r="AD18" s="24"/>
      <c r="AF18" s="11"/>
      <c r="AG18" s="10"/>
      <c r="AH18" s="10"/>
      <c r="AI18" s="10"/>
      <c r="AJ18" s="9"/>
      <c r="AK18" s="8"/>
    </row>
    <row r="19" spans="2:37" ht="18.95" customHeight="1" x14ac:dyDescent="0.15">
      <c r="B19" s="336" t="s">
        <v>464</v>
      </c>
      <c r="C19" s="329" t="s">
        <v>465</v>
      </c>
      <c r="D19" s="331"/>
      <c r="E19" s="305">
        <v>4.5</v>
      </c>
      <c r="F19" s="306"/>
      <c r="G19" s="225" t="s">
        <v>60</v>
      </c>
      <c r="H19" s="388"/>
      <c r="I19" s="301" t="s">
        <v>466</v>
      </c>
      <c r="J19" s="302"/>
      <c r="K19" s="209"/>
      <c r="L19" s="210" t="s">
        <v>459</v>
      </c>
      <c r="M19" s="336"/>
      <c r="N19" s="303"/>
      <c r="O19" s="304"/>
      <c r="P19" s="221"/>
      <c r="Q19" s="206"/>
      <c r="R19" s="214"/>
      <c r="S19" s="336"/>
      <c r="T19" s="312" t="s">
        <v>78</v>
      </c>
      <c r="U19" s="303" t="s">
        <v>97</v>
      </c>
      <c r="V19" s="310"/>
      <c r="W19" s="304"/>
      <c r="X19" s="223"/>
      <c r="Y19" s="223"/>
      <c r="Z19" s="206"/>
      <c r="AA19" s="311"/>
      <c r="AB19" s="311"/>
      <c r="AD19" s="24"/>
    </row>
    <row r="20" spans="2:37" ht="18.95" customHeight="1" x14ac:dyDescent="0.15">
      <c r="B20" s="336"/>
      <c r="C20" s="301" t="s">
        <v>467</v>
      </c>
      <c r="D20" s="302"/>
      <c r="E20" s="305">
        <v>6.23</v>
      </c>
      <c r="F20" s="306"/>
      <c r="G20" s="202" t="s">
        <v>60</v>
      </c>
      <c r="H20" s="335" t="s">
        <v>468</v>
      </c>
      <c r="I20" s="301" t="s">
        <v>458</v>
      </c>
      <c r="J20" s="302"/>
      <c r="K20" s="226">
        <v>495</v>
      </c>
      <c r="L20" s="227" t="s">
        <v>459</v>
      </c>
      <c r="M20" s="336"/>
      <c r="N20" s="303"/>
      <c r="O20" s="304"/>
      <c r="P20" s="221"/>
      <c r="Q20" s="228"/>
      <c r="R20" s="214"/>
      <c r="S20" s="336"/>
      <c r="T20" s="314"/>
      <c r="U20" s="303" t="s">
        <v>98</v>
      </c>
      <c r="V20" s="310"/>
      <c r="W20" s="304"/>
      <c r="X20" s="223"/>
      <c r="Y20" s="223"/>
      <c r="Z20" s="206"/>
      <c r="AA20" s="311"/>
      <c r="AB20" s="311"/>
      <c r="AD20" s="24"/>
    </row>
    <row r="21" spans="2:37" ht="18.95" customHeight="1" x14ac:dyDescent="0.15">
      <c r="B21" s="388"/>
      <c r="C21" s="301" t="s">
        <v>469</v>
      </c>
      <c r="D21" s="302"/>
      <c r="E21" s="305">
        <v>4.5</v>
      </c>
      <c r="F21" s="306"/>
      <c r="G21" s="202" t="s">
        <v>60</v>
      </c>
      <c r="H21" s="336"/>
      <c r="I21" s="301" t="s">
        <v>460</v>
      </c>
      <c r="J21" s="302"/>
      <c r="K21" s="209">
        <v>495</v>
      </c>
      <c r="L21" s="229" t="s">
        <v>459</v>
      </c>
      <c r="M21" s="336"/>
      <c r="N21" s="303"/>
      <c r="O21" s="304"/>
      <c r="P21" s="221"/>
      <c r="Q21" s="228"/>
      <c r="R21" s="214"/>
      <c r="S21" s="336"/>
      <c r="T21" s="314"/>
      <c r="U21" s="303" t="s">
        <v>99</v>
      </c>
      <c r="V21" s="310"/>
      <c r="W21" s="304"/>
      <c r="X21" s="223"/>
      <c r="Y21" s="223"/>
      <c r="Z21" s="206"/>
      <c r="AA21" s="311"/>
      <c r="AB21" s="311"/>
      <c r="AD21" s="24"/>
    </row>
    <row r="22" spans="2:37" ht="18.95" customHeight="1" x14ac:dyDescent="0.15">
      <c r="B22" s="216"/>
      <c r="C22" s="230" t="s">
        <v>470</v>
      </c>
      <c r="D22" s="231"/>
      <c r="E22" s="397"/>
      <c r="F22" s="397"/>
      <c r="G22" s="397"/>
      <c r="H22" s="388"/>
      <c r="I22" s="301" t="s">
        <v>466</v>
      </c>
      <c r="J22" s="302"/>
      <c r="K22" s="217"/>
      <c r="L22" s="218" t="s">
        <v>459</v>
      </c>
      <c r="M22" s="333"/>
      <c r="N22" s="328"/>
      <c r="O22" s="328"/>
      <c r="P22" s="334"/>
      <c r="Q22" s="333"/>
      <c r="R22" s="334"/>
      <c r="S22" s="336"/>
      <c r="T22" s="314"/>
      <c r="U22" s="303" t="s">
        <v>100</v>
      </c>
      <c r="V22" s="310"/>
      <c r="W22" s="304"/>
      <c r="X22" s="223"/>
      <c r="Y22" s="223"/>
      <c r="Z22" s="206"/>
      <c r="AA22" s="311"/>
      <c r="AB22" s="311"/>
      <c r="AD22" s="24"/>
    </row>
    <row r="23" spans="2:37" ht="18.95" customHeight="1" x14ac:dyDescent="0.15">
      <c r="B23" s="336" t="s">
        <v>471</v>
      </c>
      <c r="C23" s="230" t="s">
        <v>472</v>
      </c>
      <c r="D23" s="231"/>
      <c r="E23" s="403"/>
      <c r="F23" s="403"/>
      <c r="G23" s="403"/>
      <c r="H23" s="335" t="s">
        <v>473</v>
      </c>
      <c r="I23" s="301" t="s">
        <v>474</v>
      </c>
      <c r="J23" s="302"/>
      <c r="K23" s="301" t="s">
        <v>475</v>
      </c>
      <c r="L23" s="302"/>
      <c r="M23" s="303" t="s">
        <v>403</v>
      </c>
      <c r="N23" s="310"/>
      <c r="O23" s="310"/>
      <c r="P23" s="304"/>
      <c r="Q23" s="303" t="s">
        <v>438</v>
      </c>
      <c r="R23" s="304"/>
      <c r="S23" s="321" t="s">
        <v>476</v>
      </c>
      <c r="T23" s="322"/>
      <c r="U23" s="303" t="s">
        <v>477</v>
      </c>
      <c r="V23" s="310"/>
      <c r="W23" s="304"/>
      <c r="X23" s="223"/>
      <c r="Y23" s="223"/>
      <c r="Z23" s="206"/>
      <c r="AA23" s="311"/>
      <c r="AB23" s="311"/>
      <c r="AD23" s="24"/>
    </row>
    <row r="24" spans="2:37" ht="18.95" customHeight="1" x14ac:dyDescent="0.15">
      <c r="B24" s="336"/>
      <c r="C24" s="335" t="s">
        <v>478</v>
      </c>
      <c r="D24" s="303" t="s">
        <v>479</v>
      </c>
      <c r="E24" s="310"/>
      <c r="F24" s="398"/>
      <c r="G24" s="399"/>
      <c r="H24" s="336"/>
      <c r="I24" s="305"/>
      <c r="J24" s="307"/>
      <c r="K24" s="305"/>
      <c r="L24" s="307"/>
      <c r="M24" s="305"/>
      <c r="N24" s="306"/>
      <c r="O24" s="306"/>
      <c r="P24" s="307"/>
      <c r="Q24" s="305"/>
      <c r="R24" s="307"/>
      <c r="S24" s="323"/>
      <c r="T24" s="324"/>
      <c r="U24" s="303"/>
      <c r="V24" s="310"/>
      <c r="W24" s="304"/>
      <c r="X24" s="206"/>
      <c r="Y24" s="206"/>
      <c r="Z24" s="206"/>
      <c r="AA24" s="311"/>
      <c r="AB24" s="311"/>
      <c r="AD24" s="24"/>
    </row>
    <row r="25" spans="2:37" ht="18.95" customHeight="1" x14ac:dyDescent="0.15">
      <c r="B25" s="336"/>
      <c r="C25" s="336"/>
      <c r="D25" s="303" t="s">
        <v>480</v>
      </c>
      <c r="E25" s="310"/>
      <c r="F25" s="398"/>
      <c r="G25" s="399"/>
      <c r="H25" s="336"/>
      <c r="I25" s="305"/>
      <c r="J25" s="307"/>
      <c r="K25" s="305"/>
      <c r="L25" s="307"/>
      <c r="M25" s="305"/>
      <c r="N25" s="306"/>
      <c r="O25" s="306"/>
      <c r="P25" s="307"/>
      <c r="Q25" s="305"/>
      <c r="R25" s="307"/>
      <c r="S25" s="323"/>
      <c r="T25" s="324"/>
      <c r="U25" s="303"/>
      <c r="V25" s="310"/>
      <c r="W25" s="304"/>
      <c r="X25" s="206"/>
      <c r="Y25" s="206"/>
      <c r="Z25" s="206"/>
      <c r="AA25" s="311"/>
      <c r="AB25" s="311"/>
      <c r="AD25" s="24"/>
    </row>
    <row r="26" spans="2:37" ht="18.95" customHeight="1" x14ac:dyDescent="0.15">
      <c r="B26" s="336"/>
      <c r="C26" s="336"/>
      <c r="D26" s="303" t="s">
        <v>481</v>
      </c>
      <c r="E26" s="310"/>
      <c r="F26" s="398"/>
      <c r="G26" s="399"/>
      <c r="H26" s="336"/>
      <c r="I26" s="305"/>
      <c r="J26" s="307"/>
      <c r="K26" s="305"/>
      <c r="L26" s="307"/>
      <c r="M26" s="305"/>
      <c r="N26" s="306"/>
      <c r="O26" s="306"/>
      <c r="P26" s="307"/>
      <c r="Q26" s="305"/>
      <c r="R26" s="307"/>
      <c r="S26" s="325"/>
      <c r="T26" s="326"/>
      <c r="U26" s="303"/>
      <c r="V26" s="310"/>
      <c r="W26" s="304"/>
      <c r="X26" s="206"/>
      <c r="Y26" s="206"/>
      <c r="Z26" s="206"/>
      <c r="AA26" s="311"/>
      <c r="AB26" s="311"/>
      <c r="AD26" s="24"/>
    </row>
    <row r="27" spans="2:37" ht="18.95" customHeight="1" x14ac:dyDescent="0.15">
      <c r="B27" s="232"/>
      <c r="C27" s="388"/>
      <c r="D27" s="303" t="s">
        <v>482</v>
      </c>
      <c r="E27" s="310"/>
      <c r="F27" s="398"/>
      <c r="G27" s="399"/>
      <c r="H27" s="388"/>
      <c r="I27" s="305"/>
      <c r="J27" s="307"/>
      <c r="K27" s="305"/>
      <c r="L27" s="307"/>
      <c r="M27" s="305"/>
      <c r="N27" s="306"/>
      <c r="O27" s="306"/>
      <c r="P27" s="307"/>
      <c r="Q27" s="305"/>
      <c r="R27" s="307"/>
      <c r="S27" s="323" t="s">
        <v>347</v>
      </c>
      <c r="T27" s="324"/>
      <c r="U27" s="303" t="s">
        <v>483</v>
      </c>
      <c r="V27" s="310"/>
      <c r="W27" s="304"/>
      <c r="X27" s="206"/>
      <c r="Y27" s="206"/>
      <c r="Z27" s="206"/>
      <c r="AA27" s="311"/>
      <c r="AB27" s="311"/>
      <c r="AD27" s="24"/>
    </row>
    <row r="28" spans="2:37" ht="18.95" customHeight="1" x14ac:dyDescent="0.15">
      <c r="B28" s="230" t="s">
        <v>266</v>
      </c>
      <c r="C28" s="233"/>
      <c r="D28" s="231"/>
      <c r="E28" s="305" t="s">
        <v>484</v>
      </c>
      <c r="F28" s="306"/>
      <c r="G28" s="306"/>
      <c r="H28" s="306"/>
      <c r="I28" s="306"/>
      <c r="J28" s="306"/>
      <c r="K28" s="400"/>
      <c r="L28" s="401"/>
      <c r="M28" s="401"/>
      <c r="N28" s="401"/>
      <c r="O28" s="401"/>
      <c r="P28" s="401"/>
      <c r="Q28" s="401"/>
      <c r="R28" s="402"/>
      <c r="S28" s="325"/>
      <c r="T28" s="326"/>
      <c r="U28" s="303" t="s">
        <v>485</v>
      </c>
      <c r="V28" s="310"/>
      <c r="W28" s="304"/>
      <c r="X28" s="206"/>
      <c r="Y28" s="206"/>
      <c r="Z28" s="206"/>
      <c r="AA28" s="311"/>
      <c r="AB28" s="311"/>
      <c r="AD28" s="24"/>
    </row>
    <row r="29" spans="2:37" ht="15" customHeight="1" x14ac:dyDescent="0.15">
      <c r="B29" s="234"/>
      <c r="C29" s="234" t="s">
        <v>397</v>
      </c>
      <c r="D29" s="234"/>
      <c r="E29" s="234"/>
      <c r="F29" s="234"/>
      <c r="G29" s="234"/>
      <c r="H29" s="234"/>
      <c r="I29" s="234"/>
      <c r="J29" s="234"/>
      <c r="K29" s="234"/>
      <c r="L29" s="234"/>
      <c r="M29" s="234"/>
      <c r="N29" s="234"/>
      <c r="O29" s="234"/>
      <c r="P29" s="234"/>
      <c r="Q29" s="234"/>
      <c r="R29" s="234"/>
      <c r="S29" s="234"/>
      <c r="T29" s="234"/>
      <c r="U29" s="234"/>
      <c r="V29" s="234"/>
      <c r="W29" s="235"/>
      <c r="X29" s="235"/>
      <c r="Y29" s="235"/>
      <c r="Z29" s="234"/>
      <c r="AA29" s="234"/>
      <c r="AB29" s="234"/>
    </row>
    <row r="31" spans="2:37" s="1" customFormat="1" ht="18" customHeight="1" x14ac:dyDescent="0.15">
      <c r="J31" s="3"/>
      <c r="W31" s="7"/>
      <c r="X31" s="7"/>
      <c r="Y31" s="7"/>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3"/>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Normal="55" zoomScaleSheetLayoutView="100" workbookViewId="0">
      <selection activeCell="B10" sqref="B10:AN41"/>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483" t="s">
        <v>63</v>
      </c>
      <c r="C3" s="483"/>
      <c r="D3" s="483"/>
      <c r="E3" s="483"/>
      <c r="F3" s="483"/>
      <c r="G3" s="483"/>
      <c r="H3" s="483"/>
      <c r="I3" s="483"/>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c r="AJ3" s="483"/>
      <c r="AK3" s="483"/>
      <c r="AL3" s="483"/>
      <c r="AM3" s="483"/>
      <c r="AN3" s="483"/>
    </row>
    <row r="4" spans="2:40" ht="20.100000000000001" customHeight="1" x14ac:dyDescent="0.15">
      <c r="B4" s="484" t="s">
        <v>54</v>
      </c>
      <c r="C4" s="484"/>
      <c r="D4" s="484"/>
      <c r="E4" s="485" t="str">
        <f>'様式A-1'!D3</f>
        <v>ｱﾂｷﾄﾝﾈﾙ</v>
      </c>
      <c r="F4" s="486"/>
      <c r="G4" s="486"/>
      <c r="H4" s="486"/>
      <c r="I4" s="487"/>
      <c r="J4" s="488" t="s">
        <v>55</v>
      </c>
      <c r="K4" s="488"/>
      <c r="L4" s="488"/>
      <c r="M4" s="489" t="str">
        <f>'様式A-1'!J3</f>
        <v>主要地方道柳井上関線</v>
      </c>
      <c r="N4" s="490"/>
      <c r="O4" s="490"/>
      <c r="P4" s="490"/>
      <c r="Q4" s="490"/>
      <c r="R4" s="491"/>
      <c r="S4" s="496" t="s">
        <v>58</v>
      </c>
      <c r="T4" s="496"/>
      <c r="U4" s="496"/>
      <c r="V4" s="496"/>
      <c r="W4" s="496"/>
      <c r="X4" s="496"/>
      <c r="Y4" s="498" t="str">
        <f>'様式A-1'!K5</f>
        <v>株式会社 長大
鷲尾 寛</v>
      </c>
      <c r="Z4" s="499"/>
      <c r="AA4" s="499"/>
      <c r="AB4" s="499"/>
      <c r="AC4" s="499"/>
      <c r="AD4" s="500"/>
      <c r="AE4" s="482" t="s">
        <v>59</v>
      </c>
      <c r="AF4" s="482"/>
      <c r="AG4" s="482"/>
      <c r="AH4" s="482"/>
      <c r="AI4" s="497">
        <f>'様式A-1'!R5</f>
        <v>46080</v>
      </c>
      <c r="AJ4" s="497"/>
      <c r="AK4" s="497"/>
      <c r="AL4" s="497"/>
      <c r="AM4" s="497"/>
      <c r="AN4" s="497"/>
    </row>
    <row r="5" spans="2:40" ht="20.100000000000001" customHeight="1" x14ac:dyDescent="0.15">
      <c r="B5" s="492" t="s">
        <v>64</v>
      </c>
      <c r="C5" s="492"/>
      <c r="D5" s="492"/>
      <c r="E5" s="493" t="str">
        <f>'様式A-1'!D4</f>
        <v>阿月トンネル</v>
      </c>
      <c r="F5" s="494"/>
      <c r="G5" s="494"/>
      <c r="H5" s="494"/>
      <c r="I5" s="495"/>
      <c r="J5" s="449" t="s">
        <v>65</v>
      </c>
      <c r="K5" s="449"/>
      <c r="L5" s="449"/>
      <c r="M5" s="489" t="str">
        <f>'様式A-1'!R3</f>
        <v>柳井土木建築事務所</v>
      </c>
      <c r="N5" s="490"/>
      <c r="O5" s="490"/>
      <c r="P5" s="490"/>
      <c r="Q5" s="490"/>
      <c r="R5" s="491"/>
      <c r="S5" s="496"/>
      <c r="T5" s="496"/>
      <c r="U5" s="496"/>
      <c r="V5" s="496"/>
      <c r="W5" s="496"/>
      <c r="X5" s="496"/>
      <c r="Y5" s="501"/>
      <c r="Z5" s="502"/>
      <c r="AA5" s="502"/>
      <c r="AB5" s="502"/>
      <c r="AC5" s="502"/>
      <c r="AD5" s="503"/>
      <c r="AE5" s="482"/>
      <c r="AF5" s="482"/>
      <c r="AG5" s="482"/>
      <c r="AH5" s="482"/>
      <c r="AI5" s="497"/>
      <c r="AJ5" s="497"/>
      <c r="AK5" s="497"/>
      <c r="AL5" s="497"/>
      <c r="AM5" s="497"/>
      <c r="AN5" s="497"/>
    </row>
    <row r="6" spans="2:40" ht="13.5" customHeight="1" x14ac:dyDescent="0.15">
      <c r="B6" s="448" t="s">
        <v>66</v>
      </c>
      <c r="C6" s="448" t="s">
        <v>67</v>
      </c>
      <c r="D6" s="460" t="s">
        <v>68</v>
      </c>
      <c r="E6" s="461"/>
      <c r="F6" s="464" t="s">
        <v>69</v>
      </c>
      <c r="G6" s="465"/>
      <c r="H6" s="465"/>
      <c r="I6" s="465"/>
      <c r="J6" s="466"/>
      <c r="K6" s="470" t="s">
        <v>70</v>
      </c>
      <c r="L6" s="471"/>
      <c r="M6" s="471"/>
      <c r="N6" s="472"/>
      <c r="O6" s="432" t="s">
        <v>71</v>
      </c>
      <c r="P6" s="433"/>
      <c r="Q6" s="433"/>
      <c r="R6" s="433"/>
      <c r="S6" s="428"/>
      <c r="T6" s="428"/>
      <c r="U6" s="428"/>
      <c r="V6" s="428"/>
      <c r="W6" s="428"/>
      <c r="X6" s="428"/>
      <c r="Y6" s="428"/>
      <c r="Z6" s="428"/>
      <c r="AA6" s="428"/>
      <c r="AB6" s="428"/>
      <c r="AC6" s="428"/>
      <c r="AD6" s="429"/>
      <c r="AE6" s="476" t="s">
        <v>72</v>
      </c>
      <c r="AF6" s="477"/>
      <c r="AG6" s="477"/>
      <c r="AH6" s="477"/>
      <c r="AI6" s="477"/>
      <c r="AJ6" s="478"/>
      <c r="AK6" s="428" t="s">
        <v>73</v>
      </c>
      <c r="AL6" s="428"/>
      <c r="AM6" s="428"/>
      <c r="AN6" s="429"/>
    </row>
    <row r="7" spans="2:40" ht="13.5" customHeight="1" x14ac:dyDescent="0.15">
      <c r="B7" s="448"/>
      <c r="C7" s="450"/>
      <c r="D7" s="462"/>
      <c r="E7" s="463"/>
      <c r="F7" s="467"/>
      <c r="G7" s="468"/>
      <c r="H7" s="468"/>
      <c r="I7" s="468"/>
      <c r="J7" s="469"/>
      <c r="K7" s="473"/>
      <c r="L7" s="474"/>
      <c r="M7" s="474"/>
      <c r="N7" s="475"/>
      <c r="O7" s="482" t="s">
        <v>74</v>
      </c>
      <c r="P7" s="482"/>
      <c r="Q7" s="482"/>
      <c r="R7" s="120" t="s">
        <v>75</v>
      </c>
      <c r="S7" s="482" t="s">
        <v>76</v>
      </c>
      <c r="T7" s="482"/>
      <c r="U7" s="482" t="s">
        <v>77</v>
      </c>
      <c r="V7" s="482"/>
      <c r="W7" s="482"/>
      <c r="X7" s="482"/>
      <c r="Y7" s="436" t="s">
        <v>78</v>
      </c>
      <c r="Z7" s="437"/>
      <c r="AA7" s="437"/>
      <c r="AB7" s="438"/>
      <c r="AC7" s="419" t="s">
        <v>79</v>
      </c>
      <c r="AD7" s="420"/>
      <c r="AE7" s="479"/>
      <c r="AF7" s="480"/>
      <c r="AG7" s="480"/>
      <c r="AH7" s="480"/>
      <c r="AI7" s="480"/>
      <c r="AJ7" s="481"/>
      <c r="AK7" s="428"/>
      <c r="AL7" s="428"/>
      <c r="AM7" s="428"/>
      <c r="AN7" s="429"/>
    </row>
    <row r="8" spans="2:40" ht="13.5" customHeight="1" x14ac:dyDescent="0.15">
      <c r="B8" s="449"/>
      <c r="C8" s="451"/>
      <c r="D8" s="17" t="s">
        <v>80</v>
      </c>
      <c r="E8" s="16" t="s">
        <v>81</v>
      </c>
      <c r="F8" s="449" t="s">
        <v>82</v>
      </c>
      <c r="G8" s="449"/>
      <c r="H8" s="449"/>
      <c r="I8" s="444" t="s">
        <v>83</v>
      </c>
      <c r="J8" s="444" t="s">
        <v>84</v>
      </c>
      <c r="K8" s="444" t="s">
        <v>85</v>
      </c>
      <c r="L8" s="446" t="s">
        <v>86</v>
      </c>
      <c r="M8" s="419" t="s">
        <v>79</v>
      </c>
      <c r="N8" s="452"/>
      <c r="O8" s="440" t="s">
        <v>87</v>
      </c>
      <c r="P8" s="440" t="s">
        <v>88</v>
      </c>
      <c r="Q8" s="440" t="s">
        <v>89</v>
      </c>
      <c r="R8" s="440" t="s">
        <v>90</v>
      </c>
      <c r="S8" s="442" t="s">
        <v>91</v>
      </c>
      <c r="T8" s="442" t="s">
        <v>92</v>
      </c>
      <c r="U8" s="442" t="s">
        <v>93</v>
      </c>
      <c r="V8" s="440" t="s">
        <v>94</v>
      </c>
      <c r="W8" s="442" t="s">
        <v>95</v>
      </c>
      <c r="X8" s="442" t="s">
        <v>96</v>
      </c>
      <c r="Y8" s="440" t="s">
        <v>97</v>
      </c>
      <c r="Z8" s="440" t="s">
        <v>98</v>
      </c>
      <c r="AA8" s="440" t="s">
        <v>99</v>
      </c>
      <c r="AB8" s="442" t="s">
        <v>100</v>
      </c>
      <c r="AC8" s="434"/>
      <c r="AD8" s="435"/>
      <c r="AE8" s="454" t="s">
        <v>101</v>
      </c>
      <c r="AF8" s="456" t="s">
        <v>102</v>
      </c>
      <c r="AG8" s="456" t="s">
        <v>103</v>
      </c>
      <c r="AH8" s="458" t="s">
        <v>104</v>
      </c>
      <c r="AI8" s="419" t="s">
        <v>79</v>
      </c>
      <c r="AJ8" s="420"/>
      <c r="AK8" s="428"/>
      <c r="AL8" s="428"/>
      <c r="AM8" s="428"/>
      <c r="AN8" s="429"/>
    </row>
    <row r="9" spans="2:40" x14ac:dyDescent="0.15">
      <c r="B9" s="449"/>
      <c r="C9" s="22" t="s">
        <v>105</v>
      </c>
      <c r="D9" s="15" t="s">
        <v>105</v>
      </c>
      <c r="E9" s="15" t="s">
        <v>105</v>
      </c>
      <c r="F9" s="449"/>
      <c r="G9" s="449"/>
      <c r="H9" s="449"/>
      <c r="I9" s="445"/>
      <c r="J9" s="445"/>
      <c r="K9" s="445"/>
      <c r="L9" s="447"/>
      <c r="M9" s="453"/>
      <c r="N9" s="431"/>
      <c r="O9" s="441"/>
      <c r="P9" s="441"/>
      <c r="Q9" s="441"/>
      <c r="R9" s="441"/>
      <c r="S9" s="443"/>
      <c r="T9" s="443"/>
      <c r="U9" s="443"/>
      <c r="V9" s="441"/>
      <c r="W9" s="443"/>
      <c r="X9" s="443"/>
      <c r="Y9" s="441"/>
      <c r="Z9" s="441"/>
      <c r="AA9" s="441"/>
      <c r="AB9" s="443"/>
      <c r="AC9" s="421"/>
      <c r="AD9" s="422"/>
      <c r="AE9" s="455"/>
      <c r="AF9" s="457"/>
      <c r="AG9" s="457"/>
      <c r="AH9" s="459"/>
      <c r="AI9" s="421"/>
      <c r="AJ9" s="422"/>
      <c r="AK9" s="430"/>
      <c r="AL9" s="430"/>
      <c r="AM9" s="430"/>
      <c r="AN9" s="431"/>
    </row>
    <row r="10" spans="2:40" ht="13.5" customHeight="1" x14ac:dyDescent="0.15">
      <c r="B10" s="23" t="s">
        <v>486</v>
      </c>
      <c r="C10" s="121">
        <v>7</v>
      </c>
      <c r="D10" s="121"/>
      <c r="E10" s="121">
        <v>7</v>
      </c>
      <c r="F10" s="439"/>
      <c r="G10" s="413"/>
      <c r="H10" s="413"/>
      <c r="I10" s="14"/>
      <c r="J10" s="88"/>
      <c r="K10" s="14" t="s">
        <v>487</v>
      </c>
      <c r="L10" s="13"/>
      <c r="M10" s="423"/>
      <c r="N10" s="416"/>
      <c r="O10" s="14"/>
      <c r="P10" s="13"/>
      <c r="Q10" s="13"/>
      <c r="R10" s="13"/>
      <c r="S10" s="13"/>
      <c r="T10" s="83"/>
      <c r="U10" s="83"/>
      <c r="V10" s="83"/>
      <c r="W10" s="83"/>
      <c r="X10" s="83"/>
      <c r="Y10" s="83"/>
      <c r="Z10" s="83"/>
      <c r="AA10" s="56"/>
      <c r="AB10" s="57"/>
      <c r="AC10" s="417"/>
      <c r="AD10" s="418"/>
      <c r="AE10" s="83"/>
      <c r="AF10" s="83"/>
      <c r="AG10" s="83"/>
      <c r="AH10" s="83"/>
      <c r="AI10" s="412"/>
      <c r="AJ10" s="413"/>
      <c r="AK10" s="425"/>
      <c r="AL10" s="426"/>
      <c r="AM10" s="426"/>
      <c r="AN10" s="427"/>
    </row>
    <row r="11" spans="2:40" ht="13.5" customHeight="1" x14ac:dyDescent="0.15">
      <c r="B11" s="122" t="s">
        <v>488</v>
      </c>
      <c r="C11" s="121">
        <v>8</v>
      </c>
      <c r="D11" s="121">
        <v>7</v>
      </c>
      <c r="E11" s="121">
        <v>14.8</v>
      </c>
      <c r="F11" s="412"/>
      <c r="G11" s="413"/>
      <c r="H11" s="413"/>
      <c r="I11" s="14"/>
      <c r="J11" s="88"/>
      <c r="K11" s="14" t="s">
        <v>487</v>
      </c>
      <c r="L11" s="13"/>
      <c r="M11" s="423"/>
      <c r="N11" s="416"/>
      <c r="O11" s="14"/>
      <c r="P11" s="13"/>
      <c r="Q11" s="13"/>
      <c r="R11" s="13"/>
      <c r="S11" s="13"/>
      <c r="T11" s="83"/>
      <c r="U11" s="83"/>
      <c r="V11" s="83"/>
      <c r="W11" s="83"/>
      <c r="X11" s="83"/>
      <c r="Y11" s="83"/>
      <c r="Z11" s="83"/>
      <c r="AA11" s="56"/>
      <c r="AB11" s="57"/>
      <c r="AC11" s="417"/>
      <c r="AD11" s="418"/>
      <c r="AE11" s="83"/>
      <c r="AF11" s="83"/>
      <c r="AG11" s="83"/>
      <c r="AH11" s="14"/>
      <c r="AI11" s="412"/>
      <c r="AJ11" s="413"/>
      <c r="AK11" s="425"/>
      <c r="AL11" s="426"/>
      <c r="AM11" s="426"/>
      <c r="AN11" s="427"/>
    </row>
    <row r="12" spans="2:40" ht="13.5" customHeight="1" x14ac:dyDescent="0.15">
      <c r="B12" s="122" t="s">
        <v>489</v>
      </c>
      <c r="C12" s="121">
        <v>8</v>
      </c>
      <c r="D12" s="121">
        <v>14.8</v>
      </c>
      <c r="E12" s="121">
        <v>22.7</v>
      </c>
      <c r="F12" s="412"/>
      <c r="G12" s="413"/>
      <c r="H12" s="413"/>
      <c r="I12" s="14"/>
      <c r="J12" s="88"/>
      <c r="K12" s="14" t="s">
        <v>487</v>
      </c>
      <c r="L12" s="13"/>
      <c r="M12" s="423"/>
      <c r="N12" s="416"/>
      <c r="O12" s="14"/>
      <c r="P12" s="13"/>
      <c r="Q12" s="13"/>
      <c r="R12" s="13"/>
      <c r="S12" s="13"/>
      <c r="T12" s="83"/>
      <c r="U12" s="83"/>
      <c r="V12" s="83"/>
      <c r="W12" s="83"/>
      <c r="X12" s="83"/>
      <c r="Y12" s="83"/>
      <c r="Z12" s="83"/>
      <c r="AA12" s="56"/>
      <c r="AB12" s="57"/>
      <c r="AC12" s="417"/>
      <c r="AD12" s="418"/>
      <c r="AE12" s="83"/>
      <c r="AF12" s="14"/>
      <c r="AG12" s="14"/>
      <c r="AH12" s="83"/>
      <c r="AI12" s="412"/>
      <c r="AJ12" s="413"/>
      <c r="AK12" s="425"/>
      <c r="AL12" s="426"/>
      <c r="AM12" s="426"/>
      <c r="AN12" s="427"/>
    </row>
    <row r="13" spans="2:40" ht="13.5" customHeight="1" x14ac:dyDescent="0.15">
      <c r="B13" s="122" t="s">
        <v>490</v>
      </c>
      <c r="C13" s="121">
        <v>8</v>
      </c>
      <c r="D13" s="121">
        <v>22.7</v>
      </c>
      <c r="E13" s="121">
        <v>30.6</v>
      </c>
      <c r="F13" s="412"/>
      <c r="G13" s="413"/>
      <c r="H13" s="413"/>
      <c r="I13" s="14"/>
      <c r="J13" s="88"/>
      <c r="K13" s="14" t="s">
        <v>487</v>
      </c>
      <c r="L13" s="13"/>
      <c r="M13" s="423"/>
      <c r="N13" s="416"/>
      <c r="O13" s="14"/>
      <c r="P13" s="13"/>
      <c r="Q13" s="13"/>
      <c r="R13" s="13"/>
      <c r="S13" s="13"/>
      <c r="T13" s="83"/>
      <c r="U13" s="83"/>
      <c r="V13" s="83"/>
      <c r="W13" s="83"/>
      <c r="X13" s="83"/>
      <c r="Y13" s="83"/>
      <c r="Z13" s="83"/>
      <c r="AA13" s="56"/>
      <c r="AB13" s="57"/>
      <c r="AC13" s="417"/>
      <c r="AD13" s="418"/>
      <c r="AE13" s="14"/>
      <c r="AF13" s="83"/>
      <c r="AG13" s="83"/>
      <c r="AH13" s="83"/>
      <c r="AI13" s="423"/>
      <c r="AJ13" s="424"/>
      <c r="AK13" s="414"/>
      <c r="AL13" s="415"/>
      <c r="AM13" s="415"/>
      <c r="AN13" s="416"/>
    </row>
    <row r="14" spans="2:40" ht="13.5" customHeight="1" x14ac:dyDescent="0.15">
      <c r="B14" s="122" t="s">
        <v>491</v>
      </c>
      <c r="C14" s="121">
        <v>8</v>
      </c>
      <c r="D14" s="121">
        <v>30.6</v>
      </c>
      <c r="E14" s="121">
        <v>38.6</v>
      </c>
      <c r="F14" s="412"/>
      <c r="G14" s="413"/>
      <c r="H14" s="413"/>
      <c r="I14" s="14"/>
      <c r="J14" s="88"/>
      <c r="K14" s="14" t="s">
        <v>487</v>
      </c>
      <c r="L14" s="13"/>
      <c r="M14" s="423"/>
      <c r="N14" s="416"/>
      <c r="O14" s="14"/>
      <c r="P14" s="13"/>
      <c r="Q14" s="13"/>
      <c r="R14" s="13"/>
      <c r="S14" s="13"/>
      <c r="T14" s="83"/>
      <c r="U14" s="83"/>
      <c r="V14" s="83"/>
      <c r="W14" s="83"/>
      <c r="X14" s="83"/>
      <c r="Y14" s="83"/>
      <c r="Z14" s="83"/>
      <c r="AA14" s="56"/>
      <c r="AB14" s="57"/>
      <c r="AC14" s="417"/>
      <c r="AD14" s="418"/>
      <c r="AE14" s="83"/>
      <c r="AF14" s="83"/>
      <c r="AG14" s="56"/>
      <c r="AH14" s="57"/>
      <c r="AI14" s="412"/>
      <c r="AJ14" s="413"/>
      <c r="AK14" s="414"/>
      <c r="AL14" s="415"/>
      <c r="AM14" s="415"/>
      <c r="AN14" s="416"/>
    </row>
    <row r="15" spans="2:40" ht="13.5" customHeight="1" x14ac:dyDescent="0.15">
      <c r="B15" s="122" t="s">
        <v>492</v>
      </c>
      <c r="C15" s="121">
        <v>9.5</v>
      </c>
      <c r="D15" s="121">
        <v>38.6</v>
      </c>
      <c r="E15" s="121">
        <v>48.1</v>
      </c>
      <c r="F15" s="412"/>
      <c r="G15" s="413"/>
      <c r="H15" s="413"/>
      <c r="I15" s="14"/>
      <c r="J15" s="88"/>
      <c r="K15" s="14" t="s">
        <v>487</v>
      </c>
      <c r="L15" s="13"/>
      <c r="M15" s="423"/>
      <c r="N15" s="416"/>
      <c r="O15" s="14"/>
      <c r="P15" s="13"/>
      <c r="Q15" s="13"/>
      <c r="R15" s="13"/>
      <c r="S15" s="13"/>
      <c r="T15" s="83"/>
      <c r="U15" s="83"/>
      <c r="V15" s="83"/>
      <c r="W15" s="83"/>
      <c r="X15" s="83"/>
      <c r="Y15" s="83"/>
      <c r="Z15" s="83"/>
      <c r="AA15" s="56"/>
      <c r="AB15" s="57"/>
      <c r="AC15" s="417"/>
      <c r="AD15" s="418"/>
      <c r="AE15" s="83"/>
      <c r="AF15" s="83"/>
      <c r="AG15" s="56"/>
      <c r="AH15" s="57"/>
      <c r="AI15" s="412"/>
      <c r="AJ15" s="413"/>
      <c r="AK15" s="414"/>
      <c r="AL15" s="415"/>
      <c r="AM15" s="415"/>
      <c r="AN15" s="416"/>
    </row>
    <row r="16" spans="2:40" ht="13.5" customHeight="1" x14ac:dyDescent="0.15">
      <c r="B16" s="122" t="s">
        <v>493</v>
      </c>
      <c r="C16" s="121">
        <v>9.5</v>
      </c>
      <c r="D16" s="121">
        <v>48.1</v>
      </c>
      <c r="E16" s="121">
        <v>57.6</v>
      </c>
      <c r="F16" s="412"/>
      <c r="G16" s="413"/>
      <c r="H16" s="413"/>
      <c r="I16" s="14"/>
      <c r="J16" s="88"/>
      <c r="K16" s="14" t="s">
        <v>487</v>
      </c>
      <c r="L16" s="13"/>
      <c r="M16" s="423"/>
      <c r="N16" s="416"/>
      <c r="O16" s="14"/>
      <c r="P16" s="13"/>
      <c r="Q16" s="13"/>
      <c r="R16" s="13"/>
      <c r="S16" s="13"/>
      <c r="T16" s="83"/>
      <c r="U16" s="83"/>
      <c r="V16" s="83"/>
      <c r="W16" s="83"/>
      <c r="X16" s="83"/>
      <c r="Y16" s="83"/>
      <c r="Z16" s="83"/>
      <c r="AA16" s="56"/>
      <c r="AB16" s="57"/>
      <c r="AC16" s="417"/>
      <c r="AD16" s="418"/>
      <c r="AE16" s="83"/>
      <c r="AF16" s="83"/>
      <c r="AG16" s="56"/>
      <c r="AH16" s="57"/>
      <c r="AI16" s="412"/>
      <c r="AJ16" s="413"/>
      <c r="AK16" s="414"/>
      <c r="AL16" s="415"/>
      <c r="AM16" s="415"/>
      <c r="AN16" s="416"/>
    </row>
    <row r="17" spans="2:40" ht="13.5" customHeight="1" x14ac:dyDescent="0.15">
      <c r="B17" s="122" t="s">
        <v>494</v>
      </c>
      <c r="C17" s="121">
        <v>9.5</v>
      </c>
      <c r="D17" s="121">
        <v>57.6</v>
      </c>
      <c r="E17" s="121">
        <v>67.099999999999994</v>
      </c>
      <c r="F17" s="412"/>
      <c r="G17" s="413"/>
      <c r="H17" s="413"/>
      <c r="I17" s="14"/>
      <c r="J17" s="88"/>
      <c r="K17" s="14" t="s">
        <v>487</v>
      </c>
      <c r="L17" s="13"/>
      <c r="M17" s="423"/>
      <c r="N17" s="416"/>
      <c r="O17" s="14"/>
      <c r="P17" s="13"/>
      <c r="Q17" s="13"/>
      <c r="R17" s="13"/>
      <c r="S17" s="13"/>
      <c r="T17" s="83"/>
      <c r="U17" s="83"/>
      <c r="V17" s="83"/>
      <c r="W17" s="83"/>
      <c r="X17" s="83"/>
      <c r="Y17" s="83"/>
      <c r="Z17" s="83"/>
      <c r="AA17" s="56"/>
      <c r="AB17" s="57"/>
      <c r="AC17" s="417"/>
      <c r="AD17" s="418"/>
      <c r="AE17" s="83"/>
      <c r="AF17" s="83"/>
      <c r="AG17" s="56"/>
      <c r="AH17" s="57"/>
      <c r="AI17" s="412"/>
      <c r="AJ17" s="413"/>
      <c r="AK17" s="414"/>
      <c r="AL17" s="415"/>
      <c r="AM17" s="415"/>
      <c r="AN17" s="416"/>
    </row>
    <row r="18" spans="2:40" ht="13.5" customHeight="1" x14ac:dyDescent="0.15">
      <c r="B18" s="122" t="s">
        <v>495</v>
      </c>
      <c r="C18" s="121">
        <v>9</v>
      </c>
      <c r="D18" s="121">
        <v>67.099999999999994</v>
      </c>
      <c r="E18" s="121">
        <v>76.5</v>
      </c>
      <c r="F18" s="412"/>
      <c r="G18" s="413"/>
      <c r="H18" s="413"/>
      <c r="I18" s="14"/>
      <c r="J18" s="88"/>
      <c r="K18" s="14" t="s">
        <v>487</v>
      </c>
      <c r="L18" s="13"/>
      <c r="M18" s="423"/>
      <c r="N18" s="416"/>
      <c r="O18" s="14"/>
      <c r="P18" s="13"/>
      <c r="Q18" s="13"/>
      <c r="R18" s="13"/>
      <c r="S18" s="13"/>
      <c r="T18" s="83"/>
      <c r="U18" s="83"/>
      <c r="V18" s="83"/>
      <c r="W18" s="83"/>
      <c r="X18" s="83"/>
      <c r="Y18" s="83"/>
      <c r="Z18" s="83"/>
      <c r="AA18" s="56"/>
      <c r="AB18" s="57"/>
      <c r="AC18" s="417"/>
      <c r="AD18" s="418"/>
      <c r="AE18" s="83"/>
      <c r="AF18" s="83"/>
      <c r="AG18" s="56"/>
      <c r="AH18" s="57"/>
      <c r="AI18" s="412"/>
      <c r="AJ18" s="413"/>
      <c r="AK18" s="414"/>
      <c r="AL18" s="415"/>
      <c r="AM18" s="415"/>
      <c r="AN18" s="416"/>
    </row>
    <row r="19" spans="2:40" ht="13.5" customHeight="1" x14ac:dyDescent="0.15">
      <c r="B19" s="122" t="s">
        <v>496</v>
      </c>
      <c r="C19" s="121">
        <v>9.5</v>
      </c>
      <c r="D19" s="121">
        <v>76.5</v>
      </c>
      <c r="E19" s="121">
        <v>85.9</v>
      </c>
      <c r="F19" s="412"/>
      <c r="G19" s="413"/>
      <c r="H19" s="413"/>
      <c r="I19" s="14"/>
      <c r="J19" s="88"/>
      <c r="K19" s="14" t="s">
        <v>487</v>
      </c>
      <c r="L19" s="13"/>
      <c r="M19" s="423"/>
      <c r="N19" s="416"/>
      <c r="O19" s="14"/>
      <c r="P19" s="13"/>
      <c r="Q19" s="13"/>
      <c r="R19" s="13"/>
      <c r="S19" s="13"/>
      <c r="T19" s="83"/>
      <c r="U19" s="83"/>
      <c r="V19" s="83"/>
      <c r="W19" s="83"/>
      <c r="X19" s="83"/>
      <c r="Y19" s="83"/>
      <c r="Z19" s="83"/>
      <c r="AA19" s="56"/>
      <c r="AB19" s="57"/>
      <c r="AC19" s="417"/>
      <c r="AD19" s="418"/>
      <c r="AE19" s="83"/>
      <c r="AF19" s="83"/>
      <c r="AG19" s="56"/>
      <c r="AH19" s="57"/>
      <c r="AI19" s="412"/>
      <c r="AJ19" s="413"/>
      <c r="AK19" s="414"/>
      <c r="AL19" s="415"/>
      <c r="AM19" s="415"/>
      <c r="AN19" s="416"/>
    </row>
    <row r="20" spans="2:40" ht="13.5" customHeight="1" x14ac:dyDescent="0.15">
      <c r="B20" s="122" t="s">
        <v>497</v>
      </c>
      <c r="C20" s="121">
        <v>9.5</v>
      </c>
      <c r="D20" s="121">
        <v>85.9</v>
      </c>
      <c r="E20" s="121">
        <v>95.3</v>
      </c>
      <c r="F20" s="412"/>
      <c r="G20" s="413"/>
      <c r="H20" s="413"/>
      <c r="I20" s="14"/>
      <c r="J20" s="88"/>
      <c r="K20" s="14"/>
      <c r="L20" s="13"/>
      <c r="M20" s="423"/>
      <c r="N20" s="416"/>
      <c r="O20" s="14"/>
      <c r="P20" s="13"/>
      <c r="Q20" s="13"/>
      <c r="R20" s="13"/>
      <c r="S20" s="13"/>
      <c r="T20" s="23"/>
      <c r="U20" s="23"/>
      <c r="V20" s="23"/>
      <c r="W20" s="83"/>
      <c r="X20" s="83"/>
      <c r="Y20" s="83"/>
      <c r="Z20" s="83"/>
      <c r="AA20" s="56"/>
      <c r="AB20" s="57"/>
      <c r="AC20" s="417"/>
      <c r="AD20" s="418"/>
      <c r="AE20" s="83"/>
      <c r="AF20" s="83"/>
      <c r="AG20" s="56"/>
      <c r="AH20" s="57"/>
      <c r="AI20" s="412"/>
      <c r="AJ20" s="413"/>
      <c r="AK20" s="414"/>
      <c r="AL20" s="415"/>
      <c r="AM20" s="415"/>
      <c r="AN20" s="416"/>
    </row>
    <row r="21" spans="2:40" ht="13.5" customHeight="1" x14ac:dyDescent="0.15">
      <c r="B21" s="122" t="s">
        <v>498</v>
      </c>
      <c r="C21" s="121">
        <v>9.5</v>
      </c>
      <c r="D21" s="121">
        <v>95.3</v>
      </c>
      <c r="E21" s="121">
        <v>104.7</v>
      </c>
      <c r="F21" s="412"/>
      <c r="G21" s="413"/>
      <c r="H21" s="413"/>
      <c r="I21" s="14"/>
      <c r="J21" s="88"/>
      <c r="K21" s="14" t="s">
        <v>487</v>
      </c>
      <c r="L21" s="13"/>
      <c r="M21" s="423"/>
      <c r="N21" s="416"/>
      <c r="O21" s="14"/>
      <c r="P21" s="13"/>
      <c r="Q21" s="13"/>
      <c r="R21" s="13"/>
      <c r="S21" s="13"/>
      <c r="T21" s="83"/>
      <c r="U21" s="83"/>
      <c r="V21" s="83"/>
      <c r="W21" s="83"/>
      <c r="X21" s="83"/>
      <c r="Y21" s="83"/>
      <c r="Z21" s="83"/>
      <c r="AA21" s="56"/>
      <c r="AB21" s="57"/>
      <c r="AC21" s="417"/>
      <c r="AD21" s="418"/>
      <c r="AE21" s="83"/>
      <c r="AF21" s="83"/>
      <c r="AG21" s="56"/>
      <c r="AH21" s="57"/>
      <c r="AI21" s="412"/>
      <c r="AJ21" s="413"/>
      <c r="AK21" s="414"/>
      <c r="AL21" s="415"/>
      <c r="AM21" s="415"/>
      <c r="AN21" s="416"/>
    </row>
    <row r="22" spans="2:40" ht="13.5" customHeight="1" x14ac:dyDescent="0.15">
      <c r="B22" s="122" t="s">
        <v>499</v>
      </c>
      <c r="C22" s="121">
        <v>9.5</v>
      </c>
      <c r="D22" s="121">
        <v>104.7</v>
      </c>
      <c r="E22" s="121">
        <v>114.1</v>
      </c>
      <c r="F22" s="412"/>
      <c r="G22" s="413"/>
      <c r="H22" s="413"/>
      <c r="I22" s="14"/>
      <c r="J22" s="88"/>
      <c r="K22" s="14" t="s">
        <v>487</v>
      </c>
      <c r="L22" s="13"/>
      <c r="M22" s="423"/>
      <c r="N22" s="416"/>
      <c r="O22" s="14"/>
      <c r="P22" s="13"/>
      <c r="Q22" s="13"/>
      <c r="R22" s="13"/>
      <c r="S22" s="13"/>
      <c r="T22" s="83"/>
      <c r="U22" s="83"/>
      <c r="V22" s="83"/>
      <c r="W22" s="83"/>
      <c r="X22" s="83"/>
      <c r="Y22" s="83"/>
      <c r="Z22" s="83"/>
      <c r="AA22" s="56"/>
      <c r="AB22" s="57"/>
      <c r="AC22" s="417"/>
      <c r="AD22" s="418"/>
      <c r="AE22" s="83"/>
      <c r="AF22" s="83"/>
      <c r="AG22" s="56"/>
      <c r="AH22" s="57"/>
      <c r="AI22" s="412"/>
      <c r="AJ22" s="413"/>
      <c r="AK22" s="414"/>
      <c r="AL22" s="415"/>
      <c r="AM22" s="415"/>
      <c r="AN22" s="416"/>
    </row>
    <row r="23" spans="2:40" ht="13.5" customHeight="1" x14ac:dyDescent="0.15">
      <c r="B23" s="122" t="s">
        <v>500</v>
      </c>
      <c r="C23" s="121">
        <v>9.5</v>
      </c>
      <c r="D23" s="121">
        <v>114.1</v>
      </c>
      <c r="E23" s="121">
        <v>123.6</v>
      </c>
      <c r="F23" s="412"/>
      <c r="G23" s="413"/>
      <c r="H23" s="413"/>
      <c r="I23" s="14"/>
      <c r="J23" s="88"/>
      <c r="K23" s="14" t="s">
        <v>487</v>
      </c>
      <c r="L23" s="13"/>
      <c r="M23" s="423"/>
      <c r="N23" s="416"/>
      <c r="O23" s="14"/>
      <c r="P23" s="13"/>
      <c r="Q23" s="13"/>
      <c r="R23" s="13"/>
      <c r="S23" s="13"/>
      <c r="T23" s="23"/>
      <c r="U23" s="14"/>
      <c r="V23" s="23"/>
      <c r="W23" s="23"/>
      <c r="X23" s="23"/>
      <c r="Y23" s="23"/>
      <c r="Z23" s="23"/>
      <c r="AA23" s="56"/>
      <c r="AB23" s="14"/>
      <c r="AC23" s="417"/>
      <c r="AD23" s="418"/>
      <c r="AE23" s="83"/>
      <c r="AF23" s="83"/>
      <c r="AG23" s="56"/>
      <c r="AH23" s="57"/>
      <c r="AI23" s="412"/>
      <c r="AJ23" s="413"/>
      <c r="AK23" s="414"/>
      <c r="AL23" s="415"/>
      <c r="AM23" s="415"/>
      <c r="AN23" s="416"/>
    </row>
    <row r="24" spans="2:40" ht="13.5" customHeight="1" x14ac:dyDescent="0.15">
      <c r="B24" s="122" t="s">
        <v>501</v>
      </c>
      <c r="C24" s="121">
        <v>9.5</v>
      </c>
      <c r="D24" s="121">
        <v>123.6</v>
      </c>
      <c r="E24" s="121">
        <v>133</v>
      </c>
      <c r="F24" s="439"/>
      <c r="G24" s="413"/>
      <c r="H24" s="413"/>
      <c r="I24" s="14"/>
      <c r="J24" s="88"/>
      <c r="K24" s="14" t="s">
        <v>487</v>
      </c>
      <c r="L24" s="13"/>
      <c r="M24" s="423"/>
      <c r="N24" s="416"/>
      <c r="O24" s="14"/>
      <c r="P24" s="13"/>
      <c r="Q24" s="13"/>
      <c r="R24" s="13"/>
      <c r="S24" s="13"/>
      <c r="T24" s="83"/>
      <c r="U24" s="83"/>
      <c r="V24" s="83"/>
      <c r="W24" s="83"/>
      <c r="X24" s="83"/>
      <c r="Y24" s="83"/>
      <c r="Z24" s="83"/>
      <c r="AA24" s="56"/>
      <c r="AB24" s="57"/>
      <c r="AC24" s="417"/>
      <c r="AD24" s="418"/>
      <c r="AE24" s="83"/>
      <c r="AF24" s="83"/>
      <c r="AG24" s="56"/>
      <c r="AH24" s="57"/>
      <c r="AI24" s="412"/>
      <c r="AJ24" s="413"/>
      <c r="AK24" s="414"/>
      <c r="AL24" s="415"/>
      <c r="AM24" s="415"/>
      <c r="AN24" s="416"/>
    </row>
    <row r="25" spans="2:40" ht="13.5" customHeight="1" x14ac:dyDescent="0.15">
      <c r="B25" s="122" t="s">
        <v>502</v>
      </c>
      <c r="C25" s="121">
        <v>9.5</v>
      </c>
      <c r="D25" s="121">
        <v>133</v>
      </c>
      <c r="E25" s="121">
        <v>142.4</v>
      </c>
      <c r="F25" s="439"/>
      <c r="G25" s="413"/>
      <c r="H25" s="413"/>
      <c r="I25" s="14"/>
      <c r="J25" s="88"/>
      <c r="K25" s="14" t="s">
        <v>487</v>
      </c>
      <c r="L25" s="13"/>
      <c r="M25" s="423"/>
      <c r="N25" s="416"/>
      <c r="O25" s="14"/>
      <c r="P25" s="13"/>
      <c r="Q25" s="13"/>
      <c r="R25" s="13"/>
      <c r="S25" s="13"/>
      <c r="T25" s="83"/>
      <c r="U25" s="83"/>
      <c r="V25" s="83"/>
      <c r="W25" s="83"/>
      <c r="X25" s="83"/>
      <c r="Y25" s="83"/>
      <c r="Z25" s="83"/>
      <c r="AA25" s="56"/>
      <c r="AB25" s="57"/>
      <c r="AC25" s="417"/>
      <c r="AD25" s="418"/>
      <c r="AE25" s="83"/>
      <c r="AF25" s="83"/>
      <c r="AG25" s="56"/>
      <c r="AH25" s="57"/>
      <c r="AI25" s="412"/>
      <c r="AJ25" s="413"/>
      <c r="AK25" s="414"/>
      <c r="AL25" s="415"/>
      <c r="AM25" s="415"/>
      <c r="AN25" s="416"/>
    </row>
    <row r="26" spans="2:40" ht="13.5" customHeight="1" x14ac:dyDescent="0.15">
      <c r="B26" s="122" t="s">
        <v>503</v>
      </c>
      <c r="C26" s="121">
        <v>9.5</v>
      </c>
      <c r="D26" s="121">
        <v>142.4</v>
      </c>
      <c r="E26" s="121">
        <v>151.80000000000001</v>
      </c>
      <c r="F26" s="439"/>
      <c r="G26" s="413"/>
      <c r="H26" s="413"/>
      <c r="I26" s="14"/>
      <c r="J26" s="88"/>
      <c r="K26" s="14" t="s">
        <v>487</v>
      </c>
      <c r="L26" s="13"/>
      <c r="M26" s="423"/>
      <c r="N26" s="416"/>
      <c r="O26" s="14"/>
      <c r="P26" s="14"/>
      <c r="Q26" s="13"/>
      <c r="R26" s="13"/>
      <c r="S26" s="14"/>
      <c r="T26" s="83"/>
      <c r="U26" s="83"/>
      <c r="V26" s="83"/>
      <c r="W26" s="83"/>
      <c r="X26" s="83"/>
      <c r="Y26" s="83"/>
      <c r="Z26" s="83"/>
      <c r="AA26" s="56"/>
      <c r="AB26" s="57"/>
      <c r="AC26" s="417"/>
      <c r="AD26" s="418"/>
      <c r="AE26" s="83"/>
      <c r="AF26" s="83"/>
      <c r="AG26" s="56"/>
      <c r="AH26" s="57"/>
      <c r="AI26" s="412"/>
      <c r="AJ26" s="413"/>
      <c r="AK26" s="414"/>
      <c r="AL26" s="415"/>
      <c r="AM26" s="415"/>
      <c r="AN26" s="416"/>
    </row>
    <row r="27" spans="2:40" ht="13.5" customHeight="1" x14ac:dyDescent="0.15">
      <c r="B27" s="122" t="s">
        <v>504</v>
      </c>
      <c r="C27" s="121">
        <v>9.5</v>
      </c>
      <c r="D27" s="121">
        <v>151.80000000000001</v>
      </c>
      <c r="E27" s="121">
        <v>161.19999999999999</v>
      </c>
      <c r="F27" s="439"/>
      <c r="G27" s="413"/>
      <c r="H27" s="413"/>
      <c r="I27" s="14"/>
      <c r="J27" s="88"/>
      <c r="K27" s="14" t="s">
        <v>487</v>
      </c>
      <c r="L27" s="13"/>
      <c r="M27" s="423"/>
      <c r="N27" s="416"/>
      <c r="O27" s="14"/>
      <c r="P27" s="13"/>
      <c r="Q27" s="13"/>
      <c r="R27" s="13"/>
      <c r="S27" s="13"/>
      <c r="T27" s="83"/>
      <c r="U27" s="83"/>
      <c r="V27" s="83"/>
      <c r="W27" s="83"/>
      <c r="X27" s="83"/>
      <c r="Y27" s="83"/>
      <c r="Z27" s="83"/>
      <c r="AA27" s="56"/>
      <c r="AB27" s="57"/>
      <c r="AC27" s="417"/>
      <c r="AD27" s="418"/>
      <c r="AE27" s="83"/>
      <c r="AF27" s="83"/>
      <c r="AG27" s="56"/>
      <c r="AH27" s="57"/>
      <c r="AI27" s="412"/>
      <c r="AJ27" s="413"/>
      <c r="AK27" s="414"/>
      <c r="AL27" s="415"/>
      <c r="AM27" s="415"/>
      <c r="AN27" s="416"/>
    </row>
    <row r="28" spans="2:40" ht="13.5" customHeight="1" x14ac:dyDescent="0.15">
      <c r="B28" s="122" t="s">
        <v>505</v>
      </c>
      <c r="C28" s="121">
        <v>9.5</v>
      </c>
      <c r="D28" s="121">
        <v>161.19999999999999</v>
      </c>
      <c r="E28" s="121">
        <v>170.6</v>
      </c>
      <c r="F28" s="439"/>
      <c r="G28" s="413"/>
      <c r="H28" s="413"/>
      <c r="I28" s="14"/>
      <c r="J28" s="88"/>
      <c r="K28" s="14"/>
      <c r="L28" s="13"/>
      <c r="M28" s="423"/>
      <c r="N28" s="416"/>
      <c r="O28" s="14"/>
      <c r="P28" s="13"/>
      <c r="Q28" s="13"/>
      <c r="R28" s="13"/>
      <c r="S28" s="13"/>
      <c r="T28" s="83"/>
      <c r="U28" s="83"/>
      <c r="V28" s="83"/>
      <c r="W28" s="83"/>
      <c r="X28" s="83"/>
      <c r="Y28" s="83"/>
      <c r="Z28" s="83"/>
      <c r="AA28" s="56"/>
      <c r="AB28" s="57"/>
      <c r="AC28" s="417"/>
      <c r="AD28" s="418"/>
      <c r="AE28" s="83"/>
      <c r="AF28" s="83"/>
      <c r="AG28" s="56"/>
      <c r="AH28" s="57"/>
      <c r="AI28" s="412"/>
      <c r="AJ28" s="413"/>
      <c r="AK28" s="414"/>
      <c r="AL28" s="415"/>
      <c r="AM28" s="415"/>
      <c r="AN28" s="416"/>
    </row>
    <row r="29" spans="2:40" ht="13.5" customHeight="1" x14ac:dyDescent="0.15">
      <c r="B29" s="122" t="s">
        <v>506</v>
      </c>
      <c r="C29" s="121">
        <v>9.5</v>
      </c>
      <c r="D29" s="121">
        <v>170.6</v>
      </c>
      <c r="E29" s="121">
        <v>180.1</v>
      </c>
      <c r="F29" s="412"/>
      <c r="G29" s="413"/>
      <c r="H29" s="413"/>
      <c r="I29" s="14"/>
      <c r="J29" s="88"/>
      <c r="K29" s="14" t="s">
        <v>487</v>
      </c>
      <c r="L29" s="13"/>
      <c r="M29" s="423"/>
      <c r="N29" s="416"/>
      <c r="O29" s="14"/>
      <c r="P29" s="13"/>
      <c r="Q29" s="13"/>
      <c r="R29" s="13"/>
      <c r="S29" s="13"/>
      <c r="T29" s="83"/>
      <c r="U29" s="83"/>
      <c r="V29" s="83"/>
      <c r="W29" s="83"/>
      <c r="X29" s="83"/>
      <c r="Y29" s="83"/>
      <c r="Z29" s="83"/>
      <c r="AA29" s="56"/>
      <c r="AB29" s="57"/>
      <c r="AC29" s="417"/>
      <c r="AD29" s="418"/>
      <c r="AE29" s="83"/>
      <c r="AF29" s="83"/>
      <c r="AG29" s="56"/>
      <c r="AH29" s="57"/>
      <c r="AI29" s="412"/>
      <c r="AJ29" s="413"/>
      <c r="AK29" s="414"/>
      <c r="AL29" s="415"/>
      <c r="AM29" s="415"/>
      <c r="AN29" s="416"/>
    </row>
    <row r="30" spans="2:40" ht="13.5" customHeight="1" x14ac:dyDescent="0.15">
      <c r="B30" s="122" t="s">
        <v>507</v>
      </c>
      <c r="C30" s="121">
        <v>9.5</v>
      </c>
      <c r="D30" s="121">
        <v>180.1</v>
      </c>
      <c r="E30" s="121">
        <v>189.6</v>
      </c>
      <c r="F30" s="412"/>
      <c r="G30" s="413"/>
      <c r="H30" s="413"/>
      <c r="I30" s="14"/>
      <c r="J30" s="88"/>
      <c r="K30" s="14" t="s">
        <v>487</v>
      </c>
      <c r="L30" s="13"/>
      <c r="M30" s="423"/>
      <c r="N30" s="416"/>
      <c r="O30" s="14"/>
      <c r="P30" s="13"/>
      <c r="Q30" s="13"/>
      <c r="R30" s="13"/>
      <c r="S30" s="13"/>
      <c r="T30" s="83"/>
      <c r="U30" s="83"/>
      <c r="V30" s="83"/>
      <c r="W30" s="83"/>
      <c r="X30" s="83"/>
      <c r="Y30" s="83"/>
      <c r="Z30" s="83"/>
      <c r="AA30" s="56"/>
      <c r="AB30" s="57"/>
      <c r="AC30" s="417"/>
      <c r="AD30" s="418"/>
      <c r="AE30" s="83"/>
      <c r="AF30" s="83"/>
      <c r="AG30" s="56"/>
      <c r="AH30" s="57"/>
      <c r="AI30" s="412"/>
      <c r="AJ30" s="413"/>
      <c r="AK30" s="414"/>
      <c r="AL30" s="415"/>
      <c r="AM30" s="415"/>
      <c r="AN30" s="416"/>
    </row>
    <row r="31" spans="2:40" ht="13.5" customHeight="1" x14ac:dyDescent="0.15">
      <c r="B31" s="122" t="s">
        <v>508</v>
      </c>
      <c r="C31" s="121">
        <v>9.5</v>
      </c>
      <c r="D31" s="121">
        <v>189.6</v>
      </c>
      <c r="E31" s="121">
        <v>199</v>
      </c>
      <c r="F31" s="412"/>
      <c r="G31" s="413"/>
      <c r="H31" s="413"/>
      <c r="I31" s="14"/>
      <c r="J31" s="88"/>
      <c r="K31" s="14" t="s">
        <v>487</v>
      </c>
      <c r="L31" s="13"/>
      <c r="M31" s="423"/>
      <c r="N31" s="416"/>
      <c r="O31" s="14"/>
      <c r="P31" s="13"/>
      <c r="Q31" s="13"/>
      <c r="R31" s="13"/>
      <c r="S31" s="13"/>
      <c r="T31" s="83"/>
      <c r="U31" s="83"/>
      <c r="V31" s="83"/>
      <c r="W31" s="83"/>
      <c r="X31" s="83"/>
      <c r="Y31" s="83"/>
      <c r="Z31" s="83"/>
      <c r="AA31" s="56"/>
      <c r="AB31" s="57"/>
      <c r="AC31" s="417"/>
      <c r="AD31" s="418"/>
      <c r="AE31" s="83"/>
      <c r="AF31" s="83"/>
      <c r="AG31" s="56"/>
      <c r="AH31" s="57"/>
      <c r="AI31" s="412"/>
      <c r="AJ31" s="413"/>
      <c r="AK31" s="414"/>
      <c r="AL31" s="415"/>
      <c r="AM31" s="415"/>
      <c r="AN31" s="416"/>
    </row>
    <row r="32" spans="2:40" ht="13.5" customHeight="1" x14ac:dyDescent="0.15">
      <c r="B32" s="122" t="s">
        <v>509</v>
      </c>
      <c r="C32" s="121">
        <v>9.5</v>
      </c>
      <c r="D32" s="121">
        <v>199</v>
      </c>
      <c r="E32" s="121">
        <v>208.4</v>
      </c>
      <c r="F32" s="412"/>
      <c r="G32" s="413"/>
      <c r="H32" s="413"/>
      <c r="I32" s="14"/>
      <c r="J32" s="88"/>
      <c r="K32" s="14" t="s">
        <v>487</v>
      </c>
      <c r="L32" s="13"/>
      <c r="M32" s="423"/>
      <c r="N32" s="416"/>
      <c r="O32" s="14"/>
      <c r="P32" s="13"/>
      <c r="Q32" s="13"/>
      <c r="R32" s="13"/>
      <c r="S32" s="13"/>
      <c r="T32" s="83"/>
      <c r="U32" s="83"/>
      <c r="V32" s="83"/>
      <c r="W32" s="83"/>
      <c r="X32" s="83"/>
      <c r="Y32" s="83"/>
      <c r="Z32" s="83"/>
      <c r="AA32" s="56"/>
      <c r="AB32" s="57"/>
      <c r="AC32" s="417"/>
      <c r="AD32" s="418"/>
      <c r="AE32" s="83"/>
      <c r="AF32" s="83"/>
      <c r="AG32" s="56"/>
      <c r="AH32" s="57"/>
      <c r="AI32" s="412"/>
      <c r="AJ32" s="413"/>
      <c r="AK32" s="414"/>
      <c r="AL32" s="415"/>
      <c r="AM32" s="415"/>
      <c r="AN32" s="416"/>
    </row>
    <row r="33" spans="2:40" ht="13.5" customHeight="1" x14ac:dyDescent="0.15">
      <c r="B33" s="122" t="s">
        <v>510</v>
      </c>
      <c r="C33" s="121">
        <v>9.5</v>
      </c>
      <c r="D33" s="121">
        <v>208.4</v>
      </c>
      <c r="E33" s="121">
        <v>217.8</v>
      </c>
      <c r="F33" s="412"/>
      <c r="G33" s="413"/>
      <c r="H33" s="413"/>
      <c r="I33" s="14"/>
      <c r="J33" s="88"/>
      <c r="K33" s="14" t="s">
        <v>487</v>
      </c>
      <c r="L33" s="13"/>
      <c r="M33" s="423"/>
      <c r="N33" s="416"/>
      <c r="O33" s="14"/>
      <c r="P33" s="13"/>
      <c r="Q33" s="13"/>
      <c r="R33" s="13"/>
      <c r="S33" s="13"/>
      <c r="T33" s="83"/>
      <c r="U33" s="83"/>
      <c r="V33" s="83"/>
      <c r="W33" s="83"/>
      <c r="X33" s="83"/>
      <c r="Y33" s="83"/>
      <c r="Z33" s="83"/>
      <c r="AA33" s="56"/>
      <c r="AB33" s="57"/>
      <c r="AC33" s="417"/>
      <c r="AD33" s="418"/>
      <c r="AE33" s="83"/>
      <c r="AF33" s="83"/>
      <c r="AG33" s="56"/>
      <c r="AH33" s="57"/>
      <c r="AI33" s="412"/>
      <c r="AJ33" s="413"/>
      <c r="AK33" s="414"/>
      <c r="AL33" s="415"/>
      <c r="AM33" s="415"/>
      <c r="AN33" s="416"/>
    </row>
    <row r="34" spans="2:40" ht="13.5" customHeight="1" x14ac:dyDescent="0.15">
      <c r="B34" s="122" t="s">
        <v>511</v>
      </c>
      <c r="C34" s="121">
        <v>9.5</v>
      </c>
      <c r="D34" s="121">
        <v>217.8</v>
      </c>
      <c r="E34" s="121">
        <v>227.2</v>
      </c>
      <c r="F34" s="412"/>
      <c r="G34" s="413"/>
      <c r="H34" s="413"/>
      <c r="I34" s="14"/>
      <c r="J34" s="88"/>
      <c r="K34" s="14" t="s">
        <v>487</v>
      </c>
      <c r="L34" s="13"/>
      <c r="M34" s="423"/>
      <c r="N34" s="416"/>
      <c r="O34" s="14"/>
      <c r="P34" s="13"/>
      <c r="Q34" s="13"/>
      <c r="R34" s="13"/>
      <c r="S34" s="13"/>
      <c r="T34" s="83"/>
      <c r="U34" s="83"/>
      <c r="V34" s="83"/>
      <c r="W34" s="83"/>
      <c r="X34" s="83"/>
      <c r="Y34" s="83"/>
      <c r="Z34" s="83"/>
      <c r="AA34" s="56"/>
      <c r="AB34" s="57"/>
      <c r="AC34" s="417"/>
      <c r="AD34" s="418"/>
      <c r="AE34" s="83"/>
      <c r="AF34" s="83"/>
      <c r="AG34" s="56"/>
      <c r="AH34" s="57"/>
      <c r="AI34" s="412"/>
      <c r="AJ34" s="413"/>
      <c r="AK34" s="414"/>
      <c r="AL34" s="415"/>
      <c r="AM34" s="415"/>
      <c r="AN34" s="416"/>
    </row>
    <row r="35" spans="2:40" ht="13.5" customHeight="1" x14ac:dyDescent="0.15">
      <c r="B35" s="122" t="s">
        <v>512</v>
      </c>
      <c r="C35" s="121">
        <v>9.5</v>
      </c>
      <c r="D35" s="121">
        <v>227.2</v>
      </c>
      <c r="E35" s="121">
        <v>236.7</v>
      </c>
      <c r="F35" s="439"/>
      <c r="G35" s="413"/>
      <c r="H35" s="413"/>
      <c r="I35" s="14"/>
      <c r="J35" s="88"/>
      <c r="K35" s="14" t="s">
        <v>487</v>
      </c>
      <c r="L35" s="13"/>
      <c r="M35" s="423"/>
      <c r="N35" s="416"/>
      <c r="O35" s="14"/>
      <c r="P35" s="13"/>
      <c r="Q35" s="13"/>
      <c r="R35" s="13"/>
      <c r="S35" s="13"/>
      <c r="T35" s="83"/>
      <c r="U35" s="83"/>
      <c r="V35" s="83"/>
      <c r="W35" s="83"/>
      <c r="X35" s="83"/>
      <c r="Y35" s="83"/>
      <c r="Z35" s="83"/>
      <c r="AA35" s="56"/>
      <c r="AB35" s="57"/>
      <c r="AC35" s="417"/>
      <c r="AD35" s="418"/>
      <c r="AE35" s="83"/>
      <c r="AF35" s="83"/>
      <c r="AG35" s="56"/>
      <c r="AH35" s="57"/>
      <c r="AI35" s="412"/>
      <c r="AJ35" s="413"/>
      <c r="AK35" s="414"/>
      <c r="AL35" s="415"/>
      <c r="AM35" s="415"/>
      <c r="AN35" s="416"/>
    </row>
    <row r="36" spans="2:40" ht="13.5" customHeight="1" x14ac:dyDescent="0.15">
      <c r="B36" s="122" t="s">
        <v>513</v>
      </c>
      <c r="C36" s="121">
        <v>9.5</v>
      </c>
      <c r="D36" s="121">
        <v>236.7</v>
      </c>
      <c r="E36" s="121">
        <v>246.1</v>
      </c>
      <c r="F36" s="439"/>
      <c r="G36" s="413"/>
      <c r="H36" s="413"/>
      <c r="I36" s="14"/>
      <c r="J36" s="88"/>
      <c r="K36" s="14"/>
      <c r="L36" s="13"/>
      <c r="M36" s="423"/>
      <c r="N36" s="416"/>
      <c r="O36" s="14"/>
      <c r="P36" s="13"/>
      <c r="Q36" s="13"/>
      <c r="R36" s="13"/>
      <c r="S36" s="13"/>
      <c r="T36" s="83"/>
      <c r="U36" s="83"/>
      <c r="V36" s="83"/>
      <c r="W36" s="83"/>
      <c r="X36" s="83"/>
      <c r="Y36" s="83"/>
      <c r="Z36" s="83"/>
      <c r="AA36" s="56"/>
      <c r="AB36" s="57"/>
      <c r="AC36" s="417"/>
      <c r="AD36" s="418"/>
      <c r="AE36" s="83"/>
      <c r="AF36" s="83"/>
      <c r="AG36" s="56"/>
      <c r="AH36" s="57"/>
      <c r="AI36" s="412"/>
      <c r="AJ36" s="413"/>
      <c r="AK36" s="414"/>
      <c r="AL36" s="415"/>
      <c r="AM36" s="415"/>
      <c r="AN36" s="416"/>
    </row>
    <row r="37" spans="2:40" ht="13.5" customHeight="1" x14ac:dyDescent="0.15">
      <c r="B37" s="122" t="s">
        <v>514</v>
      </c>
      <c r="C37" s="121">
        <v>9.5</v>
      </c>
      <c r="D37" s="121">
        <v>246.1</v>
      </c>
      <c r="E37" s="121">
        <v>255.5</v>
      </c>
      <c r="F37" s="439"/>
      <c r="G37" s="413"/>
      <c r="H37" s="413"/>
      <c r="I37" s="14"/>
      <c r="J37" s="88"/>
      <c r="K37" s="14" t="s">
        <v>487</v>
      </c>
      <c r="L37" s="13"/>
      <c r="M37" s="423"/>
      <c r="N37" s="416"/>
      <c r="O37" s="14"/>
      <c r="P37" s="14"/>
      <c r="Q37" s="13"/>
      <c r="R37" s="13"/>
      <c r="S37" s="14"/>
      <c r="T37" s="23"/>
      <c r="U37" s="14"/>
      <c r="V37" s="23"/>
      <c r="W37" s="83"/>
      <c r="X37" s="83"/>
      <c r="Y37" s="83"/>
      <c r="Z37" s="83"/>
      <c r="AA37" s="56"/>
      <c r="AB37" s="57"/>
      <c r="AC37" s="417"/>
      <c r="AD37" s="418"/>
      <c r="AE37" s="83"/>
      <c r="AF37" s="83"/>
      <c r="AG37" s="56"/>
      <c r="AH37" s="57"/>
      <c r="AI37" s="412"/>
      <c r="AJ37" s="413"/>
      <c r="AK37" s="414"/>
      <c r="AL37" s="415"/>
      <c r="AM37" s="415"/>
      <c r="AN37" s="416"/>
    </row>
    <row r="38" spans="2:40" ht="13.5" customHeight="1" x14ac:dyDescent="0.15">
      <c r="B38" s="122" t="s">
        <v>515</v>
      </c>
      <c r="C38" s="121">
        <v>9.5</v>
      </c>
      <c r="D38" s="121">
        <v>255.5</v>
      </c>
      <c r="E38" s="121">
        <v>265</v>
      </c>
      <c r="F38" s="412"/>
      <c r="G38" s="413"/>
      <c r="H38" s="413"/>
      <c r="I38" s="14"/>
      <c r="J38" s="88"/>
      <c r="K38" s="14" t="s">
        <v>487</v>
      </c>
      <c r="L38" s="13"/>
      <c r="M38" s="423"/>
      <c r="N38" s="416"/>
      <c r="O38" s="14"/>
      <c r="P38" s="13"/>
      <c r="Q38" s="13"/>
      <c r="R38" s="13"/>
      <c r="S38" s="13"/>
      <c r="T38" s="83"/>
      <c r="U38" s="83"/>
      <c r="V38" s="83"/>
      <c r="W38" s="83"/>
      <c r="X38" s="83"/>
      <c r="Y38" s="83"/>
      <c r="Z38" s="83"/>
      <c r="AA38" s="56"/>
      <c r="AB38" s="57"/>
      <c r="AC38" s="417"/>
      <c r="AD38" s="418"/>
      <c r="AE38" s="83"/>
      <c r="AF38" s="83"/>
      <c r="AG38" s="56"/>
      <c r="AH38" s="57"/>
      <c r="AI38" s="412"/>
      <c r="AJ38" s="413"/>
      <c r="AK38" s="414"/>
      <c r="AL38" s="415"/>
      <c r="AM38" s="415"/>
      <c r="AN38" s="416"/>
    </row>
    <row r="39" spans="2:40" ht="13.5" customHeight="1" x14ac:dyDescent="0.15">
      <c r="B39" s="122" t="s">
        <v>516</v>
      </c>
      <c r="C39" s="121">
        <v>9.5</v>
      </c>
      <c r="D39" s="121">
        <v>265</v>
      </c>
      <c r="E39" s="121">
        <v>274.39999999999998</v>
      </c>
      <c r="F39" s="412"/>
      <c r="G39" s="413"/>
      <c r="H39" s="413"/>
      <c r="I39" s="14"/>
      <c r="J39" s="88"/>
      <c r="K39" s="14" t="s">
        <v>487</v>
      </c>
      <c r="L39" s="13"/>
      <c r="M39" s="423"/>
      <c r="N39" s="416"/>
      <c r="O39" s="14"/>
      <c r="P39" s="13"/>
      <c r="Q39" s="13"/>
      <c r="R39" s="13"/>
      <c r="S39" s="13"/>
      <c r="T39" s="83"/>
      <c r="U39" s="83"/>
      <c r="V39" s="83"/>
      <c r="W39" s="83"/>
      <c r="X39" s="83"/>
      <c r="Y39" s="83"/>
      <c r="Z39" s="83"/>
      <c r="AA39" s="56"/>
      <c r="AB39" s="57"/>
      <c r="AC39" s="417"/>
      <c r="AD39" s="418"/>
      <c r="AE39" s="83"/>
      <c r="AF39" s="83"/>
      <c r="AG39" s="56"/>
      <c r="AH39" s="57"/>
      <c r="AI39" s="412"/>
      <c r="AJ39" s="413"/>
      <c r="AK39" s="414"/>
      <c r="AL39" s="415"/>
      <c r="AM39" s="415"/>
      <c r="AN39" s="416"/>
    </row>
    <row r="40" spans="2:40" ht="13.5" customHeight="1" x14ac:dyDescent="0.15">
      <c r="B40" s="122" t="s">
        <v>517</v>
      </c>
      <c r="C40" s="121">
        <v>7</v>
      </c>
      <c r="D40" s="121">
        <v>274.39999999999998</v>
      </c>
      <c r="E40" s="121">
        <v>281.2</v>
      </c>
      <c r="F40" s="412"/>
      <c r="G40" s="413"/>
      <c r="H40" s="413"/>
      <c r="I40" s="14"/>
      <c r="J40" s="88"/>
      <c r="K40" s="14" t="s">
        <v>487</v>
      </c>
      <c r="L40" s="13"/>
      <c r="M40" s="423"/>
      <c r="N40" s="416"/>
      <c r="O40" s="14"/>
      <c r="P40" s="13"/>
      <c r="Q40" s="13"/>
      <c r="R40" s="13"/>
      <c r="S40" s="13"/>
      <c r="T40" s="83"/>
      <c r="U40" s="83"/>
      <c r="V40" s="83"/>
      <c r="W40" s="83"/>
      <c r="X40" s="83"/>
      <c r="Y40" s="83"/>
      <c r="Z40" s="83"/>
      <c r="AA40" s="56"/>
      <c r="AB40" s="57"/>
      <c r="AC40" s="417"/>
      <c r="AD40" s="418"/>
      <c r="AE40" s="83"/>
      <c r="AF40" s="83"/>
      <c r="AG40" s="56"/>
      <c r="AH40" s="57"/>
      <c r="AI40" s="412"/>
      <c r="AJ40" s="413"/>
      <c r="AK40" s="414"/>
      <c r="AL40" s="415"/>
      <c r="AM40" s="415"/>
      <c r="AN40" s="416"/>
    </row>
    <row r="41" spans="2:40" ht="13.5" customHeight="1" x14ac:dyDescent="0.15">
      <c r="B41" s="122"/>
      <c r="C41" s="121"/>
      <c r="D41" s="121"/>
      <c r="E41" s="121"/>
      <c r="F41" s="412"/>
      <c r="G41" s="413"/>
      <c r="H41" s="413"/>
      <c r="I41" s="14"/>
      <c r="J41" s="88"/>
      <c r="K41" s="14"/>
      <c r="L41" s="13"/>
      <c r="M41" s="423"/>
      <c r="N41" s="416"/>
      <c r="O41" s="14"/>
      <c r="P41" s="13"/>
      <c r="Q41" s="13"/>
      <c r="R41" s="13"/>
      <c r="S41" s="13"/>
      <c r="T41" s="83"/>
      <c r="U41" s="83"/>
      <c r="V41" s="83"/>
      <c r="W41" s="83"/>
      <c r="X41" s="83"/>
      <c r="Y41" s="83"/>
      <c r="Z41" s="83"/>
      <c r="AA41" s="56"/>
      <c r="AB41" s="57"/>
      <c r="AC41" s="417"/>
      <c r="AD41" s="418"/>
      <c r="AE41" s="83"/>
      <c r="AF41" s="83"/>
      <c r="AG41" s="56"/>
      <c r="AH41" s="57"/>
      <c r="AI41" s="412"/>
      <c r="AJ41" s="413"/>
      <c r="AK41" s="414"/>
      <c r="AL41" s="415"/>
      <c r="AM41" s="415"/>
      <c r="AN41" s="416"/>
    </row>
    <row r="42" spans="2:40" ht="13.5" customHeight="1" x14ac:dyDescent="0.15">
      <c r="B42" s="4" t="s">
        <v>517</v>
      </c>
      <c r="C42" s="4">
        <v>10.5</v>
      </c>
      <c r="D42" s="4">
        <v>336</v>
      </c>
      <c r="E42" s="4">
        <v>346.5</v>
      </c>
      <c r="K42" s="4" t="s">
        <v>487</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13"/>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526" t="s">
        <v>107</v>
      </c>
      <c r="C3" s="526"/>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row>
    <row r="4" spans="2:35" ht="20.100000000000001" customHeight="1" x14ac:dyDescent="0.15">
      <c r="B4" s="527" t="s">
        <v>54</v>
      </c>
      <c r="C4" s="528"/>
      <c r="D4" s="529"/>
      <c r="E4" s="530" t="str">
        <f>'様式A-1'!D3</f>
        <v>ｱﾂｷﾄﾝﾈﾙ</v>
      </c>
      <c r="F4" s="531"/>
      <c r="G4" s="531"/>
      <c r="H4" s="531"/>
      <c r="I4" s="532"/>
      <c r="J4" s="533" t="s">
        <v>55</v>
      </c>
      <c r="K4" s="533"/>
      <c r="L4" s="533"/>
      <c r="M4" s="534" t="str">
        <f>'様式A-1'!J3</f>
        <v>主要地方道柳井上関線</v>
      </c>
      <c r="N4" s="534"/>
      <c r="O4" s="534"/>
      <c r="P4" s="534"/>
      <c r="Q4" s="534"/>
      <c r="R4" s="534"/>
      <c r="S4" s="508" t="s">
        <v>58</v>
      </c>
      <c r="T4" s="509"/>
      <c r="U4" s="509"/>
      <c r="V4" s="510"/>
      <c r="W4" s="514" t="str">
        <f>'様式A-1'!K5</f>
        <v>株式会社 長大
鷲尾 寛</v>
      </c>
      <c r="X4" s="515"/>
      <c r="Y4" s="515"/>
      <c r="Z4" s="515"/>
      <c r="AA4" s="515"/>
      <c r="AB4" s="516"/>
      <c r="AC4" s="520" t="s">
        <v>108</v>
      </c>
      <c r="AD4" s="521"/>
      <c r="AE4" s="522"/>
      <c r="AF4" s="535">
        <f>'様式A-1'!R5</f>
        <v>46080</v>
      </c>
      <c r="AG4" s="536"/>
      <c r="AH4" s="536"/>
      <c r="AI4" s="537"/>
    </row>
    <row r="5" spans="2:35" ht="20.100000000000001" customHeight="1" x14ac:dyDescent="0.15">
      <c r="B5" s="541" t="s">
        <v>64</v>
      </c>
      <c r="C5" s="542"/>
      <c r="D5" s="543"/>
      <c r="E5" s="544" t="str">
        <f>'様式A-1'!D4</f>
        <v>阿月トンネル</v>
      </c>
      <c r="F5" s="545"/>
      <c r="G5" s="545"/>
      <c r="H5" s="545"/>
      <c r="I5" s="546"/>
      <c r="J5" s="547" t="s">
        <v>65</v>
      </c>
      <c r="K5" s="547"/>
      <c r="L5" s="547"/>
      <c r="M5" s="534" t="str">
        <f>'様式A-1'!R3</f>
        <v>柳井土木建築事務所</v>
      </c>
      <c r="N5" s="534"/>
      <c r="O5" s="534"/>
      <c r="P5" s="534"/>
      <c r="Q5" s="534"/>
      <c r="R5" s="534"/>
      <c r="S5" s="511"/>
      <c r="T5" s="512"/>
      <c r="U5" s="512"/>
      <c r="V5" s="513"/>
      <c r="W5" s="517"/>
      <c r="X5" s="518"/>
      <c r="Y5" s="518"/>
      <c r="Z5" s="518"/>
      <c r="AA5" s="518"/>
      <c r="AB5" s="519"/>
      <c r="AC5" s="523"/>
      <c r="AD5" s="524"/>
      <c r="AE5" s="525"/>
      <c r="AF5" s="538"/>
      <c r="AG5" s="539"/>
      <c r="AH5" s="539"/>
      <c r="AI5" s="540"/>
    </row>
    <row r="6" spans="2:35" ht="26.25" customHeight="1" x14ac:dyDescent="0.15">
      <c r="B6" s="504" t="s">
        <v>109</v>
      </c>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c r="AE6" s="506"/>
      <c r="AF6" s="506"/>
      <c r="AG6" s="506"/>
      <c r="AH6" s="506"/>
      <c r="AI6" s="506"/>
    </row>
    <row r="7" spans="2:35" ht="35.450000000000003" customHeight="1" x14ac:dyDescent="0.15">
      <c r="B7" s="505"/>
      <c r="C7" s="507"/>
      <c r="D7" s="507"/>
      <c r="E7" s="507"/>
      <c r="F7" s="507"/>
      <c r="G7" s="507"/>
      <c r="H7" s="507"/>
      <c r="I7" s="507"/>
      <c r="J7" s="507"/>
      <c r="K7" s="507"/>
      <c r="L7" s="507"/>
      <c r="M7" s="507"/>
      <c r="N7" s="507"/>
      <c r="O7" s="507"/>
      <c r="P7" s="507"/>
      <c r="Q7" s="507"/>
      <c r="R7" s="507"/>
      <c r="S7" s="507"/>
      <c r="T7" s="507"/>
      <c r="U7" s="507"/>
      <c r="V7" s="507"/>
      <c r="W7" s="507"/>
      <c r="X7" s="507"/>
      <c r="Y7" s="507"/>
      <c r="Z7" s="507"/>
      <c r="AA7" s="507"/>
      <c r="AB7" s="507"/>
      <c r="AC7" s="507"/>
      <c r="AD7" s="507"/>
      <c r="AE7" s="507"/>
      <c r="AF7" s="507"/>
      <c r="AG7" s="507"/>
      <c r="AH7" s="507"/>
      <c r="AI7" s="507"/>
    </row>
    <row r="8" spans="2:35" ht="35.450000000000003" customHeight="1" x14ac:dyDescent="0.15">
      <c r="B8" s="505"/>
      <c r="C8" s="507"/>
      <c r="D8" s="507"/>
      <c r="E8" s="507"/>
      <c r="F8" s="507"/>
      <c r="G8" s="507"/>
      <c r="H8" s="507"/>
      <c r="I8" s="507"/>
      <c r="J8" s="507"/>
      <c r="K8" s="507"/>
      <c r="L8" s="507"/>
      <c r="M8" s="507"/>
      <c r="N8" s="507"/>
      <c r="O8" s="507"/>
      <c r="P8" s="507"/>
      <c r="Q8" s="507"/>
      <c r="R8" s="507"/>
      <c r="S8" s="507"/>
      <c r="T8" s="507"/>
      <c r="U8" s="507"/>
      <c r="V8" s="507"/>
      <c r="W8" s="507"/>
      <c r="X8" s="507"/>
      <c r="Y8" s="507"/>
      <c r="Z8" s="507"/>
      <c r="AA8" s="507"/>
      <c r="AB8" s="507"/>
      <c r="AC8" s="507"/>
      <c r="AD8" s="507"/>
      <c r="AE8" s="507"/>
      <c r="AF8" s="507"/>
      <c r="AG8" s="507"/>
      <c r="AH8" s="507"/>
      <c r="AI8" s="507"/>
    </row>
    <row r="9" spans="2:35" ht="35.450000000000003" customHeight="1" x14ac:dyDescent="0.15">
      <c r="B9" s="505"/>
      <c r="C9" s="507"/>
      <c r="D9" s="507"/>
      <c r="E9" s="507"/>
      <c r="F9" s="507"/>
      <c r="G9" s="507"/>
      <c r="H9" s="507"/>
      <c r="I9" s="507"/>
      <c r="J9" s="507"/>
      <c r="K9" s="507"/>
      <c r="L9" s="507"/>
      <c r="M9" s="507"/>
      <c r="N9" s="507"/>
      <c r="O9" s="507"/>
      <c r="P9" s="507"/>
      <c r="Q9" s="507"/>
      <c r="R9" s="507"/>
      <c r="S9" s="507"/>
      <c r="T9" s="507"/>
      <c r="U9" s="507"/>
      <c r="V9" s="507"/>
      <c r="W9" s="507"/>
      <c r="X9" s="507"/>
      <c r="Y9" s="507"/>
      <c r="Z9" s="507"/>
      <c r="AA9" s="507"/>
      <c r="AB9" s="507"/>
      <c r="AC9" s="507"/>
      <c r="AD9" s="507"/>
      <c r="AE9" s="507"/>
      <c r="AF9" s="507"/>
      <c r="AG9" s="507"/>
      <c r="AH9" s="507"/>
      <c r="AI9" s="507"/>
    </row>
    <row r="10" spans="2:35" ht="35.450000000000003" customHeight="1" x14ac:dyDescent="0.15">
      <c r="B10" s="505"/>
      <c r="C10" s="507"/>
      <c r="D10" s="507"/>
      <c r="E10" s="507"/>
      <c r="F10" s="507"/>
      <c r="G10" s="507"/>
      <c r="H10" s="507"/>
      <c r="I10" s="507"/>
      <c r="J10" s="507"/>
      <c r="K10" s="507"/>
      <c r="L10" s="507"/>
      <c r="M10" s="507"/>
      <c r="N10" s="507"/>
      <c r="O10" s="507"/>
      <c r="P10" s="507"/>
      <c r="Q10" s="507"/>
      <c r="R10" s="507"/>
      <c r="S10" s="507"/>
      <c r="T10" s="507"/>
      <c r="U10" s="507"/>
      <c r="V10" s="507"/>
      <c r="W10" s="507"/>
      <c r="X10" s="507"/>
      <c r="Y10" s="507"/>
      <c r="Z10" s="507"/>
      <c r="AA10" s="507"/>
      <c r="AB10" s="507"/>
      <c r="AC10" s="507"/>
      <c r="AD10" s="507"/>
      <c r="AE10" s="507"/>
      <c r="AF10" s="507"/>
      <c r="AG10" s="507"/>
      <c r="AH10" s="507"/>
      <c r="AI10" s="507"/>
    </row>
    <row r="11" spans="2:35" ht="35.450000000000003" customHeight="1" x14ac:dyDescent="0.15">
      <c r="B11" s="505"/>
      <c r="C11" s="507"/>
      <c r="D11" s="507"/>
      <c r="E11" s="507"/>
      <c r="F11" s="507"/>
      <c r="G11" s="507"/>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507"/>
      <c r="AF11" s="507"/>
      <c r="AG11" s="507"/>
      <c r="AH11" s="507"/>
      <c r="AI11" s="507"/>
    </row>
    <row r="12" spans="2:35" ht="35.450000000000003" customHeight="1" x14ac:dyDescent="0.15">
      <c r="B12" s="505"/>
      <c r="C12" s="507"/>
      <c r="D12" s="507"/>
      <c r="E12" s="507"/>
      <c r="F12" s="507"/>
      <c r="G12" s="507"/>
      <c r="H12" s="507"/>
      <c r="I12" s="507"/>
      <c r="J12" s="507"/>
      <c r="K12" s="507"/>
      <c r="L12" s="507"/>
      <c r="M12" s="507"/>
      <c r="N12" s="507"/>
      <c r="O12" s="507"/>
      <c r="P12" s="507"/>
      <c r="Q12" s="507"/>
      <c r="R12" s="507"/>
      <c r="S12" s="507"/>
      <c r="T12" s="507"/>
      <c r="U12" s="507"/>
      <c r="V12" s="507"/>
      <c r="W12" s="507"/>
      <c r="X12" s="507"/>
      <c r="Y12" s="507"/>
      <c r="Z12" s="507"/>
      <c r="AA12" s="507"/>
      <c r="AB12" s="507"/>
      <c r="AC12" s="507"/>
      <c r="AD12" s="507"/>
      <c r="AE12" s="507"/>
      <c r="AF12" s="507"/>
      <c r="AG12" s="507"/>
      <c r="AH12" s="507"/>
      <c r="AI12" s="507"/>
    </row>
    <row r="13" spans="2:35" ht="35.450000000000003" customHeight="1" x14ac:dyDescent="0.15">
      <c r="B13" s="505"/>
      <c r="C13" s="507"/>
      <c r="D13" s="507"/>
      <c r="E13" s="507"/>
      <c r="F13" s="507"/>
      <c r="G13" s="507"/>
      <c r="H13" s="507"/>
      <c r="I13" s="507"/>
      <c r="J13" s="507"/>
      <c r="K13" s="507"/>
      <c r="L13" s="507"/>
      <c r="M13" s="507"/>
      <c r="N13" s="507"/>
      <c r="O13" s="507"/>
      <c r="P13" s="507"/>
      <c r="Q13" s="507"/>
      <c r="R13" s="507"/>
      <c r="S13" s="507"/>
      <c r="T13" s="507"/>
      <c r="U13" s="507"/>
      <c r="V13" s="507"/>
      <c r="W13" s="507"/>
      <c r="X13" s="507"/>
      <c r="Y13" s="507"/>
      <c r="Z13" s="507"/>
      <c r="AA13" s="507"/>
      <c r="AB13" s="507"/>
      <c r="AC13" s="507"/>
      <c r="AD13" s="507"/>
      <c r="AE13" s="507"/>
      <c r="AF13" s="507"/>
      <c r="AG13" s="507"/>
      <c r="AH13" s="507"/>
      <c r="AI13" s="507"/>
    </row>
    <row r="14" spans="2:35" ht="35.450000000000003" customHeight="1" x14ac:dyDescent="0.15">
      <c r="B14" s="505"/>
      <c r="C14" s="507"/>
      <c r="D14" s="507"/>
      <c r="E14" s="507"/>
      <c r="F14" s="507"/>
      <c r="G14" s="507"/>
      <c r="H14" s="507"/>
      <c r="I14" s="507"/>
      <c r="J14" s="507"/>
      <c r="K14" s="507"/>
      <c r="L14" s="507"/>
      <c r="M14" s="507"/>
      <c r="N14" s="507"/>
      <c r="O14" s="507"/>
      <c r="P14" s="507"/>
      <c r="Q14" s="507"/>
      <c r="R14" s="507"/>
      <c r="S14" s="507"/>
      <c r="T14" s="507"/>
      <c r="U14" s="507"/>
      <c r="V14" s="507"/>
      <c r="W14" s="507"/>
      <c r="X14" s="507"/>
      <c r="Y14" s="507"/>
      <c r="Z14" s="507"/>
      <c r="AA14" s="507"/>
      <c r="AB14" s="507"/>
      <c r="AC14" s="507"/>
      <c r="AD14" s="507"/>
      <c r="AE14" s="507"/>
      <c r="AF14" s="507"/>
      <c r="AG14" s="507"/>
      <c r="AH14" s="507"/>
      <c r="AI14" s="507"/>
    </row>
    <row r="15" spans="2:35" ht="35.450000000000003" customHeight="1" x14ac:dyDescent="0.15">
      <c r="B15" s="505"/>
      <c r="C15" s="507"/>
      <c r="D15" s="507"/>
      <c r="E15" s="507"/>
      <c r="F15" s="507"/>
      <c r="G15" s="507"/>
      <c r="H15" s="507"/>
      <c r="I15" s="507"/>
      <c r="J15" s="507"/>
      <c r="K15" s="507"/>
      <c r="L15" s="507"/>
      <c r="M15" s="507"/>
      <c r="N15" s="507"/>
      <c r="O15" s="507"/>
      <c r="P15" s="507"/>
      <c r="Q15" s="507"/>
      <c r="R15" s="507"/>
      <c r="S15" s="507"/>
      <c r="T15" s="507"/>
      <c r="U15" s="507"/>
      <c r="V15" s="507"/>
      <c r="W15" s="507"/>
      <c r="X15" s="507"/>
      <c r="Y15" s="507"/>
      <c r="Z15" s="507"/>
      <c r="AA15" s="507"/>
      <c r="AB15" s="507"/>
      <c r="AC15" s="507"/>
      <c r="AD15" s="507"/>
      <c r="AE15" s="507"/>
      <c r="AF15" s="507"/>
      <c r="AG15" s="507"/>
      <c r="AH15" s="507"/>
      <c r="AI15" s="507"/>
    </row>
    <row r="16" spans="2:35" ht="35.450000000000003" customHeight="1" x14ac:dyDescent="0.15">
      <c r="B16" s="505"/>
      <c r="C16" s="507"/>
      <c r="D16" s="507"/>
      <c r="E16" s="507"/>
      <c r="F16" s="507"/>
      <c r="G16" s="507"/>
      <c r="H16" s="507"/>
      <c r="I16" s="507"/>
      <c r="J16" s="507"/>
      <c r="K16" s="507"/>
      <c r="L16" s="507"/>
      <c r="M16" s="507"/>
      <c r="N16" s="507"/>
      <c r="O16" s="507"/>
      <c r="P16" s="507"/>
      <c r="Q16" s="507"/>
      <c r="R16" s="507"/>
      <c r="S16" s="507"/>
      <c r="T16" s="507"/>
      <c r="U16" s="507"/>
      <c r="V16" s="507"/>
      <c r="W16" s="507"/>
      <c r="X16" s="507"/>
      <c r="Y16" s="507"/>
      <c r="Z16" s="507"/>
      <c r="AA16" s="507"/>
      <c r="AB16" s="507"/>
      <c r="AC16" s="507"/>
      <c r="AD16" s="507"/>
      <c r="AE16" s="507"/>
      <c r="AF16" s="507"/>
      <c r="AG16" s="507"/>
      <c r="AH16" s="507"/>
      <c r="AI16" s="507"/>
    </row>
    <row r="17" spans="2:35" ht="35.450000000000003" customHeight="1" x14ac:dyDescent="0.15">
      <c r="B17" s="505"/>
      <c r="C17" s="507"/>
      <c r="D17" s="507"/>
      <c r="E17" s="507"/>
      <c r="F17" s="507"/>
      <c r="G17" s="507"/>
      <c r="H17" s="507"/>
      <c r="I17" s="507"/>
      <c r="J17" s="507"/>
      <c r="K17" s="507"/>
      <c r="L17" s="507"/>
      <c r="M17" s="507"/>
      <c r="N17" s="507"/>
      <c r="O17" s="507"/>
      <c r="P17" s="507"/>
      <c r="Q17" s="507"/>
      <c r="R17" s="507"/>
      <c r="S17" s="507"/>
      <c r="T17" s="507"/>
      <c r="U17" s="507"/>
      <c r="V17" s="507"/>
      <c r="W17" s="507"/>
      <c r="X17" s="507"/>
      <c r="Y17" s="507"/>
      <c r="Z17" s="507"/>
      <c r="AA17" s="507"/>
      <c r="AB17" s="507"/>
      <c r="AC17" s="507"/>
      <c r="AD17" s="507"/>
      <c r="AE17" s="507"/>
      <c r="AF17" s="507"/>
      <c r="AG17" s="507"/>
      <c r="AH17" s="507"/>
      <c r="AI17" s="507"/>
    </row>
    <row r="18" spans="2:35" ht="53.25" customHeight="1" x14ac:dyDescent="0.15">
      <c r="B18" s="505"/>
      <c r="C18" s="507"/>
      <c r="D18" s="507"/>
      <c r="E18" s="507"/>
      <c r="F18" s="507"/>
      <c r="G18" s="507"/>
      <c r="H18" s="507"/>
      <c r="I18" s="507"/>
      <c r="J18" s="507"/>
      <c r="K18" s="507"/>
      <c r="L18" s="507"/>
      <c r="M18" s="507"/>
      <c r="N18" s="507"/>
      <c r="O18" s="507"/>
      <c r="P18" s="507"/>
      <c r="Q18" s="507"/>
      <c r="R18" s="507"/>
      <c r="S18" s="507"/>
      <c r="T18" s="507"/>
      <c r="U18" s="507"/>
      <c r="V18" s="507"/>
      <c r="W18" s="507"/>
      <c r="X18" s="507"/>
      <c r="Y18" s="507"/>
      <c r="Z18" s="507"/>
      <c r="AA18" s="507"/>
      <c r="AB18" s="507"/>
      <c r="AC18" s="507"/>
      <c r="AD18" s="507"/>
      <c r="AE18" s="507"/>
      <c r="AF18" s="507"/>
      <c r="AG18" s="507"/>
      <c r="AH18" s="507"/>
      <c r="AI18" s="507"/>
    </row>
    <row r="19" spans="2:35" ht="15" customHeight="1" x14ac:dyDescent="0.15">
      <c r="B19" s="18"/>
      <c r="C19" s="18"/>
      <c r="D19" s="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3"/>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zoomScaleNormal="70" zoomScaleSheetLayoutView="100" workbookViewId="0">
      <selection activeCell="B12" sqref="B12:Z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528</v>
      </c>
      <c r="C2" s="234"/>
      <c r="D2" s="234"/>
      <c r="E2" s="234"/>
      <c r="F2" s="234"/>
      <c r="G2" s="234"/>
      <c r="H2" s="234"/>
      <c r="I2" s="234"/>
      <c r="J2" s="234"/>
      <c r="K2" s="234"/>
      <c r="L2" s="234"/>
      <c r="M2" s="236"/>
      <c r="N2" s="339" t="s">
        <v>529</v>
      </c>
      <c r="O2" s="339"/>
      <c r="P2" s="548">
        <v>45910</v>
      </c>
      <c r="Q2" s="549"/>
      <c r="R2" s="550"/>
      <c r="S2" s="339" t="s">
        <v>400</v>
      </c>
      <c r="T2" s="339"/>
      <c r="U2" s="339"/>
      <c r="V2" s="551" t="s">
        <v>518</v>
      </c>
      <c r="W2" s="551"/>
      <c r="X2" s="551"/>
      <c r="Y2" s="551"/>
      <c r="Z2" s="551"/>
    </row>
    <row r="3" spans="2:27" ht="20.100000000000001" customHeight="1" x14ac:dyDescent="0.15">
      <c r="B3" s="237" t="s">
        <v>401</v>
      </c>
      <c r="C3" s="340" t="s">
        <v>530</v>
      </c>
      <c r="D3" s="341"/>
      <c r="E3" s="341"/>
      <c r="F3" s="342"/>
      <c r="G3" s="337" t="s">
        <v>402</v>
      </c>
      <c r="H3" s="340" t="s">
        <v>520</v>
      </c>
      <c r="I3" s="341"/>
      <c r="J3" s="342"/>
      <c r="K3" s="337" t="s">
        <v>403</v>
      </c>
      <c r="L3" s="552" t="s">
        <v>404</v>
      </c>
      <c r="M3" s="552"/>
      <c r="N3" s="552"/>
      <c r="O3" s="552"/>
      <c r="P3" s="552"/>
      <c r="Q3" s="315" t="s">
        <v>531</v>
      </c>
      <c r="R3" s="317"/>
      <c r="S3" s="340" t="s">
        <v>532</v>
      </c>
      <c r="T3" s="341"/>
      <c r="U3" s="342"/>
      <c r="V3" s="554" t="s">
        <v>419</v>
      </c>
      <c r="W3" s="238" t="s">
        <v>420</v>
      </c>
      <c r="X3" s="333">
        <v>33.883650000000003</v>
      </c>
      <c r="Y3" s="328"/>
      <c r="Z3" s="334"/>
    </row>
    <row r="4" spans="2:27" ht="20.100000000000001" customHeight="1" x14ac:dyDescent="0.15">
      <c r="B4" s="205" t="s">
        <v>406</v>
      </c>
      <c r="C4" s="343" t="s">
        <v>521</v>
      </c>
      <c r="D4" s="344"/>
      <c r="E4" s="344"/>
      <c r="F4" s="345"/>
      <c r="G4" s="332"/>
      <c r="H4" s="343"/>
      <c r="I4" s="344"/>
      <c r="J4" s="345"/>
      <c r="K4" s="332"/>
      <c r="L4" s="553"/>
      <c r="M4" s="553"/>
      <c r="N4" s="553"/>
      <c r="O4" s="553"/>
      <c r="P4" s="553"/>
      <c r="Q4" s="318"/>
      <c r="R4" s="320"/>
      <c r="S4" s="343" t="s">
        <v>533</v>
      </c>
      <c r="T4" s="344"/>
      <c r="U4" s="345"/>
      <c r="V4" s="555"/>
      <c r="W4" s="239" t="s">
        <v>431</v>
      </c>
      <c r="X4" s="333">
        <v>132.12725</v>
      </c>
      <c r="Y4" s="328"/>
      <c r="Z4" s="334"/>
    </row>
    <row r="5" spans="2:27" ht="20.100000000000001" customHeight="1" x14ac:dyDescent="0.15">
      <c r="B5" s="556" t="s">
        <v>408</v>
      </c>
      <c r="C5" s="201" t="s">
        <v>409</v>
      </c>
      <c r="D5" s="333" t="s">
        <v>534</v>
      </c>
      <c r="E5" s="328"/>
      <c r="F5" s="328"/>
      <c r="G5" s="303" t="s">
        <v>266</v>
      </c>
      <c r="H5" s="304"/>
      <c r="I5" s="333" t="s">
        <v>484</v>
      </c>
      <c r="J5" s="328"/>
      <c r="K5" s="334"/>
      <c r="L5" s="339" t="s">
        <v>413</v>
      </c>
      <c r="M5" s="339"/>
      <c r="N5" s="240" t="s">
        <v>414</v>
      </c>
      <c r="O5" s="241">
        <v>275</v>
      </c>
      <c r="P5" s="202" t="s">
        <v>415</v>
      </c>
      <c r="Q5" s="560" t="s">
        <v>535</v>
      </c>
      <c r="R5" s="558" t="s">
        <v>536</v>
      </c>
      <c r="S5" s="337" t="s">
        <v>57</v>
      </c>
      <c r="T5" s="337"/>
      <c r="U5" s="242" t="s">
        <v>407</v>
      </c>
      <c r="V5" s="315" t="s">
        <v>434</v>
      </c>
      <c r="W5" s="238" t="s">
        <v>420</v>
      </c>
      <c r="X5" s="333">
        <v>33.884079999999997</v>
      </c>
      <c r="Y5" s="328"/>
      <c r="Z5" s="334"/>
    </row>
    <row r="6" spans="2:27" ht="20.100000000000001" customHeight="1" x14ac:dyDescent="0.15">
      <c r="B6" s="557"/>
      <c r="C6" s="201" t="s">
        <v>416</v>
      </c>
      <c r="D6" s="333" t="s">
        <v>534</v>
      </c>
      <c r="E6" s="328"/>
      <c r="F6" s="328"/>
      <c r="G6" s="339" t="s">
        <v>537</v>
      </c>
      <c r="H6" s="339"/>
      <c r="I6" s="333" t="s">
        <v>523</v>
      </c>
      <c r="J6" s="328"/>
      <c r="K6" s="334"/>
      <c r="L6" s="339" t="s">
        <v>538</v>
      </c>
      <c r="M6" s="339"/>
      <c r="N6" s="240" t="s">
        <v>414</v>
      </c>
      <c r="O6" s="220">
        <v>9.25</v>
      </c>
      <c r="P6" s="202" t="s">
        <v>415</v>
      </c>
      <c r="Q6" s="320"/>
      <c r="R6" s="559"/>
      <c r="S6" s="339" t="s">
        <v>56</v>
      </c>
      <c r="T6" s="339"/>
      <c r="U6" s="243"/>
      <c r="V6" s="318"/>
      <c r="W6" s="238" t="s">
        <v>431</v>
      </c>
      <c r="X6" s="333">
        <v>132.11894000000001</v>
      </c>
      <c r="Y6" s="328"/>
      <c r="Z6" s="334"/>
    </row>
    <row r="7" spans="2:27" ht="7.5" customHeight="1" x14ac:dyDescent="0.15">
      <c r="B7" s="582" t="s">
        <v>539</v>
      </c>
      <c r="C7" s="582"/>
      <c r="D7" s="583" t="s">
        <v>540</v>
      </c>
      <c r="E7" s="583"/>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82"/>
      <c r="C8" s="582"/>
      <c r="D8" s="583"/>
      <c r="E8" s="583"/>
      <c r="F8" s="247"/>
      <c r="G8" s="584" t="s">
        <v>541</v>
      </c>
      <c r="H8" s="560"/>
      <c r="I8" s="589" t="s">
        <v>527</v>
      </c>
      <c r="J8" s="248" t="s">
        <v>542</v>
      </c>
      <c r="K8" s="249" t="s">
        <v>540</v>
      </c>
      <c r="L8" s="571">
        <v>40</v>
      </c>
      <c r="M8" s="572"/>
      <c r="N8" s="201" t="s">
        <v>543</v>
      </c>
      <c r="O8" s="573">
        <v>0</v>
      </c>
      <c r="P8" s="573"/>
      <c r="Q8" s="201" t="s">
        <v>544</v>
      </c>
      <c r="R8" s="571">
        <v>0</v>
      </c>
      <c r="S8" s="572"/>
      <c r="T8" s="584" t="s">
        <v>545</v>
      </c>
      <c r="U8" s="560"/>
      <c r="V8" s="584" t="s">
        <v>546</v>
      </c>
      <c r="W8" s="560"/>
      <c r="X8" s="561">
        <v>0</v>
      </c>
      <c r="Y8" s="562"/>
      <c r="Z8" s="247"/>
      <c r="AA8" s="117"/>
    </row>
    <row r="9" spans="2:27" ht="11.1" customHeight="1" x14ac:dyDescent="0.15">
      <c r="B9" s="582"/>
      <c r="C9" s="582"/>
      <c r="D9" s="583"/>
      <c r="E9" s="583"/>
      <c r="F9" s="247"/>
      <c r="G9" s="585"/>
      <c r="H9" s="586"/>
      <c r="I9" s="590"/>
      <c r="J9" s="565" t="s">
        <v>341</v>
      </c>
      <c r="K9" s="567" t="s">
        <v>540</v>
      </c>
      <c r="L9" s="561">
        <v>6</v>
      </c>
      <c r="M9" s="562"/>
      <c r="N9" s="565" t="s">
        <v>543</v>
      </c>
      <c r="O9" s="561">
        <v>0</v>
      </c>
      <c r="P9" s="562"/>
      <c r="Q9" s="565" t="s">
        <v>544</v>
      </c>
      <c r="R9" s="561">
        <v>0</v>
      </c>
      <c r="S9" s="562"/>
      <c r="T9" s="585"/>
      <c r="U9" s="586"/>
      <c r="V9" s="587"/>
      <c r="W9" s="588"/>
      <c r="X9" s="563"/>
      <c r="Y9" s="564"/>
      <c r="Z9" s="247"/>
      <c r="AA9" s="117"/>
    </row>
    <row r="10" spans="2:27" ht="11.1" customHeight="1" x14ac:dyDescent="0.15">
      <c r="B10" s="582"/>
      <c r="C10" s="582"/>
      <c r="D10" s="583"/>
      <c r="E10" s="583"/>
      <c r="F10" s="247"/>
      <c r="G10" s="585"/>
      <c r="H10" s="586"/>
      <c r="I10" s="590"/>
      <c r="J10" s="566"/>
      <c r="K10" s="568"/>
      <c r="L10" s="569"/>
      <c r="M10" s="570"/>
      <c r="N10" s="566"/>
      <c r="O10" s="569"/>
      <c r="P10" s="570"/>
      <c r="Q10" s="566"/>
      <c r="R10" s="569"/>
      <c r="S10" s="570"/>
      <c r="T10" s="585"/>
      <c r="U10" s="586"/>
      <c r="V10" s="575" t="s">
        <v>547</v>
      </c>
      <c r="W10" s="576"/>
      <c r="X10" s="561">
        <v>0</v>
      </c>
      <c r="Y10" s="562"/>
      <c r="Z10" s="247"/>
      <c r="AA10" s="117"/>
    </row>
    <row r="11" spans="2:27" ht="21.75" customHeight="1" x14ac:dyDescent="0.15">
      <c r="B11" s="582"/>
      <c r="C11" s="582"/>
      <c r="D11" s="583"/>
      <c r="E11" s="583"/>
      <c r="F11" s="247"/>
      <c r="G11" s="587"/>
      <c r="H11" s="588"/>
      <c r="I11" s="591"/>
      <c r="J11" s="201" t="s">
        <v>548</v>
      </c>
      <c r="K11" s="249" t="s">
        <v>540</v>
      </c>
      <c r="L11" s="579">
        <v>2</v>
      </c>
      <c r="M11" s="580"/>
      <c r="N11" s="201" t="s">
        <v>543</v>
      </c>
      <c r="O11" s="581">
        <v>0</v>
      </c>
      <c r="P11" s="581"/>
      <c r="Q11" s="201" t="s">
        <v>544</v>
      </c>
      <c r="R11" s="579">
        <v>0</v>
      </c>
      <c r="S11" s="580"/>
      <c r="T11" s="587"/>
      <c r="U11" s="588"/>
      <c r="V11" s="577"/>
      <c r="W11" s="578"/>
      <c r="X11" s="569"/>
      <c r="Y11" s="570"/>
      <c r="Z11" s="247"/>
      <c r="AA11" s="117"/>
    </row>
    <row r="12" spans="2:27" ht="21.75" customHeight="1" x14ac:dyDescent="0.15">
      <c r="B12" s="335" t="s">
        <v>113</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36"/>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36"/>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36"/>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36"/>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36"/>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36"/>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36"/>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36"/>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36"/>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36"/>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36"/>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36"/>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36"/>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36"/>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36"/>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36"/>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88"/>
      <c r="C29" s="262"/>
      <c r="D29" s="262"/>
      <c r="E29" s="263"/>
      <c r="F29" s="264"/>
      <c r="G29" s="262"/>
      <c r="H29" s="262"/>
      <c r="I29" s="262"/>
      <c r="J29" s="574" t="s">
        <v>114</v>
      </c>
      <c r="K29" s="574"/>
      <c r="L29" s="574"/>
      <c r="M29" s="574"/>
      <c r="N29" s="574"/>
      <c r="O29" s="574"/>
      <c r="P29" s="574"/>
      <c r="Q29" s="574" t="s">
        <v>115</v>
      </c>
      <c r="R29" s="574"/>
      <c r="S29" s="574"/>
      <c r="T29" s="574"/>
      <c r="U29" s="574"/>
      <c r="V29" s="574"/>
      <c r="W29" s="574"/>
      <c r="X29" s="574"/>
      <c r="Y29" s="574"/>
      <c r="Z29" s="265"/>
    </row>
    <row r="30" spans="2:26" ht="15" customHeight="1" x14ac:dyDescent="0.15">
      <c r="C30" s="3" t="s">
        <v>116</v>
      </c>
    </row>
    <row r="31" spans="2:26" ht="15" customHeight="1" x14ac:dyDescent="0.15">
      <c r="C31" s="1" t="s">
        <v>117</v>
      </c>
    </row>
    <row r="32" spans="2:26" ht="15" customHeight="1" x14ac:dyDescent="0.15">
      <c r="C32" s="1" t="s">
        <v>118</v>
      </c>
    </row>
    <row r="33" spans="3:3" ht="15" customHeight="1" x14ac:dyDescent="0.15">
      <c r="C33" s="1" t="s">
        <v>119</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EE84-A31A-4CDE-BE1A-82F607043BDD}">
  <sheetPr>
    <pageSetUpPr fitToPage="1"/>
  </sheetPr>
  <dimension ref="B1:AA37"/>
  <sheetViews>
    <sheetView showGridLines="0" view="pageBreakPreview" topLeftCell="A4" zoomScaleNormal="70" zoomScaleSheetLayoutView="100" workbookViewId="0">
      <selection activeCell="B12" sqref="B12:AB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528</v>
      </c>
      <c r="C2" s="234"/>
      <c r="D2" s="234"/>
      <c r="E2" s="234"/>
      <c r="F2" s="234"/>
      <c r="G2" s="234"/>
      <c r="H2" s="234"/>
      <c r="I2" s="234"/>
      <c r="J2" s="234"/>
      <c r="K2" s="234"/>
      <c r="L2" s="234"/>
      <c r="M2" s="236"/>
      <c r="N2" s="339" t="s">
        <v>529</v>
      </c>
      <c r="O2" s="339"/>
      <c r="P2" s="548">
        <v>45910</v>
      </c>
      <c r="Q2" s="549"/>
      <c r="R2" s="550"/>
      <c r="S2" s="339" t="s">
        <v>400</v>
      </c>
      <c r="T2" s="339"/>
      <c r="U2" s="339"/>
      <c r="V2" s="551" t="s">
        <v>518</v>
      </c>
      <c r="W2" s="551"/>
      <c r="X2" s="551"/>
      <c r="Y2" s="551"/>
      <c r="Z2" s="551"/>
    </row>
    <row r="3" spans="2:27" ht="20.100000000000001" customHeight="1" x14ac:dyDescent="0.15">
      <c r="B3" s="237" t="s">
        <v>401</v>
      </c>
      <c r="C3" s="340" t="s">
        <v>530</v>
      </c>
      <c r="D3" s="341"/>
      <c r="E3" s="341"/>
      <c r="F3" s="342"/>
      <c r="G3" s="337" t="s">
        <v>402</v>
      </c>
      <c r="H3" s="340" t="s">
        <v>520</v>
      </c>
      <c r="I3" s="341"/>
      <c r="J3" s="342"/>
      <c r="K3" s="337" t="s">
        <v>403</v>
      </c>
      <c r="L3" s="552" t="s">
        <v>404</v>
      </c>
      <c r="M3" s="552"/>
      <c r="N3" s="552"/>
      <c r="O3" s="552"/>
      <c r="P3" s="552"/>
      <c r="Q3" s="315" t="s">
        <v>531</v>
      </c>
      <c r="R3" s="317"/>
      <c r="S3" s="340" t="s">
        <v>532</v>
      </c>
      <c r="T3" s="341"/>
      <c r="U3" s="342"/>
      <c r="V3" s="554" t="s">
        <v>419</v>
      </c>
      <c r="W3" s="238" t="s">
        <v>420</v>
      </c>
      <c r="X3" s="333">
        <v>33.883650000000003</v>
      </c>
      <c r="Y3" s="328"/>
      <c r="Z3" s="334"/>
    </row>
    <row r="4" spans="2:27" ht="20.100000000000001" customHeight="1" x14ac:dyDescent="0.15">
      <c r="B4" s="205" t="s">
        <v>406</v>
      </c>
      <c r="C4" s="343" t="s">
        <v>521</v>
      </c>
      <c r="D4" s="344"/>
      <c r="E4" s="344"/>
      <c r="F4" s="345"/>
      <c r="G4" s="332"/>
      <c r="H4" s="343"/>
      <c r="I4" s="344"/>
      <c r="J4" s="345"/>
      <c r="K4" s="332"/>
      <c r="L4" s="553"/>
      <c r="M4" s="553"/>
      <c r="N4" s="553"/>
      <c r="O4" s="553"/>
      <c r="P4" s="553"/>
      <c r="Q4" s="318"/>
      <c r="R4" s="320"/>
      <c r="S4" s="343" t="s">
        <v>533</v>
      </c>
      <c r="T4" s="344"/>
      <c r="U4" s="345"/>
      <c r="V4" s="555"/>
      <c r="W4" s="239" t="s">
        <v>431</v>
      </c>
      <c r="X4" s="333">
        <v>132.12725</v>
      </c>
      <c r="Y4" s="328"/>
      <c r="Z4" s="334"/>
    </row>
    <row r="5" spans="2:27" ht="20.100000000000001" customHeight="1" x14ac:dyDescent="0.15">
      <c r="B5" s="556" t="s">
        <v>408</v>
      </c>
      <c r="C5" s="201" t="s">
        <v>409</v>
      </c>
      <c r="D5" s="333" t="s">
        <v>534</v>
      </c>
      <c r="E5" s="328"/>
      <c r="F5" s="328"/>
      <c r="G5" s="303" t="s">
        <v>266</v>
      </c>
      <c r="H5" s="304"/>
      <c r="I5" s="333" t="s">
        <v>484</v>
      </c>
      <c r="J5" s="328"/>
      <c r="K5" s="334"/>
      <c r="L5" s="339" t="s">
        <v>413</v>
      </c>
      <c r="M5" s="339"/>
      <c r="N5" s="240" t="s">
        <v>414</v>
      </c>
      <c r="O5" s="241">
        <v>275</v>
      </c>
      <c r="P5" s="202" t="s">
        <v>415</v>
      </c>
      <c r="Q5" s="560" t="s">
        <v>535</v>
      </c>
      <c r="R5" s="558" t="s">
        <v>536</v>
      </c>
      <c r="S5" s="337" t="s">
        <v>57</v>
      </c>
      <c r="T5" s="337"/>
      <c r="U5" s="242" t="s">
        <v>407</v>
      </c>
      <c r="V5" s="315" t="s">
        <v>434</v>
      </c>
      <c r="W5" s="238" t="s">
        <v>420</v>
      </c>
      <c r="X5" s="333">
        <v>33.884079999999997</v>
      </c>
      <c r="Y5" s="328"/>
      <c r="Z5" s="334"/>
    </row>
    <row r="6" spans="2:27" ht="20.100000000000001" customHeight="1" x14ac:dyDescent="0.15">
      <c r="B6" s="557"/>
      <c r="C6" s="201" t="s">
        <v>416</v>
      </c>
      <c r="D6" s="333" t="s">
        <v>534</v>
      </c>
      <c r="E6" s="328"/>
      <c r="F6" s="328"/>
      <c r="G6" s="339" t="s">
        <v>537</v>
      </c>
      <c r="H6" s="339"/>
      <c r="I6" s="333" t="s">
        <v>523</v>
      </c>
      <c r="J6" s="328"/>
      <c r="K6" s="334"/>
      <c r="L6" s="339" t="s">
        <v>538</v>
      </c>
      <c r="M6" s="339"/>
      <c r="N6" s="240" t="s">
        <v>414</v>
      </c>
      <c r="O6" s="220">
        <v>9.25</v>
      </c>
      <c r="P6" s="202" t="s">
        <v>415</v>
      </c>
      <c r="Q6" s="320"/>
      <c r="R6" s="559"/>
      <c r="S6" s="339" t="s">
        <v>56</v>
      </c>
      <c r="T6" s="339"/>
      <c r="U6" s="243"/>
      <c r="V6" s="318"/>
      <c r="W6" s="238" t="s">
        <v>431</v>
      </c>
      <c r="X6" s="333">
        <v>132.11894000000001</v>
      </c>
      <c r="Y6" s="328"/>
      <c r="Z6" s="334"/>
    </row>
    <row r="7" spans="2:27" ht="7.5" customHeight="1" x14ac:dyDescent="0.15">
      <c r="B7" s="582" t="s">
        <v>539</v>
      </c>
      <c r="C7" s="582"/>
      <c r="D7" s="583" t="s">
        <v>540</v>
      </c>
      <c r="E7" s="583"/>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82"/>
      <c r="C8" s="582"/>
      <c r="D8" s="583"/>
      <c r="E8" s="583"/>
      <c r="F8" s="247"/>
      <c r="G8" s="584" t="s">
        <v>541</v>
      </c>
      <c r="H8" s="560"/>
      <c r="I8" s="589" t="s">
        <v>527</v>
      </c>
      <c r="J8" s="248" t="s">
        <v>542</v>
      </c>
      <c r="K8" s="249" t="s">
        <v>540</v>
      </c>
      <c r="L8" s="571">
        <v>40</v>
      </c>
      <c r="M8" s="572"/>
      <c r="N8" s="201" t="s">
        <v>543</v>
      </c>
      <c r="O8" s="573">
        <v>0</v>
      </c>
      <c r="P8" s="573"/>
      <c r="Q8" s="201" t="s">
        <v>544</v>
      </c>
      <c r="R8" s="571">
        <v>0</v>
      </c>
      <c r="S8" s="572"/>
      <c r="T8" s="584" t="s">
        <v>545</v>
      </c>
      <c r="U8" s="560"/>
      <c r="V8" s="584" t="s">
        <v>546</v>
      </c>
      <c r="W8" s="560"/>
      <c r="X8" s="561">
        <v>0</v>
      </c>
      <c r="Y8" s="562"/>
      <c r="Z8" s="247"/>
      <c r="AA8" s="117"/>
    </row>
    <row r="9" spans="2:27" ht="11.1" customHeight="1" x14ac:dyDescent="0.15">
      <c r="B9" s="582"/>
      <c r="C9" s="582"/>
      <c r="D9" s="583"/>
      <c r="E9" s="583"/>
      <c r="F9" s="247"/>
      <c r="G9" s="585"/>
      <c r="H9" s="586"/>
      <c r="I9" s="590"/>
      <c r="J9" s="565" t="s">
        <v>341</v>
      </c>
      <c r="K9" s="567" t="s">
        <v>540</v>
      </c>
      <c r="L9" s="561">
        <v>6</v>
      </c>
      <c r="M9" s="562"/>
      <c r="N9" s="565" t="s">
        <v>543</v>
      </c>
      <c r="O9" s="561">
        <v>0</v>
      </c>
      <c r="P9" s="562"/>
      <c r="Q9" s="565" t="s">
        <v>544</v>
      </c>
      <c r="R9" s="561">
        <v>0</v>
      </c>
      <c r="S9" s="562"/>
      <c r="T9" s="585"/>
      <c r="U9" s="586"/>
      <c r="V9" s="587"/>
      <c r="W9" s="588"/>
      <c r="X9" s="563"/>
      <c r="Y9" s="564"/>
      <c r="Z9" s="247"/>
      <c r="AA9" s="117"/>
    </row>
    <row r="10" spans="2:27" ht="11.1" customHeight="1" x14ac:dyDescent="0.15">
      <c r="B10" s="582"/>
      <c r="C10" s="582"/>
      <c r="D10" s="583"/>
      <c r="E10" s="583"/>
      <c r="F10" s="247"/>
      <c r="G10" s="585"/>
      <c r="H10" s="586"/>
      <c r="I10" s="590"/>
      <c r="J10" s="566"/>
      <c r="K10" s="568"/>
      <c r="L10" s="569"/>
      <c r="M10" s="570"/>
      <c r="N10" s="566"/>
      <c r="O10" s="569"/>
      <c r="P10" s="570"/>
      <c r="Q10" s="566"/>
      <c r="R10" s="569"/>
      <c r="S10" s="570"/>
      <c r="T10" s="585"/>
      <c r="U10" s="586"/>
      <c r="V10" s="575" t="s">
        <v>547</v>
      </c>
      <c r="W10" s="576"/>
      <c r="X10" s="561">
        <v>0</v>
      </c>
      <c r="Y10" s="562"/>
      <c r="Z10" s="247"/>
      <c r="AA10" s="117"/>
    </row>
    <row r="11" spans="2:27" ht="21.75" customHeight="1" x14ac:dyDescent="0.15">
      <c r="B11" s="582"/>
      <c r="C11" s="582"/>
      <c r="D11" s="583"/>
      <c r="E11" s="583"/>
      <c r="F11" s="247"/>
      <c r="G11" s="587"/>
      <c r="H11" s="588"/>
      <c r="I11" s="591"/>
      <c r="J11" s="201" t="s">
        <v>548</v>
      </c>
      <c r="K11" s="249" t="s">
        <v>540</v>
      </c>
      <c r="L11" s="579">
        <v>2</v>
      </c>
      <c r="M11" s="580"/>
      <c r="N11" s="201" t="s">
        <v>543</v>
      </c>
      <c r="O11" s="581">
        <v>0</v>
      </c>
      <c r="P11" s="581"/>
      <c r="Q11" s="201" t="s">
        <v>544</v>
      </c>
      <c r="R11" s="579">
        <v>0</v>
      </c>
      <c r="S11" s="580"/>
      <c r="T11" s="587"/>
      <c r="U11" s="588"/>
      <c r="V11" s="577"/>
      <c r="W11" s="578"/>
      <c r="X11" s="569"/>
      <c r="Y11" s="570"/>
      <c r="Z11" s="247"/>
      <c r="AA11" s="117"/>
    </row>
    <row r="12" spans="2:27" ht="21.75" customHeight="1" x14ac:dyDescent="0.15">
      <c r="B12" s="335" t="s">
        <v>113</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36"/>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36"/>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36"/>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36"/>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36"/>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36"/>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36"/>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36"/>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36"/>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36"/>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36"/>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36"/>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36"/>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36"/>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36"/>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36"/>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88"/>
      <c r="C29" s="262"/>
      <c r="D29" s="262"/>
      <c r="E29" s="263"/>
      <c r="F29" s="264"/>
      <c r="G29" s="262"/>
      <c r="H29" s="262"/>
      <c r="I29" s="262"/>
      <c r="J29" s="574" t="s">
        <v>114</v>
      </c>
      <c r="K29" s="574"/>
      <c r="L29" s="574"/>
      <c r="M29" s="574"/>
      <c r="N29" s="574"/>
      <c r="O29" s="574"/>
      <c r="P29" s="574"/>
      <c r="Q29" s="574" t="s">
        <v>115</v>
      </c>
      <c r="R29" s="574"/>
      <c r="S29" s="574"/>
      <c r="T29" s="574"/>
      <c r="U29" s="574"/>
      <c r="V29" s="574"/>
      <c r="W29" s="574"/>
      <c r="X29" s="574"/>
      <c r="Y29" s="574"/>
      <c r="Z29" s="265"/>
    </row>
    <row r="30" spans="2:26" ht="15" customHeight="1" x14ac:dyDescent="0.15">
      <c r="C30" s="3" t="s">
        <v>116</v>
      </c>
    </row>
    <row r="31" spans="2:26" ht="15" customHeight="1" x14ac:dyDescent="0.15">
      <c r="C31" s="1" t="s">
        <v>117</v>
      </c>
    </row>
    <row r="32" spans="2:26" ht="15" customHeight="1" x14ac:dyDescent="0.15">
      <c r="C32" s="1" t="s">
        <v>118</v>
      </c>
    </row>
    <row r="33" spans="3:3" ht="15" customHeight="1" x14ac:dyDescent="0.15">
      <c r="C33" s="1" t="s">
        <v>119</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2">
    <dataValidation allowBlank="1" showInputMessage="1" showErrorMessage="1" prompt="経度を小数点以下５桁まで入力する。" sqref="X4:Z4 X6:Z6" xr:uid="{91D5220D-FF66-4B4A-AE4A-0E0B5A29A358}"/>
    <dataValidation allowBlank="1" showInputMessage="1" showErrorMessage="1" prompt="緯度を小数点以下５桁まで入力する。" sqref="X3:Z3 X5:Z5" xr:uid="{5F8A3811-1115-42F9-8FA9-04230419A8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577FD7-CF2B-4915-B8D6-B38FFD86F76B}">
          <x14:formula1>
            <xm:f>'(参考)リスト'!$G$16:$G$19</xm:f>
          </x14:formula1>
          <xm:sqref>D7:E11</xm:sqref>
        </x14:dataValidation>
        <x14:dataValidation type="list" allowBlank="1" showInputMessage="1" showErrorMessage="1" xr:uid="{D00B55CE-3797-4E84-9C76-1C889B472C4D}">
          <x14:formula1>
            <xm:f>'(参考)リスト'!$E$6:$E$10</xm:f>
          </x14:formula1>
          <xm:sqref>U6</xm:sqref>
        </x14:dataValidation>
        <x14:dataValidation type="list" allowBlank="1" showInputMessage="1" showErrorMessage="1" xr:uid="{0F6E42EF-0909-4F1E-9664-0F38E3F10531}">
          <x14:formula1>
            <xm:f>'(参考)リスト'!$F$6:$F$7</xm:f>
          </x14:formula1>
          <xm:sqref>U5</xm:sqref>
        </x14:dataValidation>
        <x14:dataValidation type="list" allowBlank="1" showInputMessage="1" showErrorMessage="1" xr:uid="{3E8DB565-9EB8-4D36-A41B-E9923B38B05B}">
          <x14:formula1>
            <xm:f>'(参考)リスト'!$D$6:$D$7</xm:f>
          </x14:formula1>
          <xm:sqref>R5:R6</xm:sqref>
        </x14:dataValidation>
        <x14:dataValidation type="list" allowBlank="1" showInputMessage="1" showErrorMessage="1" xr:uid="{B7FCE4F2-FF64-4A22-B304-A7CB3A8D9679}">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12B2-471C-4CDB-9210-2FF296D0D68B}">
  <sheetPr>
    <pageSetUpPr fitToPage="1"/>
  </sheetPr>
  <dimension ref="B1:AA37"/>
  <sheetViews>
    <sheetView showGridLines="0" view="pageBreakPreview" topLeftCell="A4" zoomScaleNormal="70" zoomScaleSheetLayoutView="100" workbookViewId="0">
      <selection activeCell="B12" sqref="B12:AB29"/>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528</v>
      </c>
      <c r="C2" s="234"/>
      <c r="D2" s="234"/>
      <c r="E2" s="234"/>
      <c r="F2" s="234"/>
      <c r="G2" s="234"/>
      <c r="H2" s="234"/>
      <c r="I2" s="234"/>
      <c r="J2" s="234"/>
      <c r="K2" s="234"/>
      <c r="L2" s="234"/>
      <c r="M2" s="236"/>
      <c r="N2" s="339" t="s">
        <v>529</v>
      </c>
      <c r="O2" s="339"/>
      <c r="P2" s="548">
        <v>45910</v>
      </c>
      <c r="Q2" s="549"/>
      <c r="R2" s="550"/>
      <c r="S2" s="339" t="s">
        <v>400</v>
      </c>
      <c r="T2" s="339"/>
      <c r="U2" s="339"/>
      <c r="V2" s="551" t="s">
        <v>518</v>
      </c>
      <c r="W2" s="551"/>
      <c r="X2" s="551"/>
      <c r="Y2" s="551"/>
      <c r="Z2" s="551"/>
    </row>
    <row r="3" spans="2:27" ht="20.100000000000001" customHeight="1" x14ac:dyDescent="0.15">
      <c r="B3" s="237" t="s">
        <v>401</v>
      </c>
      <c r="C3" s="340" t="s">
        <v>530</v>
      </c>
      <c r="D3" s="341"/>
      <c r="E3" s="341"/>
      <c r="F3" s="342"/>
      <c r="G3" s="337" t="s">
        <v>402</v>
      </c>
      <c r="H3" s="340" t="s">
        <v>520</v>
      </c>
      <c r="I3" s="341"/>
      <c r="J3" s="342"/>
      <c r="K3" s="337" t="s">
        <v>403</v>
      </c>
      <c r="L3" s="552" t="s">
        <v>404</v>
      </c>
      <c r="M3" s="552"/>
      <c r="N3" s="552"/>
      <c r="O3" s="552"/>
      <c r="P3" s="552"/>
      <c r="Q3" s="315" t="s">
        <v>531</v>
      </c>
      <c r="R3" s="317"/>
      <c r="S3" s="340" t="s">
        <v>532</v>
      </c>
      <c r="T3" s="341"/>
      <c r="U3" s="342"/>
      <c r="V3" s="554" t="s">
        <v>419</v>
      </c>
      <c r="W3" s="238" t="s">
        <v>420</v>
      </c>
      <c r="X3" s="333">
        <v>33.883650000000003</v>
      </c>
      <c r="Y3" s="328"/>
      <c r="Z3" s="334"/>
    </row>
    <row r="4" spans="2:27" ht="20.100000000000001" customHeight="1" x14ac:dyDescent="0.15">
      <c r="B4" s="205" t="s">
        <v>406</v>
      </c>
      <c r="C4" s="343" t="s">
        <v>521</v>
      </c>
      <c r="D4" s="344"/>
      <c r="E4" s="344"/>
      <c r="F4" s="345"/>
      <c r="G4" s="332"/>
      <c r="H4" s="343"/>
      <c r="I4" s="344"/>
      <c r="J4" s="345"/>
      <c r="K4" s="332"/>
      <c r="L4" s="553"/>
      <c r="M4" s="553"/>
      <c r="N4" s="553"/>
      <c r="O4" s="553"/>
      <c r="P4" s="553"/>
      <c r="Q4" s="318"/>
      <c r="R4" s="320"/>
      <c r="S4" s="343" t="s">
        <v>533</v>
      </c>
      <c r="T4" s="344"/>
      <c r="U4" s="345"/>
      <c r="V4" s="555"/>
      <c r="W4" s="239" t="s">
        <v>431</v>
      </c>
      <c r="X4" s="333">
        <v>132.12725</v>
      </c>
      <c r="Y4" s="328"/>
      <c r="Z4" s="334"/>
    </row>
    <row r="5" spans="2:27" ht="20.100000000000001" customHeight="1" x14ac:dyDescent="0.15">
      <c r="B5" s="556" t="s">
        <v>408</v>
      </c>
      <c r="C5" s="201" t="s">
        <v>409</v>
      </c>
      <c r="D5" s="333" t="s">
        <v>534</v>
      </c>
      <c r="E5" s="328"/>
      <c r="F5" s="328"/>
      <c r="G5" s="303" t="s">
        <v>266</v>
      </c>
      <c r="H5" s="304"/>
      <c r="I5" s="333" t="s">
        <v>484</v>
      </c>
      <c r="J5" s="328"/>
      <c r="K5" s="334"/>
      <c r="L5" s="339" t="s">
        <v>413</v>
      </c>
      <c r="M5" s="339"/>
      <c r="N5" s="240" t="s">
        <v>414</v>
      </c>
      <c r="O5" s="241">
        <v>275</v>
      </c>
      <c r="P5" s="202" t="s">
        <v>415</v>
      </c>
      <c r="Q5" s="560" t="s">
        <v>535</v>
      </c>
      <c r="R5" s="558" t="s">
        <v>536</v>
      </c>
      <c r="S5" s="337" t="s">
        <v>57</v>
      </c>
      <c r="T5" s="337"/>
      <c r="U5" s="242" t="s">
        <v>407</v>
      </c>
      <c r="V5" s="315" t="s">
        <v>434</v>
      </c>
      <c r="W5" s="238" t="s">
        <v>420</v>
      </c>
      <c r="X5" s="333">
        <v>33.884079999999997</v>
      </c>
      <c r="Y5" s="328"/>
      <c r="Z5" s="334"/>
    </row>
    <row r="6" spans="2:27" ht="20.100000000000001" customHeight="1" x14ac:dyDescent="0.15">
      <c r="B6" s="557"/>
      <c r="C6" s="201" t="s">
        <v>416</v>
      </c>
      <c r="D6" s="333" t="s">
        <v>534</v>
      </c>
      <c r="E6" s="328"/>
      <c r="F6" s="328"/>
      <c r="G6" s="339" t="s">
        <v>537</v>
      </c>
      <c r="H6" s="339"/>
      <c r="I6" s="333" t="s">
        <v>523</v>
      </c>
      <c r="J6" s="328"/>
      <c r="K6" s="334"/>
      <c r="L6" s="339" t="s">
        <v>538</v>
      </c>
      <c r="M6" s="339"/>
      <c r="N6" s="240" t="s">
        <v>414</v>
      </c>
      <c r="O6" s="220">
        <v>9.25</v>
      </c>
      <c r="P6" s="202" t="s">
        <v>415</v>
      </c>
      <c r="Q6" s="320"/>
      <c r="R6" s="559"/>
      <c r="S6" s="339" t="s">
        <v>56</v>
      </c>
      <c r="T6" s="339"/>
      <c r="U6" s="243"/>
      <c r="V6" s="318"/>
      <c r="W6" s="238" t="s">
        <v>431</v>
      </c>
      <c r="X6" s="333">
        <v>132.11894000000001</v>
      </c>
      <c r="Y6" s="328"/>
      <c r="Z6" s="334"/>
    </row>
    <row r="7" spans="2:27" ht="7.5" customHeight="1" x14ac:dyDescent="0.15">
      <c r="B7" s="582" t="s">
        <v>539</v>
      </c>
      <c r="C7" s="582"/>
      <c r="D7" s="583" t="s">
        <v>540</v>
      </c>
      <c r="E7" s="583"/>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82"/>
      <c r="C8" s="582"/>
      <c r="D8" s="583"/>
      <c r="E8" s="583"/>
      <c r="F8" s="247"/>
      <c r="G8" s="584" t="s">
        <v>541</v>
      </c>
      <c r="H8" s="560"/>
      <c r="I8" s="589" t="s">
        <v>527</v>
      </c>
      <c r="J8" s="248" t="s">
        <v>542</v>
      </c>
      <c r="K8" s="249" t="s">
        <v>540</v>
      </c>
      <c r="L8" s="571">
        <v>40</v>
      </c>
      <c r="M8" s="572"/>
      <c r="N8" s="201" t="s">
        <v>543</v>
      </c>
      <c r="O8" s="573">
        <v>0</v>
      </c>
      <c r="P8" s="573"/>
      <c r="Q8" s="201" t="s">
        <v>544</v>
      </c>
      <c r="R8" s="571">
        <v>0</v>
      </c>
      <c r="S8" s="572"/>
      <c r="T8" s="584" t="s">
        <v>545</v>
      </c>
      <c r="U8" s="560"/>
      <c r="V8" s="584" t="s">
        <v>546</v>
      </c>
      <c r="W8" s="560"/>
      <c r="X8" s="561">
        <v>0</v>
      </c>
      <c r="Y8" s="562"/>
      <c r="Z8" s="247"/>
      <c r="AA8" s="117"/>
    </row>
    <row r="9" spans="2:27" ht="11.1" customHeight="1" x14ac:dyDescent="0.15">
      <c r="B9" s="582"/>
      <c r="C9" s="582"/>
      <c r="D9" s="583"/>
      <c r="E9" s="583"/>
      <c r="F9" s="247"/>
      <c r="G9" s="585"/>
      <c r="H9" s="586"/>
      <c r="I9" s="590"/>
      <c r="J9" s="565" t="s">
        <v>341</v>
      </c>
      <c r="K9" s="567" t="s">
        <v>540</v>
      </c>
      <c r="L9" s="561">
        <v>6</v>
      </c>
      <c r="M9" s="562"/>
      <c r="N9" s="565" t="s">
        <v>543</v>
      </c>
      <c r="O9" s="561">
        <v>0</v>
      </c>
      <c r="P9" s="562"/>
      <c r="Q9" s="565" t="s">
        <v>544</v>
      </c>
      <c r="R9" s="561">
        <v>0</v>
      </c>
      <c r="S9" s="562"/>
      <c r="T9" s="585"/>
      <c r="U9" s="586"/>
      <c r="V9" s="587"/>
      <c r="W9" s="588"/>
      <c r="X9" s="563"/>
      <c r="Y9" s="564"/>
      <c r="Z9" s="247"/>
      <c r="AA9" s="117"/>
    </row>
    <row r="10" spans="2:27" ht="11.1" customHeight="1" x14ac:dyDescent="0.15">
      <c r="B10" s="582"/>
      <c r="C10" s="582"/>
      <c r="D10" s="583"/>
      <c r="E10" s="583"/>
      <c r="F10" s="247"/>
      <c r="G10" s="585"/>
      <c r="H10" s="586"/>
      <c r="I10" s="590"/>
      <c r="J10" s="566"/>
      <c r="K10" s="568"/>
      <c r="L10" s="569"/>
      <c r="M10" s="570"/>
      <c r="N10" s="566"/>
      <c r="O10" s="569"/>
      <c r="P10" s="570"/>
      <c r="Q10" s="566"/>
      <c r="R10" s="569"/>
      <c r="S10" s="570"/>
      <c r="T10" s="585"/>
      <c r="U10" s="586"/>
      <c r="V10" s="575" t="s">
        <v>547</v>
      </c>
      <c r="W10" s="576"/>
      <c r="X10" s="561">
        <v>0</v>
      </c>
      <c r="Y10" s="562"/>
      <c r="Z10" s="247"/>
      <c r="AA10" s="117"/>
    </row>
    <row r="11" spans="2:27" ht="21.75" customHeight="1" x14ac:dyDescent="0.15">
      <c r="B11" s="582"/>
      <c r="C11" s="582"/>
      <c r="D11" s="583"/>
      <c r="E11" s="583"/>
      <c r="F11" s="247"/>
      <c r="G11" s="587"/>
      <c r="H11" s="588"/>
      <c r="I11" s="591"/>
      <c r="J11" s="201" t="s">
        <v>548</v>
      </c>
      <c r="K11" s="249" t="s">
        <v>540</v>
      </c>
      <c r="L11" s="579">
        <v>2</v>
      </c>
      <c r="M11" s="580"/>
      <c r="N11" s="201" t="s">
        <v>543</v>
      </c>
      <c r="O11" s="581">
        <v>0</v>
      </c>
      <c r="P11" s="581"/>
      <c r="Q11" s="201" t="s">
        <v>544</v>
      </c>
      <c r="R11" s="579">
        <v>0</v>
      </c>
      <c r="S11" s="580"/>
      <c r="T11" s="587"/>
      <c r="U11" s="588"/>
      <c r="V11" s="577"/>
      <c r="W11" s="578"/>
      <c r="X11" s="569"/>
      <c r="Y11" s="570"/>
      <c r="Z11" s="247"/>
      <c r="AA11" s="117"/>
    </row>
    <row r="12" spans="2:27" ht="21.75" customHeight="1" x14ac:dyDescent="0.15">
      <c r="B12" s="335" t="s">
        <v>113</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36"/>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36"/>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36"/>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36"/>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36"/>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36"/>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36"/>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36"/>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36"/>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36"/>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36"/>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36"/>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36"/>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36"/>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36"/>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36"/>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88"/>
      <c r="C29" s="262"/>
      <c r="D29" s="262"/>
      <c r="E29" s="263"/>
      <c r="F29" s="264"/>
      <c r="G29" s="262"/>
      <c r="H29" s="262"/>
      <c r="I29" s="262"/>
      <c r="J29" s="574" t="s">
        <v>114</v>
      </c>
      <c r="K29" s="574"/>
      <c r="L29" s="574"/>
      <c r="M29" s="574"/>
      <c r="N29" s="574"/>
      <c r="O29" s="574"/>
      <c r="P29" s="574"/>
      <c r="Q29" s="574" t="s">
        <v>115</v>
      </c>
      <c r="R29" s="574"/>
      <c r="S29" s="574"/>
      <c r="T29" s="574"/>
      <c r="U29" s="574"/>
      <c r="V29" s="574"/>
      <c r="W29" s="574"/>
      <c r="X29" s="574"/>
      <c r="Y29" s="574"/>
      <c r="Z29" s="265"/>
    </row>
    <row r="30" spans="2:26" ht="15" customHeight="1" x14ac:dyDescent="0.15">
      <c r="C30" s="3" t="s">
        <v>116</v>
      </c>
    </row>
    <row r="31" spans="2:26" ht="15" customHeight="1" x14ac:dyDescent="0.15">
      <c r="C31" s="1" t="s">
        <v>117</v>
      </c>
    </row>
    <row r="32" spans="2:26" ht="15" customHeight="1" x14ac:dyDescent="0.15">
      <c r="C32" s="1" t="s">
        <v>118</v>
      </c>
    </row>
    <row r="33" spans="3:3" ht="15" customHeight="1" x14ac:dyDescent="0.15">
      <c r="C33" s="1" t="s">
        <v>119</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2">
    <dataValidation allowBlank="1" showInputMessage="1" showErrorMessage="1" prompt="緯度を小数点以下５桁まで入力する。" sqref="X3:Z3 X5:Z5" xr:uid="{A9AA6F56-FEF0-4678-8C2C-D0528A82A7AD}"/>
    <dataValidation allowBlank="1" showInputMessage="1" showErrorMessage="1" prompt="経度を小数点以下５桁まで入力する。" sqref="X4:Z4 X6:Z6" xr:uid="{C3F5EA28-15C3-44F0-B70F-349F6A18F1D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E29360C-464C-4219-9CF2-E2923EC95963}">
          <x14:formula1>
            <xm:f>'(参考)リスト'!$C$6:$C$11</xm:f>
          </x14:formula1>
          <xm:sqref>I5:K5</xm:sqref>
        </x14:dataValidation>
        <x14:dataValidation type="list" allowBlank="1" showInputMessage="1" showErrorMessage="1" xr:uid="{B1675254-BD54-4987-A902-8781CCA51C2C}">
          <x14:formula1>
            <xm:f>'(参考)リスト'!$D$6:$D$7</xm:f>
          </x14:formula1>
          <xm:sqref>R5:R6</xm:sqref>
        </x14:dataValidation>
        <x14:dataValidation type="list" allowBlank="1" showInputMessage="1" showErrorMessage="1" xr:uid="{1A28E0FE-39EB-4BBD-8419-E6F287D8F798}">
          <x14:formula1>
            <xm:f>'(参考)リスト'!$F$6:$F$7</xm:f>
          </x14:formula1>
          <xm:sqref>U5</xm:sqref>
        </x14:dataValidation>
        <x14:dataValidation type="list" allowBlank="1" showInputMessage="1" showErrorMessage="1" xr:uid="{D2AB6701-27E1-44D4-9CD7-F52800463351}">
          <x14:formula1>
            <xm:f>'(参考)リスト'!$E$6:$E$10</xm:f>
          </x14:formula1>
          <xm:sqref>U6</xm:sqref>
        </x14:dataValidation>
        <x14:dataValidation type="list" allowBlank="1" showInputMessage="1" showErrorMessage="1" xr:uid="{478E3E63-4AC1-4A25-8E26-32FB068D7524}">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6A513-F457-4FDC-BC58-D76B6B8BE612}">
  <sheetPr>
    <pageSetUpPr fitToPage="1"/>
  </sheetPr>
  <dimension ref="B1:AA37"/>
  <sheetViews>
    <sheetView showGridLines="0" view="pageBreakPreview" topLeftCell="A2" zoomScaleNormal="70" zoomScaleSheetLayoutView="100" workbookViewId="0"/>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528</v>
      </c>
      <c r="C2" s="234"/>
      <c r="D2" s="234"/>
      <c r="E2" s="234"/>
      <c r="F2" s="234"/>
      <c r="G2" s="234"/>
      <c r="H2" s="234"/>
      <c r="I2" s="234"/>
      <c r="J2" s="234"/>
      <c r="K2" s="234"/>
      <c r="L2" s="234"/>
      <c r="M2" s="236"/>
      <c r="N2" s="339" t="s">
        <v>529</v>
      </c>
      <c r="O2" s="339"/>
      <c r="P2" s="548">
        <v>45910</v>
      </c>
      <c r="Q2" s="549"/>
      <c r="R2" s="550"/>
      <c r="S2" s="339" t="s">
        <v>400</v>
      </c>
      <c r="T2" s="339"/>
      <c r="U2" s="339"/>
      <c r="V2" s="551" t="s">
        <v>518</v>
      </c>
      <c r="W2" s="551"/>
      <c r="X2" s="551"/>
      <c r="Y2" s="551"/>
      <c r="Z2" s="551"/>
    </row>
    <row r="3" spans="2:27" ht="20.100000000000001" customHeight="1" x14ac:dyDescent="0.15">
      <c r="B3" s="237" t="s">
        <v>401</v>
      </c>
      <c r="C3" s="340" t="s">
        <v>530</v>
      </c>
      <c r="D3" s="341"/>
      <c r="E3" s="341"/>
      <c r="F3" s="342"/>
      <c r="G3" s="337" t="s">
        <v>402</v>
      </c>
      <c r="H3" s="340" t="s">
        <v>520</v>
      </c>
      <c r="I3" s="341"/>
      <c r="J3" s="342"/>
      <c r="K3" s="337" t="s">
        <v>403</v>
      </c>
      <c r="L3" s="552" t="s">
        <v>404</v>
      </c>
      <c r="M3" s="552"/>
      <c r="N3" s="552"/>
      <c r="O3" s="552"/>
      <c r="P3" s="552"/>
      <c r="Q3" s="315" t="s">
        <v>531</v>
      </c>
      <c r="R3" s="317"/>
      <c r="S3" s="340" t="s">
        <v>532</v>
      </c>
      <c r="T3" s="341"/>
      <c r="U3" s="342"/>
      <c r="V3" s="554" t="s">
        <v>419</v>
      </c>
      <c r="W3" s="238" t="s">
        <v>420</v>
      </c>
      <c r="X3" s="333">
        <v>33.883650000000003</v>
      </c>
      <c r="Y3" s="328"/>
      <c r="Z3" s="334"/>
    </row>
    <row r="4" spans="2:27" ht="20.100000000000001" customHeight="1" x14ac:dyDescent="0.15">
      <c r="B4" s="205" t="s">
        <v>406</v>
      </c>
      <c r="C4" s="343" t="s">
        <v>521</v>
      </c>
      <c r="D4" s="344"/>
      <c r="E4" s="344"/>
      <c r="F4" s="345"/>
      <c r="G4" s="332"/>
      <c r="H4" s="343"/>
      <c r="I4" s="344"/>
      <c r="J4" s="345"/>
      <c r="K4" s="332"/>
      <c r="L4" s="553"/>
      <c r="M4" s="553"/>
      <c r="N4" s="553"/>
      <c r="O4" s="553"/>
      <c r="P4" s="553"/>
      <c r="Q4" s="318"/>
      <c r="R4" s="320"/>
      <c r="S4" s="343" t="s">
        <v>533</v>
      </c>
      <c r="T4" s="344"/>
      <c r="U4" s="345"/>
      <c r="V4" s="555"/>
      <c r="W4" s="239" t="s">
        <v>431</v>
      </c>
      <c r="X4" s="333">
        <v>132.12725</v>
      </c>
      <c r="Y4" s="328"/>
      <c r="Z4" s="334"/>
    </row>
    <row r="5" spans="2:27" ht="20.100000000000001" customHeight="1" x14ac:dyDescent="0.15">
      <c r="B5" s="556" t="s">
        <v>408</v>
      </c>
      <c r="C5" s="201" t="s">
        <v>409</v>
      </c>
      <c r="D5" s="333" t="s">
        <v>534</v>
      </c>
      <c r="E5" s="328"/>
      <c r="F5" s="328"/>
      <c r="G5" s="303" t="s">
        <v>266</v>
      </c>
      <c r="H5" s="304"/>
      <c r="I5" s="333" t="s">
        <v>484</v>
      </c>
      <c r="J5" s="328"/>
      <c r="K5" s="334"/>
      <c r="L5" s="339" t="s">
        <v>413</v>
      </c>
      <c r="M5" s="339"/>
      <c r="N5" s="240" t="s">
        <v>414</v>
      </c>
      <c r="O5" s="241">
        <v>275</v>
      </c>
      <c r="P5" s="202" t="s">
        <v>415</v>
      </c>
      <c r="Q5" s="560" t="s">
        <v>535</v>
      </c>
      <c r="R5" s="558" t="s">
        <v>536</v>
      </c>
      <c r="S5" s="337" t="s">
        <v>57</v>
      </c>
      <c r="T5" s="337"/>
      <c r="U5" s="242" t="s">
        <v>407</v>
      </c>
      <c r="V5" s="315" t="s">
        <v>434</v>
      </c>
      <c r="W5" s="238" t="s">
        <v>420</v>
      </c>
      <c r="X5" s="333">
        <v>33.884079999999997</v>
      </c>
      <c r="Y5" s="328"/>
      <c r="Z5" s="334"/>
    </row>
    <row r="6" spans="2:27" ht="20.100000000000001" customHeight="1" x14ac:dyDescent="0.15">
      <c r="B6" s="557"/>
      <c r="C6" s="201" t="s">
        <v>416</v>
      </c>
      <c r="D6" s="333" t="s">
        <v>534</v>
      </c>
      <c r="E6" s="328"/>
      <c r="F6" s="328"/>
      <c r="G6" s="339" t="s">
        <v>537</v>
      </c>
      <c r="H6" s="339"/>
      <c r="I6" s="333" t="s">
        <v>523</v>
      </c>
      <c r="J6" s="328"/>
      <c r="K6" s="334"/>
      <c r="L6" s="339" t="s">
        <v>538</v>
      </c>
      <c r="M6" s="339"/>
      <c r="N6" s="240" t="s">
        <v>414</v>
      </c>
      <c r="O6" s="220">
        <v>9.25</v>
      </c>
      <c r="P6" s="202" t="s">
        <v>415</v>
      </c>
      <c r="Q6" s="320"/>
      <c r="R6" s="559"/>
      <c r="S6" s="339" t="s">
        <v>56</v>
      </c>
      <c r="T6" s="339"/>
      <c r="U6" s="243"/>
      <c r="V6" s="318"/>
      <c r="W6" s="238" t="s">
        <v>431</v>
      </c>
      <c r="X6" s="333">
        <v>132.11894000000001</v>
      </c>
      <c r="Y6" s="328"/>
      <c r="Z6" s="334"/>
    </row>
    <row r="7" spans="2:27" ht="7.5" customHeight="1" x14ac:dyDescent="0.15">
      <c r="B7" s="582" t="s">
        <v>539</v>
      </c>
      <c r="C7" s="582"/>
      <c r="D7" s="583" t="s">
        <v>540</v>
      </c>
      <c r="E7" s="583"/>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82"/>
      <c r="C8" s="582"/>
      <c r="D8" s="583"/>
      <c r="E8" s="583"/>
      <c r="F8" s="247"/>
      <c r="G8" s="584" t="s">
        <v>541</v>
      </c>
      <c r="H8" s="560"/>
      <c r="I8" s="589" t="s">
        <v>527</v>
      </c>
      <c r="J8" s="248" t="s">
        <v>542</v>
      </c>
      <c r="K8" s="249" t="s">
        <v>540</v>
      </c>
      <c r="L8" s="571">
        <v>40</v>
      </c>
      <c r="M8" s="572"/>
      <c r="N8" s="201" t="s">
        <v>543</v>
      </c>
      <c r="O8" s="573">
        <v>0</v>
      </c>
      <c r="P8" s="573"/>
      <c r="Q8" s="201" t="s">
        <v>544</v>
      </c>
      <c r="R8" s="571">
        <v>0</v>
      </c>
      <c r="S8" s="572"/>
      <c r="T8" s="584" t="s">
        <v>545</v>
      </c>
      <c r="U8" s="560"/>
      <c r="V8" s="584" t="s">
        <v>546</v>
      </c>
      <c r="W8" s="560"/>
      <c r="X8" s="561">
        <v>0</v>
      </c>
      <c r="Y8" s="562"/>
      <c r="Z8" s="247"/>
      <c r="AA8" s="117"/>
    </row>
    <row r="9" spans="2:27" ht="11.1" customHeight="1" x14ac:dyDescent="0.15">
      <c r="B9" s="582"/>
      <c r="C9" s="582"/>
      <c r="D9" s="583"/>
      <c r="E9" s="583"/>
      <c r="F9" s="247"/>
      <c r="G9" s="585"/>
      <c r="H9" s="586"/>
      <c r="I9" s="590"/>
      <c r="J9" s="565" t="s">
        <v>341</v>
      </c>
      <c r="K9" s="567" t="s">
        <v>540</v>
      </c>
      <c r="L9" s="561">
        <v>6</v>
      </c>
      <c r="M9" s="562"/>
      <c r="N9" s="565" t="s">
        <v>543</v>
      </c>
      <c r="O9" s="561">
        <v>0</v>
      </c>
      <c r="P9" s="562"/>
      <c r="Q9" s="565" t="s">
        <v>544</v>
      </c>
      <c r="R9" s="561">
        <v>0</v>
      </c>
      <c r="S9" s="562"/>
      <c r="T9" s="585"/>
      <c r="U9" s="586"/>
      <c r="V9" s="587"/>
      <c r="W9" s="588"/>
      <c r="X9" s="563"/>
      <c r="Y9" s="564"/>
      <c r="Z9" s="247"/>
      <c r="AA9" s="117"/>
    </row>
    <row r="10" spans="2:27" ht="11.1" customHeight="1" x14ac:dyDescent="0.15">
      <c r="B10" s="582"/>
      <c r="C10" s="582"/>
      <c r="D10" s="583"/>
      <c r="E10" s="583"/>
      <c r="F10" s="247"/>
      <c r="G10" s="585"/>
      <c r="H10" s="586"/>
      <c r="I10" s="590"/>
      <c r="J10" s="566"/>
      <c r="K10" s="568"/>
      <c r="L10" s="569"/>
      <c r="M10" s="570"/>
      <c r="N10" s="566"/>
      <c r="O10" s="569"/>
      <c r="P10" s="570"/>
      <c r="Q10" s="566"/>
      <c r="R10" s="569"/>
      <c r="S10" s="570"/>
      <c r="T10" s="585"/>
      <c r="U10" s="586"/>
      <c r="V10" s="575" t="s">
        <v>547</v>
      </c>
      <c r="W10" s="576"/>
      <c r="X10" s="561">
        <v>0</v>
      </c>
      <c r="Y10" s="562"/>
      <c r="Z10" s="247"/>
      <c r="AA10" s="117"/>
    </row>
    <row r="11" spans="2:27" ht="21.75" customHeight="1" x14ac:dyDescent="0.15">
      <c r="B11" s="582"/>
      <c r="C11" s="582"/>
      <c r="D11" s="583"/>
      <c r="E11" s="583"/>
      <c r="F11" s="247"/>
      <c r="G11" s="587"/>
      <c r="H11" s="588"/>
      <c r="I11" s="591"/>
      <c r="J11" s="201" t="s">
        <v>548</v>
      </c>
      <c r="K11" s="249" t="s">
        <v>540</v>
      </c>
      <c r="L11" s="579">
        <v>2</v>
      </c>
      <c r="M11" s="580"/>
      <c r="N11" s="201" t="s">
        <v>543</v>
      </c>
      <c r="O11" s="581">
        <v>0</v>
      </c>
      <c r="P11" s="581"/>
      <c r="Q11" s="201" t="s">
        <v>544</v>
      </c>
      <c r="R11" s="579">
        <v>0</v>
      </c>
      <c r="S11" s="580"/>
      <c r="T11" s="587"/>
      <c r="U11" s="588"/>
      <c r="V11" s="577"/>
      <c r="W11" s="578"/>
      <c r="X11" s="569"/>
      <c r="Y11" s="570"/>
      <c r="Z11" s="247"/>
      <c r="AA11" s="117"/>
    </row>
    <row r="12" spans="2:27" ht="21.75" customHeight="1" x14ac:dyDescent="0.15">
      <c r="B12" s="335" t="s">
        <v>113</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36"/>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36"/>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36"/>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36"/>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36"/>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36"/>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36"/>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36"/>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36"/>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36"/>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36"/>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36"/>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36"/>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36"/>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36"/>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36"/>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88"/>
      <c r="C29" s="262"/>
      <c r="D29" s="262"/>
      <c r="E29" s="263"/>
      <c r="F29" s="264"/>
      <c r="G29" s="262"/>
      <c r="H29" s="262"/>
      <c r="I29" s="262"/>
      <c r="J29" s="574" t="s">
        <v>114</v>
      </c>
      <c r="K29" s="574"/>
      <c r="L29" s="574"/>
      <c r="M29" s="574"/>
      <c r="N29" s="574"/>
      <c r="O29" s="574"/>
      <c r="P29" s="574"/>
      <c r="Q29" s="574" t="s">
        <v>115</v>
      </c>
      <c r="R29" s="574"/>
      <c r="S29" s="574"/>
      <c r="T29" s="574"/>
      <c r="U29" s="574"/>
      <c r="V29" s="574"/>
      <c r="W29" s="574"/>
      <c r="X29" s="574"/>
      <c r="Y29" s="574"/>
      <c r="Z29" s="265"/>
    </row>
    <row r="30" spans="2:26" ht="15" customHeight="1" x14ac:dyDescent="0.15">
      <c r="C30" s="3" t="s">
        <v>116</v>
      </c>
    </row>
    <row r="31" spans="2:26" ht="15" customHeight="1" x14ac:dyDescent="0.15">
      <c r="C31" s="1" t="s">
        <v>117</v>
      </c>
    </row>
    <row r="32" spans="2:26" ht="15" customHeight="1" x14ac:dyDescent="0.15">
      <c r="C32" s="1" t="s">
        <v>118</v>
      </c>
    </row>
    <row r="33" spans="3:3" ht="15" customHeight="1" x14ac:dyDescent="0.15">
      <c r="C33" s="1" t="s">
        <v>119</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2">
    <dataValidation allowBlank="1" showInputMessage="1" showErrorMessage="1" prompt="経度を小数点以下５桁まで入力する。" sqref="X4:Z4 X6:Z6" xr:uid="{7BCE5267-716F-42D7-A741-34F4A33AD8FA}"/>
    <dataValidation allowBlank="1" showInputMessage="1" showErrorMessage="1" prompt="緯度を小数点以下５桁まで入力する。" sqref="X3:Z3 X5:Z5" xr:uid="{677FE55C-EA35-4CE6-99F3-9DC72753EE5D}"/>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F64B376-CF00-4219-BEC8-825222143C41}">
          <x14:formula1>
            <xm:f>'(参考)リスト'!$G$16:$G$19</xm:f>
          </x14:formula1>
          <xm:sqref>D7:E11</xm:sqref>
        </x14:dataValidation>
        <x14:dataValidation type="list" allowBlank="1" showInputMessage="1" showErrorMessage="1" xr:uid="{3BFA46C8-687E-4249-B435-50898F26B5B1}">
          <x14:formula1>
            <xm:f>'(参考)リスト'!$E$6:$E$10</xm:f>
          </x14:formula1>
          <xm:sqref>U6</xm:sqref>
        </x14:dataValidation>
        <x14:dataValidation type="list" allowBlank="1" showInputMessage="1" showErrorMessage="1" xr:uid="{FCFBD599-4B8D-4071-8872-5BC444268039}">
          <x14:formula1>
            <xm:f>'(参考)リスト'!$F$6:$F$7</xm:f>
          </x14:formula1>
          <xm:sqref>U5</xm:sqref>
        </x14:dataValidation>
        <x14:dataValidation type="list" allowBlank="1" showInputMessage="1" showErrorMessage="1" xr:uid="{281E38BD-88A9-4638-9350-277EB76BB5C6}">
          <x14:formula1>
            <xm:f>'(参考)リスト'!$D$6:$D$7</xm:f>
          </x14:formula1>
          <xm:sqref>R5:R6</xm:sqref>
        </x14:dataValidation>
        <x14:dataValidation type="list" allowBlank="1" showInputMessage="1" showErrorMessage="1" xr:uid="{303409FB-E81D-452C-BA29-AB83DF76249B}">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184"/>
  <sheetViews>
    <sheetView showGridLines="0" showZeros="0" view="pageBreakPreview" zoomScale="115" zoomScaleNormal="55" zoomScaleSheetLayoutView="115" workbookViewId="0">
      <selection activeCell="A8" sqref="A8:XFD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7" t="s">
        <v>120</v>
      </c>
      <c r="C2" s="597"/>
      <c r="D2" s="597"/>
      <c r="E2" s="597"/>
      <c r="F2" s="598"/>
      <c r="G2" s="598"/>
      <c r="H2" s="598"/>
      <c r="I2" s="597"/>
      <c r="J2" s="597"/>
      <c r="K2" s="597"/>
      <c r="L2" s="597"/>
      <c r="M2" s="597"/>
      <c r="N2" s="597"/>
      <c r="O2" s="597"/>
      <c r="P2" s="597"/>
      <c r="Q2" s="597"/>
      <c r="R2" s="597"/>
      <c r="S2" s="597"/>
      <c r="T2" s="597"/>
      <c r="U2" s="597"/>
      <c r="V2" s="597"/>
      <c r="W2" s="597"/>
      <c r="X2" s="597"/>
      <c r="Y2" s="251"/>
    </row>
    <row r="3" spans="2:25" ht="20.100000000000001" customHeight="1" x14ac:dyDescent="0.15">
      <c r="B3" s="379" t="s">
        <v>401</v>
      </c>
      <c r="C3" s="390"/>
      <c r="D3" s="390"/>
      <c r="E3" s="390"/>
      <c r="F3" s="599" t="s">
        <v>530</v>
      </c>
      <c r="G3" s="599"/>
      <c r="H3" s="599"/>
      <c r="I3" s="301" t="s">
        <v>402</v>
      </c>
      <c r="J3" s="302"/>
      <c r="K3" s="333" t="s">
        <v>520</v>
      </c>
      <c r="L3" s="328"/>
      <c r="M3" s="328"/>
      <c r="N3" s="334"/>
      <c r="O3" s="337" t="s">
        <v>531</v>
      </c>
      <c r="P3" s="625" t="s">
        <v>532</v>
      </c>
      <c r="Q3" s="552"/>
      <c r="R3" s="552"/>
      <c r="S3" s="626"/>
      <c r="T3" s="584" t="s">
        <v>529</v>
      </c>
      <c r="U3" s="617"/>
      <c r="V3" s="617"/>
      <c r="W3" s="560"/>
      <c r="X3" s="621">
        <v>45910</v>
      </c>
      <c r="Y3" s="622"/>
    </row>
    <row r="4" spans="2:25" ht="20.100000000000001" customHeight="1" x14ac:dyDescent="0.15">
      <c r="B4" s="329" t="s">
        <v>526</v>
      </c>
      <c r="C4" s="330"/>
      <c r="D4" s="330"/>
      <c r="E4" s="330"/>
      <c r="F4" s="606" t="s">
        <v>521</v>
      </c>
      <c r="G4" s="606"/>
      <c r="H4" s="606"/>
      <c r="I4" s="604" t="s">
        <v>403</v>
      </c>
      <c r="J4" s="605"/>
      <c r="K4" s="333" t="s">
        <v>404</v>
      </c>
      <c r="L4" s="328"/>
      <c r="M4" s="328"/>
      <c r="N4" s="334"/>
      <c r="O4" s="332"/>
      <c r="P4" s="627" t="s">
        <v>533</v>
      </c>
      <c r="Q4" s="553"/>
      <c r="R4" s="553"/>
      <c r="S4" s="620"/>
      <c r="T4" s="618"/>
      <c r="U4" s="619"/>
      <c r="V4" s="619"/>
      <c r="W4" s="620"/>
      <c r="X4" s="623"/>
      <c r="Y4" s="624"/>
    </row>
    <row r="5" spans="2:25" ht="15" customHeight="1" x14ac:dyDescent="0.15">
      <c r="B5" s="298"/>
      <c r="C5" s="602" t="s">
        <v>123</v>
      </c>
      <c r="D5" s="603"/>
      <c r="E5" s="600" t="s">
        <v>124</v>
      </c>
      <c r="F5" s="600" t="s">
        <v>125</v>
      </c>
      <c r="G5" s="611" t="s">
        <v>126</v>
      </c>
      <c r="H5" s="612"/>
      <c r="I5" s="379" t="s">
        <v>127</v>
      </c>
      <c r="J5" s="390"/>
      <c r="K5" s="390"/>
      <c r="L5" s="390"/>
      <c r="M5" s="390"/>
      <c r="N5" s="391"/>
      <c r="O5" s="266" t="s">
        <v>128</v>
      </c>
      <c r="P5" s="556" t="s">
        <v>129</v>
      </c>
      <c r="Q5" s="631"/>
      <c r="R5" s="631"/>
      <c r="S5" s="632"/>
      <c r="T5" s="611" t="s">
        <v>130</v>
      </c>
      <c r="U5" s="629"/>
      <c r="V5" s="629"/>
      <c r="W5" s="629"/>
      <c r="X5" s="612"/>
      <c r="Y5" s="615" t="s">
        <v>131</v>
      </c>
    </row>
    <row r="6" spans="2:25" ht="15" customHeight="1" x14ac:dyDescent="0.15">
      <c r="B6" s="298"/>
      <c r="C6" s="602"/>
      <c r="D6" s="603"/>
      <c r="E6" s="600"/>
      <c r="F6" s="600"/>
      <c r="G6" s="613"/>
      <c r="H6" s="614"/>
      <c r="I6" s="329"/>
      <c r="J6" s="330"/>
      <c r="K6" s="330"/>
      <c r="L6" s="330"/>
      <c r="M6" s="330"/>
      <c r="N6" s="331"/>
      <c r="O6" s="299">
        <v>44043</v>
      </c>
      <c r="P6" s="557"/>
      <c r="Q6" s="633"/>
      <c r="R6" s="633"/>
      <c r="S6" s="634"/>
      <c r="T6" s="613"/>
      <c r="U6" s="630"/>
      <c r="V6" s="630"/>
      <c r="W6" s="630"/>
      <c r="X6" s="614"/>
      <c r="Y6" s="600"/>
    </row>
    <row r="7" spans="2:25" ht="16.350000000000001" customHeight="1" x14ac:dyDescent="0.15">
      <c r="B7" s="298"/>
      <c r="C7" s="602"/>
      <c r="D7" s="603"/>
      <c r="E7" s="600"/>
      <c r="F7" s="600"/>
      <c r="G7" s="582" t="s">
        <v>132</v>
      </c>
      <c r="H7" s="582" t="s">
        <v>133</v>
      </c>
      <c r="I7" s="607" t="s">
        <v>134</v>
      </c>
      <c r="J7" s="607" t="s">
        <v>135</v>
      </c>
      <c r="K7" s="594"/>
      <c r="L7" s="594"/>
      <c r="M7" s="609" t="s">
        <v>136</v>
      </c>
      <c r="N7" s="610" t="s">
        <v>137</v>
      </c>
      <c r="O7" s="607" t="s">
        <v>138</v>
      </c>
      <c r="P7" s="367" t="s">
        <v>139</v>
      </c>
      <c r="Q7" s="594"/>
      <c r="R7" s="582" t="s">
        <v>140</v>
      </c>
      <c r="S7" s="582" t="s">
        <v>141</v>
      </c>
      <c r="T7" s="628" t="s">
        <v>142</v>
      </c>
      <c r="U7" s="582" t="s">
        <v>143</v>
      </c>
      <c r="V7" s="594"/>
      <c r="W7" s="594"/>
      <c r="X7" s="594"/>
      <c r="Y7" s="600"/>
    </row>
    <row r="8" spans="2:25" ht="16.350000000000001" customHeight="1" x14ac:dyDescent="0.15">
      <c r="B8" s="298"/>
      <c r="C8" s="329"/>
      <c r="D8" s="331"/>
      <c r="E8" s="601"/>
      <c r="F8" s="601"/>
      <c r="G8" s="608"/>
      <c r="H8" s="608"/>
      <c r="I8" s="594"/>
      <c r="J8" s="594"/>
      <c r="K8" s="594"/>
      <c r="L8" s="594"/>
      <c r="M8" s="594"/>
      <c r="N8" s="594"/>
      <c r="O8" s="594"/>
      <c r="P8" s="267" t="s">
        <v>144</v>
      </c>
      <c r="Q8" s="267" t="s">
        <v>145</v>
      </c>
      <c r="R8" s="594"/>
      <c r="S8" s="594"/>
      <c r="T8" s="594"/>
      <c r="U8" s="594"/>
      <c r="V8" s="594"/>
      <c r="W8" s="594"/>
      <c r="X8" s="594"/>
      <c r="Y8" s="616"/>
    </row>
    <row r="9" spans="2:25" ht="15.75" customHeight="1" x14ac:dyDescent="0.15">
      <c r="B9" s="336" t="s">
        <v>398</v>
      </c>
      <c r="C9" s="305" t="s">
        <v>486</v>
      </c>
      <c r="D9" s="307"/>
      <c r="E9" s="228">
        <v>1</v>
      </c>
      <c r="F9" s="268">
        <v>0</v>
      </c>
      <c r="G9" s="213" t="s">
        <v>444</v>
      </c>
      <c r="H9" s="213" t="s">
        <v>549</v>
      </c>
      <c r="I9" s="213" t="s">
        <v>542</v>
      </c>
      <c r="J9" s="311" t="s">
        <v>313</v>
      </c>
      <c r="K9" s="311"/>
      <c r="L9" s="311"/>
      <c r="M9" s="213" t="s">
        <v>550</v>
      </c>
      <c r="N9" s="213" t="s">
        <v>550</v>
      </c>
      <c r="O9" s="213" t="s">
        <v>551</v>
      </c>
      <c r="P9" s="213"/>
      <c r="Q9" s="213" t="s">
        <v>552</v>
      </c>
      <c r="R9" s="221" t="s">
        <v>553</v>
      </c>
      <c r="S9" s="221" t="s">
        <v>554</v>
      </c>
      <c r="T9" s="221" t="s">
        <v>555</v>
      </c>
      <c r="U9" s="311" t="s">
        <v>556</v>
      </c>
      <c r="V9" s="594"/>
      <c r="W9" s="594"/>
      <c r="X9" s="594"/>
      <c r="Y9" s="213" t="s">
        <v>557</v>
      </c>
    </row>
    <row r="10" spans="2:25" ht="15.95" customHeight="1" x14ac:dyDescent="0.15">
      <c r="B10" s="336"/>
      <c r="C10" s="305" t="s">
        <v>486</v>
      </c>
      <c r="D10" s="307"/>
      <c r="E10" s="228">
        <v>2</v>
      </c>
      <c r="F10" s="268">
        <v>7</v>
      </c>
      <c r="G10" s="213" t="s">
        <v>558</v>
      </c>
      <c r="H10" s="213" t="s">
        <v>559</v>
      </c>
      <c r="I10" s="213" t="s">
        <v>542</v>
      </c>
      <c r="J10" s="311" t="s">
        <v>347</v>
      </c>
      <c r="K10" s="311"/>
      <c r="L10" s="311"/>
      <c r="M10" s="213" t="s">
        <v>560</v>
      </c>
      <c r="N10" s="213" t="s">
        <v>560</v>
      </c>
      <c r="O10" s="213" t="s">
        <v>561</v>
      </c>
      <c r="P10" s="213"/>
      <c r="Q10" s="213" t="s">
        <v>561</v>
      </c>
      <c r="R10" s="221" t="s">
        <v>553</v>
      </c>
      <c r="S10" s="221" t="s">
        <v>553</v>
      </c>
      <c r="T10" s="221" t="s">
        <v>562</v>
      </c>
      <c r="U10" s="311" t="s">
        <v>563</v>
      </c>
      <c r="V10" s="596"/>
      <c r="W10" s="596"/>
      <c r="X10" s="596"/>
      <c r="Y10" s="300"/>
    </row>
    <row r="11" spans="2:25" ht="15.95" customHeight="1" x14ac:dyDescent="0.15">
      <c r="B11" s="336"/>
      <c r="C11" s="305" t="s">
        <v>486</v>
      </c>
      <c r="D11" s="307"/>
      <c r="E11" s="228">
        <v>3</v>
      </c>
      <c r="F11" s="268">
        <v>7</v>
      </c>
      <c r="G11" s="213" t="s">
        <v>558</v>
      </c>
      <c r="H11" s="213" t="s">
        <v>564</v>
      </c>
      <c r="I11" s="213" t="s">
        <v>542</v>
      </c>
      <c r="J11" s="311" t="s">
        <v>313</v>
      </c>
      <c r="K11" s="311"/>
      <c r="L11" s="311"/>
      <c r="M11" s="213" t="s">
        <v>565</v>
      </c>
      <c r="N11" s="213" t="s">
        <v>560</v>
      </c>
      <c r="O11" s="213" t="s">
        <v>560</v>
      </c>
      <c r="P11" s="213"/>
      <c r="Q11" s="213" t="s">
        <v>551</v>
      </c>
      <c r="R11" s="221" t="s">
        <v>553</v>
      </c>
      <c r="S11" s="221" t="s">
        <v>566</v>
      </c>
      <c r="T11" s="221" t="s">
        <v>560</v>
      </c>
      <c r="U11" s="311" t="s">
        <v>560</v>
      </c>
      <c r="V11" s="594"/>
      <c r="W11" s="594"/>
      <c r="X11" s="594"/>
      <c r="Y11" s="213" t="s">
        <v>567</v>
      </c>
    </row>
    <row r="12" spans="2:25" ht="15.95" customHeight="1" x14ac:dyDescent="0.15">
      <c r="B12" s="336"/>
      <c r="C12" s="305" t="s">
        <v>488</v>
      </c>
      <c r="D12" s="307"/>
      <c r="E12" s="228">
        <v>1</v>
      </c>
      <c r="F12" s="268">
        <v>15</v>
      </c>
      <c r="G12" s="213" t="s">
        <v>558</v>
      </c>
      <c r="H12" s="213" t="s">
        <v>559</v>
      </c>
      <c r="I12" s="213" t="s">
        <v>542</v>
      </c>
      <c r="J12" s="311" t="s">
        <v>347</v>
      </c>
      <c r="K12" s="311"/>
      <c r="L12" s="311"/>
      <c r="M12" s="213" t="s">
        <v>560</v>
      </c>
      <c r="N12" s="213" t="s">
        <v>560</v>
      </c>
      <c r="O12" s="213" t="s">
        <v>561</v>
      </c>
      <c r="P12" s="213"/>
      <c r="Q12" s="213" t="s">
        <v>561</v>
      </c>
      <c r="R12" s="221" t="s">
        <v>553</v>
      </c>
      <c r="S12" s="221" t="s">
        <v>553</v>
      </c>
      <c r="T12" s="221" t="s">
        <v>562</v>
      </c>
      <c r="U12" s="311" t="s">
        <v>563</v>
      </c>
      <c r="V12" s="594"/>
      <c r="W12" s="594"/>
      <c r="X12" s="594"/>
      <c r="Y12" s="213"/>
    </row>
    <row r="13" spans="2:25" ht="15.95" customHeight="1" x14ac:dyDescent="0.15">
      <c r="B13" s="336"/>
      <c r="C13" s="305" t="s">
        <v>489</v>
      </c>
      <c r="D13" s="307"/>
      <c r="E13" s="228">
        <v>1</v>
      </c>
      <c r="F13" s="269">
        <v>15</v>
      </c>
      <c r="G13" s="213" t="s">
        <v>558</v>
      </c>
      <c r="H13" s="213" t="s">
        <v>564</v>
      </c>
      <c r="I13" s="213" t="s">
        <v>542</v>
      </c>
      <c r="J13" s="311" t="s">
        <v>313</v>
      </c>
      <c r="K13" s="311"/>
      <c r="L13" s="311"/>
      <c r="M13" s="213" t="s">
        <v>565</v>
      </c>
      <c r="N13" s="213" t="s">
        <v>568</v>
      </c>
      <c r="O13" s="213" t="s">
        <v>551</v>
      </c>
      <c r="P13" s="213"/>
      <c r="Q13" s="213" t="s">
        <v>551</v>
      </c>
      <c r="R13" s="221" t="s">
        <v>553</v>
      </c>
      <c r="S13" s="221" t="s">
        <v>566</v>
      </c>
      <c r="T13" s="221" t="s">
        <v>555</v>
      </c>
      <c r="U13" s="311" t="s">
        <v>556</v>
      </c>
      <c r="V13" s="594"/>
      <c r="W13" s="594"/>
      <c r="X13" s="594"/>
      <c r="Y13" s="213" t="s">
        <v>567</v>
      </c>
    </row>
    <row r="14" spans="2:25" ht="15.95" customHeight="1" x14ac:dyDescent="0.15">
      <c r="B14" s="336"/>
      <c r="C14" s="305" t="s">
        <v>489</v>
      </c>
      <c r="D14" s="307"/>
      <c r="E14" s="228">
        <v>2</v>
      </c>
      <c r="F14" s="268">
        <v>16.399999999999999</v>
      </c>
      <c r="G14" s="213" t="s">
        <v>558</v>
      </c>
      <c r="H14" s="213" t="s">
        <v>569</v>
      </c>
      <c r="I14" s="213" t="s">
        <v>542</v>
      </c>
      <c r="J14" s="311" t="s">
        <v>313</v>
      </c>
      <c r="K14" s="311"/>
      <c r="L14" s="311"/>
      <c r="M14" s="213" t="s">
        <v>570</v>
      </c>
      <c r="N14" s="213" t="s">
        <v>571</v>
      </c>
      <c r="O14" s="270" t="s">
        <v>551</v>
      </c>
      <c r="P14" s="270"/>
      <c r="Q14" s="270" t="s">
        <v>551</v>
      </c>
      <c r="R14" s="221" t="s">
        <v>553</v>
      </c>
      <c r="S14" s="221" t="s">
        <v>566</v>
      </c>
      <c r="T14" s="221" t="s">
        <v>555</v>
      </c>
      <c r="U14" s="311" t="s">
        <v>556</v>
      </c>
      <c r="V14" s="594"/>
      <c r="W14" s="594"/>
      <c r="X14" s="594"/>
      <c r="Y14" s="213" t="s">
        <v>567</v>
      </c>
    </row>
    <row r="15" spans="2:25" ht="15.95" customHeight="1" x14ac:dyDescent="0.15">
      <c r="B15" s="336"/>
      <c r="C15" s="305" t="s">
        <v>489</v>
      </c>
      <c r="D15" s="307"/>
      <c r="E15" s="228">
        <v>3</v>
      </c>
      <c r="F15" s="268">
        <v>23</v>
      </c>
      <c r="G15" s="213" t="s">
        <v>558</v>
      </c>
      <c r="H15" s="213" t="s">
        <v>559</v>
      </c>
      <c r="I15" s="213" t="s">
        <v>542</v>
      </c>
      <c r="J15" s="311" t="s">
        <v>347</v>
      </c>
      <c r="K15" s="311"/>
      <c r="L15" s="311"/>
      <c r="M15" s="213" t="s">
        <v>560</v>
      </c>
      <c r="N15" s="213" t="s">
        <v>560</v>
      </c>
      <c r="O15" s="270" t="s">
        <v>561</v>
      </c>
      <c r="P15" s="270"/>
      <c r="Q15" s="270" t="s">
        <v>561</v>
      </c>
      <c r="R15" s="221" t="s">
        <v>553</v>
      </c>
      <c r="S15" s="221" t="s">
        <v>553</v>
      </c>
      <c r="T15" s="221" t="s">
        <v>562</v>
      </c>
      <c r="U15" s="311" t="s">
        <v>563</v>
      </c>
      <c r="V15" s="594"/>
      <c r="W15" s="594"/>
      <c r="X15" s="594"/>
      <c r="Y15" s="213"/>
    </row>
    <row r="16" spans="2:25" ht="15.95" customHeight="1" x14ac:dyDescent="0.15">
      <c r="B16" s="336"/>
      <c r="C16" s="305" t="s">
        <v>489</v>
      </c>
      <c r="D16" s="307"/>
      <c r="E16" s="228">
        <v>4</v>
      </c>
      <c r="F16" s="268">
        <v>20.9</v>
      </c>
      <c r="G16" s="213" t="s">
        <v>558</v>
      </c>
      <c r="H16" s="213" t="s">
        <v>572</v>
      </c>
      <c r="I16" s="213" t="s">
        <v>542</v>
      </c>
      <c r="J16" s="311" t="s">
        <v>313</v>
      </c>
      <c r="K16" s="311"/>
      <c r="L16" s="311"/>
      <c r="M16" s="213" t="s">
        <v>573</v>
      </c>
      <c r="N16" s="213" t="s">
        <v>574</v>
      </c>
      <c r="O16" s="270" t="s">
        <v>551</v>
      </c>
      <c r="P16" s="270"/>
      <c r="Q16" s="270" t="s">
        <v>551</v>
      </c>
      <c r="R16" s="221" t="s">
        <v>553</v>
      </c>
      <c r="S16" s="221" t="s">
        <v>566</v>
      </c>
      <c r="T16" s="221" t="s">
        <v>555</v>
      </c>
      <c r="U16" s="311" t="s">
        <v>556</v>
      </c>
      <c r="V16" s="594"/>
      <c r="W16" s="594"/>
      <c r="X16" s="594"/>
      <c r="Y16" s="213" t="s">
        <v>567</v>
      </c>
    </row>
    <row r="17" spans="2:25" ht="15.95" customHeight="1" x14ac:dyDescent="0.15">
      <c r="B17" s="336"/>
      <c r="C17" s="592" t="s">
        <v>489</v>
      </c>
      <c r="D17" s="593"/>
      <c r="E17" s="228">
        <v>5</v>
      </c>
      <c r="F17" s="268">
        <v>15</v>
      </c>
      <c r="G17" s="213" t="s">
        <v>558</v>
      </c>
      <c r="H17" s="213" t="s">
        <v>575</v>
      </c>
      <c r="I17" s="213" t="s">
        <v>542</v>
      </c>
      <c r="J17" s="384" t="s">
        <v>313</v>
      </c>
      <c r="K17" s="595"/>
      <c r="L17" s="362"/>
      <c r="M17" s="213" t="s">
        <v>565</v>
      </c>
      <c r="N17" s="213" t="s">
        <v>560</v>
      </c>
      <c r="O17" s="270" t="s">
        <v>561</v>
      </c>
      <c r="P17" s="270"/>
      <c r="Q17" s="270" t="s">
        <v>561</v>
      </c>
      <c r="R17" s="221" t="s">
        <v>553</v>
      </c>
      <c r="S17" s="221" t="s">
        <v>553</v>
      </c>
      <c r="T17" s="221" t="s">
        <v>560</v>
      </c>
      <c r="U17" s="384" t="s">
        <v>560</v>
      </c>
      <c r="V17" s="595"/>
      <c r="W17" s="595"/>
      <c r="X17" s="362"/>
      <c r="Y17" s="213"/>
    </row>
    <row r="18" spans="2:25" ht="15.95" customHeight="1" x14ac:dyDescent="0.15">
      <c r="B18" s="336"/>
      <c r="C18" s="592" t="s">
        <v>489</v>
      </c>
      <c r="D18" s="593"/>
      <c r="E18" s="228">
        <v>6</v>
      </c>
      <c r="F18" s="268">
        <v>16.5</v>
      </c>
      <c r="G18" s="213" t="s">
        <v>576</v>
      </c>
      <c r="H18" s="213" t="s">
        <v>577</v>
      </c>
      <c r="I18" s="213"/>
      <c r="J18" s="384" t="s">
        <v>347</v>
      </c>
      <c r="K18" s="595"/>
      <c r="L18" s="362"/>
      <c r="M18" s="213" t="s">
        <v>578</v>
      </c>
      <c r="N18" s="213" t="s">
        <v>579</v>
      </c>
      <c r="O18" s="270" t="s">
        <v>551</v>
      </c>
      <c r="P18" s="270"/>
      <c r="Q18" s="270"/>
      <c r="R18" s="221" t="s">
        <v>553</v>
      </c>
      <c r="S18" s="221" t="s">
        <v>553</v>
      </c>
      <c r="T18" s="221" t="s">
        <v>580</v>
      </c>
      <c r="U18" s="384" t="s">
        <v>580</v>
      </c>
      <c r="V18" s="595"/>
      <c r="W18" s="595"/>
      <c r="X18" s="362"/>
      <c r="Y18" s="213"/>
    </row>
    <row r="19" spans="2:25" ht="15.95" customHeight="1" x14ac:dyDescent="0.15">
      <c r="B19" s="336"/>
      <c r="C19" s="592" t="s">
        <v>490</v>
      </c>
      <c r="D19" s="593"/>
      <c r="E19" s="228">
        <v>1</v>
      </c>
      <c r="F19" s="268">
        <v>27.2</v>
      </c>
      <c r="G19" s="213" t="s">
        <v>558</v>
      </c>
      <c r="H19" s="213" t="s">
        <v>569</v>
      </c>
      <c r="I19" s="213" t="s">
        <v>542</v>
      </c>
      <c r="J19" s="384" t="s">
        <v>313</v>
      </c>
      <c r="K19" s="595"/>
      <c r="L19" s="362"/>
      <c r="M19" s="213" t="s">
        <v>581</v>
      </c>
      <c r="N19" s="213" t="s">
        <v>574</v>
      </c>
      <c r="O19" s="270" t="s">
        <v>551</v>
      </c>
      <c r="P19" s="270"/>
      <c r="Q19" s="270" t="s">
        <v>551</v>
      </c>
      <c r="R19" s="221" t="s">
        <v>553</v>
      </c>
      <c r="S19" s="221" t="s">
        <v>566</v>
      </c>
      <c r="T19" s="221" t="s">
        <v>555</v>
      </c>
      <c r="U19" s="384" t="s">
        <v>556</v>
      </c>
      <c r="V19" s="595"/>
      <c r="W19" s="595"/>
      <c r="X19" s="362"/>
      <c r="Y19" s="213" t="s">
        <v>567</v>
      </c>
    </row>
    <row r="20" spans="2:25" ht="15.95" customHeight="1" x14ac:dyDescent="0.15">
      <c r="B20" s="336"/>
      <c r="C20" s="592" t="s">
        <v>490</v>
      </c>
      <c r="D20" s="593"/>
      <c r="E20" s="228">
        <v>2</v>
      </c>
      <c r="F20" s="268">
        <v>31</v>
      </c>
      <c r="G20" s="213" t="s">
        <v>558</v>
      </c>
      <c r="H20" s="213" t="s">
        <v>559</v>
      </c>
      <c r="I20" s="213" t="s">
        <v>542</v>
      </c>
      <c r="J20" s="384" t="s">
        <v>347</v>
      </c>
      <c r="K20" s="595"/>
      <c r="L20" s="362"/>
      <c r="M20" s="213" t="s">
        <v>560</v>
      </c>
      <c r="N20" s="213" t="s">
        <v>560</v>
      </c>
      <c r="O20" s="270" t="s">
        <v>561</v>
      </c>
      <c r="P20" s="270"/>
      <c r="Q20" s="270" t="s">
        <v>561</v>
      </c>
      <c r="R20" s="221" t="s">
        <v>553</v>
      </c>
      <c r="S20" s="221" t="s">
        <v>553</v>
      </c>
      <c r="T20" s="221" t="s">
        <v>562</v>
      </c>
      <c r="U20" s="311" t="s">
        <v>563</v>
      </c>
      <c r="V20" s="594"/>
      <c r="W20" s="594"/>
      <c r="X20" s="594"/>
      <c r="Y20" s="213"/>
    </row>
    <row r="21" spans="2:25" ht="15.95" customHeight="1" x14ac:dyDescent="0.15">
      <c r="B21" s="336"/>
      <c r="C21" s="592" t="s">
        <v>490</v>
      </c>
      <c r="D21" s="593"/>
      <c r="E21" s="228">
        <v>3</v>
      </c>
      <c r="F21" s="268">
        <v>31</v>
      </c>
      <c r="G21" s="213" t="s">
        <v>558</v>
      </c>
      <c r="H21" s="213" t="s">
        <v>575</v>
      </c>
      <c r="I21" s="213" t="s">
        <v>341</v>
      </c>
      <c r="J21" s="311" t="s">
        <v>341</v>
      </c>
      <c r="K21" s="311"/>
      <c r="L21" s="311"/>
      <c r="M21" s="213" t="s">
        <v>582</v>
      </c>
      <c r="N21" s="213" t="s">
        <v>560</v>
      </c>
      <c r="O21" s="270" t="s">
        <v>551</v>
      </c>
      <c r="P21" s="270"/>
      <c r="Q21" s="270" t="s">
        <v>551</v>
      </c>
      <c r="R21" s="221" t="s">
        <v>553</v>
      </c>
      <c r="S21" s="221" t="s">
        <v>566</v>
      </c>
      <c r="T21" s="221" t="s">
        <v>555</v>
      </c>
      <c r="U21" s="311" t="s">
        <v>556</v>
      </c>
      <c r="V21" s="594"/>
      <c r="W21" s="594"/>
      <c r="X21" s="594"/>
      <c r="Y21" s="213" t="s">
        <v>567</v>
      </c>
    </row>
    <row r="22" spans="2:25" ht="15.95" customHeight="1" x14ac:dyDescent="0.15">
      <c r="B22" s="336"/>
      <c r="C22" s="592" t="s">
        <v>490</v>
      </c>
      <c r="D22" s="593"/>
      <c r="E22" s="228">
        <v>4</v>
      </c>
      <c r="F22" s="268">
        <v>24.6</v>
      </c>
      <c r="G22" s="213" t="s">
        <v>576</v>
      </c>
      <c r="H22" s="213" t="s">
        <v>577</v>
      </c>
      <c r="I22" s="213"/>
      <c r="J22" s="311" t="s">
        <v>347</v>
      </c>
      <c r="K22" s="311"/>
      <c r="L22" s="311"/>
      <c r="M22" s="213" t="s">
        <v>583</v>
      </c>
      <c r="N22" s="213" t="s">
        <v>565</v>
      </c>
      <c r="O22" s="213" t="s">
        <v>551</v>
      </c>
      <c r="P22" s="213"/>
      <c r="Q22" s="213"/>
      <c r="R22" s="221" t="s">
        <v>553</v>
      </c>
      <c r="S22" s="221" t="s">
        <v>553</v>
      </c>
      <c r="T22" s="221" t="s">
        <v>580</v>
      </c>
      <c r="U22" s="311" t="s">
        <v>580</v>
      </c>
      <c r="V22" s="594"/>
      <c r="W22" s="594"/>
      <c r="X22" s="594"/>
      <c r="Y22" s="213"/>
    </row>
    <row r="23" spans="2:25" ht="15.95" customHeight="1" x14ac:dyDescent="0.15">
      <c r="B23" s="336"/>
      <c r="C23" s="592" t="s">
        <v>490</v>
      </c>
      <c r="D23" s="593"/>
      <c r="E23" s="228">
        <v>5</v>
      </c>
      <c r="F23" s="268">
        <v>33</v>
      </c>
      <c r="G23" s="213" t="s">
        <v>576</v>
      </c>
      <c r="H23" s="213" t="s">
        <v>577</v>
      </c>
      <c r="I23" s="213"/>
      <c r="J23" s="311" t="s">
        <v>347</v>
      </c>
      <c r="K23" s="311"/>
      <c r="L23" s="311"/>
      <c r="M23" s="213" t="s">
        <v>584</v>
      </c>
      <c r="N23" s="213" t="s">
        <v>584</v>
      </c>
      <c r="O23" s="213" t="s">
        <v>551</v>
      </c>
      <c r="P23" s="213"/>
      <c r="Q23" s="213"/>
      <c r="R23" s="221" t="s">
        <v>553</v>
      </c>
      <c r="S23" s="221" t="s">
        <v>553</v>
      </c>
      <c r="T23" s="221" t="s">
        <v>580</v>
      </c>
      <c r="U23" s="311" t="s">
        <v>580</v>
      </c>
      <c r="V23" s="594"/>
      <c r="W23" s="594"/>
      <c r="X23" s="594"/>
      <c r="Y23" s="213"/>
    </row>
    <row r="24" spans="2:25" ht="15.95" customHeight="1" x14ac:dyDescent="0.15">
      <c r="B24" s="336"/>
      <c r="C24" s="592" t="s">
        <v>490</v>
      </c>
      <c r="D24" s="593"/>
      <c r="E24" s="228">
        <v>6</v>
      </c>
      <c r="F24" s="268">
        <v>33</v>
      </c>
      <c r="G24" s="213" t="s">
        <v>576</v>
      </c>
      <c r="H24" s="213" t="s">
        <v>577</v>
      </c>
      <c r="I24" s="213"/>
      <c r="J24" s="311" t="s">
        <v>347</v>
      </c>
      <c r="K24" s="311"/>
      <c r="L24" s="311"/>
      <c r="M24" s="213" t="s">
        <v>565</v>
      </c>
      <c r="N24" s="213" t="s">
        <v>585</v>
      </c>
      <c r="O24" s="213" t="s">
        <v>551</v>
      </c>
      <c r="P24" s="213"/>
      <c r="Q24" s="213"/>
      <c r="R24" s="221" t="s">
        <v>553</v>
      </c>
      <c r="S24" s="221" t="s">
        <v>553</v>
      </c>
      <c r="T24" s="221" t="s">
        <v>580</v>
      </c>
      <c r="U24" s="311" t="s">
        <v>580</v>
      </c>
      <c r="V24" s="594"/>
      <c r="W24" s="594"/>
      <c r="X24" s="594"/>
      <c r="Y24" s="213"/>
    </row>
    <row r="25" spans="2:25" ht="15.95" customHeight="1" x14ac:dyDescent="0.15">
      <c r="B25" s="336"/>
      <c r="C25" s="592" t="s">
        <v>491</v>
      </c>
      <c r="D25" s="593"/>
      <c r="E25" s="228">
        <v>1</v>
      </c>
      <c r="F25" s="268">
        <v>39</v>
      </c>
      <c r="G25" s="213" t="s">
        <v>558</v>
      </c>
      <c r="H25" s="213" t="s">
        <v>559</v>
      </c>
      <c r="I25" s="213" t="s">
        <v>542</v>
      </c>
      <c r="J25" s="311" t="s">
        <v>347</v>
      </c>
      <c r="K25" s="311"/>
      <c r="L25" s="311"/>
      <c r="M25" s="213" t="s">
        <v>560</v>
      </c>
      <c r="N25" s="213" t="s">
        <v>560</v>
      </c>
      <c r="O25" s="213" t="s">
        <v>561</v>
      </c>
      <c r="P25" s="213"/>
      <c r="Q25" s="213" t="s">
        <v>561</v>
      </c>
      <c r="R25" s="221" t="s">
        <v>553</v>
      </c>
      <c r="S25" s="221" t="s">
        <v>553</v>
      </c>
      <c r="T25" s="221" t="s">
        <v>562</v>
      </c>
      <c r="U25" s="311" t="s">
        <v>563</v>
      </c>
      <c r="V25" s="594"/>
      <c r="W25" s="594"/>
      <c r="X25" s="594"/>
      <c r="Y25" s="213"/>
    </row>
    <row r="26" spans="2:25" ht="15.95" customHeight="1" x14ac:dyDescent="0.15">
      <c r="B26" s="336"/>
      <c r="C26" s="592" t="s">
        <v>492</v>
      </c>
      <c r="D26" s="593"/>
      <c r="E26" s="228">
        <v>1</v>
      </c>
      <c r="F26" s="268">
        <v>48.5</v>
      </c>
      <c r="G26" s="213" t="s">
        <v>558</v>
      </c>
      <c r="H26" s="213" t="s">
        <v>564</v>
      </c>
      <c r="I26" s="213" t="s">
        <v>341</v>
      </c>
      <c r="J26" s="311" t="s">
        <v>341</v>
      </c>
      <c r="K26" s="311"/>
      <c r="L26" s="311"/>
      <c r="M26" s="213" t="s">
        <v>586</v>
      </c>
      <c r="N26" s="213" t="s">
        <v>560</v>
      </c>
      <c r="O26" s="213" t="s">
        <v>551</v>
      </c>
      <c r="P26" s="213"/>
      <c r="Q26" s="213" t="s">
        <v>551</v>
      </c>
      <c r="R26" s="221" t="s">
        <v>553</v>
      </c>
      <c r="S26" s="221" t="s">
        <v>566</v>
      </c>
      <c r="T26" s="221" t="s">
        <v>555</v>
      </c>
      <c r="U26" s="311" t="s">
        <v>556</v>
      </c>
      <c r="V26" s="594"/>
      <c r="W26" s="594"/>
      <c r="X26" s="594"/>
      <c r="Y26" s="213" t="s">
        <v>567</v>
      </c>
    </row>
    <row r="27" spans="2:25" ht="15.95" customHeight="1" x14ac:dyDescent="0.15">
      <c r="B27" s="336"/>
      <c r="C27" s="592" t="s">
        <v>492</v>
      </c>
      <c r="D27" s="593"/>
      <c r="E27" s="228">
        <v>2</v>
      </c>
      <c r="F27" s="268">
        <v>48.5</v>
      </c>
      <c r="G27" s="213" t="s">
        <v>558</v>
      </c>
      <c r="H27" s="213" t="s">
        <v>559</v>
      </c>
      <c r="I27" s="213" t="s">
        <v>542</v>
      </c>
      <c r="J27" s="311" t="s">
        <v>347</v>
      </c>
      <c r="K27" s="311"/>
      <c r="L27" s="311"/>
      <c r="M27" s="213" t="s">
        <v>560</v>
      </c>
      <c r="N27" s="213" t="s">
        <v>560</v>
      </c>
      <c r="O27" s="213" t="s">
        <v>561</v>
      </c>
      <c r="P27" s="213"/>
      <c r="Q27" s="213" t="s">
        <v>561</v>
      </c>
      <c r="R27" s="221" t="s">
        <v>553</v>
      </c>
      <c r="S27" s="221" t="s">
        <v>553</v>
      </c>
      <c r="T27" s="221" t="s">
        <v>562</v>
      </c>
      <c r="U27" s="311" t="s">
        <v>563</v>
      </c>
      <c r="V27" s="594"/>
      <c r="W27" s="594"/>
      <c r="X27" s="594"/>
      <c r="Y27" s="213"/>
    </row>
    <row r="28" spans="2:25" ht="15.95" customHeight="1" x14ac:dyDescent="0.15">
      <c r="B28" s="336"/>
      <c r="C28" s="592" t="s">
        <v>492</v>
      </c>
      <c r="D28" s="593"/>
      <c r="E28" s="228">
        <v>3</v>
      </c>
      <c r="F28" s="268">
        <v>41</v>
      </c>
      <c r="G28" s="213" t="s">
        <v>576</v>
      </c>
      <c r="H28" s="213" t="s">
        <v>577</v>
      </c>
      <c r="I28" s="213"/>
      <c r="J28" s="311" t="s">
        <v>347</v>
      </c>
      <c r="K28" s="311"/>
      <c r="L28" s="311"/>
      <c r="M28" s="213" t="s">
        <v>565</v>
      </c>
      <c r="N28" s="213" t="s">
        <v>568</v>
      </c>
      <c r="O28" s="213" t="s">
        <v>551</v>
      </c>
      <c r="P28" s="213"/>
      <c r="Q28" s="213"/>
      <c r="R28" s="221" t="s">
        <v>553</v>
      </c>
      <c r="S28" s="221" t="s">
        <v>553</v>
      </c>
      <c r="T28" s="221" t="s">
        <v>580</v>
      </c>
      <c r="U28" s="311" t="s">
        <v>580</v>
      </c>
      <c r="V28" s="594"/>
      <c r="W28" s="594"/>
      <c r="X28" s="594"/>
      <c r="Y28" s="213"/>
    </row>
    <row r="29" spans="2:25" ht="15.95" customHeight="1" x14ac:dyDescent="0.15">
      <c r="B29" s="336"/>
      <c r="C29" s="592" t="s">
        <v>492</v>
      </c>
      <c r="D29" s="593"/>
      <c r="E29" s="228">
        <v>4</v>
      </c>
      <c r="F29" s="268">
        <v>44.3</v>
      </c>
      <c r="G29" s="213" t="s">
        <v>558</v>
      </c>
      <c r="H29" s="213" t="s">
        <v>569</v>
      </c>
      <c r="I29" s="213" t="s">
        <v>542</v>
      </c>
      <c r="J29" s="311" t="s">
        <v>313</v>
      </c>
      <c r="K29" s="311"/>
      <c r="L29" s="311"/>
      <c r="M29" s="213" t="s">
        <v>568</v>
      </c>
      <c r="N29" s="213" t="s">
        <v>560</v>
      </c>
      <c r="O29" s="213" t="s">
        <v>560</v>
      </c>
      <c r="P29" s="213"/>
      <c r="Q29" s="213" t="s">
        <v>552</v>
      </c>
      <c r="R29" s="221" t="s">
        <v>553</v>
      </c>
      <c r="S29" s="221" t="s">
        <v>554</v>
      </c>
      <c r="T29" s="221" t="s">
        <v>560</v>
      </c>
      <c r="U29" s="311" t="s">
        <v>560</v>
      </c>
      <c r="V29" s="594"/>
      <c r="W29" s="594"/>
      <c r="X29" s="594"/>
      <c r="Y29" s="213" t="s">
        <v>557</v>
      </c>
    </row>
    <row r="30" spans="2:25" ht="15.95" customHeight="1" x14ac:dyDescent="0.15">
      <c r="B30" s="336"/>
      <c r="C30" s="592" t="s">
        <v>493</v>
      </c>
      <c r="D30" s="593"/>
      <c r="E30" s="228">
        <v>1</v>
      </c>
      <c r="F30" s="268">
        <v>58</v>
      </c>
      <c r="G30" s="213" t="s">
        <v>558</v>
      </c>
      <c r="H30" s="213" t="s">
        <v>564</v>
      </c>
      <c r="I30" s="213" t="s">
        <v>341</v>
      </c>
      <c r="J30" s="311" t="s">
        <v>341</v>
      </c>
      <c r="K30" s="311"/>
      <c r="L30" s="311"/>
      <c r="M30" s="213" t="s">
        <v>587</v>
      </c>
      <c r="N30" s="213" t="s">
        <v>560</v>
      </c>
      <c r="O30" s="213" t="s">
        <v>551</v>
      </c>
      <c r="P30" s="213"/>
      <c r="Q30" s="213" t="s">
        <v>551</v>
      </c>
      <c r="R30" s="221" t="s">
        <v>553</v>
      </c>
      <c r="S30" s="221" t="s">
        <v>566</v>
      </c>
      <c r="T30" s="221" t="s">
        <v>555</v>
      </c>
      <c r="U30" s="311" t="s">
        <v>556</v>
      </c>
      <c r="V30" s="594"/>
      <c r="W30" s="594"/>
      <c r="X30" s="594"/>
      <c r="Y30" s="213" t="s">
        <v>567</v>
      </c>
    </row>
    <row r="31" spans="2:25" ht="15.95" customHeight="1" x14ac:dyDescent="0.15">
      <c r="B31" s="336"/>
      <c r="C31" s="592" t="s">
        <v>493</v>
      </c>
      <c r="D31" s="593"/>
      <c r="E31" s="228">
        <v>2</v>
      </c>
      <c r="F31" s="268">
        <v>58</v>
      </c>
      <c r="G31" s="213" t="s">
        <v>558</v>
      </c>
      <c r="H31" s="213" t="s">
        <v>559</v>
      </c>
      <c r="I31" s="213" t="s">
        <v>542</v>
      </c>
      <c r="J31" s="311" t="s">
        <v>347</v>
      </c>
      <c r="K31" s="311"/>
      <c r="L31" s="311"/>
      <c r="M31" s="213" t="s">
        <v>560</v>
      </c>
      <c r="N31" s="213" t="s">
        <v>560</v>
      </c>
      <c r="O31" s="213" t="s">
        <v>561</v>
      </c>
      <c r="P31" s="213"/>
      <c r="Q31" s="213" t="s">
        <v>561</v>
      </c>
      <c r="R31" s="221" t="s">
        <v>553</v>
      </c>
      <c r="S31" s="221" t="s">
        <v>553</v>
      </c>
      <c r="T31" s="221" t="s">
        <v>562</v>
      </c>
      <c r="U31" s="311" t="s">
        <v>563</v>
      </c>
      <c r="V31" s="594"/>
      <c r="W31" s="594"/>
      <c r="X31" s="594"/>
      <c r="Y31" s="213"/>
    </row>
    <row r="32" spans="2:25" ht="15.95" customHeight="1" x14ac:dyDescent="0.15">
      <c r="B32" s="336"/>
      <c r="C32" s="592" t="s">
        <v>493</v>
      </c>
      <c r="D32" s="593"/>
      <c r="E32" s="228">
        <v>3</v>
      </c>
      <c r="F32" s="268">
        <v>58</v>
      </c>
      <c r="G32" s="213" t="s">
        <v>558</v>
      </c>
      <c r="H32" s="213" t="s">
        <v>575</v>
      </c>
      <c r="I32" s="213" t="s">
        <v>341</v>
      </c>
      <c r="J32" s="311" t="s">
        <v>341</v>
      </c>
      <c r="K32" s="311"/>
      <c r="L32" s="311"/>
      <c r="M32" s="213" t="s">
        <v>588</v>
      </c>
      <c r="N32" s="213" t="s">
        <v>560</v>
      </c>
      <c r="O32" s="213" t="s">
        <v>551</v>
      </c>
      <c r="P32" s="213"/>
      <c r="Q32" s="213" t="s">
        <v>551</v>
      </c>
      <c r="R32" s="221" t="s">
        <v>553</v>
      </c>
      <c r="S32" s="221" t="s">
        <v>566</v>
      </c>
      <c r="T32" s="221" t="s">
        <v>555</v>
      </c>
      <c r="U32" s="311" t="s">
        <v>556</v>
      </c>
      <c r="V32" s="594"/>
      <c r="W32" s="594"/>
      <c r="X32" s="594"/>
      <c r="Y32" s="213" t="s">
        <v>567</v>
      </c>
    </row>
    <row r="33" spans="2:25" ht="15.95" customHeight="1" x14ac:dyDescent="0.15">
      <c r="B33" s="336"/>
      <c r="C33" s="592" t="s">
        <v>493</v>
      </c>
      <c r="D33" s="593"/>
      <c r="E33" s="228">
        <v>4</v>
      </c>
      <c r="F33" s="268">
        <v>49.5</v>
      </c>
      <c r="G33" s="213" t="s">
        <v>576</v>
      </c>
      <c r="H33" s="213" t="s">
        <v>577</v>
      </c>
      <c r="I33" s="213"/>
      <c r="J33" s="311" t="s">
        <v>347</v>
      </c>
      <c r="K33" s="311"/>
      <c r="L33" s="311"/>
      <c r="M33" s="213" t="s">
        <v>578</v>
      </c>
      <c r="N33" s="213" t="s">
        <v>589</v>
      </c>
      <c r="O33" s="213" t="s">
        <v>551</v>
      </c>
      <c r="P33" s="213"/>
      <c r="Q33" s="213"/>
      <c r="R33" s="221" t="s">
        <v>553</v>
      </c>
      <c r="S33" s="221" t="s">
        <v>553</v>
      </c>
      <c r="T33" s="221" t="s">
        <v>580</v>
      </c>
      <c r="U33" s="311" t="s">
        <v>580</v>
      </c>
      <c r="V33" s="594"/>
      <c r="W33" s="594"/>
      <c r="X33" s="594"/>
      <c r="Y33" s="213"/>
    </row>
    <row r="34" spans="2:25" ht="15.95" customHeight="1" x14ac:dyDescent="0.15">
      <c r="B34" s="336"/>
      <c r="C34" s="592" t="s">
        <v>493</v>
      </c>
      <c r="D34" s="593"/>
      <c r="E34" s="228">
        <v>5</v>
      </c>
      <c r="F34" s="268">
        <v>49.5</v>
      </c>
      <c r="G34" s="213" t="s">
        <v>576</v>
      </c>
      <c r="H34" s="213" t="s">
        <v>577</v>
      </c>
      <c r="I34" s="213"/>
      <c r="J34" s="311" t="s">
        <v>347</v>
      </c>
      <c r="K34" s="311"/>
      <c r="L34" s="311"/>
      <c r="M34" s="213" t="s">
        <v>590</v>
      </c>
      <c r="N34" s="213" t="s">
        <v>585</v>
      </c>
      <c r="O34" s="213" t="s">
        <v>551</v>
      </c>
      <c r="P34" s="213"/>
      <c r="Q34" s="213"/>
      <c r="R34" s="221" t="s">
        <v>553</v>
      </c>
      <c r="S34" s="221" t="s">
        <v>553</v>
      </c>
      <c r="T34" s="221" t="s">
        <v>580</v>
      </c>
      <c r="U34" s="311" t="s">
        <v>580</v>
      </c>
      <c r="V34" s="594"/>
      <c r="W34" s="594"/>
      <c r="X34" s="594"/>
      <c r="Y34" s="213"/>
    </row>
    <row r="35" spans="2:25" ht="15.95" customHeight="1" x14ac:dyDescent="0.15">
      <c r="B35" s="336"/>
      <c r="C35" s="592" t="s">
        <v>493</v>
      </c>
      <c r="D35" s="593"/>
      <c r="E35" s="228">
        <v>6</v>
      </c>
      <c r="F35" s="268">
        <v>49.5</v>
      </c>
      <c r="G35" s="213" t="s">
        <v>576</v>
      </c>
      <c r="H35" s="213" t="s">
        <v>577</v>
      </c>
      <c r="I35" s="213"/>
      <c r="J35" s="311" t="s">
        <v>347</v>
      </c>
      <c r="K35" s="311"/>
      <c r="L35" s="311"/>
      <c r="M35" s="213" t="s">
        <v>589</v>
      </c>
      <c r="N35" s="213" t="s">
        <v>565</v>
      </c>
      <c r="O35" s="213" t="s">
        <v>551</v>
      </c>
      <c r="P35" s="213"/>
      <c r="Q35" s="213"/>
      <c r="R35" s="221" t="s">
        <v>553</v>
      </c>
      <c r="S35" s="221" t="s">
        <v>553</v>
      </c>
      <c r="T35" s="221" t="s">
        <v>580</v>
      </c>
      <c r="U35" s="311" t="s">
        <v>580</v>
      </c>
      <c r="V35" s="594"/>
      <c r="W35" s="594"/>
      <c r="X35" s="594"/>
      <c r="Y35" s="213"/>
    </row>
    <row r="36" spans="2:25" ht="15.95" customHeight="1" x14ac:dyDescent="0.15">
      <c r="B36" s="336"/>
      <c r="C36" s="592" t="s">
        <v>493</v>
      </c>
      <c r="D36" s="593"/>
      <c r="E36" s="228">
        <v>7</v>
      </c>
      <c r="F36" s="268">
        <v>58</v>
      </c>
      <c r="G36" s="213" t="s">
        <v>576</v>
      </c>
      <c r="H36" s="213" t="s">
        <v>577</v>
      </c>
      <c r="I36" s="213"/>
      <c r="J36" s="311" t="s">
        <v>347</v>
      </c>
      <c r="K36" s="311"/>
      <c r="L36" s="311"/>
      <c r="M36" s="213" t="s">
        <v>550</v>
      </c>
      <c r="N36" s="213" t="s">
        <v>550</v>
      </c>
      <c r="O36" s="213" t="s">
        <v>551</v>
      </c>
      <c r="P36" s="213"/>
      <c r="Q36" s="213"/>
      <c r="R36" s="221" t="s">
        <v>553</v>
      </c>
      <c r="S36" s="221" t="s">
        <v>553</v>
      </c>
      <c r="T36" s="221" t="s">
        <v>580</v>
      </c>
      <c r="U36" s="311" t="s">
        <v>580</v>
      </c>
      <c r="V36" s="594"/>
      <c r="W36" s="594"/>
      <c r="X36" s="594"/>
      <c r="Y36" s="213"/>
    </row>
    <row r="37" spans="2:25" ht="15.95" customHeight="1" x14ac:dyDescent="0.15">
      <c r="B37" s="336"/>
      <c r="C37" s="592" t="s">
        <v>494</v>
      </c>
      <c r="D37" s="593"/>
      <c r="E37" s="228">
        <v>1</v>
      </c>
      <c r="F37" s="268">
        <v>67.5</v>
      </c>
      <c r="G37" s="213" t="s">
        <v>558</v>
      </c>
      <c r="H37" s="213" t="s">
        <v>559</v>
      </c>
      <c r="I37" s="213" t="s">
        <v>542</v>
      </c>
      <c r="J37" s="311" t="s">
        <v>347</v>
      </c>
      <c r="K37" s="311"/>
      <c r="L37" s="311"/>
      <c r="M37" s="213" t="s">
        <v>560</v>
      </c>
      <c r="N37" s="213" t="s">
        <v>560</v>
      </c>
      <c r="O37" s="213" t="s">
        <v>561</v>
      </c>
      <c r="P37" s="213"/>
      <c r="Q37" s="213" t="s">
        <v>561</v>
      </c>
      <c r="R37" s="221" t="s">
        <v>553</v>
      </c>
      <c r="S37" s="221" t="s">
        <v>553</v>
      </c>
      <c r="T37" s="221" t="s">
        <v>562</v>
      </c>
      <c r="U37" s="311" t="s">
        <v>563</v>
      </c>
      <c r="V37" s="594"/>
      <c r="W37" s="594"/>
      <c r="X37" s="594"/>
      <c r="Y37" s="213"/>
    </row>
    <row r="38" spans="2:25" ht="15.95" customHeight="1" x14ac:dyDescent="0.15">
      <c r="B38" s="336"/>
      <c r="C38" s="592" t="s">
        <v>494</v>
      </c>
      <c r="D38" s="593"/>
      <c r="E38" s="228">
        <v>2</v>
      </c>
      <c r="F38" s="268">
        <v>58</v>
      </c>
      <c r="G38" s="213" t="s">
        <v>576</v>
      </c>
      <c r="H38" s="213" t="s">
        <v>577</v>
      </c>
      <c r="I38" s="213"/>
      <c r="J38" s="311" t="s">
        <v>347</v>
      </c>
      <c r="K38" s="311"/>
      <c r="L38" s="311"/>
      <c r="M38" s="213" t="s">
        <v>583</v>
      </c>
      <c r="N38" s="213" t="s">
        <v>583</v>
      </c>
      <c r="O38" s="213" t="s">
        <v>551</v>
      </c>
      <c r="P38" s="213"/>
      <c r="Q38" s="213"/>
      <c r="R38" s="221" t="s">
        <v>553</v>
      </c>
      <c r="S38" s="221" t="s">
        <v>553</v>
      </c>
      <c r="T38" s="221" t="s">
        <v>580</v>
      </c>
      <c r="U38" s="311" t="s">
        <v>580</v>
      </c>
      <c r="V38" s="594"/>
      <c r="W38" s="594"/>
      <c r="X38" s="594"/>
      <c r="Y38" s="213"/>
    </row>
    <row r="39" spans="2:25" ht="15.95" customHeight="1" x14ac:dyDescent="0.15">
      <c r="B39" s="336"/>
      <c r="C39" s="592" t="s">
        <v>494</v>
      </c>
      <c r="D39" s="593"/>
      <c r="E39" s="228">
        <v>3</v>
      </c>
      <c r="F39" s="268">
        <v>65.900000000000006</v>
      </c>
      <c r="G39" s="213" t="s">
        <v>576</v>
      </c>
      <c r="H39" s="213" t="s">
        <v>577</v>
      </c>
      <c r="I39" s="213"/>
      <c r="J39" s="311" t="s">
        <v>347</v>
      </c>
      <c r="K39" s="311"/>
      <c r="L39" s="311"/>
      <c r="M39" s="213" t="s">
        <v>578</v>
      </c>
      <c r="N39" s="213" t="s">
        <v>591</v>
      </c>
      <c r="O39" s="213" t="s">
        <v>551</v>
      </c>
      <c r="P39" s="213"/>
      <c r="Q39" s="213"/>
      <c r="R39" s="221" t="s">
        <v>553</v>
      </c>
      <c r="S39" s="221" t="s">
        <v>553</v>
      </c>
      <c r="T39" s="221" t="s">
        <v>580</v>
      </c>
      <c r="U39" s="311" t="s">
        <v>580</v>
      </c>
      <c r="V39" s="594"/>
      <c r="W39" s="594"/>
      <c r="X39" s="594"/>
      <c r="Y39" s="213"/>
    </row>
    <row r="40" spans="2:25" ht="15.95" customHeight="1" x14ac:dyDescent="0.15">
      <c r="B40" s="336"/>
      <c r="C40" s="592" t="s">
        <v>494</v>
      </c>
      <c r="D40" s="593"/>
      <c r="E40" s="228">
        <v>4</v>
      </c>
      <c r="F40" s="268">
        <v>65.900000000000006</v>
      </c>
      <c r="G40" s="213" t="s">
        <v>576</v>
      </c>
      <c r="H40" s="213" t="s">
        <v>577</v>
      </c>
      <c r="I40" s="213"/>
      <c r="J40" s="311" t="s">
        <v>347</v>
      </c>
      <c r="K40" s="311"/>
      <c r="L40" s="311"/>
      <c r="M40" s="213" t="s">
        <v>592</v>
      </c>
      <c r="N40" s="213" t="s">
        <v>565</v>
      </c>
      <c r="O40" s="213" t="s">
        <v>551</v>
      </c>
      <c r="P40" s="213"/>
      <c r="Q40" s="213"/>
      <c r="R40" s="221" t="s">
        <v>553</v>
      </c>
      <c r="S40" s="221" t="s">
        <v>553</v>
      </c>
      <c r="T40" s="221" t="s">
        <v>580</v>
      </c>
      <c r="U40" s="311" t="s">
        <v>580</v>
      </c>
      <c r="V40" s="594"/>
      <c r="W40" s="594"/>
      <c r="X40" s="594"/>
      <c r="Y40" s="213"/>
    </row>
    <row r="41" spans="2:25" ht="15.95" customHeight="1" x14ac:dyDescent="0.15">
      <c r="B41" s="336"/>
      <c r="C41" s="592" t="s">
        <v>494</v>
      </c>
      <c r="D41" s="593"/>
      <c r="E41" s="228">
        <v>5</v>
      </c>
      <c r="F41" s="268">
        <v>65.900000000000006</v>
      </c>
      <c r="G41" s="213" t="s">
        <v>576</v>
      </c>
      <c r="H41" s="213" t="s">
        <v>577</v>
      </c>
      <c r="I41" s="213"/>
      <c r="J41" s="311" t="s">
        <v>347</v>
      </c>
      <c r="K41" s="311"/>
      <c r="L41" s="311"/>
      <c r="M41" s="213" t="s">
        <v>593</v>
      </c>
      <c r="N41" s="213" t="s">
        <v>585</v>
      </c>
      <c r="O41" s="213" t="s">
        <v>551</v>
      </c>
      <c r="P41" s="213"/>
      <c r="Q41" s="213"/>
      <c r="R41" s="221" t="s">
        <v>553</v>
      </c>
      <c r="S41" s="221" t="s">
        <v>553</v>
      </c>
      <c r="T41" s="221" t="s">
        <v>580</v>
      </c>
      <c r="U41" s="311" t="s">
        <v>580</v>
      </c>
      <c r="V41" s="594"/>
      <c r="W41" s="594"/>
      <c r="X41" s="594"/>
      <c r="Y41" s="213"/>
    </row>
    <row r="42" spans="2:25" ht="15.95" customHeight="1" x14ac:dyDescent="0.15">
      <c r="B42" s="388"/>
      <c r="C42" s="592" t="s">
        <v>494</v>
      </c>
      <c r="D42" s="593"/>
      <c r="E42" s="228">
        <v>6</v>
      </c>
      <c r="F42" s="268">
        <v>63.6</v>
      </c>
      <c r="G42" s="213" t="s">
        <v>558</v>
      </c>
      <c r="H42" s="213" t="s">
        <v>572</v>
      </c>
      <c r="I42" s="213" t="s">
        <v>548</v>
      </c>
      <c r="J42" s="311" t="s">
        <v>305</v>
      </c>
      <c r="K42" s="311"/>
      <c r="L42" s="311"/>
      <c r="M42" s="213" t="s">
        <v>594</v>
      </c>
      <c r="N42" s="213" t="s">
        <v>560</v>
      </c>
      <c r="O42" s="213" t="s">
        <v>560</v>
      </c>
      <c r="P42" s="213"/>
      <c r="Q42" s="213" t="s">
        <v>551</v>
      </c>
      <c r="R42" s="221" t="s">
        <v>553</v>
      </c>
      <c r="S42" s="221" t="s">
        <v>566</v>
      </c>
      <c r="T42" s="221" t="s">
        <v>560</v>
      </c>
      <c r="U42" s="311" t="s">
        <v>560</v>
      </c>
      <c r="V42" s="594"/>
      <c r="W42" s="594"/>
      <c r="X42" s="594"/>
      <c r="Y42" s="213" t="s">
        <v>567</v>
      </c>
    </row>
    <row r="43" spans="2:25" ht="15.75" customHeight="1" x14ac:dyDescent="0.15">
      <c r="B43" s="336" t="s">
        <v>398</v>
      </c>
      <c r="C43" s="305" t="s">
        <v>495</v>
      </c>
      <c r="D43" s="307"/>
      <c r="E43" s="228">
        <v>1</v>
      </c>
      <c r="F43" s="268">
        <v>76.5</v>
      </c>
      <c r="G43" s="213" t="s">
        <v>558</v>
      </c>
      <c r="H43" s="213" t="s">
        <v>559</v>
      </c>
      <c r="I43" s="213" t="s">
        <v>542</v>
      </c>
      <c r="J43" s="311" t="s">
        <v>347</v>
      </c>
      <c r="K43" s="311"/>
      <c r="L43" s="311"/>
      <c r="M43" s="213" t="s">
        <v>560</v>
      </c>
      <c r="N43" s="213" t="s">
        <v>560</v>
      </c>
      <c r="O43" s="213" t="s">
        <v>561</v>
      </c>
      <c r="P43" s="213"/>
      <c r="Q43" s="213" t="s">
        <v>561</v>
      </c>
      <c r="R43" s="221" t="s">
        <v>553</v>
      </c>
      <c r="S43" s="221" t="s">
        <v>553</v>
      </c>
      <c r="T43" s="221" t="s">
        <v>562</v>
      </c>
      <c r="U43" s="311" t="s">
        <v>563</v>
      </c>
      <c r="V43" s="594"/>
      <c r="W43" s="594"/>
      <c r="X43" s="594"/>
      <c r="Y43" s="213"/>
    </row>
    <row r="44" spans="2:25" ht="15.95" customHeight="1" x14ac:dyDescent="0.15">
      <c r="B44" s="336"/>
      <c r="C44" s="305" t="s">
        <v>495</v>
      </c>
      <c r="D44" s="307"/>
      <c r="E44" s="228">
        <v>2</v>
      </c>
      <c r="F44" s="268">
        <v>75.2</v>
      </c>
      <c r="G44" s="213" t="s">
        <v>576</v>
      </c>
      <c r="H44" s="213" t="s">
        <v>577</v>
      </c>
      <c r="I44" s="213"/>
      <c r="J44" s="311" t="s">
        <v>347</v>
      </c>
      <c r="K44" s="311"/>
      <c r="L44" s="311"/>
      <c r="M44" s="213" t="s">
        <v>591</v>
      </c>
      <c r="N44" s="213" t="s">
        <v>565</v>
      </c>
      <c r="O44" s="213" t="s">
        <v>551</v>
      </c>
      <c r="P44" s="213"/>
      <c r="Q44" s="213"/>
      <c r="R44" s="221" t="s">
        <v>553</v>
      </c>
      <c r="S44" s="221" t="s">
        <v>553</v>
      </c>
      <c r="T44" s="221" t="s">
        <v>580</v>
      </c>
      <c r="U44" s="311" t="s">
        <v>580</v>
      </c>
      <c r="V44" s="596"/>
      <c r="W44" s="596"/>
      <c r="X44" s="596"/>
      <c r="Y44" s="300"/>
    </row>
    <row r="45" spans="2:25" ht="15.95" customHeight="1" x14ac:dyDescent="0.15">
      <c r="B45" s="336"/>
      <c r="C45" s="305" t="s">
        <v>495</v>
      </c>
      <c r="D45" s="307"/>
      <c r="E45" s="228">
        <v>3</v>
      </c>
      <c r="F45" s="268">
        <v>75.099999999999994</v>
      </c>
      <c r="G45" s="213" t="s">
        <v>576</v>
      </c>
      <c r="H45" s="213" t="s">
        <v>577</v>
      </c>
      <c r="I45" s="213"/>
      <c r="J45" s="311" t="s">
        <v>347</v>
      </c>
      <c r="K45" s="311"/>
      <c r="L45" s="311"/>
      <c r="M45" s="213" t="s">
        <v>550</v>
      </c>
      <c r="N45" s="213" t="s">
        <v>585</v>
      </c>
      <c r="O45" s="213" t="s">
        <v>551</v>
      </c>
      <c r="P45" s="213"/>
      <c r="Q45" s="213"/>
      <c r="R45" s="221" t="s">
        <v>553</v>
      </c>
      <c r="S45" s="221" t="s">
        <v>553</v>
      </c>
      <c r="T45" s="221" t="s">
        <v>580</v>
      </c>
      <c r="U45" s="311" t="s">
        <v>580</v>
      </c>
      <c r="V45" s="594"/>
      <c r="W45" s="594"/>
      <c r="X45" s="594"/>
      <c r="Y45" s="213"/>
    </row>
    <row r="46" spans="2:25" ht="15.95" customHeight="1" x14ac:dyDescent="0.15">
      <c r="B46" s="336"/>
      <c r="C46" s="305" t="s">
        <v>495</v>
      </c>
      <c r="D46" s="307"/>
      <c r="E46" s="228">
        <v>4</v>
      </c>
      <c r="F46" s="268">
        <v>73.900000000000006</v>
      </c>
      <c r="G46" s="213" t="s">
        <v>558</v>
      </c>
      <c r="H46" s="213" t="s">
        <v>572</v>
      </c>
      <c r="I46" s="213" t="s">
        <v>542</v>
      </c>
      <c r="J46" s="311" t="s">
        <v>322</v>
      </c>
      <c r="K46" s="311"/>
      <c r="L46" s="311"/>
      <c r="M46" s="213" t="s">
        <v>568</v>
      </c>
      <c r="N46" s="213" t="s">
        <v>560</v>
      </c>
      <c r="O46" s="213" t="s">
        <v>560</v>
      </c>
      <c r="P46" s="213"/>
      <c r="Q46" s="213" t="s">
        <v>551</v>
      </c>
      <c r="R46" s="221" t="s">
        <v>553</v>
      </c>
      <c r="S46" s="221" t="s">
        <v>566</v>
      </c>
      <c r="T46" s="221" t="s">
        <v>560</v>
      </c>
      <c r="U46" s="311" t="s">
        <v>560</v>
      </c>
      <c r="V46" s="594"/>
      <c r="W46" s="594"/>
      <c r="X46" s="594"/>
      <c r="Y46" s="213" t="s">
        <v>567</v>
      </c>
    </row>
    <row r="47" spans="2:25" ht="15.95" customHeight="1" x14ac:dyDescent="0.15">
      <c r="B47" s="336"/>
      <c r="C47" s="305" t="s">
        <v>496</v>
      </c>
      <c r="D47" s="307"/>
      <c r="E47" s="228">
        <v>1</v>
      </c>
      <c r="F47" s="269">
        <v>86</v>
      </c>
      <c r="G47" s="213" t="s">
        <v>558</v>
      </c>
      <c r="H47" s="213" t="s">
        <v>559</v>
      </c>
      <c r="I47" s="213" t="s">
        <v>542</v>
      </c>
      <c r="J47" s="311" t="s">
        <v>347</v>
      </c>
      <c r="K47" s="311"/>
      <c r="L47" s="311"/>
      <c r="M47" s="213" t="s">
        <v>560</v>
      </c>
      <c r="N47" s="213" t="s">
        <v>560</v>
      </c>
      <c r="O47" s="213" t="s">
        <v>561</v>
      </c>
      <c r="P47" s="213"/>
      <c r="Q47" s="213" t="s">
        <v>561</v>
      </c>
      <c r="R47" s="221" t="s">
        <v>553</v>
      </c>
      <c r="S47" s="221" t="s">
        <v>553</v>
      </c>
      <c r="T47" s="221" t="s">
        <v>562</v>
      </c>
      <c r="U47" s="311" t="s">
        <v>563</v>
      </c>
      <c r="V47" s="594"/>
      <c r="W47" s="594"/>
      <c r="X47" s="594"/>
      <c r="Y47" s="213"/>
    </row>
    <row r="48" spans="2:25" ht="15.95" customHeight="1" x14ac:dyDescent="0.15">
      <c r="B48" s="336"/>
      <c r="C48" s="305" t="s">
        <v>496</v>
      </c>
      <c r="D48" s="307"/>
      <c r="E48" s="228">
        <v>2</v>
      </c>
      <c r="F48" s="268">
        <v>82</v>
      </c>
      <c r="G48" s="213" t="s">
        <v>576</v>
      </c>
      <c r="H48" s="213" t="s">
        <v>577</v>
      </c>
      <c r="I48" s="213"/>
      <c r="J48" s="311" t="s">
        <v>347</v>
      </c>
      <c r="K48" s="311"/>
      <c r="L48" s="311"/>
      <c r="M48" s="213" t="s">
        <v>585</v>
      </c>
      <c r="N48" s="213" t="s">
        <v>565</v>
      </c>
      <c r="O48" s="270" t="s">
        <v>551</v>
      </c>
      <c r="P48" s="270"/>
      <c r="Q48" s="270"/>
      <c r="R48" s="221" t="s">
        <v>553</v>
      </c>
      <c r="S48" s="221" t="s">
        <v>553</v>
      </c>
      <c r="T48" s="221" t="s">
        <v>580</v>
      </c>
      <c r="U48" s="311" t="s">
        <v>580</v>
      </c>
      <c r="V48" s="594"/>
      <c r="W48" s="594"/>
      <c r="X48" s="594"/>
      <c r="Y48" s="213"/>
    </row>
    <row r="49" spans="2:25" ht="15.95" customHeight="1" x14ac:dyDescent="0.15">
      <c r="B49" s="336"/>
      <c r="C49" s="305" t="s">
        <v>496</v>
      </c>
      <c r="D49" s="307"/>
      <c r="E49" s="228">
        <v>3</v>
      </c>
      <c r="F49" s="268">
        <v>82</v>
      </c>
      <c r="G49" s="213" t="s">
        <v>576</v>
      </c>
      <c r="H49" s="213" t="s">
        <v>577</v>
      </c>
      <c r="I49" s="213"/>
      <c r="J49" s="311" t="s">
        <v>347</v>
      </c>
      <c r="K49" s="311"/>
      <c r="L49" s="311"/>
      <c r="M49" s="213" t="s">
        <v>565</v>
      </c>
      <c r="N49" s="213" t="s">
        <v>568</v>
      </c>
      <c r="O49" s="270" t="s">
        <v>551</v>
      </c>
      <c r="P49" s="270"/>
      <c r="Q49" s="270"/>
      <c r="R49" s="221" t="s">
        <v>553</v>
      </c>
      <c r="S49" s="221" t="s">
        <v>553</v>
      </c>
      <c r="T49" s="221" t="s">
        <v>580</v>
      </c>
      <c r="U49" s="311" t="s">
        <v>580</v>
      </c>
      <c r="V49" s="594"/>
      <c r="W49" s="594"/>
      <c r="X49" s="594"/>
      <c r="Y49" s="213"/>
    </row>
    <row r="50" spans="2:25" ht="15.95" customHeight="1" x14ac:dyDescent="0.15">
      <c r="B50" s="336"/>
      <c r="C50" s="305" t="s">
        <v>496</v>
      </c>
      <c r="D50" s="307"/>
      <c r="E50" s="228">
        <v>4</v>
      </c>
      <c r="F50" s="268">
        <v>82</v>
      </c>
      <c r="G50" s="213" t="s">
        <v>576</v>
      </c>
      <c r="H50" s="213" t="s">
        <v>577</v>
      </c>
      <c r="I50" s="213"/>
      <c r="J50" s="311" t="s">
        <v>347</v>
      </c>
      <c r="K50" s="311"/>
      <c r="L50" s="311"/>
      <c r="M50" s="213" t="s">
        <v>595</v>
      </c>
      <c r="N50" s="213" t="s">
        <v>589</v>
      </c>
      <c r="O50" s="270" t="s">
        <v>551</v>
      </c>
      <c r="P50" s="270"/>
      <c r="Q50" s="270"/>
      <c r="R50" s="221" t="s">
        <v>553</v>
      </c>
      <c r="S50" s="221" t="s">
        <v>553</v>
      </c>
      <c r="T50" s="221" t="s">
        <v>580</v>
      </c>
      <c r="U50" s="311" t="s">
        <v>580</v>
      </c>
      <c r="V50" s="594"/>
      <c r="W50" s="594"/>
      <c r="X50" s="594"/>
      <c r="Y50" s="213"/>
    </row>
    <row r="51" spans="2:25" ht="15.95" customHeight="1" x14ac:dyDescent="0.15">
      <c r="B51" s="336"/>
      <c r="C51" s="592" t="s">
        <v>496</v>
      </c>
      <c r="D51" s="593"/>
      <c r="E51" s="228">
        <v>5</v>
      </c>
      <c r="F51" s="268">
        <v>79.5</v>
      </c>
      <c r="G51" s="213" t="s">
        <v>558</v>
      </c>
      <c r="H51" s="213" t="s">
        <v>596</v>
      </c>
      <c r="I51" s="213" t="s">
        <v>341</v>
      </c>
      <c r="J51" s="384" t="s">
        <v>341</v>
      </c>
      <c r="K51" s="595"/>
      <c r="L51" s="362"/>
      <c r="M51" s="213" t="s">
        <v>597</v>
      </c>
      <c r="N51" s="213" t="s">
        <v>560</v>
      </c>
      <c r="O51" s="270" t="s">
        <v>560</v>
      </c>
      <c r="P51" s="270"/>
      <c r="Q51" s="270" t="s">
        <v>551</v>
      </c>
      <c r="R51" s="221" t="s">
        <v>553</v>
      </c>
      <c r="S51" s="221" t="s">
        <v>566</v>
      </c>
      <c r="T51" s="221" t="s">
        <v>560</v>
      </c>
      <c r="U51" s="384" t="s">
        <v>560</v>
      </c>
      <c r="V51" s="595"/>
      <c r="W51" s="595"/>
      <c r="X51" s="362"/>
      <c r="Y51" s="213" t="s">
        <v>567</v>
      </c>
    </row>
    <row r="52" spans="2:25" ht="15.95" customHeight="1" x14ac:dyDescent="0.15">
      <c r="B52" s="336"/>
      <c r="C52" s="592" t="s">
        <v>496</v>
      </c>
      <c r="D52" s="593"/>
      <c r="E52" s="228">
        <v>6</v>
      </c>
      <c r="F52" s="268">
        <v>78.2</v>
      </c>
      <c r="G52" s="213" t="s">
        <v>558</v>
      </c>
      <c r="H52" s="213" t="s">
        <v>572</v>
      </c>
      <c r="I52" s="213" t="s">
        <v>542</v>
      </c>
      <c r="J52" s="384" t="s">
        <v>313</v>
      </c>
      <c r="K52" s="595"/>
      <c r="L52" s="362"/>
      <c r="M52" s="213" t="s">
        <v>585</v>
      </c>
      <c r="N52" s="213" t="s">
        <v>560</v>
      </c>
      <c r="O52" s="270" t="s">
        <v>560</v>
      </c>
      <c r="P52" s="270"/>
      <c r="Q52" s="270" t="s">
        <v>551</v>
      </c>
      <c r="R52" s="221" t="s">
        <v>553</v>
      </c>
      <c r="S52" s="221" t="s">
        <v>566</v>
      </c>
      <c r="T52" s="221" t="s">
        <v>560</v>
      </c>
      <c r="U52" s="384" t="s">
        <v>560</v>
      </c>
      <c r="V52" s="595"/>
      <c r="W52" s="595"/>
      <c r="X52" s="362"/>
      <c r="Y52" s="213" t="s">
        <v>567</v>
      </c>
    </row>
    <row r="53" spans="2:25" ht="15.95" customHeight="1" x14ac:dyDescent="0.15">
      <c r="B53" s="336"/>
      <c r="C53" s="592" t="s">
        <v>497</v>
      </c>
      <c r="D53" s="593"/>
      <c r="E53" s="228">
        <v>1</v>
      </c>
      <c r="F53" s="268">
        <v>90.6</v>
      </c>
      <c r="G53" s="213" t="s">
        <v>558</v>
      </c>
      <c r="H53" s="213" t="s">
        <v>596</v>
      </c>
      <c r="I53" s="213" t="s">
        <v>341</v>
      </c>
      <c r="J53" s="384" t="s">
        <v>341</v>
      </c>
      <c r="K53" s="595"/>
      <c r="L53" s="362"/>
      <c r="M53" s="213" t="s">
        <v>598</v>
      </c>
      <c r="N53" s="213" t="s">
        <v>560</v>
      </c>
      <c r="O53" s="270" t="s">
        <v>551</v>
      </c>
      <c r="P53" s="270"/>
      <c r="Q53" s="270" t="s">
        <v>551</v>
      </c>
      <c r="R53" s="221" t="s">
        <v>553</v>
      </c>
      <c r="S53" s="221" t="s">
        <v>566</v>
      </c>
      <c r="T53" s="221" t="s">
        <v>555</v>
      </c>
      <c r="U53" s="384" t="s">
        <v>556</v>
      </c>
      <c r="V53" s="595"/>
      <c r="W53" s="595"/>
      <c r="X53" s="362"/>
      <c r="Y53" s="213" t="s">
        <v>567</v>
      </c>
    </row>
    <row r="54" spans="2:25" ht="15.95" customHeight="1" x14ac:dyDescent="0.15">
      <c r="B54" s="336"/>
      <c r="C54" s="592" t="s">
        <v>497</v>
      </c>
      <c r="D54" s="593"/>
      <c r="E54" s="228">
        <v>2</v>
      </c>
      <c r="F54" s="268">
        <v>95.5</v>
      </c>
      <c r="G54" s="213" t="s">
        <v>558</v>
      </c>
      <c r="H54" s="213" t="s">
        <v>559</v>
      </c>
      <c r="I54" s="213" t="s">
        <v>542</v>
      </c>
      <c r="J54" s="384" t="s">
        <v>347</v>
      </c>
      <c r="K54" s="595"/>
      <c r="L54" s="362"/>
      <c r="M54" s="213" t="s">
        <v>560</v>
      </c>
      <c r="N54" s="213" t="s">
        <v>560</v>
      </c>
      <c r="O54" s="270" t="s">
        <v>561</v>
      </c>
      <c r="P54" s="270"/>
      <c r="Q54" s="270" t="s">
        <v>561</v>
      </c>
      <c r="R54" s="221" t="s">
        <v>553</v>
      </c>
      <c r="S54" s="221" t="s">
        <v>553</v>
      </c>
      <c r="T54" s="221" t="s">
        <v>562</v>
      </c>
      <c r="U54" s="311" t="s">
        <v>563</v>
      </c>
      <c r="V54" s="594"/>
      <c r="W54" s="594"/>
      <c r="X54" s="594"/>
      <c r="Y54" s="213"/>
    </row>
    <row r="55" spans="2:25" ht="15.95" customHeight="1" x14ac:dyDescent="0.15">
      <c r="B55" s="336"/>
      <c r="C55" s="592" t="s">
        <v>497</v>
      </c>
      <c r="D55" s="593"/>
      <c r="E55" s="228">
        <v>3</v>
      </c>
      <c r="F55" s="268">
        <v>90.6</v>
      </c>
      <c r="G55" s="213" t="s">
        <v>576</v>
      </c>
      <c r="H55" s="213" t="s">
        <v>577</v>
      </c>
      <c r="I55" s="213"/>
      <c r="J55" s="311" t="s">
        <v>347</v>
      </c>
      <c r="K55" s="311"/>
      <c r="L55" s="311"/>
      <c r="M55" s="213" t="s">
        <v>599</v>
      </c>
      <c r="N55" s="213" t="s">
        <v>595</v>
      </c>
      <c r="O55" s="270" t="s">
        <v>551</v>
      </c>
      <c r="P55" s="270"/>
      <c r="Q55" s="270"/>
      <c r="R55" s="221" t="s">
        <v>553</v>
      </c>
      <c r="S55" s="221" t="s">
        <v>553</v>
      </c>
      <c r="T55" s="221" t="s">
        <v>580</v>
      </c>
      <c r="U55" s="311" t="s">
        <v>580</v>
      </c>
      <c r="V55" s="594"/>
      <c r="W55" s="594"/>
      <c r="X55" s="594"/>
      <c r="Y55" s="213"/>
    </row>
    <row r="56" spans="2:25" ht="15.95" customHeight="1" x14ac:dyDescent="0.15">
      <c r="B56" s="336"/>
      <c r="C56" s="592" t="s">
        <v>497</v>
      </c>
      <c r="D56" s="593"/>
      <c r="E56" s="228">
        <v>4</v>
      </c>
      <c r="F56" s="268">
        <v>90.6</v>
      </c>
      <c r="G56" s="213" t="s">
        <v>576</v>
      </c>
      <c r="H56" s="213" t="s">
        <v>577</v>
      </c>
      <c r="I56" s="213"/>
      <c r="J56" s="311" t="s">
        <v>347</v>
      </c>
      <c r="K56" s="311"/>
      <c r="L56" s="311"/>
      <c r="M56" s="213" t="s">
        <v>583</v>
      </c>
      <c r="N56" s="213" t="s">
        <v>591</v>
      </c>
      <c r="O56" s="213" t="s">
        <v>551</v>
      </c>
      <c r="P56" s="213"/>
      <c r="Q56" s="213"/>
      <c r="R56" s="221" t="s">
        <v>553</v>
      </c>
      <c r="S56" s="221" t="s">
        <v>553</v>
      </c>
      <c r="T56" s="221" t="s">
        <v>580</v>
      </c>
      <c r="U56" s="311" t="s">
        <v>580</v>
      </c>
      <c r="V56" s="594"/>
      <c r="W56" s="594"/>
      <c r="X56" s="594"/>
      <c r="Y56" s="213"/>
    </row>
    <row r="57" spans="2:25" ht="15.95" customHeight="1" x14ac:dyDescent="0.15">
      <c r="B57" s="336"/>
      <c r="C57" s="592" t="s">
        <v>497</v>
      </c>
      <c r="D57" s="593"/>
      <c r="E57" s="228">
        <v>5</v>
      </c>
      <c r="F57" s="268">
        <v>90.6</v>
      </c>
      <c r="G57" s="213" t="s">
        <v>576</v>
      </c>
      <c r="H57" s="213" t="s">
        <v>577</v>
      </c>
      <c r="I57" s="213"/>
      <c r="J57" s="311" t="s">
        <v>347</v>
      </c>
      <c r="K57" s="311"/>
      <c r="L57" s="311"/>
      <c r="M57" s="213" t="s">
        <v>589</v>
      </c>
      <c r="N57" s="213" t="s">
        <v>589</v>
      </c>
      <c r="O57" s="213" t="s">
        <v>551</v>
      </c>
      <c r="P57" s="213"/>
      <c r="Q57" s="213"/>
      <c r="R57" s="221" t="s">
        <v>553</v>
      </c>
      <c r="S57" s="221" t="s">
        <v>553</v>
      </c>
      <c r="T57" s="221" t="s">
        <v>580</v>
      </c>
      <c r="U57" s="311" t="s">
        <v>580</v>
      </c>
      <c r="V57" s="594"/>
      <c r="W57" s="594"/>
      <c r="X57" s="594"/>
      <c r="Y57" s="213"/>
    </row>
    <row r="58" spans="2:25" ht="15.95" customHeight="1" x14ac:dyDescent="0.15">
      <c r="B58" s="336"/>
      <c r="C58" s="592" t="s">
        <v>497</v>
      </c>
      <c r="D58" s="593"/>
      <c r="E58" s="228">
        <v>6</v>
      </c>
      <c r="F58" s="268">
        <v>93.8</v>
      </c>
      <c r="G58" s="213" t="s">
        <v>558</v>
      </c>
      <c r="H58" s="213" t="s">
        <v>569</v>
      </c>
      <c r="I58" s="213" t="s">
        <v>542</v>
      </c>
      <c r="J58" s="311" t="s">
        <v>313</v>
      </c>
      <c r="K58" s="311"/>
      <c r="L58" s="311"/>
      <c r="M58" s="213" t="s">
        <v>600</v>
      </c>
      <c r="N58" s="213" t="s">
        <v>560</v>
      </c>
      <c r="O58" s="213" t="s">
        <v>560</v>
      </c>
      <c r="P58" s="213"/>
      <c r="Q58" s="213" t="s">
        <v>552</v>
      </c>
      <c r="R58" s="221" t="s">
        <v>553</v>
      </c>
      <c r="S58" s="221" t="s">
        <v>554</v>
      </c>
      <c r="T58" s="221" t="s">
        <v>560</v>
      </c>
      <c r="U58" s="311" t="s">
        <v>560</v>
      </c>
      <c r="V58" s="594"/>
      <c r="W58" s="594"/>
      <c r="X58" s="594"/>
      <c r="Y58" s="213" t="s">
        <v>557</v>
      </c>
    </row>
    <row r="59" spans="2:25" ht="15.95" customHeight="1" x14ac:dyDescent="0.15">
      <c r="B59" s="336"/>
      <c r="C59" s="592" t="s">
        <v>498</v>
      </c>
      <c r="D59" s="593"/>
      <c r="E59" s="228">
        <v>1</v>
      </c>
      <c r="F59" s="268">
        <v>105</v>
      </c>
      <c r="G59" s="213" t="s">
        <v>558</v>
      </c>
      <c r="H59" s="213" t="s">
        <v>559</v>
      </c>
      <c r="I59" s="213" t="s">
        <v>542</v>
      </c>
      <c r="J59" s="311" t="s">
        <v>347</v>
      </c>
      <c r="K59" s="311"/>
      <c r="L59" s="311"/>
      <c r="M59" s="213" t="s">
        <v>560</v>
      </c>
      <c r="N59" s="213" t="s">
        <v>560</v>
      </c>
      <c r="O59" s="213" t="s">
        <v>561</v>
      </c>
      <c r="P59" s="213"/>
      <c r="Q59" s="213" t="s">
        <v>561</v>
      </c>
      <c r="R59" s="221" t="s">
        <v>553</v>
      </c>
      <c r="S59" s="221" t="s">
        <v>553</v>
      </c>
      <c r="T59" s="221" t="s">
        <v>562</v>
      </c>
      <c r="U59" s="311" t="s">
        <v>563</v>
      </c>
      <c r="V59" s="594"/>
      <c r="W59" s="594"/>
      <c r="X59" s="594"/>
      <c r="Y59" s="213"/>
    </row>
    <row r="60" spans="2:25" ht="15.95" customHeight="1" x14ac:dyDescent="0.15">
      <c r="B60" s="336"/>
      <c r="C60" s="592" t="s">
        <v>498</v>
      </c>
      <c r="D60" s="593"/>
      <c r="E60" s="228">
        <v>2</v>
      </c>
      <c r="F60" s="268">
        <v>98.5</v>
      </c>
      <c r="G60" s="213" t="s">
        <v>576</v>
      </c>
      <c r="H60" s="213" t="s">
        <v>577</v>
      </c>
      <c r="I60" s="213"/>
      <c r="J60" s="311" t="s">
        <v>347</v>
      </c>
      <c r="K60" s="311"/>
      <c r="L60" s="311"/>
      <c r="M60" s="213" t="s">
        <v>585</v>
      </c>
      <c r="N60" s="213" t="s">
        <v>565</v>
      </c>
      <c r="O60" s="213" t="s">
        <v>551</v>
      </c>
      <c r="P60" s="213"/>
      <c r="Q60" s="213"/>
      <c r="R60" s="221" t="s">
        <v>553</v>
      </c>
      <c r="S60" s="221" t="s">
        <v>553</v>
      </c>
      <c r="T60" s="221" t="s">
        <v>580</v>
      </c>
      <c r="U60" s="311" t="s">
        <v>580</v>
      </c>
      <c r="V60" s="594"/>
      <c r="W60" s="594"/>
      <c r="X60" s="594"/>
      <c r="Y60" s="213"/>
    </row>
    <row r="61" spans="2:25" ht="15.95" customHeight="1" x14ac:dyDescent="0.15">
      <c r="B61" s="336"/>
      <c r="C61" s="592" t="s">
        <v>498</v>
      </c>
      <c r="D61" s="593"/>
      <c r="E61" s="228">
        <v>3</v>
      </c>
      <c r="F61" s="268">
        <v>98.5</v>
      </c>
      <c r="G61" s="213" t="s">
        <v>576</v>
      </c>
      <c r="H61" s="213" t="s">
        <v>577</v>
      </c>
      <c r="I61" s="213"/>
      <c r="J61" s="311" t="s">
        <v>347</v>
      </c>
      <c r="K61" s="311"/>
      <c r="L61" s="311"/>
      <c r="M61" s="213" t="s">
        <v>589</v>
      </c>
      <c r="N61" s="213" t="s">
        <v>591</v>
      </c>
      <c r="O61" s="213" t="s">
        <v>551</v>
      </c>
      <c r="P61" s="213"/>
      <c r="Q61" s="213"/>
      <c r="R61" s="221" t="s">
        <v>553</v>
      </c>
      <c r="S61" s="221" t="s">
        <v>553</v>
      </c>
      <c r="T61" s="221" t="s">
        <v>580</v>
      </c>
      <c r="U61" s="311" t="s">
        <v>580</v>
      </c>
      <c r="V61" s="594"/>
      <c r="W61" s="594"/>
      <c r="X61" s="594"/>
      <c r="Y61" s="213"/>
    </row>
    <row r="62" spans="2:25" ht="15.95" customHeight="1" x14ac:dyDescent="0.15">
      <c r="B62" s="336"/>
      <c r="C62" s="592" t="s">
        <v>498</v>
      </c>
      <c r="D62" s="593"/>
      <c r="E62" s="228">
        <v>4</v>
      </c>
      <c r="F62" s="268">
        <v>98.5</v>
      </c>
      <c r="G62" s="213" t="s">
        <v>576</v>
      </c>
      <c r="H62" s="213" t="s">
        <v>577</v>
      </c>
      <c r="I62" s="213"/>
      <c r="J62" s="311" t="s">
        <v>347</v>
      </c>
      <c r="K62" s="311"/>
      <c r="L62" s="311"/>
      <c r="M62" s="213" t="s">
        <v>579</v>
      </c>
      <c r="N62" s="213" t="s">
        <v>585</v>
      </c>
      <c r="O62" s="213" t="s">
        <v>551</v>
      </c>
      <c r="P62" s="213"/>
      <c r="Q62" s="213"/>
      <c r="R62" s="221" t="s">
        <v>553</v>
      </c>
      <c r="S62" s="221" t="s">
        <v>553</v>
      </c>
      <c r="T62" s="221" t="s">
        <v>580</v>
      </c>
      <c r="U62" s="311" t="s">
        <v>580</v>
      </c>
      <c r="V62" s="594"/>
      <c r="W62" s="594"/>
      <c r="X62" s="594"/>
      <c r="Y62" s="213"/>
    </row>
    <row r="63" spans="2:25" ht="15.95" customHeight="1" x14ac:dyDescent="0.15">
      <c r="B63" s="336"/>
      <c r="C63" s="592" t="s">
        <v>498</v>
      </c>
      <c r="D63" s="593"/>
      <c r="E63" s="228">
        <v>5</v>
      </c>
      <c r="F63" s="268">
        <v>98.5</v>
      </c>
      <c r="G63" s="213" t="s">
        <v>576</v>
      </c>
      <c r="H63" s="213" t="s">
        <v>577</v>
      </c>
      <c r="I63" s="213"/>
      <c r="J63" s="311" t="s">
        <v>347</v>
      </c>
      <c r="K63" s="311"/>
      <c r="L63" s="311"/>
      <c r="M63" s="213" t="s">
        <v>579</v>
      </c>
      <c r="N63" s="213" t="s">
        <v>585</v>
      </c>
      <c r="O63" s="213" t="s">
        <v>551</v>
      </c>
      <c r="P63" s="213"/>
      <c r="Q63" s="213"/>
      <c r="R63" s="221" t="s">
        <v>553</v>
      </c>
      <c r="S63" s="221" t="s">
        <v>553</v>
      </c>
      <c r="T63" s="221" t="s">
        <v>580</v>
      </c>
      <c r="U63" s="311" t="s">
        <v>580</v>
      </c>
      <c r="V63" s="594"/>
      <c r="W63" s="594"/>
      <c r="X63" s="594"/>
      <c r="Y63" s="213"/>
    </row>
    <row r="64" spans="2:25" ht="15.95" customHeight="1" x14ac:dyDescent="0.15">
      <c r="B64" s="336"/>
      <c r="C64" s="592" t="s">
        <v>499</v>
      </c>
      <c r="D64" s="593"/>
      <c r="E64" s="228">
        <v>1</v>
      </c>
      <c r="F64" s="268">
        <v>114.5</v>
      </c>
      <c r="G64" s="213" t="s">
        <v>558</v>
      </c>
      <c r="H64" s="213" t="s">
        <v>559</v>
      </c>
      <c r="I64" s="213" t="s">
        <v>542</v>
      </c>
      <c r="J64" s="311" t="s">
        <v>347</v>
      </c>
      <c r="K64" s="311"/>
      <c r="L64" s="311"/>
      <c r="M64" s="213" t="s">
        <v>560</v>
      </c>
      <c r="N64" s="213" t="s">
        <v>560</v>
      </c>
      <c r="O64" s="213" t="s">
        <v>561</v>
      </c>
      <c r="P64" s="213"/>
      <c r="Q64" s="213" t="s">
        <v>561</v>
      </c>
      <c r="R64" s="221" t="s">
        <v>553</v>
      </c>
      <c r="S64" s="221" t="s">
        <v>553</v>
      </c>
      <c r="T64" s="221" t="s">
        <v>562</v>
      </c>
      <c r="U64" s="311" t="s">
        <v>563</v>
      </c>
      <c r="V64" s="594"/>
      <c r="W64" s="594"/>
      <c r="X64" s="594"/>
      <c r="Y64" s="213"/>
    </row>
    <row r="65" spans="2:25" ht="15.95" customHeight="1" x14ac:dyDescent="0.15">
      <c r="B65" s="336"/>
      <c r="C65" s="592" t="s">
        <v>499</v>
      </c>
      <c r="D65" s="593"/>
      <c r="E65" s="228">
        <v>2</v>
      </c>
      <c r="F65" s="268">
        <v>106.4</v>
      </c>
      <c r="G65" s="213" t="s">
        <v>576</v>
      </c>
      <c r="H65" s="213" t="s">
        <v>577</v>
      </c>
      <c r="I65" s="213"/>
      <c r="J65" s="311" t="s">
        <v>347</v>
      </c>
      <c r="K65" s="311"/>
      <c r="L65" s="311"/>
      <c r="M65" s="213" t="s">
        <v>601</v>
      </c>
      <c r="N65" s="213" t="s">
        <v>589</v>
      </c>
      <c r="O65" s="213" t="s">
        <v>551</v>
      </c>
      <c r="P65" s="213"/>
      <c r="Q65" s="213"/>
      <c r="R65" s="221" t="s">
        <v>553</v>
      </c>
      <c r="S65" s="221" t="s">
        <v>553</v>
      </c>
      <c r="T65" s="221" t="s">
        <v>580</v>
      </c>
      <c r="U65" s="311" t="s">
        <v>580</v>
      </c>
      <c r="V65" s="594"/>
      <c r="W65" s="594"/>
      <c r="X65" s="594"/>
      <c r="Y65" s="213"/>
    </row>
    <row r="66" spans="2:25" ht="15.95" customHeight="1" x14ac:dyDescent="0.15">
      <c r="B66" s="336"/>
      <c r="C66" s="592" t="s">
        <v>499</v>
      </c>
      <c r="D66" s="593"/>
      <c r="E66" s="228">
        <v>3</v>
      </c>
      <c r="F66" s="268">
        <v>106.4</v>
      </c>
      <c r="G66" s="213" t="s">
        <v>576</v>
      </c>
      <c r="H66" s="213" t="s">
        <v>577</v>
      </c>
      <c r="I66" s="213"/>
      <c r="J66" s="311" t="s">
        <v>347</v>
      </c>
      <c r="K66" s="311"/>
      <c r="L66" s="311"/>
      <c r="M66" s="213" t="s">
        <v>550</v>
      </c>
      <c r="N66" s="213" t="s">
        <v>585</v>
      </c>
      <c r="O66" s="213" t="s">
        <v>551</v>
      </c>
      <c r="P66" s="213"/>
      <c r="Q66" s="213"/>
      <c r="R66" s="221" t="s">
        <v>553</v>
      </c>
      <c r="S66" s="221" t="s">
        <v>553</v>
      </c>
      <c r="T66" s="221" t="s">
        <v>580</v>
      </c>
      <c r="U66" s="311" t="s">
        <v>580</v>
      </c>
      <c r="V66" s="594"/>
      <c r="W66" s="594"/>
      <c r="X66" s="594"/>
      <c r="Y66" s="213"/>
    </row>
    <row r="67" spans="2:25" ht="15.95" customHeight="1" x14ac:dyDescent="0.15">
      <c r="B67" s="336"/>
      <c r="C67" s="592" t="s">
        <v>499</v>
      </c>
      <c r="D67" s="593"/>
      <c r="E67" s="228">
        <v>4</v>
      </c>
      <c r="F67" s="268">
        <v>113.5</v>
      </c>
      <c r="G67" s="213" t="s">
        <v>558</v>
      </c>
      <c r="H67" s="213" t="s">
        <v>602</v>
      </c>
      <c r="I67" s="213" t="s">
        <v>542</v>
      </c>
      <c r="J67" s="311" t="s">
        <v>313</v>
      </c>
      <c r="K67" s="311"/>
      <c r="L67" s="311"/>
      <c r="M67" s="213" t="s">
        <v>565</v>
      </c>
      <c r="N67" s="213" t="s">
        <v>560</v>
      </c>
      <c r="O67" s="213" t="s">
        <v>560</v>
      </c>
      <c r="P67" s="213"/>
      <c r="Q67" s="213" t="s">
        <v>552</v>
      </c>
      <c r="R67" s="221" t="s">
        <v>553</v>
      </c>
      <c r="S67" s="221" t="s">
        <v>554</v>
      </c>
      <c r="T67" s="221" t="s">
        <v>560</v>
      </c>
      <c r="U67" s="311" t="s">
        <v>560</v>
      </c>
      <c r="V67" s="594"/>
      <c r="W67" s="594"/>
      <c r="X67" s="594"/>
      <c r="Y67" s="213" t="s">
        <v>557</v>
      </c>
    </row>
    <row r="68" spans="2:25" ht="15.95" customHeight="1" x14ac:dyDescent="0.15">
      <c r="B68" s="336"/>
      <c r="C68" s="592" t="s">
        <v>500</v>
      </c>
      <c r="D68" s="593"/>
      <c r="E68" s="228">
        <v>1</v>
      </c>
      <c r="F68" s="268">
        <v>122.3</v>
      </c>
      <c r="G68" s="213" t="s">
        <v>558</v>
      </c>
      <c r="H68" s="213" t="s">
        <v>569</v>
      </c>
      <c r="I68" s="213" t="s">
        <v>542</v>
      </c>
      <c r="J68" s="311" t="s">
        <v>322</v>
      </c>
      <c r="K68" s="311"/>
      <c r="L68" s="311"/>
      <c r="M68" s="213" t="s">
        <v>568</v>
      </c>
      <c r="N68" s="213" t="s">
        <v>560</v>
      </c>
      <c r="O68" s="213" t="s">
        <v>561</v>
      </c>
      <c r="P68" s="213"/>
      <c r="Q68" s="213" t="s">
        <v>551</v>
      </c>
      <c r="R68" s="221" t="s">
        <v>553</v>
      </c>
      <c r="S68" s="221" t="s">
        <v>566</v>
      </c>
      <c r="T68" s="221" t="s">
        <v>560</v>
      </c>
      <c r="U68" s="311" t="s">
        <v>560</v>
      </c>
      <c r="V68" s="594"/>
      <c r="W68" s="594"/>
      <c r="X68" s="594"/>
      <c r="Y68" s="213" t="s">
        <v>567</v>
      </c>
    </row>
    <row r="69" spans="2:25" ht="15.95" customHeight="1" x14ac:dyDescent="0.15">
      <c r="B69" s="336"/>
      <c r="C69" s="592" t="s">
        <v>500</v>
      </c>
      <c r="D69" s="593"/>
      <c r="E69" s="228">
        <v>2</v>
      </c>
      <c r="F69" s="268">
        <v>124</v>
      </c>
      <c r="G69" s="213" t="s">
        <v>558</v>
      </c>
      <c r="H69" s="213" t="s">
        <v>575</v>
      </c>
      <c r="I69" s="213" t="s">
        <v>542</v>
      </c>
      <c r="J69" s="311" t="s">
        <v>313</v>
      </c>
      <c r="K69" s="311"/>
      <c r="L69" s="311"/>
      <c r="M69" s="213" t="s">
        <v>550</v>
      </c>
      <c r="N69" s="213" t="s">
        <v>560</v>
      </c>
      <c r="O69" s="213" t="s">
        <v>561</v>
      </c>
      <c r="P69" s="213"/>
      <c r="Q69" s="213" t="s">
        <v>561</v>
      </c>
      <c r="R69" s="221" t="s">
        <v>553</v>
      </c>
      <c r="S69" s="221" t="s">
        <v>553</v>
      </c>
      <c r="T69" s="221" t="s">
        <v>560</v>
      </c>
      <c r="U69" s="311" t="s">
        <v>560</v>
      </c>
      <c r="V69" s="594"/>
      <c r="W69" s="594"/>
      <c r="X69" s="594"/>
      <c r="Y69" s="213"/>
    </row>
    <row r="70" spans="2:25" ht="15.95" customHeight="1" x14ac:dyDescent="0.15">
      <c r="B70" s="336"/>
      <c r="C70" s="592" t="s">
        <v>500</v>
      </c>
      <c r="D70" s="593"/>
      <c r="E70" s="228">
        <v>3</v>
      </c>
      <c r="F70" s="268">
        <v>115.1</v>
      </c>
      <c r="G70" s="213" t="s">
        <v>576</v>
      </c>
      <c r="H70" s="213" t="s">
        <v>577</v>
      </c>
      <c r="I70" s="213"/>
      <c r="J70" s="311" t="s">
        <v>347</v>
      </c>
      <c r="K70" s="311"/>
      <c r="L70" s="311"/>
      <c r="M70" s="213" t="s">
        <v>590</v>
      </c>
      <c r="N70" s="213" t="s">
        <v>579</v>
      </c>
      <c r="O70" s="213" t="s">
        <v>551</v>
      </c>
      <c r="P70" s="213"/>
      <c r="Q70" s="213"/>
      <c r="R70" s="221" t="s">
        <v>553</v>
      </c>
      <c r="S70" s="221" t="s">
        <v>553</v>
      </c>
      <c r="T70" s="221" t="s">
        <v>580</v>
      </c>
      <c r="U70" s="311" t="s">
        <v>580</v>
      </c>
      <c r="V70" s="594"/>
      <c r="W70" s="594"/>
      <c r="X70" s="594"/>
      <c r="Y70" s="213"/>
    </row>
    <row r="71" spans="2:25" ht="15.95" customHeight="1" x14ac:dyDescent="0.15">
      <c r="B71" s="336"/>
      <c r="C71" s="592" t="s">
        <v>500</v>
      </c>
      <c r="D71" s="593"/>
      <c r="E71" s="228">
        <v>4</v>
      </c>
      <c r="F71" s="268">
        <v>123.2</v>
      </c>
      <c r="G71" s="213" t="s">
        <v>576</v>
      </c>
      <c r="H71" s="213" t="s">
        <v>577</v>
      </c>
      <c r="I71" s="213"/>
      <c r="J71" s="311" t="s">
        <v>347</v>
      </c>
      <c r="K71" s="311"/>
      <c r="L71" s="311"/>
      <c r="M71" s="213" t="s">
        <v>603</v>
      </c>
      <c r="N71" s="213" t="s">
        <v>591</v>
      </c>
      <c r="O71" s="213" t="s">
        <v>551</v>
      </c>
      <c r="P71" s="213"/>
      <c r="Q71" s="213"/>
      <c r="R71" s="221" t="s">
        <v>553</v>
      </c>
      <c r="S71" s="221" t="s">
        <v>553</v>
      </c>
      <c r="T71" s="221" t="s">
        <v>580</v>
      </c>
      <c r="U71" s="311" t="s">
        <v>580</v>
      </c>
      <c r="V71" s="594"/>
      <c r="W71" s="594"/>
      <c r="X71" s="594"/>
      <c r="Y71" s="213"/>
    </row>
    <row r="72" spans="2:25" ht="15.95" customHeight="1" x14ac:dyDescent="0.15">
      <c r="B72" s="336"/>
      <c r="C72" s="592" t="s">
        <v>500</v>
      </c>
      <c r="D72" s="593"/>
      <c r="E72" s="228">
        <v>5</v>
      </c>
      <c r="F72" s="268">
        <v>115.1</v>
      </c>
      <c r="G72" s="213" t="s">
        <v>576</v>
      </c>
      <c r="H72" s="213" t="s">
        <v>577</v>
      </c>
      <c r="I72" s="213"/>
      <c r="J72" s="311" t="s">
        <v>347</v>
      </c>
      <c r="K72" s="311"/>
      <c r="L72" s="311"/>
      <c r="M72" s="213" t="s">
        <v>568</v>
      </c>
      <c r="N72" s="213" t="s">
        <v>592</v>
      </c>
      <c r="O72" s="213" t="s">
        <v>551</v>
      </c>
      <c r="P72" s="213"/>
      <c r="Q72" s="213"/>
      <c r="R72" s="221" t="s">
        <v>553</v>
      </c>
      <c r="S72" s="221" t="s">
        <v>553</v>
      </c>
      <c r="T72" s="221" t="s">
        <v>580</v>
      </c>
      <c r="U72" s="311" t="s">
        <v>580</v>
      </c>
      <c r="V72" s="594"/>
      <c r="W72" s="594"/>
      <c r="X72" s="594"/>
      <c r="Y72" s="213"/>
    </row>
    <row r="73" spans="2:25" ht="15.95" customHeight="1" x14ac:dyDescent="0.15">
      <c r="B73" s="336"/>
      <c r="C73" s="592" t="s">
        <v>500</v>
      </c>
      <c r="D73" s="593"/>
      <c r="E73" s="228">
        <v>6</v>
      </c>
      <c r="F73" s="268">
        <v>123.2</v>
      </c>
      <c r="G73" s="213" t="s">
        <v>576</v>
      </c>
      <c r="H73" s="213" t="s">
        <v>577</v>
      </c>
      <c r="I73" s="213"/>
      <c r="J73" s="311" t="s">
        <v>347</v>
      </c>
      <c r="K73" s="311"/>
      <c r="L73" s="311"/>
      <c r="M73" s="213" t="s">
        <v>590</v>
      </c>
      <c r="N73" s="213" t="s">
        <v>565</v>
      </c>
      <c r="O73" s="213" t="s">
        <v>551</v>
      </c>
      <c r="P73" s="213"/>
      <c r="Q73" s="213"/>
      <c r="R73" s="221" t="s">
        <v>553</v>
      </c>
      <c r="S73" s="221" t="s">
        <v>553</v>
      </c>
      <c r="T73" s="221" t="s">
        <v>580</v>
      </c>
      <c r="U73" s="311" t="s">
        <v>580</v>
      </c>
      <c r="V73" s="594"/>
      <c r="W73" s="594"/>
      <c r="X73" s="594"/>
      <c r="Y73" s="213"/>
    </row>
    <row r="74" spans="2:25" ht="15.95" customHeight="1" x14ac:dyDescent="0.15">
      <c r="B74" s="336"/>
      <c r="C74" s="592" t="s">
        <v>500</v>
      </c>
      <c r="D74" s="593"/>
      <c r="E74" s="228">
        <v>7</v>
      </c>
      <c r="F74" s="268">
        <v>115.1</v>
      </c>
      <c r="G74" s="213" t="s">
        <v>576</v>
      </c>
      <c r="H74" s="213" t="s">
        <v>577</v>
      </c>
      <c r="I74" s="213"/>
      <c r="J74" s="311" t="s">
        <v>347</v>
      </c>
      <c r="K74" s="311"/>
      <c r="L74" s="311"/>
      <c r="M74" s="213" t="s">
        <v>600</v>
      </c>
      <c r="N74" s="213" t="s">
        <v>585</v>
      </c>
      <c r="O74" s="213" t="s">
        <v>551</v>
      </c>
      <c r="P74" s="213"/>
      <c r="Q74" s="213"/>
      <c r="R74" s="221" t="s">
        <v>553</v>
      </c>
      <c r="S74" s="221" t="s">
        <v>553</v>
      </c>
      <c r="T74" s="221" t="s">
        <v>580</v>
      </c>
      <c r="U74" s="311" t="s">
        <v>580</v>
      </c>
      <c r="V74" s="594"/>
      <c r="W74" s="594"/>
      <c r="X74" s="594"/>
      <c r="Y74" s="213"/>
    </row>
    <row r="75" spans="2:25" ht="15.95" customHeight="1" x14ac:dyDescent="0.15">
      <c r="B75" s="336"/>
      <c r="C75" s="592" t="s">
        <v>500</v>
      </c>
      <c r="D75" s="593"/>
      <c r="E75" s="228">
        <v>8</v>
      </c>
      <c r="F75" s="268">
        <v>123.2</v>
      </c>
      <c r="G75" s="213" t="s">
        <v>576</v>
      </c>
      <c r="H75" s="213" t="s">
        <v>577</v>
      </c>
      <c r="I75" s="213"/>
      <c r="J75" s="311" t="s">
        <v>347</v>
      </c>
      <c r="K75" s="311"/>
      <c r="L75" s="311"/>
      <c r="M75" s="213" t="s">
        <v>568</v>
      </c>
      <c r="N75" s="213" t="s">
        <v>568</v>
      </c>
      <c r="O75" s="213" t="s">
        <v>551</v>
      </c>
      <c r="P75" s="213"/>
      <c r="Q75" s="213"/>
      <c r="R75" s="221" t="s">
        <v>553</v>
      </c>
      <c r="S75" s="221" t="s">
        <v>553</v>
      </c>
      <c r="T75" s="221" t="s">
        <v>580</v>
      </c>
      <c r="U75" s="311" t="s">
        <v>580</v>
      </c>
      <c r="V75" s="594"/>
      <c r="W75" s="594"/>
      <c r="X75" s="594"/>
      <c r="Y75" s="213"/>
    </row>
    <row r="76" spans="2:25" ht="15.95" customHeight="1" x14ac:dyDescent="0.15">
      <c r="B76" s="388"/>
      <c r="C76" s="592" t="s">
        <v>500</v>
      </c>
      <c r="D76" s="593"/>
      <c r="E76" s="228">
        <v>9</v>
      </c>
      <c r="F76" s="268">
        <v>115.1</v>
      </c>
      <c r="G76" s="213" t="s">
        <v>576</v>
      </c>
      <c r="H76" s="213" t="s">
        <v>577</v>
      </c>
      <c r="I76" s="213"/>
      <c r="J76" s="311" t="s">
        <v>347</v>
      </c>
      <c r="K76" s="311"/>
      <c r="L76" s="311"/>
      <c r="M76" s="213" t="s">
        <v>565</v>
      </c>
      <c r="N76" s="213" t="s">
        <v>565</v>
      </c>
      <c r="O76" s="213" t="s">
        <v>551</v>
      </c>
      <c r="P76" s="213"/>
      <c r="Q76" s="213"/>
      <c r="R76" s="221" t="s">
        <v>553</v>
      </c>
      <c r="S76" s="221" t="s">
        <v>553</v>
      </c>
      <c r="T76" s="221" t="s">
        <v>580</v>
      </c>
      <c r="U76" s="311" t="s">
        <v>580</v>
      </c>
      <c r="V76" s="594"/>
      <c r="W76" s="594"/>
      <c r="X76" s="594"/>
      <c r="Y76" s="213"/>
    </row>
    <row r="77" spans="2:25" ht="15.75" customHeight="1" x14ac:dyDescent="0.15">
      <c r="B77" s="336" t="s">
        <v>398</v>
      </c>
      <c r="C77" s="305" t="s">
        <v>500</v>
      </c>
      <c r="D77" s="307"/>
      <c r="E77" s="228">
        <v>10</v>
      </c>
      <c r="F77" s="268">
        <v>123.2</v>
      </c>
      <c r="G77" s="213" t="s">
        <v>576</v>
      </c>
      <c r="H77" s="213" t="s">
        <v>577</v>
      </c>
      <c r="I77" s="213"/>
      <c r="J77" s="311" t="s">
        <v>347</v>
      </c>
      <c r="K77" s="311"/>
      <c r="L77" s="311"/>
      <c r="M77" s="213" t="s">
        <v>604</v>
      </c>
      <c r="N77" s="213" t="s">
        <v>589</v>
      </c>
      <c r="O77" s="213" t="s">
        <v>551</v>
      </c>
      <c r="P77" s="213"/>
      <c r="Q77" s="213"/>
      <c r="R77" s="221" t="s">
        <v>553</v>
      </c>
      <c r="S77" s="221" t="s">
        <v>553</v>
      </c>
      <c r="T77" s="221" t="s">
        <v>580</v>
      </c>
      <c r="U77" s="311" t="s">
        <v>580</v>
      </c>
      <c r="V77" s="594"/>
      <c r="W77" s="594"/>
      <c r="X77" s="594"/>
      <c r="Y77" s="213"/>
    </row>
    <row r="78" spans="2:25" ht="15.95" customHeight="1" x14ac:dyDescent="0.15">
      <c r="B78" s="336"/>
      <c r="C78" s="305" t="s">
        <v>500</v>
      </c>
      <c r="D78" s="307"/>
      <c r="E78" s="228">
        <v>11</v>
      </c>
      <c r="F78" s="268">
        <v>119.8</v>
      </c>
      <c r="G78" s="213" t="s">
        <v>558</v>
      </c>
      <c r="H78" s="213" t="s">
        <v>569</v>
      </c>
      <c r="I78" s="213" t="s">
        <v>542</v>
      </c>
      <c r="J78" s="311" t="s">
        <v>313</v>
      </c>
      <c r="K78" s="311"/>
      <c r="L78" s="311"/>
      <c r="M78" s="213" t="s">
        <v>568</v>
      </c>
      <c r="N78" s="213" t="s">
        <v>560</v>
      </c>
      <c r="O78" s="213" t="s">
        <v>560</v>
      </c>
      <c r="P78" s="213"/>
      <c r="Q78" s="213" t="s">
        <v>552</v>
      </c>
      <c r="R78" s="221" t="s">
        <v>553</v>
      </c>
      <c r="S78" s="221" t="s">
        <v>554</v>
      </c>
      <c r="T78" s="221" t="s">
        <v>560</v>
      </c>
      <c r="U78" s="311" t="s">
        <v>560</v>
      </c>
      <c r="V78" s="596"/>
      <c r="W78" s="596"/>
      <c r="X78" s="596"/>
      <c r="Y78" s="300" t="s">
        <v>557</v>
      </c>
    </row>
    <row r="79" spans="2:25" ht="15.95" customHeight="1" x14ac:dyDescent="0.15">
      <c r="B79" s="336"/>
      <c r="C79" s="305" t="s">
        <v>500</v>
      </c>
      <c r="D79" s="307"/>
      <c r="E79" s="228">
        <v>12</v>
      </c>
      <c r="F79" s="268">
        <v>124</v>
      </c>
      <c r="G79" s="213" t="s">
        <v>558</v>
      </c>
      <c r="H79" s="213" t="s">
        <v>605</v>
      </c>
      <c r="I79" s="213" t="s">
        <v>542</v>
      </c>
      <c r="J79" s="311" t="s">
        <v>313</v>
      </c>
      <c r="K79" s="311"/>
      <c r="L79" s="311"/>
      <c r="M79" s="213" t="s">
        <v>589</v>
      </c>
      <c r="N79" s="213" t="s">
        <v>560</v>
      </c>
      <c r="O79" s="213" t="s">
        <v>560</v>
      </c>
      <c r="P79" s="213"/>
      <c r="Q79" s="213" t="s">
        <v>552</v>
      </c>
      <c r="R79" s="221" t="s">
        <v>553</v>
      </c>
      <c r="S79" s="221" t="s">
        <v>554</v>
      </c>
      <c r="T79" s="221" t="s">
        <v>560</v>
      </c>
      <c r="U79" s="311" t="s">
        <v>560</v>
      </c>
      <c r="V79" s="594"/>
      <c r="W79" s="594"/>
      <c r="X79" s="594"/>
      <c r="Y79" s="213" t="s">
        <v>557</v>
      </c>
    </row>
    <row r="80" spans="2:25" ht="15.95" customHeight="1" x14ac:dyDescent="0.15">
      <c r="B80" s="336"/>
      <c r="C80" s="305" t="s">
        <v>500</v>
      </c>
      <c r="D80" s="307"/>
      <c r="E80" s="228">
        <v>13</v>
      </c>
      <c r="F80" s="268">
        <v>124</v>
      </c>
      <c r="G80" s="213" t="s">
        <v>558</v>
      </c>
      <c r="H80" s="213" t="s">
        <v>575</v>
      </c>
      <c r="I80" s="213" t="s">
        <v>542</v>
      </c>
      <c r="J80" s="311" t="s">
        <v>313</v>
      </c>
      <c r="K80" s="311"/>
      <c r="L80" s="311"/>
      <c r="M80" s="213" t="s">
        <v>585</v>
      </c>
      <c r="N80" s="213" t="s">
        <v>560</v>
      </c>
      <c r="O80" s="213" t="s">
        <v>560</v>
      </c>
      <c r="P80" s="213"/>
      <c r="Q80" s="213" t="s">
        <v>551</v>
      </c>
      <c r="R80" s="221" t="s">
        <v>553</v>
      </c>
      <c r="S80" s="221" t="s">
        <v>566</v>
      </c>
      <c r="T80" s="221" t="s">
        <v>560</v>
      </c>
      <c r="U80" s="311" t="s">
        <v>560</v>
      </c>
      <c r="V80" s="594"/>
      <c r="W80" s="594"/>
      <c r="X80" s="594"/>
      <c r="Y80" s="213" t="s">
        <v>567</v>
      </c>
    </row>
    <row r="81" spans="2:25" ht="15.95" customHeight="1" x14ac:dyDescent="0.15">
      <c r="B81" s="336"/>
      <c r="C81" s="305" t="s">
        <v>501</v>
      </c>
      <c r="D81" s="307"/>
      <c r="E81" s="228">
        <v>1</v>
      </c>
      <c r="F81" s="269">
        <v>133.5</v>
      </c>
      <c r="G81" s="213" t="s">
        <v>558</v>
      </c>
      <c r="H81" s="213" t="s">
        <v>559</v>
      </c>
      <c r="I81" s="213" t="s">
        <v>542</v>
      </c>
      <c r="J81" s="311" t="s">
        <v>347</v>
      </c>
      <c r="K81" s="311"/>
      <c r="L81" s="311"/>
      <c r="M81" s="213" t="s">
        <v>560</v>
      </c>
      <c r="N81" s="213" t="s">
        <v>560</v>
      </c>
      <c r="O81" s="213" t="s">
        <v>561</v>
      </c>
      <c r="P81" s="213"/>
      <c r="Q81" s="213" t="s">
        <v>561</v>
      </c>
      <c r="R81" s="221" t="s">
        <v>553</v>
      </c>
      <c r="S81" s="221" t="s">
        <v>553</v>
      </c>
      <c r="T81" s="221" t="s">
        <v>562</v>
      </c>
      <c r="U81" s="311" t="s">
        <v>563</v>
      </c>
      <c r="V81" s="594"/>
      <c r="W81" s="594"/>
      <c r="X81" s="594"/>
      <c r="Y81" s="213"/>
    </row>
    <row r="82" spans="2:25" ht="15.95" customHeight="1" x14ac:dyDescent="0.15">
      <c r="B82" s="336"/>
      <c r="C82" s="305" t="s">
        <v>501</v>
      </c>
      <c r="D82" s="307"/>
      <c r="E82" s="228">
        <v>2</v>
      </c>
      <c r="F82" s="268">
        <v>131.5</v>
      </c>
      <c r="G82" s="213" t="s">
        <v>576</v>
      </c>
      <c r="H82" s="213" t="s">
        <v>577</v>
      </c>
      <c r="I82" s="213"/>
      <c r="J82" s="311" t="s">
        <v>347</v>
      </c>
      <c r="K82" s="311"/>
      <c r="L82" s="311"/>
      <c r="M82" s="213" t="s">
        <v>581</v>
      </c>
      <c r="N82" s="213" t="s">
        <v>585</v>
      </c>
      <c r="O82" s="270" t="s">
        <v>551</v>
      </c>
      <c r="P82" s="270"/>
      <c r="Q82" s="270"/>
      <c r="R82" s="221" t="s">
        <v>553</v>
      </c>
      <c r="S82" s="221" t="s">
        <v>553</v>
      </c>
      <c r="T82" s="221" t="s">
        <v>580</v>
      </c>
      <c r="U82" s="311" t="s">
        <v>580</v>
      </c>
      <c r="V82" s="594"/>
      <c r="W82" s="594"/>
      <c r="X82" s="594"/>
      <c r="Y82" s="213"/>
    </row>
    <row r="83" spans="2:25" ht="15.95" customHeight="1" x14ac:dyDescent="0.15">
      <c r="B83" s="336"/>
      <c r="C83" s="305" t="s">
        <v>501</v>
      </c>
      <c r="D83" s="307"/>
      <c r="E83" s="228">
        <v>3</v>
      </c>
      <c r="F83" s="268">
        <v>128</v>
      </c>
      <c r="G83" s="213" t="s">
        <v>558</v>
      </c>
      <c r="H83" s="213" t="s">
        <v>572</v>
      </c>
      <c r="I83" s="213" t="s">
        <v>548</v>
      </c>
      <c r="J83" s="311" t="s">
        <v>305</v>
      </c>
      <c r="K83" s="311"/>
      <c r="L83" s="311"/>
      <c r="M83" s="213" t="s">
        <v>606</v>
      </c>
      <c r="N83" s="213" t="s">
        <v>560</v>
      </c>
      <c r="O83" s="270" t="s">
        <v>560</v>
      </c>
      <c r="P83" s="270"/>
      <c r="Q83" s="270" t="s">
        <v>551</v>
      </c>
      <c r="R83" s="221" t="s">
        <v>553</v>
      </c>
      <c r="S83" s="221" t="s">
        <v>566</v>
      </c>
      <c r="T83" s="221" t="s">
        <v>560</v>
      </c>
      <c r="U83" s="311" t="s">
        <v>560</v>
      </c>
      <c r="V83" s="594"/>
      <c r="W83" s="594"/>
      <c r="X83" s="594"/>
      <c r="Y83" s="213" t="s">
        <v>567</v>
      </c>
    </row>
    <row r="84" spans="2:25" ht="15.95" customHeight="1" x14ac:dyDescent="0.15">
      <c r="B84" s="336"/>
      <c r="C84" s="305" t="s">
        <v>502</v>
      </c>
      <c r="D84" s="307"/>
      <c r="E84" s="228">
        <v>1</v>
      </c>
      <c r="F84" s="268">
        <v>143</v>
      </c>
      <c r="G84" s="213" t="s">
        <v>558</v>
      </c>
      <c r="H84" s="213" t="s">
        <v>559</v>
      </c>
      <c r="I84" s="213" t="s">
        <v>542</v>
      </c>
      <c r="J84" s="311" t="s">
        <v>347</v>
      </c>
      <c r="K84" s="311"/>
      <c r="L84" s="311"/>
      <c r="M84" s="213" t="s">
        <v>560</v>
      </c>
      <c r="N84" s="213" t="s">
        <v>560</v>
      </c>
      <c r="O84" s="270" t="s">
        <v>561</v>
      </c>
      <c r="P84" s="270"/>
      <c r="Q84" s="270" t="s">
        <v>561</v>
      </c>
      <c r="R84" s="221" t="s">
        <v>553</v>
      </c>
      <c r="S84" s="221" t="s">
        <v>553</v>
      </c>
      <c r="T84" s="221" t="s">
        <v>562</v>
      </c>
      <c r="U84" s="311" t="s">
        <v>563</v>
      </c>
      <c r="V84" s="594"/>
      <c r="W84" s="594"/>
      <c r="X84" s="594"/>
      <c r="Y84" s="213"/>
    </row>
    <row r="85" spans="2:25" ht="15.95" customHeight="1" x14ac:dyDescent="0.15">
      <c r="B85" s="336"/>
      <c r="C85" s="592" t="s">
        <v>502</v>
      </c>
      <c r="D85" s="593"/>
      <c r="E85" s="228">
        <v>2</v>
      </c>
      <c r="F85" s="268">
        <v>136.5</v>
      </c>
      <c r="G85" s="213" t="s">
        <v>576</v>
      </c>
      <c r="H85" s="213" t="s">
        <v>577</v>
      </c>
      <c r="I85" s="213"/>
      <c r="J85" s="384" t="s">
        <v>347</v>
      </c>
      <c r="K85" s="595"/>
      <c r="L85" s="362"/>
      <c r="M85" s="213" t="s">
        <v>607</v>
      </c>
      <c r="N85" s="213" t="s">
        <v>585</v>
      </c>
      <c r="O85" s="270" t="s">
        <v>551</v>
      </c>
      <c r="P85" s="270"/>
      <c r="Q85" s="270"/>
      <c r="R85" s="221" t="s">
        <v>553</v>
      </c>
      <c r="S85" s="221" t="s">
        <v>553</v>
      </c>
      <c r="T85" s="221" t="s">
        <v>580</v>
      </c>
      <c r="U85" s="384" t="s">
        <v>580</v>
      </c>
      <c r="V85" s="595"/>
      <c r="W85" s="595"/>
      <c r="X85" s="362"/>
      <c r="Y85" s="213"/>
    </row>
    <row r="86" spans="2:25" ht="15.95" customHeight="1" x14ac:dyDescent="0.15">
      <c r="B86" s="336"/>
      <c r="C86" s="592" t="s">
        <v>502</v>
      </c>
      <c r="D86" s="593"/>
      <c r="E86" s="228">
        <v>3</v>
      </c>
      <c r="F86" s="268">
        <v>136.5</v>
      </c>
      <c r="G86" s="213" t="s">
        <v>576</v>
      </c>
      <c r="H86" s="213" t="s">
        <v>577</v>
      </c>
      <c r="I86" s="213"/>
      <c r="J86" s="384" t="s">
        <v>347</v>
      </c>
      <c r="K86" s="595"/>
      <c r="L86" s="362"/>
      <c r="M86" s="213" t="s">
        <v>592</v>
      </c>
      <c r="N86" s="213" t="s">
        <v>592</v>
      </c>
      <c r="O86" s="270" t="s">
        <v>551</v>
      </c>
      <c r="P86" s="270"/>
      <c r="Q86" s="270"/>
      <c r="R86" s="221" t="s">
        <v>553</v>
      </c>
      <c r="S86" s="221" t="s">
        <v>553</v>
      </c>
      <c r="T86" s="221" t="s">
        <v>580</v>
      </c>
      <c r="U86" s="384" t="s">
        <v>580</v>
      </c>
      <c r="V86" s="595"/>
      <c r="W86" s="595"/>
      <c r="X86" s="362"/>
      <c r="Y86" s="213"/>
    </row>
    <row r="87" spans="2:25" ht="15.95" customHeight="1" x14ac:dyDescent="0.15">
      <c r="B87" s="336"/>
      <c r="C87" s="592" t="s">
        <v>502</v>
      </c>
      <c r="D87" s="593"/>
      <c r="E87" s="228">
        <v>4</v>
      </c>
      <c r="F87" s="268">
        <v>136.5</v>
      </c>
      <c r="G87" s="213" t="s">
        <v>576</v>
      </c>
      <c r="H87" s="213" t="s">
        <v>577</v>
      </c>
      <c r="I87" s="213"/>
      <c r="J87" s="384" t="s">
        <v>347</v>
      </c>
      <c r="K87" s="595"/>
      <c r="L87" s="362"/>
      <c r="M87" s="213" t="s">
        <v>578</v>
      </c>
      <c r="N87" s="213" t="s">
        <v>565</v>
      </c>
      <c r="O87" s="270" t="s">
        <v>551</v>
      </c>
      <c r="P87" s="270"/>
      <c r="Q87" s="270"/>
      <c r="R87" s="221" t="s">
        <v>553</v>
      </c>
      <c r="S87" s="221" t="s">
        <v>553</v>
      </c>
      <c r="T87" s="221" t="s">
        <v>580</v>
      </c>
      <c r="U87" s="384" t="s">
        <v>580</v>
      </c>
      <c r="V87" s="595"/>
      <c r="W87" s="595"/>
      <c r="X87" s="362"/>
      <c r="Y87" s="213"/>
    </row>
    <row r="88" spans="2:25" ht="15.95" customHeight="1" x14ac:dyDescent="0.15">
      <c r="B88" s="336"/>
      <c r="C88" s="592" t="s">
        <v>502</v>
      </c>
      <c r="D88" s="593"/>
      <c r="E88" s="228">
        <v>5</v>
      </c>
      <c r="F88" s="268">
        <v>136.5</v>
      </c>
      <c r="G88" s="213" t="s">
        <v>576</v>
      </c>
      <c r="H88" s="213" t="s">
        <v>577</v>
      </c>
      <c r="I88" s="213"/>
      <c r="J88" s="384" t="s">
        <v>347</v>
      </c>
      <c r="K88" s="595"/>
      <c r="L88" s="362"/>
      <c r="M88" s="213" t="s">
        <v>603</v>
      </c>
      <c r="N88" s="213" t="s">
        <v>591</v>
      </c>
      <c r="O88" s="270" t="s">
        <v>551</v>
      </c>
      <c r="P88" s="270"/>
      <c r="Q88" s="270"/>
      <c r="R88" s="221" t="s">
        <v>553</v>
      </c>
      <c r="S88" s="221" t="s">
        <v>553</v>
      </c>
      <c r="T88" s="221" t="s">
        <v>580</v>
      </c>
      <c r="U88" s="311" t="s">
        <v>580</v>
      </c>
      <c r="V88" s="594"/>
      <c r="W88" s="594"/>
      <c r="X88" s="594"/>
      <c r="Y88" s="213"/>
    </row>
    <row r="89" spans="2:25" ht="15.95" customHeight="1" x14ac:dyDescent="0.15">
      <c r="B89" s="336"/>
      <c r="C89" s="592" t="s">
        <v>502</v>
      </c>
      <c r="D89" s="593"/>
      <c r="E89" s="228">
        <v>6</v>
      </c>
      <c r="F89" s="268">
        <v>143</v>
      </c>
      <c r="G89" s="213" t="s">
        <v>558</v>
      </c>
      <c r="H89" s="213" t="s">
        <v>575</v>
      </c>
      <c r="I89" s="213" t="s">
        <v>542</v>
      </c>
      <c r="J89" s="311" t="s">
        <v>313</v>
      </c>
      <c r="K89" s="311"/>
      <c r="L89" s="311"/>
      <c r="M89" s="213" t="s">
        <v>568</v>
      </c>
      <c r="N89" s="213" t="s">
        <v>560</v>
      </c>
      <c r="O89" s="270" t="s">
        <v>560</v>
      </c>
      <c r="P89" s="270"/>
      <c r="Q89" s="270" t="s">
        <v>551</v>
      </c>
      <c r="R89" s="221" t="s">
        <v>553</v>
      </c>
      <c r="S89" s="221" t="s">
        <v>566</v>
      </c>
      <c r="T89" s="221" t="s">
        <v>560</v>
      </c>
      <c r="U89" s="311" t="s">
        <v>560</v>
      </c>
      <c r="V89" s="594"/>
      <c r="W89" s="594"/>
      <c r="X89" s="594"/>
      <c r="Y89" s="213" t="s">
        <v>567</v>
      </c>
    </row>
    <row r="90" spans="2:25" ht="15.95" customHeight="1" x14ac:dyDescent="0.15">
      <c r="B90" s="336"/>
      <c r="C90" s="592" t="s">
        <v>503</v>
      </c>
      <c r="D90" s="593"/>
      <c r="E90" s="228">
        <v>1</v>
      </c>
      <c r="F90" s="268">
        <v>152.5</v>
      </c>
      <c r="G90" s="213" t="s">
        <v>558</v>
      </c>
      <c r="H90" s="213" t="s">
        <v>559</v>
      </c>
      <c r="I90" s="213" t="s">
        <v>542</v>
      </c>
      <c r="J90" s="311" t="s">
        <v>347</v>
      </c>
      <c r="K90" s="311"/>
      <c r="L90" s="311"/>
      <c r="M90" s="213" t="s">
        <v>560</v>
      </c>
      <c r="N90" s="213" t="s">
        <v>560</v>
      </c>
      <c r="O90" s="213" t="s">
        <v>561</v>
      </c>
      <c r="P90" s="213"/>
      <c r="Q90" s="213" t="s">
        <v>561</v>
      </c>
      <c r="R90" s="221" t="s">
        <v>553</v>
      </c>
      <c r="S90" s="221" t="s">
        <v>553</v>
      </c>
      <c r="T90" s="221" t="s">
        <v>562</v>
      </c>
      <c r="U90" s="311" t="s">
        <v>563</v>
      </c>
      <c r="V90" s="594"/>
      <c r="W90" s="594"/>
      <c r="X90" s="594"/>
      <c r="Y90" s="213"/>
    </row>
    <row r="91" spans="2:25" ht="15.95" customHeight="1" x14ac:dyDescent="0.15">
      <c r="B91" s="336"/>
      <c r="C91" s="592" t="s">
        <v>503</v>
      </c>
      <c r="D91" s="593"/>
      <c r="E91" s="228">
        <v>2</v>
      </c>
      <c r="F91" s="268">
        <v>151.19999999999999</v>
      </c>
      <c r="G91" s="213" t="s">
        <v>558</v>
      </c>
      <c r="H91" s="213" t="s">
        <v>602</v>
      </c>
      <c r="I91" s="213" t="s">
        <v>542</v>
      </c>
      <c r="J91" s="311" t="s">
        <v>347</v>
      </c>
      <c r="K91" s="311"/>
      <c r="L91" s="311"/>
      <c r="M91" s="213" t="s">
        <v>560</v>
      </c>
      <c r="N91" s="213" t="s">
        <v>560</v>
      </c>
      <c r="O91" s="213" t="s">
        <v>561</v>
      </c>
      <c r="P91" s="213"/>
      <c r="Q91" s="213" t="s">
        <v>561</v>
      </c>
      <c r="R91" s="221" t="s">
        <v>553</v>
      </c>
      <c r="S91" s="221" t="s">
        <v>553</v>
      </c>
      <c r="T91" s="221" t="s">
        <v>562</v>
      </c>
      <c r="U91" s="311" t="s">
        <v>563</v>
      </c>
      <c r="V91" s="594"/>
      <c r="W91" s="594"/>
      <c r="X91" s="594"/>
      <c r="Y91" s="213"/>
    </row>
    <row r="92" spans="2:25" ht="15.95" customHeight="1" x14ac:dyDescent="0.15">
      <c r="B92" s="336"/>
      <c r="C92" s="592" t="s">
        <v>503</v>
      </c>
      <c r="D92" s="593"/>
      <c r="E92" s="228">
        <v>3</v>
      </c>
      <c r="F92" s="268">
        <v>143</v>
      </c>
      <c r="G92" s="213" t="s">
        <v>558</v>
      </c>
      <c r="H92" s="213" t="s">
        <v>575</v>
      </c>
      <c r="I92" s="213" t="s">
        <v>542</v>
      </c>
      <c r="J92" s="311" t="s">
        <v>313</v>
      </c>
      <c r="K92" s="311"/>
      <c r="L92" s="311"/>
      <c r="M92" s="213" t="s">
        <v>568</v>
      </c>
      <c r="N92" s="213" t="s">
        <v>568</v>
      </c>
      <c r="O92" s="213" t="s">
        <v>551</v>
      </c>
      <c r="P92" s="213"/>
      <c r="Q92" s="213" t="s">
        <v>551</v>
      </c>
      <c r="R92" s="221" t="s">
        <v>553</v>
      </c>
      <c r="S92" s="221" t="s">
        <v>566</v>
      </c>
      <c r="T92" s="221" t="s">
        <v>555</v>
      </c>
      <c r="U92" s="311" t="s">
        <v>556</v>
      </c>
      <c r="V92" s="594"/>
      <c r="W92" s="594"/>
      <c r="X92" s="594"/>
      <c r="Y92" s="213" t="s">
        <v>567</v>
      </c>
    </row>
    <row r="93" spans="2:25" ht="15.95" customHeight="1" x14ac:dyDescent="0.15">
      <c r="B93" s="336"/>
      <c r="C93" s="592" t="s">
        <v>503</v>
      </c>
      <c r="D93" s="593"/>
      <c r="E93" s="228">
        <v>4</v>
      </c>
      <c r="F93" s="268">
        <v>143</v>
      </c>
      <c r="G93" s="213" t="s">
        <v>576</v>
      </c>
      <c r="H93" s="213" t="s">
        <v>577</v>
      </c>
      <c r="I93" s="213"/>
      <c r="J93" s="311" t="s">
        <v>347</v>
      </c>
      <c r="K93" s="311"/>
      <c r="L93" s="311"/>
      <c r="M93" s="213" t="s">
        <v>579</v>
      </c>
      <c r="N93" s="213" t="s">
        <v>585</v>
      </c>
      <c r="O93" s="213" t="s">
        <v>551</v>
      </c>
      <c r="P93" s="213"/>
      <c r="Q93" s="213"/>
      <c r="R93" s="221" t="s">
        <v>553</v>
      </c>
      <c r="S93" s="221" t="s">
        <v>553</v>
      </c>
      <c r="T93" s="221" t="s">
        <v>580</v>
      </c>
      <c r="U93" s="311" t="s">
        <v>580</v>
      </c>
      <c r="V93" s="594"/>
      <c r="W93" s="594"/>
      <c r="X93" s="594"/>
      <c r="Y93" s="213"/>
    </row>
    <row r="94" spans="2:25" ht="15.95" customHeight="1" x14ac:dyDescent="0.15">
      <c r="B94" s="336"/>
      <c r="C94" s="592" t="s">
        <v>503</v>
      </c>
      <c r="D94" s="593"/>
      <c r="E94" s="228">
        <v>5</v>
      </c>
      <c r="F94" s="268">
        <v>151.6</v>
      </c>
      <c r="G94" s="213" t="s">
        <v>576</v>
      </c>
      <c r="H94" s="213" t="s">
        <v>577</v>
      </c>
      <c r="I94" s="213"/>
      <c r="J94" s="311" t="s">
        <v>347</v>
      </c>
      <c r="K94" s="311"/>
      <c r="L94" s="311"/>
      <c r="M94" s="213" t="s">
        <v>565</v>
      </c>
      <c r="N94" s="213" t="s">
        <v>568</v>
      </c>
      <c r="O94" s="213" t="s">
        <v>551</v>
      </c>
      <c r="P94" s="213"/>
      <c r="Q94" s="213"/>
      <c r="R94" s="221" t="s">
        <v>553</v>
      </c>
      <c r="S94" s="221" t="s">
        <v>553</v>
      </c>
      <c r="T94" s="221" t="s">
        <v>580</v>
      </c>
      <c r="U94" s="311" t="s">
        <v>580</v>
      </c>
      <c r="V94" s="594"/>
      <c r="W94" s="594"/>
      <c r="X94" s="594"/>
      <c r="Y94" s="213"/>
    </row>
    <row r="95" spans="2:25" ht="15.95" customHeight="1" x14ac:dyDescent="0.15">
      <c r="B95" s="336"/>
      <c r="C95" s="592" t="s">
        <v>503</v>
      </c>
      <c r="D95" s="593"/>
      <c r="E95" s="228">
        <v>6</v>
      </c>
      <c r="F95" s="268">
        <v>143</v>
      </c>
      <c r="G95" s="213" t="s">
        <v>576</v>
      </c>
      <c r="H95" s="213" t="s">
        <v>577</v>
      </c>
      <c r="I95" s="213"/>
      <c r="J95" s="311" t="s">
        <v>347</v>
      </c>
      <c r="K95" s="311"/>
      <c r="L95" s="311"/>
      <c r="M95" s="213" t="s">
        <v>578</v>
      </c>
      <c r="N95" s="213" t="s">
        <v>592</v>
      </c>
      <c r="O95" s="213" t="s">
        <v>551</v>
      </c>
      <c r="P95" s="213"/>
      <c r="Q95" s="213"/>
      <c r="R95" s="221" t="s">
        <v>553</v>
      </c>
      <c r="S95" s="221" t="s">
        <v>553</v>
      </c>
      <c r="T95" s="221" t="s">
        <v>580</v>
      </c>
      <c r="U95" s="311" t="s">
        <v>580</v>
      </c>
      <c r="V95" s="594"/>
      <c r="W95" s="594"/>
      <c r="X95" s="594"/>
      <c r="Y95" s="213"/>
    </row>
    <row r="96" spans="2:25" ht="15.95" customHeight="1" x14ac:dyDescent="0.15">
      <c r="B96" s="336"/>
      <c r="C96" s="592" t="s">
        <v>503</v>
      </c>
      <c r="D96" s="593"/>
      <c r="E96" s="228">
        <v>7</v>
      </c>
      <c r="F96" s="268">
        <v>151.6</v>
      </c>
      <c r="G96" s="213" t="s">
        <v>576</v>
      </c>
      <c r="H96" s="213" t="s">
        <v>577</v>
      </c>
      <c r="I96" s="213"/>
      <c r="J96" s="311" t="s">
        <v>347</v>
      </c>
      <c r="K96" s="311"/>
      <c r="L96" s="311"/>
      <c r="M96" s="213" t="s">
        <v>565</v>
      </c>
      <c r="N96" s="213" t="s">
        <v>568</v>
      </c>
      <c r="O96" s="213" t="s">
        <v>551</v>
      </c>
      <c r="P96" s="213"/>
      <c r="Q96" s="213"/>
      <c r="R96" s="221" t="s">
        <v>553</v>
      </c>
      <c r="S96" s="221" t="s">
        <v>553</v>
      </c>
      <c r="T96" s="221" t="s">
        <v>580</v>
      </c>
      <c r="U96" s="311" t="s">
        <v>580</v>
      </c>
      <c r="V96" s="594"/>
      <c r="W96" s="594"/>
      <c r="X96" s="594"/>
      <c r="Y96" s="213"/>
    </row>
    <row r="97" spans="2:25" ht="15.95" customHeight="1" x14ac:dyDescent="0.15">
      <c r="B97" s="336"/>
      <c r="C97" s="592" t="s">
        <v>503</v>
      </c>
      <c r="D97" s="593"/>
      <c r="E97" s="228">
        <v>8</v>
      </c>
      <c r="F97" s="268">
        <v>143</v>
      </c>
      <c r="G97" s="213" t="s">
        <v>576</v>
      </c>
      <c r="H97" s="213" t="s">
        <v>577</v>
      </c>
      <c r="I97" s="213"/>
      <c r="J97" s="311" t="s">
        <v>347</v>
      </c>
      <c r="K97" s="311"/>
      <c r="L97" s="311"/>
      <c r="M97" s="213" t="s">
        <v>578</v>
      </c>
      <c r="N97" s="213" t="s">
        <v>591</v>
      </c>
      <c r="O97" s="213" t="s">
        <v>551</v>
      </c>
      <c r="P97" s="213"/>
      <c r="Q97" s="213"/>
      <c r="R97" s="221" t="s">
        <v>553</v>
      </c>
      <c r="S97" s="221" t="s">
        <v>553</v>
      </c>
      <c r="T97" s="221" t="s">
        <v>580</v>
      </c>
      <c r="U97" s="311" t="s">
        <v>580</v>
      </c>
      <c r="V97" s="594"/>
      <c r="W97" s="594"/>
      <c r="X97" s="594"/>
      <c r="Y97" s="213"/>
    </row>
    <row r="98" spans="2:25" ht="15.95" customHeight="1" x14ac:dyDescent="0.15">
      <c r="B98" s="336"/>
      <c r="C98" s="592" t="s">
        <v>503</v>
      </c>
      <c r="D98" s="593"/>
      <c r="E98" s="228">
        <v>9</v>
      </c>
      <c r="F98" s="268">
        <v>151.6</v>
      </c>
      <c r="G98" s="213" t="s">
        <v>576</v>
      </c>
      <c r="H98" s="213" t="s">
        <v>577</v>
      </c>
      <c r="I98" s="213"/>
      <c r="J98" s="311" t="s">
        <v>347</v>
      </c>
      <c r="K98" s="311"/>
      <c r="L98" s="311"/>
      <c r="M98" s="213" t="s">
        <v>592</v>
      </c>
      <c r="N98" s="213" t="s">
        <v>592</v>
      </c>
      <c r="O98" s="213" t="s">
        <v>551</v>
      </c>
      <c r="P98" s="213"/>
      <c r="Q98" s="213"/>
      <c r="R98" s="221" t="s">
        <v>553</v>
      </c>
      <c r="S98" s="221" t="s">
        <v>553</v>
      </c>
      <c r="T98" s="221" t="s">
        <v>580</v>
      </c>
      <c r="U98" s="311" t="s">
        <v>580</v>
      </c>
      <c r="V98" s="594"/>
      <c r="W98" s="594"/>
      <c r="X98" s="594"/>
      <c r="Y98" s="213"/>
    </row>
    <row r="99" spans="2:25" ht="15.95" customHeight="1" x14ac:dyDescent="0.15">
      <c r="B99" s="336"/>
      <c r="C99" s="592" t="s">
        <v>503</v>
      </c>
      <c r="D99" s="593"/>
      <c r="E99" s="228">
        <v>10</v>
      </c>
      <c r="F99" s="268">
        <v>151.6</v>
      </c>
      <c r="G99" s="213" t="s">
        <v>576</v>
      </c>
      <c r="H99" s="213" t="s">
        <v>577</v>
      </c>
      <c r="I99" s="213"/>
      <c r="J99" s="311" t="s">
        <v>347</v>
      </c>
      <c r="K99" s="311"/>
      <c r="L99" s="311"/>
      <c r="M99" s="213" t="s">
        <v>590</v>
      </c>
      <c r="N99" s="213" t="s">
        <v>578</v>
      </c>
      <c r="O99" s="213" t="s">
        <v>551</v>
      </c>
      <c r="P99" s="213"/>
      <c r="Q99" s="213"/>
      <c r="R99" s="221" t="s">
        <v>553</v>
      </c>
      <c r="S99" s="221" t="s">
        <v>553</v>
      </c>
      <c r="T99" s="221" t="s">
        <v>580</v>
      </c>
      <c r="U99" s="311" t="s">
        <v>580</v>
      </c>
      <c r="V99" s="594"/>
      <c r="W99" s="594"/>
      <c r="X99" s="594"/>
      <c r="Y99" s="213"/>
    </row>
    <row r="100" spans="2:25" ht="15.95" customHeight="1" x14ac:dyDescent="0.15">
      <c r="B100" s="336"/>
      <c r="C100" s="592" t="s">
        <v>503</v>
      </c>
      <c r="D100" s="593"/>
      <c r="E100" s="228">
        <v>11</v>
      </c>
      <c r="F100" s="268">
        <v>150.1</v>
      </c>
      <c r="G100" s="213" t="s">
        <v>558</v>
      </c>
      <c r="H100" s="213" t="s">
        <v>602</v>
      </c>
      <c r="I100" s="213" t="s">
        <v>542</v>
      </c>
      <c r="J100" s="311" t="s">
        <v>305</v>
      </c>
      <c r="K100" s="311"/>
      <c r="L100" s="311"/>
      <c r="M100" s="213" t="s">
        <v>608</v>
      </c>
      <c r="N100" s="213" t="s">
        <v>560</v>
      </c>
      <c r="O100" s="213" t="s">
        <v>560</v>
      </c>
      <c r="P100" s="213"/>
      <c r="Q100" s="213" t="s">
        <v>551</v>
      </c>
      <c r="R100" s="221" t="s">
        <v>553</v>
      </c>
      <c r="S100" s="221" t="s">
        <v>566</v>
      </c>
      <c r="T100" s="221" t="s">
        <v>560</v>
      </c>
      <c r="U100" s="311" t="s">
        <v>560</v>
      </c>
      <c r="V100" s="594"/>
      <c r="W100" s="594"/>
      <c r="X100" s="594"/>
      <c r="Y100" s="213" t="s">
        <v>567</v>
      </c>
    </row>
    <row r="101" spans="2:25" ht="15.95" customHeight="1" x14ac:dyDescent="0.15">
      <c r="B101" s="336"/>
      <c r="C101" s="592" t="s">
        <v>504</v>
      </c>
      <c r="D101" s="593"/>
      <c r="E101" s="228">
        <v>1</v>
      </c>
      <c r="F101" s="268">
        <v>162</v>
      </c>
      <c r="G101" s="213" t="s">
        <v>558</v>
      </c>
      <c r="H101" s="213" t="s">
        <v>559</v>
      </c>
      <c r="I101" s="213" t="s">
        <v>542</v>
      </c>
      <c r="J101" s="311" t="s">
        <v>347</v>
      </c>
      <c r="K101" s="311"/>
      <c r="L101" s="311"/>
      <c r="M101" s="213" t="s">
        <v>560</v>
      </c>
      <c r="N101" s="213" t="s">
        <v>560</v>
      </c>
      <c r="O101" s="213" t="s">
        <v>561</v>
      </c>
      <c r="P101" s="213"/>
      <c r="Q101" s="213" t="s">
        <v>561</v>
      </c>
      <c r="R101" s="221" t="s">
        <v>553</v>
      </c>
      <c r="S101" s="221" t="s">
        <v>553</v>
      </c>
      <c r="T101" s="221" t="s">
        <v>562</v>
      </c>
      <c r="U101" s="311" t="s">
        <v>563</v>
      </c>
      <c r="V101" s="594"/>
      <c r="W101" s="594"/>
      <c r="X101" s="594"/>
      <c r="Y101" s="213"/>
    </row>
    <row r="102" spans="2:25" ht="15.95" customHeight="1" x14ac:dyDescent="0.15">
      <c r="B102" s="336"/>
      <c r="C102" s="592" t="s">
        <v>504</v>
      </c>
      <c r="D102" s="593"/>
      <c r="E102" s="228">
        <v>2</v>
      </c>
      <c r="F102" s="268">
        <v>160</v>
      </c>
      <c r="G102" s="213" t="s">
        <v>576</v>
      </c>
      <c r="H102" s="213" t="s">
        <v>577</v>
      </c>
      <c r="I102" s="213"/>
      <c r="J102" s="311" t="s">
        <v>347</v>
      </c>
      <c r="K102" s="311"/>
      <c r="L102" s="311"/>
      <c r="M102" s="213" t="s">
        <v>609</v>
      </c>
      <c r="N102" s="213" t="s">
        <v>585</v>
      </c>
      <c r="O102" s="213" t="s">
        <v>551</v>
      </c>
      <c r="P102" s="213"/>
      <c r="Q102" s="213"/>
      <c r="R102" s="221" t="s">
        <v>553</v>
      </c>
      <c r="S102" s="221" t="s">
        <v>553</v>
      </c>
      <c r="T102" s="221" t="s">
        <v>580</v>
      </c>
      <c r="U102" s="311" t="s">
        <v>580</v>
      </c>
      <c r="V102" s="594"/>
      <c r="W102" s="594"/>
      <c r="X102" s="594"/>
      <c r="Y102" s="213"/>
    </row>
    <row r="103" spans="2:25" ht="15.95" customHeight="1" x14ac:dyDescent="0.15">
      <c r="B103" s="336"/>
      <c r="C103" s="592" t="s">
        <v>504</v>
      </c>
      <c r="D103" s="593"/>
      <c r="E103" s="228">
        <v>3</v>
      </c>
      <c r="F103" s="268">
        <v>160</v>
      </c>
      <c r="G103" s="213" t="s">
        <v>576</v>
      </c>
      <c r="H103" s="213" t="s">
        <v>577</v>
      </c>
      <c r="I103" s="213"/>
      <c r="J103" s="311" t="s">
        <v>347</v>
      </c>
      <c r="K103" s="311"/>
      <c r="L103" s="311"/>
      <c r="M103" s="213" t="s">
        <v>595</v>
      </c>
      <c r="N103" s="213" t="s">
        <v>585</v>
      </c>
      <c r="O103" s="213" t="s">
        <v>551</v>
      </c>
      <c r="P103" s="213"/>
      <c r="Q103" s="213"/>
      <c r="R103" s="221" t="s">
        <v>553</v>
      </c>
      <c r="S103" s="221" t="s">
        <v>553</v>
      </c>
      <c r="T103" s="221" t="s">
        <v>580</v>
      </c>
      <c r="U103" s="311" t="s">
        <v>580</v>
      </c>
      <c r="V103" s="594"/>
      <c r="W103" s="594"/>
      <c r="X103" s="594"/>
      <c r="Y103" s="213"/>
    </row>
    <row r="104" spans="2:25" ht="15.95" customHeight="1" x14ac:dyDescent="0.15">
      <c r="B104" s="336"/>
      <c r="C104" s="592" t="s">
        <v>505</v>
      </c>
      <c r="D104" s="593"/>
      <c r="E104" s="228">
        <v>1</v>
      </c>
      <c r="F104" s="268">
        <v>181.5</v>
      </c>
      <c r="G104" s="213" t="s">
        <v>558</v>
      </c>
      <c r="H104" s="213" t="s">
        <v>559</v>
      </c>
      <c r="I104" s="213" t="s">
        <v>542</v>
      </c>
      <c r="J104" s="311" t="s">
        <v>347</v>
      </c>
      <c r="K104" s="311"/>
      <c r="L104" s="311"/>
      <c r="M104" s="213" t="s">
        <v>560</v>
      </c>
      <c r="N104" s="213" t="s">
        <v>560</v>
      </c>
      <c r="O104" s="213" t="s">
        <v>561</v>
      </c>
      <c r="P104" s="213"/>
      <c r="Q104" s="213" t="s">
        <v>561</v>
      </c>
      <c r="R104" s="221" t="s">
        <v>553</v>
      </c>
      <c r="S104" s="221" t="s">
        <v>553</v>
      </c>
      <c r="T104" s="221" t="s">
        <v>562</v>
      </c>
      <c r="U104" s="311" t="s">
        <v>563</v>
      </c>
      <c r="V104" s="594"/>
      <c r="W104" s="594"/>
      <c r="X104" s="594"/>
      <c r="Y104" s="213"/>
    </row>
    <row r="105" spans="2:25" ht="15.95" customHeight="1" x14ac:dyDescent="0.15">
      <c r="B105" s="336"/>
      <c r="C105" s="592" t="s">
        <v>505</v>
      </c>
      <c r="D105" s="593"/>
      <c r="E105" s="228">
        <v>2</v>
      </c>
      <c r="F105" s="268">
        <v>167</v>
      </c>
      <c r="G105" s="213" t="s">
        <v>576</v>
      </c>
      <c r="H105" s="213" t="s">
        <v>577</v>
      </c>
      <c r="I105" s="213"/>
      <c r="J105" s="311" t="s">
        <v>347</v>
      </c>
      <c r="K105" s="311"/>
      <c r="L105" s="311"/>
      <c r="M105" s="213" t="s">
        <v>610</v>
      </c>
      <c r="N105" s="213" t="s">
        <v>585</v>
      </c>
      <c r="O105" s="213" t="s">
        <v>551</v>
      </c>
      <c r="P105" s="213"/>
      <c r="Q105" s="213"/>
      <c r="R105" s="221" t="s">
        <v>553</v>
      </c>
      <c r="S105" s="221" t="s">
        <v>553</v>
      </c>
      <c r="T105" s="221" t="s">
        <v>580</v>
      </c>
      <c r="U105" s="311" t="s">
        <v>580</v>
      </c>
      <c r="V105" s="594"/>
      <c r="W105" s="594"/>
      <c r="X105" s="594"/>
      <c r="Y105" s="213"/>
    </row>
    <row r="106" spans="2:25" ht="15.95" customHeight="1" x14ac:dyDescent="0.15">
      <c r="B106" s="336"/>
      <c r="C106" s="592" t="s">
        <v>505</v>
      </c>
      <c r="D106" s="593"/>
      <c r="E106" s="228">
        <v>3</v>
      </c>
      <c r="F106" s="268">
        <v>167</v>
      </c>
      <c r="G106" s="213" t="s">
        <v>576</v>
      </c>
      <c r="H106" s="213" t="s">
        <v>577</v>
      </c>
      <c r="I106" s="213"/>
      <c r="J106" s="311" t="s">
        <v>347</v>
      </c>
      <c r="K106" s="311"/>
      <c r="L106" s="311"/>
      <c r="M106" s="213" t="s">
        <v>581</v>
      </c>
      <c r="N106" s="213" t="s">
        <v>550</v>
      </c>
      <c r="O106" s="213" t="s">
        <v>551</v>
      </c>
      <c r="P106" s="213"/>
      <c r="Q106" s="213"/>
      <c r="R106" s="221" t="s">
        <v>553</v>
      </c>
      <c r="S106" s="221" t="s">
        <v>553</v>
      </c>
      <c r="T106" s="221" t="s">
        <v>580</v>
      </c>
      <c r="U106" s="311" t="s">
        <v>580</v>
      </c>
      <c r="V106" s="594"/>
      <c r="W106" s="594"/>
      <c r="X106" s="594"/>
      <c r="Y106" s="213"/>
    </row>
    <row r="107" spans="2:25" ht="15.95" customHeight="1" x14ac:dyDescent="0.15">
      <c r="B107" s="336"/>
      <c r="C107" s="592" t="s">
        <v>506</v>
      </c>
      <c r="D107" s="593"/>
      <c r="E107" s="228">
        <v>1</v>
      </c>
      <c r="F107" s="268">
        <v>181</v>
      </c>
      <c r="G107" s="213" t="s">
        <v>558</v>
      </c>
      <c r="H107" s="213" t="s">
        <v>559</v>
      </c>
      <c r="I107" s="213" t="s">
        <v>542</v>
      </c>
      <c r="J107" s="311" t="s">
        <v>347</v>
      </c>
      <c r="K107" s="311"/>
      <c r="L107" s="311"/>
      <c r="M107" s="213" t="s">
        <v>560</v>
      </c>
      <c r="N107" s="213" t="s">
        <v>560</v>
      </c>
      <c r="O107" s="213" t="s">
        <v>561</v>
      </c>
      <c r="P107" s="213"/>
      <c r="Q107" s="213" t="s">
        <v>561</v>
      </c>
      <c r="R107" s="221" t="s">
        <v>553</v>
      </c>
      <c r="S107" s="221" t="s">
        <v>553</v>
      </c>
      <c r="T107" s="221" t="s">
        <v>562</v>
      </c>
      <c r="U107" s="311" t="s">
        <v>563</v>
      </c>
      <c r="V107" s="594"/>
      <c r="W107" s="594"/>
      <c r="X107" s="594"/>
      <c r="Y107" s="213"/>
    </row>
    <row r="108" spans="2:25" ht="15.95" customHeight="1" x14ac:dyDescent="0.15">
      <c r="B108" s="336"/>
      <c r="C108" s="592" t="s">
        <v>506</v>
      </c>
      <c r="D108" s="593"/>
      <c r="E108" s="228">
        <v>2</v>
      </c>
      <c r="F108" s="268">
        <v>171.5</v>
      </c>
      <c r="G108" s="213" t="s">
        <v>558</v>
      </c>
      <c r="H108" s="213" t="s">
        <v>575</v>
      </c>
      <c r="I108" s="213" t="s">
        <v>542</v>
      </c>
      <c r="J108" s="311" t="s">
        <v>313</v>
      </c>
      <c r="K108" s="311"/>
      <c r="L108" s="311"/>
      <c r="M108" s="213" t="s">
        <v>565</v>
      </c>
      <c r="N108" s="213" t="s">
        <v>565</v>
      </c>
      <c r="O108" s="213" t="s">
        <v>551</v>
      </c>
      <c r="P108" s="213"/>
      <c r="Q108" s="213" t="s">
        <v>551</v>
      </c>
      <c r="R108" s="221" t="s">
        <v>553</v>
      </c>
      <c r="S108" s="221" t="s">
        <v>566</v>
      </c>
      <c r="T108" s="221" t="s">
        <v>555</v>
      </c>
      <c r="U108" s="311" t="s">
        <v>556</v>
      </c>
      <c r="V108" s="594"/>
      <c r="W108" s="594"/>
      <c r="X108" s="594"/>
      <c r="Y108" s="213" t="s">
        <v>567</v>
      </c>
    </row>
    <row r="109" spans="2:25" ht="15.95" customHeight="1" x14ac:dyDescent="0.15">
      <c r="B109" s="336"/>
      <c r="C109" s="592" t="s">
        <v>506</v>
      </c>
      <c r="D109" s="593"/>
      <c r="E109" s="228">
        <v>3</v>
      </c>
      <c r="F109" s="268">
        <v>176</v>
      </c>
      <c r="G109" s="213" t="s">
        <v>576</v>
      </c>
      <c r="H109" s="213" t="s">
        <v>577</v>
      </c>
      <c r="I109" s="213"/>
      <c r="J109" s="311" t="s">
        <v>347</v>
      </c>
      <c r="K109" s="311"/>
      <c r="L109" s="311"/>
      <c r="M109" s="213" t="s">
        <v>611</v>
      </c>
      <c r="N109" s="213" t="s">
        <v>592</v>
      </c>
      <c r="O109" s="213" t="s">
        <v>551</v>
      </c>
      <c r="P109" s="213"/>
      <c r="Q109" s="213"/>
      <c r="R109" s="221" t="s">
        <v>553</v>
      </c>
      <c r="S109" s="221" t="s">
        <v>553</v>
      </c>
      <c r="T109" s="221" t="s">
        <v>580</v>
      </c>
      <c r="U109" s="311" t="s">
        <v>580</v>
      </c>
      <c r="V109" s="594"/>
      <c r="W109" s="594"/>
      <c r="X109" s="594"/>
      <c r="Y109" s="213"/>
    </row>
    <row r="110" spans="2:25" ht="15.95" customHeight="1" x14ac:dyDescent="0.15">
      <c r="B110" s="388"/>
      <c r="C110" s="592" t="s">
        <v>506</v>
      </c>
      <c r="D110" s="593"/>
      <c r="E110" s="228">
        <v>4</v>
      </c>
      <c r="F110" s="268">
        <v>176</v>
      </c>
      <c r="G110" s="213" t="s">
        <v>576</v>
      </c>
      <c r="H110" s="213" t="s">
        <v>577</v>
      </c>
      <c r="I110" s="213"/>
      <c r="J110" s="311" t="s">
        <v>347</v>
      </c>
      <c r="K110" s="311"/>
      <c r="L110" s="311"/>
      <c r="M110" s="213" t="s">
        <v>578</v>
      </c>
      <c r="N110" s="213" t="s">
        <v>550</v>
      </c>
      <c r="O110" s="213" t="s">
        <v>551</v>
      </c>
      <c r="P110" s="213"/>
      <c r="Q110" s="213"/>
      <c r="R110" s="221" t="s">
        <v>553</v>
      </c>
      <c r="S110" s="221" t="s">
        <v>553</v>
      </c>
      <c r="T110" s="221" t="s">
        <v>580</v>
      </c>
      <c r="U110" s="311" t="s">
        <v>580</v>
      </c>
      <c r="V110" s="594"/>
      <c r="W110" s="594"/>
      <c r="X110" s="594"/>
      <c r="Y110" s="213"/>
    </row>
    <row r="111" spans="2:25" ht="15.75" customHeight="1" x14ac:dyDescent="0.15">
      <c r="B111" s="336" t="s">
        <v>398</v>
      </c>
      <c r="C111" s="305" t="s">
        <v>506</v>
      </c>
      <c r="D111" s="307"/>
      <c r="E111" s="228">
        <v>5</v>
      </c>
      <c r="F111" s="268">
        <v>181</v>
      </c>
      <c r="G111" s="213" t="s">
        <v>558</v>
      </c>
      <c r="H111" s="213" t="s">
        <v>575</v>
      </c>
      <c r="I111" s="213" t="s">
        <v>542</v>
      </c>
      <c r="J111" s="311" t="s">
        <v>313</v>
      </c>
      <c r="K111" s="311"/>
      <c r="L111" s="311"/>
      <c r="M111" s="213" t="s">
        <v>585</v>
      </c>
      <c r="N111" s="213" t="s">
        <v>560</v>
      </c>
      <c r="O111" s="213" t="s">
        <v>560</v>
      </c>
      <c r="P111" s="213"/>
      <c r="Q111" s="213" t="s">
        <v>552</v>
      </c>
      <c r="R111" s="221" t="s">
        <v>553</v>
      </c>
      <c r="S111" s="221" t="s">
        <v>554</v>
      </c>
      <c r="T111" s="221" t="s">
        <v>560</v>
      </c>
      <c r="U111" s="311" t="s">
        <v>560</v>
      </c>
      <c r="V111" s="594"/>
      <c r="W111" s="594"/>
      <c r="X111" s="594"/>
      <c r="Y111" s="213" t="s">
        <v>557</v>
      </c>
    </row>
    <row r="112" spans="2:25" ht="15.95" customHeight="1" x14ac:dyDescent="0.15">
      <c r="B112" s="336"/>
      <c r="C112" s="305" t="s">
        <v>507</v>
      </c>
      <c r="D112" s="307"/>
      <c r="E112" s="228">
        <v>1</v>
      </c>
      <c r="F112" s="268">
        <v>190.5</v>
      </c>
      <c r="G112" s="213" t="s">
        <v>558</v>
      </c>
      <c r="H112" s="213" t="s">
        <v>559</v>
      </c>
      <c r="I112" s="213" t="s">
        <v>542</v>
      </c>
      <c r="J112" s="311" t="s">
        <v>347</v>
      </c>
      <c r="K112" s="311"/>
      <c r="L112" s="311"/>
      <c r="M112" s="213" t="s">
        <v>560</v>
      </c>
      <c r="N112" s="213" t="s">
        <v>560</v>
      </c>
      <c r="O112" s="213" t="s">
        <v>561</v>
      </c>
      <c r="P112" s="213"/>
      <c r="Q112" s="213" t="s">
        <v>561</v>
      </c>
      <c r="R112" s="221" t="s">
        <v>553</v>
      </c>
      <c r="S112" s="221" t="s">
        <v>553</v>
      </c>
      <c r="T112" s="221" t="s">
        <v>562</v>
      </c>
      <c r="U112" s="311" t="s">
        <v>563</v>
      </c>
      <c r="V112" s="596"/>
      <c r="W112" s="596"/>
      <c r="X112" s="596"/>
      <c r="Y112" s="300"/>
    </row>
    <row r="113" spans="2:25" ht="15.95" customHeight="1" x14ac:dyDescent="0.15">
      <c r="B113" s="336"/>
      <c r="C113" s="305" t="s">
        <v>507</v>
      </c>
      <c r="D113" s="307"/>
      <c r="E113" s="228">
        <v>2</v>
      </c>
      <c r="F113" s="268">
        <v>184</v>
      </c>
      <c r="G113" s="213" t="s">
        <v>576</v>
      </c>
      <c r="H113" s="213" t="s">
        <v>577</v>
      </c>
      <c r="I113" s="213"/>
      <c r="J113" s="311" t="s">
        <v>347</v>
      </c>
      <c r="K113" s="311"/>
      <c r="L113" s="311"/>
      <c r="M113" s="213" t="s">
        <v>590</v>
      </c>
      <c r="N113" s="213" t="s">
        <v>550</v>
      </c>
      <c r="O113" s="213" t="s">
        <v>551</v>
      </c>
      <c r="P113" s="213"/>
      <c r="Q113" s="213"/>
      <c r="R113" s="221" t="s">
        <v>553</v>
      </c>
      <c r="S113" s="221" t="s">
        <v>553</v>
      </c>
      <c r="T113" s="221" t="s">
        <v>580</v>
      </c>
      <c r="U113" s="311" t="s">
        <v>580</v>
      </c>
      <c r="V113" s="594"/>
      <c r="W113" s="594"/>
      <c r="X113" s="594"/>
      <c r="Y113" s="213"/>
    </row>
    <row r="114" spans="2:25" ht="15.95" customHeight="1" x14ac:dyDescent="0.15">
      <c r="B114" s="336"/>
      <c r="C114" s="305" t="s">
        <v>507</v>
      </c>
      <c r="D114" s="307"/>
      <c r="E114" s="228">
        <v>3</v>
      </c>
      <c r="F114" s="268">
        <v>189.4</v>
      </c>
      <c r="G114" s="213" t="s">
        <v>558</v>
      </c>
      <c r="H114" s="213" t="s">
        <v>602</v>
      </c>
      <c r="I114" s="213" t="s">
        <v>542</v>
      </c>
      <c r="J114" s="311" t="s">
        <v>305</v>
      </c>
      <c r="K114" s="311"/>
      <c r="L114" s="311"/>
      <c r="M114" s="213" t="s">
        <v>612</v>
      </c>
      <c r="N114" s="213" t="s">
        <v>560</v>
      </c>
      <c r="O114" s="213" t="s">
        <v>560</v>
      </c>
      <c r="P114" s="213"/>
      <c r="Q114" s="213" t="s">
        <v>551</v>
      </c>
      <c r="R114" s="221" t="s">
        <v>553</v>
      </c>
      <c r="S114" s="221" t="s">
        <v>566</v>
      </c>
      <c r="T114" s="221" t="s">
        <v>560</v>
      </c>
      <c r="U114" s="311" t="s">
        <v>560</v>
      </c>
      <c r="V114" s="594"/>
      <c r="W114" s="594"/>
      <c r="X114" s="594"/>
      <c r="Y114" s="213" t="s">
        <v>567</v>
      </c>
    </row>
    <row r="115" spans="2:25" ht="15.95" customHeight="1" x14ac:dyDescent="0.15">
      <c r="B115" s="336"/>
      <c r="C115" s="305" t="s">
        <v>508</v>
      </c>
      <c r="D115" s="307"/>
      <c r="E115" s="228">
        <v>1</v>
      </c>
      <c r="F115" s="269">
        <v>200</v>
      </c>
      <c r="G115" s="213" t="s">
        <v>558</v>
      </c>
      <c r="H115" s="213" t="s">
        <v>559</v>
      </c>
      <c r="I115" s="213" t="s">
        <v>542</v>
      </c>
      <c r="J115" s="311" t="s">
        <v>347</v>
      </c>
      <c r="K115" s="311"/>
      <c r="L115" s="311"/>
      <c r="M115" s="213" t="s">
        <v>560</v>
      </c>
      <c r="N115" s="213" t="s">
        <v>560</v>
      </c>
      <c r="O115" s="213" t="s">
        <v>561</v>
      </c>
      <c r="P115" s="213"/>
      <c r="Q115" s="213" t="s">
        <v>561</v>
      </c>
      <c r="R115" s="221" t="s">
        <v>553</v>
      </c>
      <c r="S115" s="221" t="s">
        <v>553</v>
      </c>
      <c r="T115" s="221" t="s">
        <v>562</v>
      </c>
      <c r="U115" s="311" t="s">
        <v>563</v>
      </c>
      <c r="V115" s="594"/>
      <c r="W115" s="594"/>
      <c r="X115" s="594"/>
      <c r="Y115" s="213"/>
    </row>
    <row r="116" spans="2:25" ht="15.95" customHeight="1" x14ac:dyDescent="0.15">
      <c r="B116" s="336"/>
      <c r="C116" s="305" t="s">
        <v>508</v>
      </c>
      <c r="D116" s="307"/>
      <c r="E116" s="228">
        <v>2</v>
      </c>
      <c r="F116" s="268">
        <v>191.9</v>
      </c>
      <c r="G116" s="213" t="s">
        <v>576</v>
      </c>
      <c r="H116" s="213" t="s">
        <v>577</v>
      </c>
      <c r="I116" s="213"/>
      <c r="J116" s="311" t="s">
        <v>347</v>
      </c>
      <c r="K116" s="311"/>
      <c r="L116" s="311"/>
      <c r="M116" s="213" t="s">
        <v>584</v>
      </c>
      <c r="N116" s="213" t="s">
        <v>579</v>
      </c>
      <c r="O116" s="270" t="s">
        <v>551</v>
      </c>
      <c r="P116" s="270"/>
      <c r="Q116" s="270"/>
      <c r="R116" s="221" t="s">
        <v>553</v>
      </c>
      <c r="S116" s="221" t="s">
        <v>553</v>
      </c>
      <c r="T116" s="221" t="s">
        <v>580</v>
      </c>
      <c r="U116" s="311" t="s">
        <v>580</v>
      </c>
      <c r="V116" s="594"/>
      <c r="W116" s="594"/>
      <c r="X116" s="594"/>
      <c r="Y116" s="213"/>
    </row>
    <row r="117" spans="2:25" ht="15.95" customHeight="1" x14ac:dyDescent="0.15">
      <c r="B117" s="336"/>
      <c r="C117" s="305" t="s">
        <v>508</v>
      </c>
      <c r="D117" s="307"/>
      <c r="E117" s="228">
        <v>3</v>
      </c>
      <c r="F117" s="268">
        <v>191.9</v>
      </c>
      <c r="G117" s="213" t="s">
        <v>576</v>
      </c>
      <c r="H117" s="213" t="s">
        <v>577</v>
      </c>
      <c r="I117" s="213"/>
      <c r="J117" s="311" t="s">
        <v>347</v>
      </c>
      <c r="K117" s="311"/>
      <c r="L117" s="311"/>
      <c r="M117" s="213" t="s">
        <v>568</v>
      </c>
      <c r="N117" s="213" t="s">
        <v>568</v>
      </c>
      <c r="O117" s="270" t="s">
        <v>551</v>
      </c>
      <c r="P117" s="270"/>
      <c r="Q117" s="270"/>
      <c r="R117" s="221" t="s">
        <v>553</v>
      </c>
      <c r="S117" s="221" t="s">
        <v>553</v>
      </c>
      <c r="T117" s="221" t="s">
        <v>580</v>
      </c>
      <c r="U117" s="311" t="s">
        <v>580</v>
      </c>
      <c r="V117" s="594"/>
      <c r="W117" s="594"/>
      <c r="X117" s="594"/>
      <c r="Y117" s="213"/>
    </row>
    <row r="118" spans="2:25" ht="15.95" customHeight="1" x14ac:dyDescent="0.15">
      <c r="B118" s="336"/>
      <c r="C118" s="305" t="s">
        <v>508</v>
      </c>
      <c r="D118" s="307"/>
      <c r="E118" s="228">
        <v>4</v>
      </c>
      <c r="F118" s="268">
        <v>191.9</v>
      </c>
      <c r="G118" s="213" t="s">
        <v>576</v>
      </c>
      <c r="H118" s="213" t="s">
        <v>577</v>
      </c>
      <c r="I118" s="213"/>
      <c r="J118" s="311" t="s">
        <v>347</v>
      </c>
      <c r="K118" s="311"/>
      <c r="L118" s="311"/>
      <c r="M118" s="213" t="s">
        <v>568</v>
      </c>
      <c r="N118" s="213" t="s">
        <v>568</v>
      </c>
      <c r="O118" s="270" t="s">
        <v>551</v>
      </c>
      <c r="P118" s="270"/>
      <c r="Q118" s="270"/>
      <c r="R118" s="221" t="s">
        <v>553</v>
      </c>
      <c r="S118" s="221" t="s">
        <v>553</v>
      </c>
      <c r="T118" s="221" t="s">
        <v>580</v>
      </c>
      <c r="U118" s="311" t="s">
        <v>580</v>
      </c>
      <c r="V118" s="594"/>
      <c r="W118" s="594"/>
      <c r="X118" s="594"/>
      <c r="Y118" s="213"/>
    </row>
    <row r="119" spans="2:25" ht="15.95" customHeight="1" x14ac:dyDescent="0.15">
      <c r="B119" s="336"/>
      <c r="C119" s="592" t="s">
        <v>508</v>
      </c>
      <c r="D119" s="593"/>
      <c r="E119" s="228">
        <v>5</v>
      </c>
      <c r="F119" s="268">
        <v>198.7</v>
      </c>
      <c r="G119" s="213" t="s">
        <v>558</v>
      </c>
      <c r="H119" s="213" t="s">
        <v>602</v>
      </c>
      <c r="I119" s="213" t="s">
        <v>542</v>
      </c>
      <c r="J119" s="384" t="s">
        <v>305</v>
      </c>
      <c r="K119" s="595"/>
      <c r="L119" s="362"/>
      <c r="M119" s="213" t="s">
        <v>613</v>
      </c>
      <c r="N119" s="213" t="s">
        <v>560</v>
      </c>
      <c r="O119" s="270" t="s">
        <v>560</v>
      </c>
      <c r="P119" s="270"/>
      <c r="Q119" s="270" t="s">
        <v>551</v>
      </c>
      <c r="R119" s="221" t="s">
        <v>553</v>
      </c>
      <c r="S119" s="221" t="s">
        <v>566</v>
      </c>
      <c r="T119" s="221" t="s">
        <v>560</v>
      </c>
      <c r="U119" s="384" t="s">
        <v>560</v>
      </c>
      <c r="V119" s="595"/>
      <c r="W119" s="595"/>
      <c r="X119" s="362"/>
      <c r="Y119" s="213" t="s">
        <v>567</v>
      </c>
    </row>
    <row r="120" spans="2:25" ht="15.95" customHeight="1" x14ac:dyDescent="0.15">
      <c r="B120" s="336"/>
      <c r="C120" s="592" t="s">
        <v>509</v>
      </c>
      <c r="D120" s="593"/>
      <c r="E120" s="228">
        <v>1</v>
      </c>
      <c r="F120" s="268">
        <v>209.5</v>
      </c>
      <c r="G120" s="213" t="s">
        <v>558</v>
      </c>
      <c r="H120" s="213" t="s">
        <v>559</v>
      </c>
      <c r="I120" s="213" t="s">
        <v>542</v>
      </c>
      <c r="J120" s="384" t="s">
        <v>347</v>
      </c>
      <c r="K120" s="595"/>
      <c r="L120" s="362"/>
      <c r="M120" s="213" t="s">
        <v>560</v>
      </c>
      <c r="N120" s="213" t="s">
        <v>560</v>
      </c>
      <c r="O120" s="270" t="s">
        <v>561</v>
      </c>
      <c r="P120" s="270"/>
      <c r="Q120" s="270" t="s">
        <v>561</v>
      </c>
      <c r="R120" s="221" t="s">
        <v>553</v>
      </c>
      <c r="S120" s="221" t="s">
        <v>553</v>
      </c>
      <c r="T120" s="221" t="s">
        <v>562</v>
      </c>
      <c r="U120" s="384" t="s">
        <v>563</v>
      </c>
      <c r="V120" s="595"/>
      <c r="W120" s="595"/>
      <c r="X120" s="362"/>
      <c r="Y120" s="213"/>
    </row>
    <row r="121" spans="2:25" ht="15.95" customHeight="1" x14ac:dyDescent="0.15">
      <c r="B121" s="336"/>
      <c r="C121" s="592" t="s">
        <v>509</v>
      </c>
      <c r="D121" s="593"/>
      <c r="E121" s="228">
        <v>2</v>
      </c>
      <c r="F121" s="268">
        <v>201</v>
      </c>
      <c r="G121" s="213" t="s">
        <v>576</v>
      </c>
      <c r="H121" s="213" t="s">
        <v>577</v>
      </c>
      <c r="I121" s="213"/>
      <c r="J121" s="384" t="s">
        <v>347</v>
      </c>
      <c r="K121" s="595"/>
      <c r="L121" s="362"/>
      <c r="M121" s="213" t="s">
        <v>568</v>
      </c>
      <c r="N121" s="213" t="s">
        <v>568</v>
      </c>
      <c r="O121" s="270" t="s">
        <v>551</v>
      </c>
      <c r="P121" s="270"/>
      <c r="Q121" s="270"/>
      <c r="R121" s="221" t="s">
        <v>553</v>
      </c>
      <c r="S121" s="221" t="s">
        <v>553</v>
      </c>
      <c r="T121" s="221" t="s">
        <v>580</v>
      </c>
      <c r="U121" s="384" t="s">
        <v>580</v>
      </c>
      <c r="V121" s="595"/>
      <c r="W121" s="595"/>
      <c r="X121" s="362"/>
      <c r="Y121" s="213"/>
    </row>
    <row r="122" spans="2:25" ht="15.95" customHeight="1" x14ac:dyDescent="0.15">
      <c r="B122" s="336"/>
      <c r="C122" s="592" t="s">
        <v>509</v>
      </c>
      <c r="D122" s="593"/>
      <c r="E122" s="228">
        <v>3</v>
      </c>
      <c r="F122" s="268">
        <v>208.9</v>
      </c>
      <c r="G122" s="213" t="s">
        <v>576</v>
      </c>
      <c r="H122" s="213" t="s">
        <v>577</v>
      </c>
      <c r="I122" s="213"/>
      <c r="J122" s="384" t="s">
        <v>347</v>
      </c>
      <c r="K122" s="595"/>
      <c r="L122" s="362"/>
      <c r="M122" s="213" t="s">
        <v>610</v>
      </c>
      <c r="N122" s="213" t="s">
        <v>568</v>
      </c>
      <c r="O122" s="270" t="s">
        <v>551</v>
      </c>
      <c r="P122" s="270"/>
      <c r="Q122" s="270"/>
      <c r="R122" s="221" t="s">
        <v>553</v>
      </c>
      <c r="S122" s="221" t="s">
        <v>553</v>
      </c>
      <c r="T122" s="221" t="s">
        <v>580</v>
      </c>
      <c r="U122" s="311" t="s">
        <v>580</v>
      </c>
      <c r="V122" s="594"/>
      <c r="W122" s="594"/>
      <c r="X122" s="594"/>
      <c r="Y122" s="213"/>
    </row>
    <row r="123" spans="2:25" ht="15.95" customHeight="1" x14ac:dyDescent="0.15">
      <c r="B123" s="336"/>
      <c r="C123" s="592" t="s">
        <v>509</v>
      </c>
      <c r="D123" s="593"/>
      <c r="E123" s="228">
        <v>4</v>
      </c>
      <c r="F123" s="268">
        <v>201</v>
      </c>
      <c r="G123" s="213" t="s">
        <v>576</v>
      </c>
      <c r="H123" s="213" t="s">
        <v>577</v>
      </c>
      <c r="I123" s="213"/>
      <c r="J123" s="311" t="s">
        <v>347</v>
      </c>
      <c r="K123" s="311"/>
      <c r="L123" s="311"/>
      <c r="M123" s="213" t="s">
        <v>585</v>
      </c>
      <c r="N123" s="213" t="s">
        <v>565</v>
      </c>
      <c r="O123" s="270" t="s">
        <v>551</v>
      </c>
      <c r="P123" s="270"/>
      <c r="Q123" s="270"/>
      <c r="R123" s="221" t="s">
        <v>553</v>
      </c>
      <c r="S123" s="221" t="s">
        <v>553</v>
      </c>
      <c r="T123" s="221" t="s">
        <v>580</v>
      </c>
      <c r="U123" s="311" t="s">
        <v>580</v>
      </c>
      <c r="V123" s="594"/>
      <c r="W123" s="594"/>
      <c r="X123" s="594"/>
      <c r="Y123" s="213"/>
    </row>
    <row r="124" spans="2:25" ht="15.95" customHeight="1" x14ac:dyDescent="0.15">
      <c r="B124" s="336"/>
      <c r="C124" s="592" t="s">
        <v>509</v>
      </c>
      <c r="D124" s="593"/>
      <c r="E124" s="228">
        <v>5</v>
      </c>
      <c r="F124" s="268">
        <v>208.9</v>
      </c>
      <c r="G124" s="213" t="s">
        <v>576</v>
      </c>
      <c r="H124" s="213" t="s">
        <v>577</v>
      </c>
      <c r="I124" s="213"/>
      <c r="J124" s="311" t="s">
        <v>347</v>
      </c>
      <c r="K124" s="311"/>
      <c r="L124" s="311"/>
      <c r="M124" s="213" t="s">
        <v>565</v>
      </c>
      <c r="N124" s="213" t="s">
        <v>565</v>
      </c>
      <c r="O124" s="213" t="s">
        <v>551</v>
      </c>
      <c r="P124" s="213"/>
      <c r="Q124" s="213"/>
      <c r="R124" s="221" t="s">
        <v>553</v>
      </c>
      <c r="S124" s="221" t="s">
        <v>553</v>
      </c>
      <c r="T124" s="221" t="s">
        <v>580</v>
      </c>
      <c r="U124" s="311" t="s">
        <v>580</v>
      </c>
      <c r="V124" s="594"/>
      <c r="W124" s="594"/>
      <c r="X124" s="594"/>
      <c r="Y124" s="213"/>
    </row>
    <row r="125" spans="2:25" ht="15.95" customHeight="1" x14ac:dyDescent="0.15">
      <c r="B125" s="336"/>
      <c r="C125" s="592" t="s">
        <v>509</v>
      </c>
      <c r="D125" s="593"/>
      <c r="E125" s="228">
        <v>6</v>
      </c>
      <c r="F125" s="268">
        <v>206.6</v>
      </c>
      <c r="G125" s="213" t="s">
        <v>558</v>
      </c>
      <c r="H125" s="213" t="s">
        <v>602</v>
      </c>
      <c r="I125" s="213" t="s">
        <v>542</v>
      </c>
      <c r="J125" s="311" t="s">
        <v>313</v>
      </c>
      <c r="K125" s="311"/>
      <c r="L125" s="311"/>
      <c r="M125" s="213" t="s">
        <v>585</v>
      </c>
      <c r="N125" s="213" t="s">
        <v>560</v>
      </c>
      <c r="O125" s="213" t="s">
        <v>560</v>
      </c>
      <c r="P125" s="213"/>
      <c r="Q125" s="213" t="s">
        <v>552</v>
      </c>
      <c r="R125" s="221" t="s">
        <v>553</v>
      </c>
      <c r="S125" s="221" t="s">
        <v>554</v>
      </c>
      <c r="T125" s="221" t="s">
        <v>560</v>
      </c>
      <c r="U125" s="311" t="s">
        <v>560</v>
      </c>
      <c r="V125" s="594"/>
      <c r="W125" s="594"/>
      <c r="X125" s="594"/>
      <c r="Y125" s="213" t="s">
        <v>557</v>
      </c>
    </row>
    <row r="126" spans="2:25" ht="15.95" customHeight="1" x14ac:dyDescent="0.15">
      <c r="B126" s="336"/>
      <c r="C126" s="592" t="s">
        <v>509</v>
      </c>
      <c r="D126" s="593"/>
      <c r="E126" s="228">
        <v>7</v>
      </c>
      <c r="F126" s="268">
        <v>204.6</v>
      </c>
      <c r="G126" s="213" t="s">
        <v>558</v>
      </c>
      <c r="H126" s="213" t="s">
        <v>602</v>
      </c>
      <c r="I126" s="213" t="s">
        <v>542</v>
      </c>
      <c r="J126" s="311" t="s">
        <v>305</v>
      </c>
      <c r="K126" s="311"/>
      <c r="L126" s="311"/>
      <c r="M126" s="213" t="s">
        <v>614</v>
      </c>
      <c r="N126" s="213" t="s">
        <v>560</v>
      </c>
      <c r="O126" s="213" t="s">
        <v>560</v>
      </c>
      <c r="P126" s="213"/>
      <c r="Q126" s="213" t="s">
        <v>551</v>
      </c>
      <c r="R126" s="221" t="s">
        <v>553</v>
      </c>
      <c r="S126" s="221" t="s">
        <v>566</v>
      </c>
      <c r="T126" s="221" t="s">
        <v>560</v>
      </c>
      <c r="U126" s="311" t="s">
        <v>560</v>
      </c>
      <c r="V126" s="594"/>
      <c r="W126" s="594"/>
      <c r="X126" s="594"/>
      <c r="Y126" s="213" t="s">
        <v>567</v>
      </c>
    </row>
    <row r="127" spans="2:25" ht="15.95" customHeight="1" x14ac:dyDescent="0.15">
      <c r="B127" s="336"/>
      <c r="C127" s="592" t="s">
        <v>510</v>
      </c>
      <c r="D127" s="593"/>
      <c r="E127" s="228">
        <v>1</v>
      </c>
      <c r="F127" s="268">
        <v>219</v>
      </c>
      <c r="G127" s="213" t="s">
        <v>558</v>
      </c>
      <c r="H127" s="213" t="s">
        <v>559</v>
      </c>
      <c r="I127" s="213" t="s">
        <v>542</v>
      </c>
      <c r="J127" s="311" t="s">
        <v>347</v>
      </c>
      <c r="K127" s="311"/>
      <c r="L127" s="311"/>
      <c r="M127" s="213" t="s">
        <v>560</v>
      </c>
      <c r="N127" s="213" t="s">
        <v>560</v>
      </c>
      <c r="O127" s="213" t="s">
        <v>561</v>
      </c>
      <c r="P127" s="213"/>
      <c r="Q127" s="213" t="s">
        <v>561</v>
      </c>
      <c r="R127" s="221" t="s">
        <v>553</v>
      </c>
      <c r="S127" s="221" t="s">
        <v>553</v>
      </c>
      <c r="T127" s="221" t="s">
        <v>562</v>
      </c>
      <c r="U127" s="311" t="s">
        <v>563</v>
      </c>
      <c r="V127" s="594"/>
      <c r="W127" s="594"/>
      <c r="X127" s="594"/>
      <c r="Y127" s="213"/>
    </row>
    <row r="128" spans="2:25" ht="15.95" customHeight="1" x14ac:dyDescent="0.15">
      <c r="B128" s="336"/>
      <c r="C128" s="592" t="s">
        <v>510</v>
      </c>
      <c r="D128" s="593"/>
      <c r="E128" s="228">
        <v>2</v>
      </c>
      <c r="F128" s="268">
        <v>209.5</v>
      </c>
      <c r="G128" s="213" t="s">
        <v>558</v>
      </c>
      <c r="H128" s="213" t="s">
        <v>575</v>
      </c>
      <c r="I128" s="213" t="s">
        <v>542</v>
      </c>
      <c r="J128" s="311" t="s">
        <v>313</v>
      </c>
      <c r="K128" s="311"/>
      <c r="L128" s="311"/>
      <c r="M128" s="213" t="s">
        <v>565</v>
      </c>
      <c r="N128" s="213" t="s">
        <v>585</v>
      </c>
      <c r="O128" s="213" t="s">
        <v>551</v>
      </c>
      <c r="P128" s="213"/>
      <c r="Q128" s="213" t="s">
        <v>551</v>
      </c>
      <c r="R128" s="221" t="s">
        <v>553</v>
      </c>
      <c r="S128" s="221" t="s">
        <v>566</v>
      </c>
      <c r="T128" s="221" t="s">
        <v>555</v>
      </c>
      <c r="U128" s="311" t="s">
        <v>556</v>
      </c>
      <c r="V128" s="594"/>
      <c r="W128" s="594"/>
      <c r="X128" s="594"/>
      <c r="Y128" s="213" t="s">
        <v>567</v>
      </c>
    </row>
    <row r="129" spans="2:25" ht="15.95" customHeight="1" x14ac:dyDescent="0.15">
      <c r="B129" s="336"/>
      <c r="C129" s="592" t="s">
        <v>510</v>
      </c>
      <c r="D129" s="593"/>
      <c r="E129" s="228">
        <v>3</v>
      </c>
      <c r="F129" s="268">
        <v>209.5</v>
      </c>
      <c r="G129" s="213" t="s">
        <v>558</v>
      </c>
      <c r="H129" s="213" t="s">
        <v>575</v>
      </c>
      <c r="I129" s="213" t="s">
        <v>542</v>
      </c>
      <c r="J129" s="311" t="s">
        <v>313</v>
      </c>
      <c r="K129" s="311"/>
      <c r="L129" s="311"/>
      <c r="M129" s="213" t="s">
        <v>565</v>
      </c>
      <c r="N129" s="213" t="s">
        <v>585</v>
      </c>
      <c r="O129" s="213" t="s">
        <v>551</v>
      </c>
      <c r="P129" s="213"/>
      <c r="Q129" s="213" t="s">
        <v>551</v>
      </c>
      <c r="R129" s="221" t="s">
        <v>553</v>
      </c>
      <c r="S129" s="221" t="s">
        <v>566</v>
      </c>
      <c r="T129" s="221" t="s">
        <v>555</v>
      </c>
      <c r="U129" s="311" t="s">
        <v>556</v>
      </c>
      <c r="V129" s="594"/>
      <c r="W129" s="594"/>
      <c r="X129" s="594"/>
      <c r="Y129" s="213" t="s">
        <v>567</v>
      </c>
    </row>
    <row r="130" spans="2:25" ht="15.95" customHeight="1" x14ac:dyDescent="0.15">
      <c r="B130" s="336"/>
      <c r="C130" s="592" t="s">
        <v>510</v>
      </c>
      <c r="D130" s="593"/>
      <c r="E130" s="228">
        <v>4</v>
      </c>
      <c r="F130" s="268">
        <v>217</v>
      </c>
      <c r="G130" s="213" t="s">
        <v>576</v>
      </c>
      <c r="H130" s="213" t="s">
        <v>577</v>
      </c>
      <c r="I130" s="213"/>
      <c r="J130" s="311" t="s">
        <v>347</v>
      </c>
      <c r="K130" s="311"/>
      <c r="L130" s="311"/>
      <c r="M130" s="213" t="s">
        <v>611</v>
      </c>
      <c r="N130" s="213" t="s">
        <v>591</v>
      </c>
      <c r="O130" s="213" t="s">
        <v>551</v>
      </c>
      <c r="P130" s="213"/>
      <c r="Q130" s="213"/>
      <c r="R130" s="221" t="s">
        <v>553</v>
      </c>
      <c r="S130" s="221" t="s">
        <v>553</v>
      </c>
      <c r="T130" s="221" t="s">
        <v>580</v>
      </c>
      <c r="U130" s="311" t="s">
        <v>580</v>
      </c>
      <c r="V130" s="594"/>
      <c r="W130" s="594"/>
      <c r="X130" s="594"/>
      <c r="Y130" s="213"/>
    </row>
    <row r="131" spans="2:25" ht="15.95" customHeight="1" x14ac:dyDescent="0.15">
      <c r="B131" s="336"/>
      <c r="C131" s="592" t="s">
        <v>510</v>
      </c>
      <c r="D131" s="593"/>
      <c r="E131" s="228">
        <v>5</v>
      </c>
      <c r="F131" s="268">
        <v>217</v>
      </c>
      <c r="G131" s="213" t="s">
        <v>576</v>
      </c>
      <c r="H131" s="213" t="s">
        <v>577</v>
      </c>
      <c r="I131" s="213"/>
      <c r="J131" s="311" t="s">
        <v>347</v>
      </c>
      <c r="K131" s="311"/>
      <c r="L131" s="311"/>
      <c r="M131" s="213" t="s">
        <v>584</v>
      </c>
      <c r="N131" s="213" t="s">
        <v>591</v>
      </c>
      <c r="O131" s="213" t="s">
        <v>551</v>
      </c>
      <c r="P131" s="213"/>
      <c r="Q131" s="213"/>
      <c r="R131" s="221" t="s">
        <v>553</v>
      </c>
      <c r="S131" s="221" t="s">
        <v>553</v>
      </c>
      <c r="T131" s="221" t="s">
        <v>580</v>
      </c>
      <c r="U131" s="311" t="s">
        <v>580</v>
      </c>
      <c r="V131" s="594"/>
      <c r="W131" s="594"/>
      <c r="X131" s="594"/>
      <c r="Y131" s="213"/>
    </row>
    <row r="132" spans="2:25" ht="15.95" customHeight="1" x14ac:dyDescent="0.15">
      <c r="B132" s="336"/>
      <c r="C132" s="592" t="s">
        <v>510</v>
      </c>
      <c r="D132" s="593"/>
      <c r="E132" s="228">
        <v>6</v>
      </c>
      <c r="F132" s="268">
        <v>210.8</v>
      </c>
      <c r="G132" s="213" t="s">
        <v>558</v>
      </c>
      <c r="H132" s="213" t="s">
        <v>602</v>
      </c>
      <c r="I132" s="213" t="s">
        <v>542</v>
      </c>
      <c r="J132" s="311" t="s">
        <v>313</v>
      </c>
      <c r="K132" s="311"/>
      <c r="L132" s="311"/>
      <c r="M132" s="213" t="s">
        <v>568</v>
      </c>
      <c r="N132" s="213" t="s">
        <v>560</v>
      </c>
      <c r="O132" s="213" t="s">
        <v>560</v>
      </c>
      <c r="P132" s="213"/>
      <c r="Q132" s="213" t="s">
        <v>552</v>
      </c>
      <c r="R132" s="221" t="s">
        <v>553</v>
      </c>
      <c r="S132" s="221" t="s">
        <v>554</v>
      </c>
      <c r="T132" s="221" t="s">
        <v>560</v>
      </c>
      <c r="U132" s="311" t="s">
        <v>560</v>
      </c>
      <c r="V132" s="594"/>
      <c r="W132" s="594"/>
      <c r="X132" s="594"/>
      <c r="Y132" s="213" t="s">
        <v>557</v>
      </c>
    </row>
    <row r="133" spans="2:25" ht="15.95" customHeight="1" x14ac:dyDescent="0.15">
      <c r="B133" s="336"/>
      <c r="C133" s="592" t="s">
        <v>510</v>
      </c>
      <c r="D133" s="593"/>
      <c r="E133" s="228">
        <v>7</v>
      </c>
      <c r="F133" s="268">
        <v>210</v>
      </c>
      <c r="G133" s="213" t="s">
        <v>558</v>
      </c>
      <c r="H133" s="213" t="s">
        <v>602</v>
      </c>
      <c r="I133" s="213" t="s">
        <v>542</v>
      </c>
      <c r="J133" s="311" t="s">
        <v>305</v>
      </c>
      <c r="K133" s="311"/>
      <c r="L133" s="311"/>
      <c r="M133" s="213" t="s">
        <v>615</v>
      </c>
      <c r="N133" s="213" t="s">
        <v>560</v>
      </c>
      <c r="O133" s="213" t="s">
        <v>560</v>
      </c>
      <c r="P133" s="213"/>
      <c r="Q133" s="213" t="s">
        <v>551</v>
      </c>
      <c r="R133" s="221" t="s">
        <v>553</v>
      </c>
      <c r="S133" s="221" t="s">
        <v>566</v>
      </c>
      <c r="T133" s="221" t="s">
        <v>560</v>
      </c>
      <c r="U133" s="311" t="s">
        <v>560</v>
      </c>
      <c r="V133" s="594"/>
      <c r="W133" s="594"/>
      <c r="X133" s="594"/>
      <c r="Y133" s="213" t="s">
        <v>567</v>
      </c>
    </row>
    <row r="134" spans="2:25" ht="15.95" customHeight="1" x14ac:dyDescent="0.15">
      <c r="B134" s="336"/>
      <c r="C134" s="592" t="s">
        <v>510</v>
      </c>
      <c r="D134" s="593"/>
      <c r="E134" s="228">
        <v>8</v>
      </c>
      <c r="F134" s="268">
        <v>219</v>
      </c>
      <c r="G134" s="213" t="s">
        <v>558</v>
      </c>
      <c r="H134" s="213" t="s">
        <v>575</v>
      </c>
      <c r="I134" s="213" t="s">
        <v>542</v>
      </c>
      <c r="J134" s="311" t="s">
        <v>313</v>
      </c>
      <c r="K134" s="311"/>
      <c r="L134" s="311"/>
      <c r="M134" s="213" t="s">
        <v>585</v>
      </c>
      <c r="N134" s="213" t="s">
        <v>560</v>
      </c>
      <c r="O134" s="213" t="s">
        <v>560</v>
      </c>
      <c r="P134" s="213"/>
      <c r="Q134" s="213" t="s">
        <v>551</v>
      </c>
      <c r="R134" s="221" t="s">
        <v>553</v>
      </c>
      <c r="S134" s="221" t="s">
        <v>566</v>
      </c>
      <c r="T134" s="221" t="s">
        <v>560</v>
      </c>
      <c r="U134" s="311" t="s">
        <v>560</v>
      </c>
      <c r="V134" s="594"/>
      <c r="W134" s="594"/>
      <c r="X134" s="594"/>
      <c r="Y134" s="213" t="s">
        <v>567</v>
      </c>
    </row>
    <row r="135" spans="2:25" ht="15.95" customHeight="1" x14ac:dyDescent="0.15">
      <c r="B135" s="336"/>
      <c r="C135" s="592" t="s">
        <v>511</v>
      </c>
      <c r="D135" s="593"/>
      <c r="E135" s="228">
        <v>1</v>
      </c>
      <c r="F135" s="268">
        <v>228.5</v>
      </c>
      <c r="G135" s="213" t="s">
        <v>558</v>
      </c>
      <c r="H135" s="213" t="s">
        <v>559</v>
      </c>
      <c r="I135" s="213" t="s">
        <v>542</v>
      </c>
      <c r="J135" s="311" t="s">
        <v>347</v>
      </c>
      <c r="K135" s="311"/>
      <c r="L135" s="311"/>
      <c r="M135" s="213" t="s">
        <v>560</v>
      </c>
      <c r="N135" s="213" t="s">
        <v>560</v>
      </c>
      <c r="O135" s="213" t="s">
        <v>561</v>
      </c>
      <c r="P135" s="213"/>
      <c r="Q135" s="213" t="s">
        <v>561</v>
      </c>
      <c r="R135" s="221" t="s">
        <v>553</v>
      </c>
      <c r="S135" s="221" t="s">
        <v>553</v>
      </c>
      <c r="T135" s="221" t="s">
        <v>562</v>
      </c>
      <c r="U135" s="311" t="s">
        <v>563</v>
      </c>
      <c r="V135" s="594"/>
      <c r="W135" s="594"/>
      <c r="X135" s="594"/>
      <c r="Y135" s="213"/>
    </row>
    <row r="136" spans="2:25" ht="15.95" customHeight="1" x14ac:dyDescent="0.15">
      <c r="B136" s="336"/>
      <c r="C136" s="592" t="s">
        <v>511</v>
      </c>
      <c r="D136" s="593"/>
      <c r="E136" s="228">
        <v>2</v>
      </c>
      <c r="F136" s="268">
        <v>225</v>
      </c>
      <c r="G136" s="213" t="s">
        <v>576</v>
      </c>
      <c r="H136" s="213" t="s">
        <v>577</v>
      </c>
      <c r="I136" s="213"/>
      <c r="J136" s="311" t="s">
        <v>347</v>
      </c>
      <c r="K136" s="311"/>
      <c r="L136" s="311"/>
      <c r="M136" s="213" t="s">
        <v>616</v>
      </c>
      <c r="N136" s="213" t="s">
        <v>591</v>
      </c>
      <c r="O136" s="213" t="s">
        <v>551</v>
      </c>
      <c r="P136" s="213"/>
      <c r="Q136" s="213"/>
      <c r="R136" s="221" t="s">
        <v>553</v>
      </c>
      <c r="S136" s="221" t="s">
        <v>553</v>
      </c>
      <c r="T136" s="221" t="s">
        <v>580</v>
      </c>
      <c r="U136" s="311" t="s">
        <v>580</v>
      </c>
      <c r="V136" s="594"/>
      <c r="W136" s="594"/>
      <c r="X136" s="594"/>
      <c r="Y136" s="213"/>
    </row>
    <row r="137" spans="2:25" ht="15.95" customHeight="1" x14ac:dyDescent="0.15">
      <c r="B137" s="336"/>
      <c r="C137" s="592" t="s">
        <v>511</v>
      </c>
      <c r="D137" s="593"/>
      <c r="E137" s="228">
        <v>3</v>
      </c>
      <c r="F137" s="268">
        <v>225</v>
      </c>
      <c r="G137" s="213" t="s">
        <v>576</v>
      </c>
      <c r="H137" s="213" t="s">
        <v>577</v>
      </c>
      <c r="I137" s="213"/>
      <c r="J137" s="311" t="s">
        <v>347</v>
      </c>
      <c r="K137" s="311"/>
      <c r="L137" s="311"/>
      <c r="M137" s="213" t="s">
        <v>585</v>
      </c>
      <c r="N137" s="213" t="s">
        <v>565</v>
      </c>
      <c r="O137" s="213" t="s">
        <v>551</v>
      </c>
      <c r="P137" s="213"/>
      <c r="Q137" s="213"/>
      <c r="R137" s="221" t="s">
        <v>553</v>
      </c>
      <c r="S137" s="221" t="s">
        <v>553</v>
      </c>
      <c r="T137" s="221" t="s">
        <v>580</v>
      </c>
      <c r="U137" s="311" t="s">
        <v>580</v>
      </c>
      <c r="V137" s="594"/>
      <c r="W137" s="594"/>
      <c r="X137" s="594"/>
      <c r="Y137" s="213"/>
    </row>
    <row r="138" spans="2:25" ht="15.95" customHeight="1" x14ac:dyDescent="0.15">
      <c r="B138" s="336"/>
      <c r="C138" s="592" t="s">
        <v>511</v>
      </c>
      <c r="D138" s="593"/>
      <c r="E138" s="228">
        <v>4</v>
      </c>
      <c r="F138" s="268">
        <v>220.5</v>
      </c>
      <c r="G138" s="213" t="s">
        <v>558</v>
      </c>
      <c r="H138" s="213" t="s">
        <v>602</v>
      </c>
      <c r="I138" s="213" t="s">
        <v>542</v>
      </c>
      <c r="J138" s="311" t="s">
        <v>313</v>
      </c>
      <c r="K138" s="311"/>
      <c r="L138" s="311"/>
      <c r="M138" s="213" t="s">
        <v>568</v>
      </c>
      <c r="N138" s="213" t="s">
        <v>560</v>
      </c>
      <c r="O138" s="213" t="s">
        <v>560</v>
      </c>
      <c r="P138" s="213"/>
      <c r="Q138" s="213" t="s">
        <v>552</v>
      </c>
      <c r="R138" s="221" t="s">
        <v>553</v>
      </c>
      <c r="S138" s="221" t="s">
        <v>554</v>
      </c>
      <c r="T138" s="221" t="s">
        <v>560</v>
      </c>
      <c r="U138" s="311" t="s">
        <v>560</v>
      </c>
      <c r="V138" s="594"/>
      <c r="W138" s="594"/>
      <c r="X138" s="594"/>
      <c r="Y138" s="213" t="s">
        <v>557</v>
      </c>
    </row>
    <row r="139" spans="2:25" ht="15.95" customHeight="1" x14ac:dyDescent="0.15">
      <c r="B139" s="336"/>
      <c r="C139" s="592" t="s">
        <v>511</v>
      </c>
      <c r="D139" s="593"/>
      <c r="E139" s="228">
        <v>5</v>
      </c>
      <c r="F139" s="268">
        <v>221.2</v>
      </c>
      <c r="G139" s="213" t="s">
        <v>558</v>
      </c>
      <c r="H139" s="213" t="s">
        <v>602</v>
      </c>
      <c r="I139" s="213" t="s">
        <v>542</v>
      </c>
      <c r="J139" s="311" t="s">
        <v>313</v>
      </c>
      <c r="K139" s="311"/>
      <c r="L139" s="311"/>
      <c r="M139" s="213" t="s">
        <v>568</v>
      </c>
      <c r="N139" s="213" t="s">
        <v>560</v>
      </c>
      <c r="O139" s="213" t="s">
        <v>560</v>
      </c>
      <c r="P139" s="213"/>
      <c r="Q139" s="213" t="s">
        <v>552</v>
      </c>
      <c r="R139" s="221" t="s">
        <v>553</v>
      </c>
      <c r="S139" s="221" t="s">
        <v>554</v>
      </c>
      <c r="T139" s="221" t="s">
        <v>560</v>
      </c>
      <c r="U139" s="311" t="s">
        <v>560</v>
      </c>
      <c r="V139" s="594"/>
      <c r="W139" s="594"/>
      <c r="X139" s="594"/>
      <c r="Y139" s="213" t="s">
        <v>557</v>
      </c>
    </row>
    <row r="140" spans="2:25" ht="15.95" customHeight="1" x14ac:dyDescent="0.15">
      <c r="B140" s="336"/>
      <c r="C140" s="592" t="s">
        <v>511</v>
      </c>
      <c r="D140" s="593"/>
      <c r="E140" s="228">
        <v>6</v>
      </c>
      <c r="F140" s="268">
        <v>222.9</v>
      </c>
      <c r="G140" s="213" t="s">
        <v>558</v>
      </c>
      <c r="H140" s="213" t="s">
        <v>602</v>
      </c>
      <c r="I140" s="213" t="s">
        <v>542</v>
      </c>
      <c r="J140" s="311" t="s">
        <v>313</v>
      </c>
      <c r="K140" s="311"/>
      <c r="L140" s="311"/>
      <c r="M140" s="213" t="s">
        <v>611</v>
      </c>
      <c r="N140" s="213" t="s">
        <v>560</v>
      </c>
      <c r="O140" s="213" t="s">
        <v>560</v>
      </c>
      <c r="P140" s="213"/>
      <c r="Q140" s="213" t="s">
        <v>551</v>
      </c>
      <c r="R140" s="221" t="s">
        <v>553</v>
      </c>
      <c r="S140" s="221" t="s">
        <v>566</v>
      </c>
      <c r="T140" s="221" t="s">
        <v>560</v>
      </c>
      <c r="U140" s="311" t="s">
        <v>560</v>
      </c>
      <c r="V140" s="594"/>
      <c r="W140" s="594"/>
      <c r="X140" s="594"/>
      <c r="Y140" s="213" t="s">
        <v>567</v>
      </c>
    </row>
    <row r="141" spans="2:25" ht="15.95" customHeight="1" x14ac:dyDescent="0.15">
      <c r="B141" s="336"/>
      <c r="C141" s="592" t="s">
        <v>511</v>
      </c>
      <c r="D141" s="593"/>
      <c r="E141" s="228">
        <v>7</v>
      </c>
      <c r="F141" s="268">
        <v>224.9</v>
      </c>
      <c r="G141" s="213" t="s">
        <v>558</v>
      </c>
      <c r="H141" s="213" t="s">
        <v>602</v>
      </c>
      <c r="I141" s="213" t="s">
        <v>542</v>
      </c>
      <c r="J141" s="311" t="s">
        <v>305</v>
      </c>
      <c r="K141" s="311"/>
      <c r="L141" s="311"/>
      <c r="M141" s="213" t="s">
        <v>617</v>
      </c>
      <c r="N141" s="213" t="s">
        <v>560</v>
      </c>
      <c r="O141" s="213" t="s">
        <v>560</v>
      </c>
      <c r="P141" s="213"/>
      <c r="Q141" s="213" t="s">
        <v>551</v>
      </c>
      <c r="R141" s="221" t="s">
        <v>553</v>
      </c>
      <c r="S141" s="221" t="s">
        <v>566</v>
      </c>
      <c r="T141" s="221" t="s">
        <v>560</v>
      </c>
      <c r="U141" s="311" t="s">
        <v>560</v>
      </c>
      <c r="V141" s="594"/>
      <c r="W141" s="594"/>
      <c r="X141" s="594"/>
      <c r="Y141" s="213" t="s">
        <v>567</v>
      </c>
    </row>
    <row r="142" spans="2:25" ht="15.95" customHeight="1" x14ac:dyDescent="0.15">
      <c r="B142" s="336"/>
      <c r="C142" s="592" t="s">
        <v>511</v>
      </c>
      <c r="D142" s="593"/>
      <c r="E142" s="228">
        <v>8</v>
      </c>
      <c r="F142" s="268">
        <v>226.1</v>
      </c>
      <c r="G142" s="213" t="s">
        <v>558</v>
      </c>
      <c r="H142" s="213" t="s">
        <v>602</v>
      </c>
      <c r="I142" s="213" t="s">
        <v>542</v>
      </c>
      <c r="J142" s="311" t="s">
        <v>313</v>
      </c>
      <c r="K142" s="311"/>
      <c r="L142" s="311"/>
      <c r="M142" s="213" t="s">
        <v>568</v>
      </c>
      <c r="N142" s="213" t="s">
        <v>560</v>
      </c>
      <c r="O142" s="213" t="s">
        <v>560</v>
      </c>
      <c r="P142" s="213"/>
      <c r="Q142" s="213" t="s">
        <v>552</v>
      </c>
      <c r="R142" s="221" t="s">
        <v>553</v>
      </c>
      <c r="S142" s="221" t="s">
        <v>554</v>
      </c>
      <c r="T142" s="221" t="s">
        <v>560</v>
      </c>
      <c r="U142" s="311" t="s">
        <v>560</v>
      </c>
      <c r="V142" s="594"/>
      <c r="W142" s="594"/>
      <c r="X142" s="594"/>
      <c r="Y142" s="213" t="s">
        <v>557</v>
      </c>
    </row>
    <row r="143" spans="2:25" ht="15.95" customHeight="1" x14ac:dyDescent="0.15">
      <c r="B143" s="336"/>
      <c r="C143" s="592" t="s">
        <v>511</v>
      </c>
      <c r="D143" s="593"/>
      <c r="E143" s="228">
        <v>9</v>
      </c>
      <c r="F143" s="268">
        <v>219.2</v>
      </c>
      <c r="G143" s="213" t="s">
        <v>558</v>
      </c>
      <c r="H143" s="213" t="s">
        <v>602</v>
      </c>
      <c r="I143" s="213" t="s">
        <v>542</v>
      </c>
      <c r="J143" s="311" t="s">
        <v>339</v>
      </c>
      <c r="K143" s="311"/>
      <c r="L143" s="311"/>
      <c r="M143" s="213" t="s">
        <v>618</v>
      </c>
      <c r="N143" s="213" t="s">
        <v>560</v>
      </c>
      <c r="O143" s="213" t="s">
        <v>560</v>
      </c>
      <c r="P143" s="213" t="s">
        <v>543</v>
      </c>
      <c r="Q143" s="213" t="s">
        <v>561</v>
      </c>
      <c r="R143" s="221" t="s">
        <v>553</v>
      </c>
      <c r="S143" s="221" t="s">
        <v>553</v>
      </c>
      <c r="T143" s="221" t="s">
        <v>562</v>
      </c>
      <c r="U143" s="311" t="s">
        <v>619</v>
      </c>
      <c r="V143" s="594"/>
      <c r="W143" s="594"/>
      <c r="X143" s="594"/>
      <c r="Y143" s="213"/>
    </row>
    <row r="144" spans="2:25" ht="15.95" customHeight="1" x14ac:dyDescent="0.15">
      <c r="B144" s="388"/>
      <c r="C144" s="592" t="s">
        <v>512</v>
      </c>
      <c r="D144" s="593"/>
      <c r="E144" s="228">
        <v>1</v>
      </c>
      <c r="F144" s="268">
        <v>238</v>
      </c>
      <c r="G144" s="213" t="s">
        <v>558</v>
      </c>
      <c r="H144" s="213" t="s">
        <v>559</v>
      </c>
      <c r="I144" s="213" t="s">
        <v>542</v>
      </c>
      <c r="J144" s="311" t="s">
        <v>347</v>
      </c>
      <c r="K144" s="311"/>
      <c r="L144" s="311"/>
      <c r="M144" s="213" t="s">
        <v>560</v>
      </c>
      <c r="N144" s="213" t="s">
        <v>560</v>
      </c>
      <c r="O144" s="213" t="s">
        <v>561</v>
      </c>
      <c r="P144" s="213"/>
      <c r="Q144" s="213" t="s">
        <v>561</v>
      </c>
      <c r="R144" s="221" t="s">
        <v>553</v>
      </c>
      <c r="S144" s="221" t="s">
        <v>553</v>
      </c>
      <c r="T144" s="221" t="s">
        <v>562</v>
      </c>
      <c r="U144" s="311" t="s">
        <v>563</v>
      </c>
      <c r="V144" s="594"/>
      <c r="W144" s="594"/>
      <c r="X144" s="594"/>
      <c r="Y144" s="213"/>
    </row>
    <row r="145" spans="2:25" ht="15.75" customHeight="1" x14ac:dyDescent="0.15">
      <c r="B145" s="336" t="s">
        <v>398</v>
      </c>
      <c r="C145" s="305" t="s">
        <v>512</v>
      </c>
      <c r="D145" s="307"/>
      <c r="E145" s="228">
        <v>2</v>
      </c>
      <c r="F145" s="268">
        <v>234.9</v>
      </c>
      <c r="G145" s="213" t="s">
        <v>558</v>
      </c>
      <c r="H145" s="213" t="s">
        <v>602</v>
      </c>
      <c r="I145" s="213" t="s">
        <v>542</v>
      </c>
      <c r="J145" s="311" t="s">
        <v>347</v>
      </c>
      <c r="K145" s="311"/>
      <c r="L145" s="311"/>
      <c r="M145" s="213" t="s">
        <v>560</v>
      </c>
      <c r="N145" s="213" t="s">
        <v>560</v>
      </c>
      <c r="O145" s="213" t="s">
        <v>561</v>
      </c>
      <c r="P145" s="213"/>
      <c r="Q145" s="213" t="s">
        <v>561</v>
      </c>
      <c r="R145" s="221" t="s">
        <v>553</v>
      </c>
      <c r="S145" s="221" t="s">
        <v>553</v>
      </c>
      <c r="T145" s="221" t="s">
        <v>562</v>
      </c>
      <c r="U145" s="311" t="s">
        <v>563</v>
      </c>
      <c r="V145" s="594"/>
      <c r="W145" s="594"/>
      <c r="X145" s="594"/>
      <c r="Y145" s="213"/>
    </row>
    <row r="146" spans="2:25" ht="15.95" customHeight="1" x14ac:dyDescent="0.15">
      <c r="B146" s="336"/>
      <c r="C146" s="305" t="s">
        <v>512</v>
      </c>
      <c r="D146" s="307"/>
      <c r="E146" s="228">
        <v>3</v>
      </c>
      <c r="F146" s="268">
        <v>228.5</v>
      </c>
      <c r="G146" s="213" t="s">
        <v>558</v>
      </c>
      <c r="H146" s="213" t="s">
        <v>575</v>
      </c>
      <c r="I146" s="213" t="s">
        <v>542</v>
      </c>
      <c r="J146" s="311" t="s">
        <v>313</v>
      </c>
      <c r="K146" s="311"/>
      <c r="L146" s="311"/>
      <c r="M146" s="213" t="s">
        <v>585</v>
      </c>
      <c r="N146" s="213" t="s">
        <v>591</v>
      </c>
      <c r="O146" s="213" t="s">
        <v>551</v>
      </c>
      <c r="P146" s="213"/>
      <c r="Q146" s="213" t="s">
        <v>551</v>
      </c>
      <c r="R146" s="221" t="s">
        <v>553</v>
      </c>
      <c r="S146" s="221" t="s">
        <v>566</v>
      </c>
      <c r="T146" s="221" t="s">
        <v>555</v>
      </c>
      <c r="U146" s="311" t="s">
        <v>556</v>
      </c>
      <c r="V146" s="596"/>
      <c r="W146" s="596"/>
      <c r="X146" s="596"/>
      <c r="Y146" s="300" t="s">
        <v>567</v>
      </c>
    </row>
    <row r="147" spans="2:25" ht="15.95" customHeight="1" x14ac:dyDescent="0.15">
      <c r="B147" s="336"/>
      <c r="C147" s="305" t="s">
        <v>512</v>
      </c>
      <c r="D147" s="307"/>
      <c r="E147" s="228">
        <v>4</v>
      </c>
      <c r="F147" s="268">
        <v>233</v>
      </c>
      <c r="G147" s="213" t="s">
        <v>576</v>
      </c>
      <c r="H147" s="213" t="s">
        <v>577</v>
      </c>
      <c r="I147" s="213"/>
      <c r="J147" s="311" t="s">
        <v>347</v>
      </c>
      <c r="K147" s="311"/>
      <c r="L147" s="311"/>
      <c r="M147" s="213" t="s">
        <v>589</v>
      </c>
      <c r="N147" s="213" t="s">
        <v>565</v>
      </c>
      <c r="O147" s="213" t="s">
        <v>551</v>
      </c>
      <c r="P147" s="213"/>
      <c r="Q147" s="213"/>
      <c r="R147" s="221" t="s">
        <v>553</v>
      </c>
      <c r="S147" s="221" t="s">
        <v>553</v>
      </c>
      <c r="T147" s="221" t="s">
        <v>580</v>
      </c>
      <c r="U147" s="311" t="s">
        <v>580</v>
      </c>
      <c r="V147" s="594"/>
      <c r="W147" s="594"/>
      <c r="X147" s="594"/>
      <c r="Y147" s="213"/>
    </row>
    <row r="148" spans="2:25" ht="15.95" customHeight="1" x14ac:dyDescent="0.15">
      <c r="B148" s="336"/>
      <c r="C148" s="305" t="s">
        <v>512</v>
      </c>
      <c r="D148" s="307"/>
      <c r="E148" s="228">
        <v>5</v>
      </c>
      <c r="F148" s="268">
        <v>238</v>
      </c>
      <c r="G148" s="213" t="s">
        <v>558</v>
      </c>
      <c r="H148" s="213" t="s">
        <v>564</v>
      </c>
      <c r="I148" s="213" t="s">
        <v>542</v>
      </c>
      <c r="J148" s="311" t="s">
        <v>313</v>
      </c>
      <c r="K148" s="311"/>
      <c r="L148" s="311"/>
      <c r="M148" s="213" t="s">
        <v>568</v>
      </c>
      <c r="N148" s="213" t="s">
        <v>560</v>
      </c>
      <c r="O148" s="213" t="s">
        <v>560</v>
      </c>
      <c r="P148" s="213"/>
      <c r="Q148" s="213" t="s">
        <v>551</v>
      </c>
      <c r="R148" s="221" t="s">
        <v>553</v>
      </c>
      <c r="S148" s="221" t="s">
        <v>566</v>
      </c>
      <c r="T148" s="221" t="s">
        <v>560</v>
      </c>
      <c r="U148" s="311" t="s">
        <v>560</v>
      </c>
      <c r="V148" s="594"/>
      <c r="W148" s="594"/>
      <c r="X148" s="594"/>
      <c r="Y148" s="213" t="s">
        <v>567</v>
      </c>
    </row>
    <row r="149" spans="2:25" ht="15.95" customHeight="1" x14ac:dyDescent="0.15">
      <c r="B149" s="336"/>
      <c r="C149" s="305" t="s">
        <v>512</v>
      </c>
      <c r="D149" s="307"/>
      <c r="E149" s="228">
        <v>6</v>
      </c>
      <c r="F149" s="269">
        <v>235.5</v>
      </c>
      <c r="G149" s="213" t="s">
        <v>558</v>
      </c>
      <c r="H149" s="213" t="s">
        <v>602</v>
      </c>
      <c r="I149" s="213" t="s">
        <v>542</v>
      </c>
      <c r="J149" s="311" t="s">
        <v>339</v>
      </c>
      <c r="K149" s="311"/>
      <c r="L149" s="311"/>
      <c r="M149" s="213" t="s">
        <v>618</v>
      </c>
      <c r="N149" s="213" t="s">
        <v>560</v>
      </c>
      <c r="O149" s="213" t="s">
        <v>560</v>
      </c>
      <c r="P149" s="213" t="s">
        <v>543</v>
      </c>
      <c r="Q149" s="213" t="s">
        <v>561</v>
      </c>
      <c r="R149" s="221" t="s">
        <v>553</v>
      </c>
      <c r="S149" s="221" t="s">
        <v>553</v>
      </c>
      <c r="T149" s="221" t="s">
        <v>562</v>
      </c>
      <c r="U149" s="311" t="s">
        <v>620</v>
      </c>
      <c r="V149" s="594"/>
      <c r="W149" s="594"/>
      <c r="X149" s="594"/>
      <c r="Y149" s="213"/>
    </row>
    <row r="150" spans="2:25" ht="15.95" customHeight="1" x14ac:dyDescent="0.15">
      <c r="B150" s="336"/>
      <c r="C150" s="305" t="s">
        <v>513</v>
      </c>
      <c r="D150" s="307"/>
      <c r="E150" s="228">
        <v>1</v>
      </c>
      <c r="F150" s="268">
        <v>247.5</v>
      </c>
      <c r="G150" s="213" t="s">
        <v>558</v>
      </c>
      <c r="H150" s="213" t="s">
        <v>564</v>
      </c>
      <c r="I150" s="213" t="s">
        <v>542</v>
      </c>
      <c r="J150" s="311" t="s">
        <v>313</v>
      </c>
      <c r="K150" s="311"/>
      <c r="L150" s="311"/>
      <c r="M150" s="213" t="s">
        <v>568</v>
      </c>
      <c r="N150" s="213" t="s">
        <v>560</v>
      </c>
      <c r="O150" s="270" t="s">
        <v>561</v>
      </c>
      <c r="P150" s="270"/>
      <c r="Q150" s="270" t="s">
        <v>561</v>
      </c>
      <c r="R150" s="221" t="s">
        <v>553</v>
      </c>
      <c r="S150" s="221" t="s">
        <v>553</v>
      </c>
      <c r="T150" s="221" t="s">
        <v>560</v>
      </c>
      <c r="U150" s="311" t="s">
        <v>560</v>
      </c>
      <c r="V150" s="594"/>
      <c r="W150" s="594"/>
      <c r="X150" s="594"/>
      <c r="Y150" s="213"/>
    </row>
    <row r="151" spans="2:25" ht="15.95" customHeight="1" x14ac:dyDescent="0.15">
      <c r="B151" s="336"/>
      <c r="C151" s="305" t="s">
        <v>513</v>
      </c>
      <c r="D151" s="307"/>
      <c r="E151" s="228">
        <v>2</v>
      </c>
      <c r="F151" s="268">
        <v>247.5</v>
      </c>
      <c r="G151" s="213" t="s">
        <v>558</v>
      </c>
      <c r="H151" s="213" t="s">
        <v>559</v>
      </c>
      <c r="I151" s="213" t="s">
        <v>542</v>
      </c>
      <c r="J151" s="311" t="s">
        <v>347</v>
      </c>
      <c r="K151" s="311"/>
      <c r="L151" s="311"/>
      <c r="M151" s="213" t="s">
        <v>560</v>
      </c>
      <c r="N151" s="213" t="s">
        <v>560</v>
      </c>
      <c r="O151" s="270" t="s">
        <v>561</v>
      </c>
      <c r="P151" s="270"/>
      <c r="Q151" s="270" t="s">
        <v>561</v>
      </c>
      <c r="R151" s="221" t="s">
        <v>553</v>
      </c>
      <c r="S151" s="221" t="s">
        <v>553</v>
      </c>
      <c r="T151" s="221" t="s">
        <v>562</v>
      </c>
      <c r="U151" s="311" t="s">
        <v>563</v>
      </c>
      <c r="V151" s="594"/>
      <c r="W151" s="594"/>
      <c r="X151" s="594"/>
      <c r="Y151" s="213"/>
    </row>
    <row r="152" spans="2:25" ht="15.95" customHeight="1" x14ac:dyDescent="0.15">
      <c r="B152" s="336"/>
      <c r="C152" s="305" t="s">
        <v>513</v>
      </c>
      <c r="D152" s="307"/>
      <c r="E152" s="228">
        <v>3</v>
      </c>
      <c r="F152" s="268">
        <v>243.4</v>
      </c>
      <c r="G152" s="213" t="s">
        <v>558</v>
      </c>
      <c r="H152" s="213" t="s">
        <v>569</v>
      </c>
      <c r="I152" s="213" t="s">
        <v>542</v>
      </c>
      <c r="J152" s="311" t="s">
        <v>313</v>
      </c>
      <c r="K152" s="311"/>
      <c r="L152" s="311"/>
      <c r="M152" s="213" t="s">
        <v>565</v>
      </c>
      <c r="N152" s="213" t="s">
        <v>565</v>
      </c>
      <c r="O152" s="270" t="s">
        <v>552</v>
      </c>
      <c r="P152" s="270"/>
      <c r="Q152" s="270" t="s">
        <v>552</v>
      </c>
      <c r="R152" s="221" t="s">
        <v>553</v>
      </c>
      <c r="S152" s="221" t="s">
        <v>554</v>
      </c>
      <c r="T152" s="221" t="s">
        <v>560</v>
      </c>
      <c r="U152" s="311" t="s">
        <v>560</v>
      </c>
      <c r="V152" s="594"/>
      <c r="W152" s="594"/>
      <c r="X152" s="594"/>
      <c r="Y152" s="213" t="s">
        <v>557</v>
      </c>
    </row>
    <row r="153" spans="2:25" ht="15.95" customHeight="1" x14ac:dyDescent="0.15">
      <c r="B153" s="336"/>
      <c r="C153" s="592" t="s">
        <v>513</v>
      </c>
      <c r="D153" s="593"/>
      <c r="E153" s="228">
        <v>4</v>
      </c>
      <c r="F153" s="268">
        <v>242</v>
      </c>
      <c r="G153" s="213" t="s">
        <v>576</v>
      </c>
      <c r="H153" s="213" t="s">
        <v>577</v>
      </c>
      <c r="I153" s="213"/>
      <c r="J153" s="384" t="s">
        <v>347</v>
      </c>
      <c r="K153" s="595"/>
      <c r="L153" s="362"/>
      <c r="M153" s="213" t="s">
        <v>616</v>
      </c>
      <c r="N153" s="213" t="s">
        <v>609</v>
      </c>
      <c r="O153" s="270" t="s">
        <v>551</v>
      </c>
      <c r="P153" s="270"/>
      <c r="Q153" s="270"/>
      <c r="R153" s="221" t="s">
        <v>553</v>
      </c>
      <c r="S153" s="221" t="s">
        <v>553</v>
      </c>
      <c r="T153" s="221" t="s">
        <v>580</v>
      </c>
      <c r="U153" s="384" t="s">
        <v>580</v>
      </c>
      <c r="V153" s="595"/>
      <c r="W153" s="595"/>
      <c r="X153" s="362"/>
      <c r="Y153" s="213"/>
    </row>
    <row r="154" spans="2:25" ht="15.95" customHeight="1" x14ac:dyDescent="0.15">
      <c r="B154" s="336"/>
      <c r="C154" s="592" t="s">
        <v>513</v>
      </c>
      <c r="D154" s="593"/>
      <c r="E154" s="228">
        <v>5</v>
      </c>
      <c r="F154" s="268">
        <v>242</v>
      </c>
      <c r="G154" s="213" t="s">
        <v>576</v>
      </c>
      <c r="H154" s="213" t="s">
        <v>577</v>
      </c>
      <c r="I154" s="213"/>
      <c r="J154" s="384" t="s">
        <v>347</v>
      </c>
      <c r="K154" s="595"/>
      <c r="L154" s="362"/>
      <c r="M154" s="213" t="s">
        <v>568</v>
      </c>
      <c r="N154" s="213" t="s">
        <v>568</v>
      </c>
      <c r="O154" s="270" t="s">
        <v>551</v>
      </c>
      <c r="P154" s="270"/>
      <c r="Q154" s="270"/>
      <c r="R154" s="221" t="s">
        <v>553</v>
      </c>
      <c r="S154" s="221" t="s">
        <v>553</v>
      </c>
      <c r="T154" s="221" t="s">
        <v>580</v>
      </c>
      <c r="U154" s="384" t="s">
        <v>580</v>
      </c>
      <c r="V154" s="595"/>
      <c r="W154" s="595"/>
      <c r="X154" s="362"/>
      <c r="Y154" s="213"/>
    </row>
    <row r="155" spans="2:25" ht="15.95" customHeight="1" x14ac:dyDescent="0.15">
      <c r="B155" s="336"/>
      <c r="C155" s="592" t="s">
        <v>514</v>
      </c>
      <c r="D155" s="593"/>
      <c r="E155" s="228">
        <v>1</v>
      </c>
      <c r="F155" s="268">
        <v>257</v>
      </c>
      <c r="G155" s="213" t="s">
        <v>558</v>
      </c>
      <c r="H155" s="213" t="s">
        <v>559</v>
      </c>
      <c r="I155" s="213" t="s">
        <v>542</v>
      </c>
      <c r="J155" s="384" t="s">
        <v>347</v>
      </c>
      <c r="K155" s="595"/>
      <c r="L155" s="362"/>
      <c r="M155" s="213" t="s">
        <v>560</v>
      </c>
      <c r="N155" s="213" t="s">
        <v>560</v>
      </c>
      <c r="O155" s="270" t="s">
        <v>561</v>
      </c>
      <c r="P155" s="270"/>
      <c r="Q155" s="270" t="s">
        <v>561</v>
      </c>
      <c r="R155" s="221" t="s">
        <v>553</v>
      </c>
      <c r="S155" s="221" t="s">
        <v>553</v>
      </c>
      <c r="T155" s="221" t="s">
        <v>562</v>
      </c>
      <c r="U155" s="384" t="s">
        <v>563</v>
      </c>
      <c r="V155" s="595"/>
      <c r="W155" s="595"/>
      <c r="X155" s="362"/>
      <c r="Y155" s="213"/>
    </row>
    <row r="156" spans="2:25" ht="15.95" customHeight="1" x14ac:dyDescent="0.15">
      <c r="B156" s="336"/>
      <c r="C156" s="592" t="s">
        <v>514</v>
      </c>
      <c r="D156" s="593"/>
      <c r="E156" s="228">
        <v>2</v>
      </c>
      <c r="F156" s="268">
        <v>248.7</v>
      </c>
      <c r="G156" s="213" t="s">
        <v>558</v>
      </c>
      <c r="H156" s="213" t="s">
        <v>602</v>
      </c>
      <c r="I156" s="213" t="s">
        <v>542</v>
      </c>
      <c r="J156" s="384" t="s">
        <v>313</v>
      </c>
      <c r="K156" s="595"/>
      <c r="L156" s="362"/>
      <c r="M156" s="213" t="s">
        <v>621</v>
      </c>
      <c r="N156" s="213" t="s">
        <v>622</v>
      </c>
      <c r="O156" s="270" t="s">
        <v>551</v>
      </c>
      <c r="P156" s="270"/>
      <c r="Q156" s="270" t="s">
        <v>551</v>
      </c>
      <c r="R156" s="221" t="s">
        <v>553</v>
      </c>
      <c r="S156" s="221" t="s">
        <v>566</v>
      </c>
      <c r="T156" s="221" t="s">
        <v>555</v>
      </c>
      <c r="U156" s="311" t="s">
        <v>556</v>
      </c>
      <c r="V156" s="594"/>
      <c r="W156" s="594"/>
      <c r="X156" s="594"/>
      <c r="Y156" s="213" t="s">
        <v>567</v>
      </c>
    </row>
    <row r="157" spans="2:25" ht="15.95" customHeight="1" x14ac:dyDescent="0.15">
      <c r="B157" s="336"/>
      <c r="C157" s="592" t="s">
        <v>514</v>
      </c>
      <c r="D157" s="593"/>
      <c r="E157" s="228">
        <v>3</v>
      </c>
      <c r="F157" s="268">
        <v>249.4</v>
      </c>
      <c r="G157" s="213" t="s">
        <v>576</v>
      </c>
      <c r="H157" s="213" t="s">
        <v>577</v>
      </c>
      <c r="I157" s="213"/>
      <c r="J157" s="311" t="s">
        <v>347</v>
      </c>
      <c r="K157" s="311"/>
      <c r="L157" s="311"/>
      <c r="M157" s="213" t="s">
        <v>595</v>
      </c>
      <c r="N157" s="213" t="s">
        <v>595</v>
      </c>
      <c r="O157" s="270" t="s">
        <v>551</v>
      </c>
      <c r="P157" s="270"/>
      <c r="Q157" s="270"/>
      <c r="R157" s="221" t="s">
        <v>553</v>
      </c>
      <c r="S157" s="221" t="s">
        <v>553</v>
      </c>
      <c r="T157" s="221" t="s">
        <v>580</v>
      </c>
      <c r="U157" s="311" t="s">
        <v>580</v>
      </c>
      <c r="V157" s="594"/>
      <c r="W157" s="594"/>
      <c r="X157" s="594"/>
      <c r="Y157" s="213"/>
    </row>
    <row r="158" spans="2:25" ht="15.95" customHeight="1" x14ac:dyDescent="0.15">
      <c r="B158" s="336"/>
      <c r="C158" s="592" t="s">
        <v>514</v>
      </c>
      <c r="D158" s="593"/>
      <c r="E158" s="228">
        <v>4</v>
      </c>
      <c r="F158" s="268">
        <v>249.4</v>
      </c>
      <c r="G158" s="213" t="s">
        <v>576</v>
      </c>
      <c r="H158" s="213" t="s">
        <v>577</v>
      </c>
      <c r="I158" s="213"/>
      <c r="J158" s="311" t="s">
        <v>347</v>
      </c>
      <c r="K158" s="311"/>
      <c r="L158" s="311"/>
      <c r="M158" s="213" t="s">
        <v>578</v>
      </c>
      <c r="N158" s="213" t="s">
        <v>565</v>
      </c>
      <c r="O158" s="213" t="s">
        <v>551</v>
      </c>
      <c r="P158" s="213"/>
      <c r="Q158" s="213"/>
      <c r="R158" s="221" t="s">
        <v>553</v>
      </c>
      <c r="S158" s="221" t="s">
        <v>553</v>
      </c>
      <c r="T158" s="221" t="s">
        <v>580</v>
      </c>
      <c r="U158" s="311" t="s">
        <v>580</v>
      </c>
      <c r="V158" s="594"/>
      <c r="W158" s="594"/>
      <c r="X158" s="594"/>
      <c r="Y158" s="213"/>
    </row>
    <row r="159" spans="2:25" ht="15.95" customHeight="1" x14ac:dyDescent="0.15">
      <c r="B159" s="336"/>
      <c r="C159" s="592" t="s">
        <v>515</v>
      </c>
      <c r="D159" s="593"/>
      <c r="E159" s="228">
        <v>1</v>
      </c>
      <c r="F159" s="268">
        <v>266.5</v>
      </c>
      <c r="G159" s="213" t="s">
        <v>558</v>
      </c>
      <c r="H159" s="213" t="s">
        <v>559</v>
      </c>
      <c r="I159" s="213" t="s">
        <v>542</v>
      </c>
      <c r="J159" s="311" t="s">
        <v>347</v>
      </c>
      <c r="K159" s="311"/>
      <c r="L159" s="311"/>
      <c r="M159" s="213" t="s">
        <v>560</v>
      </c>
      <c r="N159" s="213" t="s">
        <v>560</v>
      </c>
      <c r="O159" s="213" t="s">
        <v>561</v>
      </c>
      <c r="P159" s="213"/>
      <c r="Q159" s="213" t="s">
        <v>561</v>
      </c>
      <c r="R159" s="221" t="s">
        <v>553</v>
      </c>
      <c r="S159" s="221" t="s">
        <v>553</v>
      </c>
      <c r="T159" s="221" t="s">
        <v>562</v>
      </c>
      <c r="U159" s="311" t="s">
        <v>563</v>
      </c>
      <c r="V159" s="594"/>
      <c r="W159" s="594"/>
      <c r="X159" s="594"/>
      <c r="Y159" s="213"/>
    </row>
    <row r="160" spans="2:25" ht="15.95" customHeight="1" x14ac:dyDescent="0.15">
      <c r="B160" s="336"/>
      <c r="C160" s="592" t="s">
        <v>515</v>
      </c>
      <c r="D160" s="593"/>
      <c r="E160" s="228">
        <v>2</v>
      </c>
      <c r="F160" s="268">
        <v>257</v>
      </c>
      <c r="G160" s="213" t="s">
        <v>558</v>
      </c>
      <c r="H160" s="213" t="s">
        <v>602</v>
      </c>
      <c r="I160" s="213" t="s">
        <v>542</v>
      </c>
      <c r="J160" s="311" t="s">
        <v>347</v>
      </c>
      <c r="K160" s="311"/>
      <c r="L160" s="311"/>
      <c r="M160" s="213" t="s">
        <v>560</v>
      </c>
      <c r="N160" s="213" t="s">
        <v>560</v>
      </c>
      <c r="O160" s="213" t="s">
        <v>561</v>
      </c>
      <c r="P160" s="213"/>
      <c r="Q160" s="213" t="s">
        <v>561</v>
      </c>
      <c r="R160" s="221" t="s">
        <v>553</v>
      </c>
      <c r="S160" s="221" t="s">
        <v>553</v>
      </c>
      <c r="T160" s="221" t="s">
        <v>562</v>
      </c>
      <c r="U160" s="311" t="s">
        <v>563</v>
      </c>
      <c r="V160" s="594"/>
      <c r="W160" s="594"/>
      <c r="X160" s="594"/>
      <c r="Y160" s="213"/>
    </row>
    <row r="161" spans="2:25" ht="15.95" customHeight="1" x14ac:dyDescent="0.15">
      <c r="B161" s="336"/>
      <c r="C161" s="592" t="s">
        <v>515</v>
      </c>
      <c r="D161" s="593"/>
      <c r="E161" s="228">
        <v>3</v>
      </c>
      <c r="F161" s="268">
        <v>258.5</v>
      </c>
      <c r="G161" s="213" t="s">
        <v>576</v>
      </c>
      <c r="H161" s="213" t="s">
        <v>577</v>
      </c>
      <c r="I161" s="213"/>
      <c r="J161" s="311" t="s">
        <v>347</v>
      </c>
      <c r="K161" s="311"/>
      <c r="L161" s="311"/>
      <c r="M161" s="213" t="s">
        <v>585</v>
      </c>
      <c r="N161" s="213" t="s">
        <v>585</v>
      </c>
      <c r="O161" s="213" t="s">
        <v>551</v>
      </c>
      <c r="P161" s="213"/>
      <c r="Q161" s="213"/>
      <c r="R161" s="221" t="s">
        <v>553</v>
      </c>
      <c r="S161" s="221" t="s">
        <v>553</v>
      </c>
      <c r="T161" s="221" t="s">
        <v>580</v>
      </c>
      <c r="U161" s="311" t="s">
        <v>580</v>
      </c>
      <c r="V161" s="594"/>
      <c r="W161" s="594"/>
      <c r="X161" s="594"/>
      <c r="Y161" s="213"/>
    </row>
    <row r="162" spans="2:25" ht="15.95" customHeight="1" x14ac:dyDescent="0.15">
      <c r="B162" s="336"/>
      <c r="C162" s="592" t="s">
        <v>515</v>
      </c>
      <c r="D162" s="593"/>
      <c r="E162" s="228">
        <v>4</v>
      </c>
      <c r="F162" s="268">
        <v>258.5</v>
      </c>
      <c r="G162" s="213" t="s">
        <v>576</v>
      </c>
      <c r="H162" s="213" t="s">
        <v>577</v>
      </c>
      <c r="I162" s="213"/>
      <c r="J162" s="311" t="s">
        <v>347</v>
      </c>
      <c r="K162" s="311"/>
      <c r="L162" s="311"/>
      <c r="M162" s="213" t="s">
        <v>589</v>
      </c>
      <c r="N162" s="213" t="s">
        <v>585</v>
      </c>
      <c r="O162" s="213" t="s">
        <v>551</v>
      </c>
      <c r="P162" s="213"/>
      <c r="Q162" s="213"/>
      <c r="R162" s="221" t="s">
        <v>553</v>
      </c>
      <c r="S162" s="221" t="s">
        <v>553</v>
      </c>
      <c r="T162" s="221" t="s">
        <v>580</v>
      </c>
      <c r="U162" s="311" t="s">
        <v>580</v>
      </c>
      <c r="V162" s="594"/>
      <c r="W162" s="594"/>
      <c r="X162" s="594"/>
      <c r="Y162" s="213"/>
    </row>
    <row r="163" spans="2:25" ht="15.95" customHeight="1" x14ac:dyDescent="0.15">
      <c r="B163" s="336"/>
      <c r="C163" s="592" t="s">
        <v>515</v>
      </c>
      <c r="D163" s="593"/>
      <c r="E163" s="228">
        <v>5</v>
      </c>
      <c r="F163" s="268">
        <v>258.5</v>
      </c>
      <c r="G163" s="213" t="s">
        <v>576</v>
      </c>
      <c r="H163" s="213" t="s">
        <v>577</v>
      </c>
      <c r="I163" s="213"/>
      <c r="J163" s="311" t="s">
        <v>347</v>
      </c>
      <c r="K163" s="311"/>
      <c r="L163" s="311"/>
      <c r="M163" s="213" t="s">
        <v>584</v>
      </c>
      <c r="N163" s="213" t="s">
        <v>565</v>
      </c>
      <c r="O163" s="213" t="s">
        <v>551</v>
      </c>
      <c r="P163" s="213"/>
      <c r="Q163" s="213"/>
      <c r="R163" s="221" t="s">
        <v>553</v>
      </c>
      <c r="S163" s="221" t="s">
        <v>553</v>
      </c>
      <c r="T163" s="221" t="s">
        <v>580</v>
      </c>
      <c r="U163" s="311" t="s">
        <v>580</v>
      </c>
      <c r="V163" s="594"/>
      <c r="W163" s="594"/>
      <c r="X163" s="594"/>
      <c r="Y163" s="213"/>
    </row>
    <row r="164" spans="2:25" ht="15.95" customHeight="1" x14ac:dyDescent="0.15">
      <c r="B164" s="336"/>
      <c r="C164" s="592" t="s">
        <v>516</v>
      </c>
      <c r="D164" s="593"/>
      <c r="E164" s="228">
        <v>1</v>
      </c>
      <c r="F164" s="268">
        <v>266.5</v>
      </c>
      <c r="G164" s="213" t="s">
        <v>576</v>
      </c>
      <c r="H164" s="213" t="s">
        <v>577</v>
      </c>
      <c r="I164" s="213"/>
      <c r="J164" s="311" t="s">
        <v>347</v>
      </c>
      <c r="K164" s="311"/>
      <c r="L164" s="311"/>
      <c r="M164" s="213" t="s">
        <v>583</v>
      </c>
      <c r="N164" s="213" t="s">
        <v>585</v>
      </c>
      <c r="O164" s="213" t="s">
        <v>551</v>
      </c>
      <c r="P164" s="213"/>
      <c r="Q164" s="213"/>
      <c r="R164" s="221" t="s">
        <v>553</v>
      </c>
      <c r="S164" s="221" t="s">
        <v>553</v>
      </c>
      <c r="T164" s="221" t="s">
        <v>580</v>
      </c>
      <c r="U164" s="311" t="s">
        <v>580</v>
      </c>
      <c r="V164" s="594"/>
      <c r="W164" s="594"/>
      <c r="X164" s="594"/>
      <c r="Y164" s="213"/>
    </row>
    <row r="165" spans="2:25" ht="15.95" customHeight="1" x14ac:dyDescent="0.15">
      <c r="B165" s="336"/>
      <c r="C165" s="592" t="s">
        <v>516</v>
      </c>
      <c r="D165" s="593"/>
      <c r="E165" s="228">
        <v>2</v>
      </c>
      <c r="F165" s="268">
        <v>266.5</v>
      </c>
      <c r="G165" s="213" t="s">
        <v>576</v>
      </c>
      <c r="H165" s="213" t="s">
        <v>577</v>
      </c>
      <c r="I165" s="213"/>
      <c r="J165" s="311" t="s">
        <v>347</v>
      </c>
      <c r="K165" s="311"/>
      <c r="L165" s="311"/>
      <c r="M165" s="213" t="s">
        <v>590</v>
      </c>
      <c r="N165" s="213" t="s">
        <v>590</v>
      </c>
      <c r="O165" s="213" t="s">
        <v>551</v>
      </c>
      <c r="P165" s="213"/>
      <c r="Q165" s="213"/>
      <c r="R165" s="221" t="s">
        <v>553</v>
      </c>
      <c r="S165" s="221" t="s">
        <v>553</v>
      </c>
      <c r="T165" s="221" t="s">
        <v>580</v>
      </c>
      <c r="U165" s="311" t="s">
        <v>580</v>
      </c>
      <c r="V165" s="594"/>
      <c r="W165" s="594"/>
      <c r="X165" s="594"/>
      <c r="Y165" s="213"/>
    </row>
    <row r="166" spans="2:25" ht="15.95" customHeight="1" x14ac:dyDescent="0.15">
      <c r="B166" s="336"/>
      <c r="C166" s="592" t="s">
        <v>516</v>
      </c>
      <c r="D166" s="593"/>
      <c r="E166" s="228">
        <v>3</v>
      </c>
      <c r="F166" s="268">
        <v>276</v>
      </c>
      <c r="G166" s="213" t="s">
        <v>576</v>
      </c>
      <c r="H166" s="213" t="s">
        <v>577</v>
      </c>
      <c r="I166" s="213"/>
      <c r="J166" s="311" t="s">
        <v>347</v>
      </c>
      <c r="K166" s="311"/>
      <c r="L166" s="311"/>
      <c r="M166" s="213" t="s">
        <v>609</v>
      </c>
      <c r="N166" s="213" t="s">
        <v>579</v>
      </c>
      <c r="O166" s="213" t="s">
        <v>551</v>
      </c>
      <c r="P166" s="213"/>
      <c r="Q166" s="213"/>
      <c r="R166" s="221" t="s">
        <v>553</v>
      </c>
      <c r="S166" s="221" t="s">
        <v>553</v>
      </c>
      <c r="T166" s="221" t="s">
        <v>580</v>
      </c>
      <c r="U166" s="311" t="s">
        <v>580</v>
      </c>
      <c r="V166" s="594"/>
      <c r="W166" s="594"/>
      <c r="X166" s="594"/>
      <c r="Y166" s="213"/>
    </row>
    <row r="167" spans="2:25" ht="15.95" customHeight="1" x14ac:dyDescent="0.15">
      <c r="B167" s="336"/>
      <c r="C167" s="592" t="s">
        <v>516</v>
      </c>
      <c r="D167" s="593"/>
      <c r="E167" s="228">
        <v>4</v>
      </c>
      <c r="F167" s="268">
        <v>276</v>
      </c>
      <c r="G167" s="213" t="s">
        <v>576</v>
      </c>
      <c r="H167" s="213" t="s">
        <v>577</v>
      </c>
      <c r="I167" s="213"/>
      <c r="J167" s="311" t="s">
        <v>347</v>
      </c>
      <c r="K167" s="311"/>
      <c r="L167" s="311"/>
      <c r="M167" s="213" t="s">
        <v>578</v>
      </c>
      <c r="N167" s="213" t="s">
        <v>591</v>
      </c>
      <c r="O167" s="213" t="s">
        <v>551</v>
      </c>
      <c r="P167" s="213"/>
      <c r="Q167" s="213"/>
      <c r="R167" s="221" t="s">
        <v>553</v>
      </c>
      <c r="S167" s="221" t="s">
        <v>553</v>
      </c>
      <c r="T167" s="221" t="s">
        <v>580</v>
      </c>
      <c r="U167" s="311" t="s">
        <v>580</v>
      </c>
      <c r="V167" s="594"/>
      <c r="W167" s="594"/>
      <c r="X167" s="594"/>
      <c r="Y167" s="213"/>
    </row>
    <row r="168" spans="2:25" ht="15.95" customHeight="1" x14ac:dyDescent="0.15">
      <c r="B168" s="336"/>
      <c r="C168" s="592" t="s">
        <v>516</v>
      </c>
      <c r="D168" s="593"/>
      <c r="E168" s="228">
        <v>5</v>
      </c>
      <c r="F168" s="268">
        <v>266.5</v>
      </c>
      <c r="G168" s="213" t="s">
        <v>576</v>
      </c>
      <c r="H168" s="213" t="s">
        <v>577</v>
      </c>
      <c r="I168" s="213"/>
      <c r="J168" s="311" t="s">
        <v>347</v>
      </c>
      <c r="K168" s="311"/>
      <c r="L168" s="311"/>
      <c r="M168" s="213" t="s">
        <v>585</v>
      </c>
      <c r="N168" s="213" t="s">
        <v>585</v>
      </c>
      <c r="O168" s="213" t="s">
        <v>551</v>
      </c>
      <c r="P168" s="213"/>
      <c r="Q168" s="213"/>
      <c r="R168" s="221" t="s">
        <v>553</v>
      </c>
      <c r="S168" s="221" t="s">
        <v>553</v>
      </c>
      <c r="T168" s="221" t="s">
        <v>580</v>
      </c>
      <c r="U168" s="311" t="s">
        <v>580</v>
      </c>
      <c r="V168" s="594"/>
      <c r="W168" s="594"/>
      <c r="X168" s="594"/>
      <c r="Y168" s="213"/>
    </row>
    <row r="169" spans="2:25" ht="15.95" customHeight="1" x14ac:dyDescent="0.15">
      <c r="B169" s="336"/>
      <c r="C169" s="592" t="s">
        <v>517</v>
      </c>
      <c r="D169" s="593"/>
      <c r="E169" s="228">
        <v>1</v>
      </c>
      <c r="F169" s="268">
        <v>278.39999999999998</v>
      </c>
      <c r="G169" s="213" t="s">
        <v>558</v>
      </c>
      <c r="H169" s="213" t="s">
        <v>569</v>
      </c>
      <c r="I169" s="213" t="s">
        <v>542</v>
      </c>
      <c r="J169" s="311" t="s">
        <v>313</v>
      </c>
      <c r="K169" s="311"/>
      <c r="L169" s="311"/>
      <c r="M169" s="213" t="s">
        <v>609</v>
      </c>
      <c r="N169" s="213" t="s">
        <v>571</v>
      </c>
      <c r="O169" s="213" t="s">
        <v>551</v>
      </c>
      <c r="P169" s="213"/>
      <c r="Q169" s="213" t="s">
        <v>551</v>
      </c>
      <c r="R169" s="221" t="s">
        <v>553</v>
      </c>
      <c r="S169" s="221" t="s">
        <v>566</v>
      </c>
      <c r="T169" s="221" t="s">
        <v>555</v>
      </c>
      <c r="U169" s="311" t="s">
        <v>556</v>
      </c>
      <c r="V169" s="594"/>
      <c r="W169" s="594"/>
      <c r="X169" s="594"/>
      <c r="Y169" s="213" t="s">
        <v>567</v>
      </c>
    </row>
    <row r="170" spans="2:25" ht="15.95" customHeight="1" x14ac:dyDescent="0.15">
      <c r="B170" s="336"/>
      <c r="C170" s="592" t="s">
        <v>517</v>
      </c>
      <c r="D170" s="593"/>
      <c r="E170" s="228">
        <v>2</v>
      </c>
      <c r="F170" s="268">
        <v>279.89999999999998</v>
      </c>
      <c r="G170" s="213" t="s">
        <v>558</v>
      </c>
      <c r="H170" s="213" t="s">
        <v>602</v>
      </c>
      <c r="I170" s="213" t="s">
        <v>542</v>
      </c>
      <c r="J170" s="311" t="s">
        <v>313</v>
      </c>
      <c r="K170" s="311"/>
      <c r="L170" s="311"/>
      <c r="M170" s="213" t="s">
        <v>623</v>
      </c>
      <c r="N170" s="213" t="s">
        <v>571</v>
      </c>
      <c r="O170" s="213" t="s">
        <v>551</v>
      </c>
      <c r="P170" s="213"/>
      <c r="Q170" s="213" t="s">
        <v>551</v>
      </c>
      <c r="R170" s="221" t="s">
        <v>553</v>
      </c>
      <c r="S170" s="221" t="s">
        <v>566</v>
      </c>
      <c r="T170" s="221" t="s">
        <v>555</v>
      </c>
      <c r="U170" s="311" t="s">
        <v>556</v>
      </c>
      <c r="V170" s="594"/>
      <c r="W170" s="594"/>
      <c r="X170" s="594"/>
      <c r="Y170" s="213" t="s">
        <v>567</v>
      </c>
    </row>
    <row r="171" spans="2:25" ht="15.95" customHeight="1" x14ac:dyDescent="0.15">
      <c r="B171" s="336"/>
      <c r="C171" s="592" t="s">
        <v>517</v>
      </c>
      <c r="D171" s="593"/>
      <c r="E171" s="228">
        <v>3</v>
      </c>
      <c r="F171" s="268">
        <v>281.2</v>
      </c>
      <c r="G171" s="213" t="s">
        <v>444</v>
      </c>
      <c r="H171" s="213" t="s">
        <v>549</v>
      </c>
      <c r="I171" s="213" t="s">
        <v>542</v>
      </c>
      <c r="J171" s="311" t="s">
        <v>347</v>
      </c>
      <c r="K171" s="311"/>
      <c r="L171" s="311"/>
      <c r="M171" s="213" t="s">
        <v>560</v>
      </c>
      <c r="N171" s="213" t="s">
        <v>560</v>
      </c>
      <c r="O171" s="213" t="s">
        <v>561</v>
      </c>
      <c r="P171" s="213"/>
      <c r="Q171" s="213" t="s">
        <v>561</v>
      </c>
      <c r="R171" s="221" t="s">
        <v>553</v>
      </c>
      <c r="S171" s="221" t="s">
        <v>553</v>
      </c>
      <c r="T171" s="221" t="s">
        <v>562</v>
      </c>
      <c r="U171" s="311" t="s">
        <v>624</v>
      </c>
      <c r="V171" s="594"/>
      <c r="W171" s="594"/>
      <c r="X171" s="594"/>
      <c r="Y171" s="213"/>
    </row>
    <row r="172" spans="2:25" ht="15.95" customHeight="1" x14ac:dyDescent="0.15">
      <c r="B172" s="336"/>
      <c r="C172" s="592"/>
      <c r="D172" s="593"/>
      <c r="E172" s="228"/>
      <c r="F172" s="268"/>
      <c r="G172" s="213"/>
      <c r="H172" s="213"/>
      <c r="I172" s="213"/>
      <c r="J172" s="311"/>
      <c r="K172" s="311"/>
      <c r="L172" s="311"/>
      <c r="M172" s="213"/>
      <c r="N172" s="213"/>
      <c r="O172" s="213"/>
      <c r="P172" s="213"/>
      <c r="Q172" s="213"/>
      <c r="R172" s="221"/>
      <c r="S172" s="221"/>
      <c r="T172" s="221"/>
      <c r="U172" s="311"/>
      <c r="V172" s="594"/>
      <c r="W172" s="594"/>
      <c r="X172" s="594"/>
      <c r="Y172" s="213"/>
    </row>
    <row r="173" spans="2:25" ht="15.95" customHeight="1" x14ac:dyDescent="0.15">
      <c r="B173" s="336"/>
      <c r="C173" s="592"/>
      <c r="D173" s="593"/>
      <c r="E173" s="228"/>
      <c r="F173" s="268"/>
      <c r="G173" s="213"/>
      <c r="H173" s="213"/>
      <c r="I173" s="213"/>
      <c r="J173" s="311"/>
      <c r="K173" s="311"/>
      <c r="L173" s="311"/>
      <c r="M173" s="213"/>
      <c r="N173" s="213"/>
      <c r="O173" s="213"/>
      <c r="P173" s="213"/>
      <c r="Q173" s="213"/>
      <c r="R173" s="221"/>
      <c r="S173" s="221"/>
      <c r="T173" s="221"/>
      <c r="U173" s="311"/>
      <c r="V173" s="594"/>
      <c r="W173" s="594"/>
      <c r="X173" s="594"/>
      <c r="Y173" s="213"/>
    </row>
    <row r="174" spans="2:25" ht="15.95" customHeight="1" x14ac:dyDescent="0.15">
      <c r="B174" s="336"/>
      <c r="C174" s="592"/>
      <c r="D174" s="593"/>
      <c r="E174" s="228"/>
      <c r="F174" s="268"/>
      <c r="G174" s="213"/>
      <c r="H174" s="213"/>
      <c r="I174" s="213"/>
      <c r="J174" s="311"/>
      <c r="K174" s="311"/>
      <c r="L174" s="311"/>
      <c r="M174" s="213"/>
      <c r="N174" s="213"/>
      <c r="O174" s="213"/>
      <c r="P174" s="213"/>
      <c r="Q174" s="213"/>
      <c r="R174" s="221"/>
      <c r="S174" s="221"/>
      <c r="T174" s="221"/>
      <c r="U174" s="311"/>
      <c r="V174" s="594"/>
      <c r="W174" s="594"/>
      <c r="X174" s="594"/>
      <c r="Y174" s="213"/>
    </row>
    <row r="175" spans="2:25" ht="15.95" customHeight="1" x14ac:dyDescent="0.15">
      <c r="B175" s="336"/>
      <c r="C175" s="592"/>
      <c r="D175" s="593"/>
      <c r="E175" s="228"/>
      <c r="F175" s="268"/>
      <c r="G175" s="213"/>
      <c r="H175" s="213"/>
      <c r="I175" s="213"/>
      <c r="J175" s="311"/>
      <c r="K175" s="311"/>
      <c r="L175" s="311"/>
      <c r="M175" s="213"/>
      <c r="N175" s="213"/>
      <c r="O175" s="213"/>
      <c r="P175" s="213"/>
      <c r="Q175" s="213"/>
      <c r="R175" s="221"/>
      <c r="S175" s="221"/>
      <c r="T175" s="221"/>
      <c r="U175" s="311"/>
      <c r="V175" s="594"/>
      <c r="W175" s="594"/>
      <c r="X175" s="594"/>
      <c r="Y175" s="213"/>
    </row>
    <row r="176" spans="2:25" ht="15.95" customHeight="1" x14ac:dyDescent="0.15">
      <c r="B176" s="336"/>
      <c r="C176" s="592"/>
      <c r="D176" s="593"/>
      <c r="E176" s="228"/>
      <c r="F176" s="268"/>
      <c r="G176" s="213"/>
      <c r="H176" s="213"/>
      <c r="I176" s="213"/>
      <c r="J176" s="311"/>
      <c r="K176" s="311"/>
      <c r="L176" s="311"/>
      <c r="M176" s="213"/>
      <c r="N176" s="213"/>
      <c r="O176" s="213"/>
      <c r="P176" s="213"/>
      <c r="Q176" s="213"/>
      <c r="R176" s="221"/>
      <c r="S176" s="221"/>
      <c r="T176" s="221"/>
      <c r="U176" s="311"/>
      <c r="V176" s="594"/>
      <c r="W176" s="594"/>
      <c r="X176" s="594"/>
      <c r="Y176" s="221"/>
    </row>
    <row r="177" spans="2:25" ht="15.95" customHeight="1" x14ac:dyDescent="0.15">
      <c r="B177" s="336"/>
      <c r="C177" s="592"/>
      <c r="D177" s="593"/>
      <c r="E177" s="228"/>
      <c r="F177" s="268"/>
      <c r="G177" s="213"/>
      <c r="H177" s="213"/>
      <c r="I177" s="213"/>
      <c r="J177" s="311"/>
      <c r="K177" s="311"/>
      <c r="L177" s="311"/>
      <c r="M177" s="213"/>
      <c r="N177" s="213"/>
      <c r="O177" s="213"/>
      <c r="P177" s="213"/>
      <c r="Q177" s="213"/>
      <c r="R177" s="221"/>
      <c r="S177" s="221"/>
      <c r="T177" s="221"/>
      <c r="U177" s="311"/>
      <c r="V177" s="594"/>
      <c r="W177" s="594"/>
      <c r="X177" s="594"/>
      <c r="Y177" s="221"/>
    </row>
    <row r="178" spans="2:25" ht="15.95" customHeight="1" x14ac:dyDescent="0.15">
      <c r="B178" s="388"/>
      <c r="C178" s="592"/>
      <c r="D178" s="593"/>
      <c r="E178" s="228"/>
      <c r="F178" s="268"/>
      <c r="G178" s="213"/>
      <c r="H178" s="213"/>
      <c r="I178" s="213"/>
      <c r="J178" s="311"/>
      <c r="K178" s="311"/>
      <c r="L178" s="311"/>
      <c r="M178" s="213"/>
      <c r="N178" s="213"/>
      <c r="O178" s="213"/>
      <c r="P178" s="213"/>
      <c r="Q178" s="213"/>
      <c r="R178" s="221"/>
      <c r="S178" s="221"/>
      <c r="T178" s="221"/>
      <c r="U178" s="311"/>
      <c r="V178" s="594"/>
      <c r="W178" s="594"/>
      <c r="X178" s="594"/>
      <c r="Y178" s="221"/>
    </row>
    <row r="179" spans="2:25" ht="15.95" customHeight="1" x14ac:dyDescent="0.15">
      <c r="B179" s="26"/>
      <c r="C179" s="1" t="s">
        <v>146</v>
      </c>
      <c r="D179" s="7"/>
      <c r="F179" s="7"/>
      <c r="G179" s="24"/>
      <c r="H179" s="24"/>
      <c r="I179" s="24"/>
      <c r="J179" s="24"/>
      <c r="K179" s="24"/>
      <c r="L179" s="24"/>
      <c r="M179" s="24"/>
      <c r="N179" s="24"/>
      <c r="O179" s="24"/>
      <c r="P179" s="25"/>
      <c r="Q179" s="36"/>
      <c r="R179" s="7"/>
      <c r="S179" s="7"/>
      <c r="T179" s="24"/>
      <c r="U179" s="37"/>
      <c r="V179" s="37"/>
      <c r="W179" s="37"/>
      <c r="X179" s="37"/>
      <c r="Y179" s="7"/>
    </row>
    <row r="180" spans="2:25" ht="15.95" customHeight="1" x14ac:dyDescent="0.15">
      <c r="B180" s="26"/>
      <c r="C180" s="30" t="s">
        <v>147</v>
      </c>
      <c r="D180" s="7"/>
      <c r="F180" s="7"/>
      <c r="G180" s="24"/>
      <c r="H180" s="24"/>
      <c r="I180" s="24"/>
      <c r="J180" s="24"/>
      <c r="K180" s="24"/>
      <c r="L180" s="24"/>
      <c r="M180" s="24"/>
      <c r="N180" s="24"/>
      <c r="O180" s="24"/>
      <c r="P180" s="25"/>
      <c r="Q180" s="36"/>
      <c r="R180" s="7"/>
      <c r="S180" s="7"/>
      <c r="T180" s="24"/>
      <c r="U180" s="37"/>
      <c r="V180" s="37"/>
      <c r="W180" s="37"/>
      <c r="X180" s="37"/>
      <c r="Y180" s="7"/>
    </row>
    <row r="181" spans="2:25" ht="15.95" customHeight="1" x14ac:dyDescent="0.15">
      <c r="B181" s="27"/>
      <c r="C181" s="3" t="s">
        <v>148</v>
      </c>
      <c r="D181" s="3"/>
      <c r="E181" s="3"/>
      <c r="F181" s="3"/>
      <c r="G181" s="3"/>
      <c r="H181" s="3"/>
      <c r="I181" s="3"/>
      <c r="J181" s="3"/>
      <c r="K181" s="3"/>
      <c r="L181" s="3"/>
      <c r="M181" s="3"/>
      <c r="N181" s="3"/>
      <c r="O181" s="3"/>
      <c r="P181" s="3"/>
      <c r="Q181" s="3"/>
      <c r="R181" s="3"/>
      <c r="S181" s="3"/>
      <c r="T181" s="3"/>
      <c r="U181" s="3"/>
      <c r="V181" s="3"/>
      <c r="W181" s="3"/>
      <c r="X181" s="3"/>
    </row>
    <row r="182" spans="2:25" ht="15.95" customHeight="1" x14ac:dyDescent="0.15">
      <c r="B182" s="3"/>
      <c r="C182" s="3" t="s">
        <v>149</v>
      </c>
      <c r="D182" s="3"/>
      <c r="E182" s="3"/>
      <c r="F182" s="3"/>
      <c r="G182" s="3"/>
      <c r="H182" s="3"/>
      <c r="I182" s="3"/>
      <c r="J182" s="3"/>
      <c r="K182" s="3"/>
      <c r="L182" s="3"/>
      <c r="M182" s="3"/>
      <c r="N182" s="3"/>
      <c r="O182" s="3"/>
      <c r="P182" s="3"/>
      <c r="Q182" s="3"/>
      <c r="R182" s="3"/>
      <c r="S182" s="3"/>
      <c r="T182" s="3"/>
      <c r="U182" s="3"/>
      <c r="V182" s="3"/>
      <c r="W182" s="3"/>
      <c r="X182" s="3"/>
    </row>
    <row r="183" spans="2:25" ht="15.95" customHeight="1" x14ac:dyDescent="0.15">
      <c r="B183" s="3"/>
      <c r="C183" s="3" t="s">
        <v>150</v>
      </c>
      <c r="D183" s="3"/>
      <c r="E183" s="3"/>
      <c r="F183" s="3"/>
      <c r="G183" s="3"/>
      <c r="H183" s="3"/>
      <c r="I183" s="3"/>
      <c r="J183" s="3"/>
      <c r="K183" s="3"/>
      <c r="L183" s="3"/>
      <c r="M183" s="3"/>
      <c r="N183" s="3"/>
      <c r="O183" s="3"/>
      <c r="P183" s="3"/>
      <c r="Q183" s="3"/>
      <c r="R183" s="3"/>
      <c r="S183" s="3"/>
      <c r="T183" s="3"/>
      <c r="U183" s="3"/>
      <c r="V183" s="3"/>
      <c r="W183" s="3"/>
      <c r="X183" s="3"/>
    </row>
    <row r="184" spans="2:25" ht="15.95" customHeight="1" x14ac:dyDescent="0.15">
      <c r="C184" s="4" t="s">
        <v>106</v>
      </c>
    </row>
  </sheetData>
  <dataConsolidate/>
  <mergeCells count="549">
    <mergeCell ref="U153:X153"/>
    <mergeCell ref="U154:X154"/>
    <mergeCell ref="U155:X155"/>
    <mergeCell ref="U156:X156"/>
    <mergeCell ref="U157:X157"/>
    <mergeCell ref="U158:X158"/>
    <mergeCell ref="U159:X159"/>
    <mergeCell ref="U117:X117"/>
    <mergeCell ref="U84:X84"/>
    <mergeCell ref="Y5:Y8"/>
    <mergeCell ref="T3:W4"/>
    <mergeCell ref="X3:Y4"/>
    <mergeCell ref="P3:S3"/>
    <mergeCell ref="P4:S4"/>
    <mergeCell ref="S7:S8"/>
    <mergeCell ref="T7:T8"/>
    <mergeCell ref="U7:X8"/>
    <mergeCell ref="U152:X152"/>
    <mergeCell ref="U48:X48"/>
    <mergeCell ref="U15:X15"/>
    <mergeCell ref="T5:X6"/>
    <mergeCell ref="P5:S6"/>
    <mergeCell ref="U82:X82"/>
    <mergeCell ref="U14:X14"/>
    <mergeCell ref="C157:D157"/>
    <mergeCell ref="J157:L157"/>
    <mergeCell ref="C158:D158"/>
    <mergeCell ref="J158:L158"/>
    <mergeCell ref="C159:D159"/>
    <mergeCell ref="J159:L159"/>
    <mergeCell ref="J152:L152"/>
    <mergeCell ref="C153:D153"/>
    <mergeCell ref="J153:L153"/>
    <mergeCell ref="C154:D154"/>
    <mergeCell ref="J154:L154"/>
    <mergeCell ref="C155:D155"/>
    <mergeCell ref="J155:L155"/>
    <mergeCell ref="C156:D156"/>
    <mergeCell ref="J156:L156"/>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J7:L8"/>
    <mergeCell ref="I7:I8"/>
    <mergeCell ref="M7:M8"/>
    <mergeCell ref="N7:N8"/>
    <mergeCell ref="G5:H6"/>
    <mergeCell ref="I5:N6"/>
    <mergeCell ref="B145:B178"/>
    <mergeCell ref="C145:D145"/>
    <mergeCell ref="J145:L145"/>
    <mergeCell ref="U145:X145"/>
    <mergeCell ref="C146:D146"/>
    <mergeCell ref="J146:L146"/>
    <mergeCell ref="U146:X146"/>
    <mergeCell ref="C147:D147"/>
    <mergeCell ref="J147:L147"/>
    <mergeCell ref="U147:X147"/>
    <mergeCell ref="C148:D148"/>
    <mergeCell ref="J148:L148"/>
    <mergeCell ref="U148:X148"/>
    <mergeCell ref="C149:D149"/>
    <mergeCell ref="J149:L149"/>
    <mergeCell ref="U149:X149"/>
    <mergeCell ref="C150:D150"/>
    <mergeCell ref="J150:L150"/>
    <mergeCell ref="U150:X150"/>
    <mergeCell ref="C151:D151"/>
    <mergeCell ref="J151:L151"/>
    <mergeCell ref="U151:X151"/>
    <mergeCell ref="C152:D152"/>
    <mergeCell ref="C160:D160"/>
    <mergeCell ref="J160:L160"/>
    <mergeCell ref="U160:X160"/>
    <mergeCell ref="C161:D161"/>
    <mergeCell ref="J161:L161"/>
    <mergeCell ref="U161:X161"/>
    <mergeCell ref="C162:D162"/>
    <mergeCell ref="J162:L162"/>
    <mergeCell ref="U162:X162"/>
    <mergeCell ref="C163:D163"/>
    <mergeCell ref="J163:L163"/>
    <mergeCell ref="U163:X163"/>
    <mergeCell ref="C164:D164"/>
    <mergeCell ref="J164:L164"/>
    <mergeCell ref="U164:X164"/>
    <mergeCell ref="C165:D165"/>
    <mergeCell ref="J165:L165"/>
    <mergeCell ref="U165:X165"/>
    <mergeCell ref="C166:D166"/>
    <mergeCell ref="J166:L166"/>
    <mergeCell ref="U166:X166"/>
    <mergeCell ref="C167:D167"/>
    <mergeCell ref="J167:L167"/>
    <mergeCell ref="U167:X167"/>
    <mergeCell ref="C168:D168"/>
    <mergeCell ref="J168:L168"/>
    <mergeCell ref="U168:X168"/>
    <mergeCell ref="C169:D169"/>
    <mergeCell ref="J169:L169"/>
    <mergeCell ref="U169:X169"/>
    <mergeCell ref="C170:D170"/>
    <mergeCell ref="J170:L170"/>
    <mergeCell ref="U170:X170"/>
    <mergeCell ref="C171:D171"/>
    <mergeCell ref="J171:L171"/>
    <mergeCell ref="U171:X171"/>
    <mergeCell ref="C172:D172"/>
    <mergeCell ref="J172:L172"/>
    <mergeCell ref="U172:X172"/>
    <mergeCell ref="C173:D173"/>
    <mergeCell ref="J173:L173"/>
    <mergeCell ref="U173:X173"/>
    <mergeCell ref="C174:D174"/>
    <mergeCell ref="J174:L174"/>
    <mergeCell ref="U174:X174"/>
    <mergeCell ref="C175:D175"/>
    <mergeCell ref="J175:L175"/>
    <mergeCell ref="U175:X175"/>
    <mergeCell ref="C176:D176"/>
    <mergeCell ref="J176:L176"/>
    <mergeCell ref="U176:X176"/>
    <mergeCell ref="C177:D177"/>
    <mergeCell ref="J177:L177"/>
    <mergeCell ref="U177:X177"/>
    <mergeCell ref="C178:D178"/>
    <mergeCell ref="J178:L178"/>
    <mergeCell ref="U178:X178"/>
    <mergeCell ref="B111:B144"/>
    <mergeCell ref="C111:D111"/>
    <mergeCell ref="J111:L111"/>
    <mergeCell ref="U111:X111"/>
    <mergeCell ref="C112:D112"/>
    <mergeCell ref="J112:L112"/>
    <mergeCell ref="U112:X112"/>
    <mergeCell ref="C113:D113"/>
    <mergeCell ref="J113:L113"/>
    <mergeCell ref="U113:X113"/>
    <mergeCell ref="C114:D114"/>
    <mergeCell ref="J114:L114"/>
    <mergeCell ref="U114:X114"/>
    <mergeCell ref="C115:D115"/>
    <mergeCell ref="J115:L115"/>
    <mergeCell ref="U115:X115"/>
    <mergeCell ref="C116:D116"/>
    <mergeCell ref="J116:L116"/>
    <mergeCell ref="U116:X116"/>
    <mergeCell ref="C117:D117"/>
    <mergeCell ref="J117:L117"/>
    <mergeCell ref="C118:D118"/>
    <mergeCell ref="J118:L118"/>
    <mergeCell ref="U118:X118"/>
    <mergeCell ref="C119:D119"/>
    <mergeCell ref="J119:L119"/>
    <mergeCell ref="U119:X119"/>
    <mergeCell ref="C120:D120"/>
    <mergeCell ref="J120:L120"/>
    <mergeCell ref="U120:X120"/>
    <mergeCell ref="C121:D121"/>
    <mergeCell ref="J121:L121"/>
    <mergeCell ref="U121:X121"/>
    <mergeCell ref="C122:D122"/>
    <mergeCell ref="J122:L122"/>
    <mergeCell ref="U122:X122"/>
    <mergeCell ref="C123:D123"/>
    <mergeCell ref="J123:L123"/>
    <mergeCell ref="U123:X123"/>
    <mergeCell ref="C124:D124"/>
    <mergeCell ref="J124:L124"/>
    <mergeCell ref="U124:X124"/>
    <mergeCell ref="C125:D125"/>
    <mergeCell ref="J125:L125"/>
    <mergeCell ref="U125:X125"/>
    <mergeCell ref="C126:D126"/>
    <mergeCell ref="J126:L126"/>
    <mergeCell ref="U126:X126"/>
    <mergeCell ref="C127:D127"/>
    <mergeCell ref="J127:L127"/>
    <mergeCell ref="U127:X127"/>
    <mergeCell ref="C128:D128"/>
    <mergeCell ref="J128:L128"/>
    <mergeCell ref="U128:X128"/>
    <mergeCell ref="C129:D129"/>
    <mergeCell ref="J129:L129"/>
    <mergeCell ref="U129:X129"/>
    <mergeCell ref="C130:D130"/>
    <mergeCell ref="J130:L130"/>
    <mergeCell ref="U130:X130"/>
    <mergeCell ref="C131:D131"/>
    <mergeCell ref="J131:L131"/>
    <mergeCell ref="U131:X131"/>
    <mergeCell ref="C132:D132"/>
    <mergeCell ref="J132:L132"/>
    <mergeCell ref="U132:X132"/>
    <mergeCell ref="C133:D133"/>
    <mergeCell ref="J133:L133"/>
    <mergeCell ref="U133:X133"/>
    <mergeCell ref="C134:D134"/>
    <mergeCell ref="J134:L134"/>
    <mergeCell ref="U134:X134"/>
    <mergeCell ref="C135:D135"/>
    <mergeCell ref="J135:L135"/>
    <mergeCell ref="U135:X135"/>
    <mergeCell ref="C136:D136"/>
    <mergeCell ref="J136:L136"/>
    <mergeCell ref="U136:X136"/>
    <mergeCell ref="C137:D137"/>
    <mergeCell ref="J137:L137"/>
    <mergeCell ref="U137:X137"/>
    <mergeCell ref="C138:D138"/>
    <mergeCell ref="J138:L138"/>
    <mergeCell ref="U138:X138"/>
    <mergeCell ref="C139:D139"/>
    <mergeCell ref="J139:L139"/>
    <mergeCell ref="U139:X139"/>
    <mergeCell ref="C140:D140"/>
    <mergeCell ref="J140:L140"/>
    <mergeCell ref="U140:X140"/>
    <mergeCell ref="C141:D141"/>
    <mergeCell ref="J141:L141"/>
    <mergeCell ref="U141:X141"/>
    <mergeCell ref="C142:D142"/>
    <mergeCell ref="J142:L142"/>
    <mergeCell ref="U142:X142"/>
    <mergeCell ref="C143:D143"/>
    <mergeCell ref="J143:L143"/>
    <mergeCell ref="U143:X143"/>
    <mergeCell ref="C144:D144"/>
    <mergeCell ref="J144:L144"/>
    <mergeCell ref="U144:X144"/>
    <mergeCell ref="B77:B110"/>
    <mergeCell ref="C77:D77"/>
    <mergeCell ref="J77:L77"/>
    <mergeCell ref="U77:X77"/>
    <mergeCell ref="C78:D78"/>
    <mergeCell ref="J78:L78"/>
    <mergeCell ref="U78:X78"/>
    <mergeCell ref="C79:D79"/>
    <mergeCell ref="J79:L79"/>
    <mergeCell ref="U79:X79"/>
    <mergeCell ref="C80:D80"/>
    <mergeCell ref="J80:L80"/>
    <mergeCell ref="U80:X80"/>
    <mergeCell ref="C81:D81"/>
    <mergeCell ref="J81:L81"/>
    <mergeCell ref="U81:X81"/>
    <mergeCell ref="C82:D82"/>
    <mergeCell ref="J82:L82"/>
    <mergeCell ref="C83:D83"/>
    <mergeCell ref="J83:L83"/>
    <mergeCell ref="U83:X83"/>
    <mergeCell ref="C84:D84"/>
    <mergeCell ref="J84:L84"/>
    <mergeCell ref="C85:D85"/>
    <mergeCell ref="J85:L85"/>
    <mergeCell ref="U85:X85"/>
    <mergeCell ref="C86:D86"/>
    <mergeCell ref="J86:L86"/>
    <mergeCell ref="U86:X86"/>
    <mergeCell ref="C87:D87"/>
    <mergeCell ref="J87:L87"/>
    <mergeCell ref="U87:X87"/>
    <mergeCell ref="C88:D88"/>
    <mergeCell ref="J88:L88"/>
    <mergeCell ref="U88:X88"/>
    <mergeCell ref="C89:D89"/>
    <mergeCell ref="J89:L89"/>
    <mergeCell ref="U89:X89"/>
    <mergeCell ref="C90:D90"/>
    <mergeCell ref="J90:L90"/>
    <mergeCell ref="U90:X90"/>
    <mergeCell ref="C91:D91"/>
    <mergeCell ref="J91:L91"/>
    <mergeCell ref="U91:X91"/>
    <mergeCell ref="C92:D92"/>
    <mergeCell ref="J92:L92"/>
    <mergeCell ref="U92:X92"/>
    <mergeCell ref="C93:D93"/>
    <mergeCell ref="J93:L93"/>
    <mergeCell ref="U93:X93"/>
    <mergeCell ref="C94:D94"/>
    <mergeCell ref="J94:L94"/>
    <mergeCell ref="U94:X94"/>
    <mergeCell ref="C95:D95"/>
    <mergeCell ref="J95:L95"/>
    <mergeCell ref="U95:X95"/>
    <mergeCell ref="C96:D96"/>
    <mergeCell ref="J96:L96"/>
    <mergeCell ref="U96:X96"/>
    <mergeCell ref="C97:D97"/>
    <mergeCell ref="J97:L97"/>
    <mergeCell ref="U97:X97"/>
    <mergeCell ref="C98:D98"/>
    <mergeCell ref="J98:L98"/>
    <mergeCell ref="U98:X98"/>
    <mergeCell ref="C99:D99"/>
    <mergeCell ref="J99:L99"/>
    <mergeCell ref="U99:X99"/>
    <mergeCell ref="C100:D100"/>
    <mergeCell ref="J100:L100"/>
    <mergeCell ref="U100:X100"/>
    <mergeCell ref="C101:D101"/>
    <mergeCell ref="J101:L101"/>
    <mergeCell ref="U101:X101"/>
    <mergeCell ref="C102:D102"/>
    <mergeCell ref="J102:L102"/>
    <mergeCell ref="U102:X102"/>
    <mergeCell ref="C103:D103"/>
    <mergeCell ref="J103:L103"/>
    <mergeCell ref="U103:X103"/>
    <mergeCell ref="C104:D104"/>
    <mergeCell ref="J104:L104"/>
    <mergeCell ref="U104:X104"/>
    <mergeCell ref="C105:D105"/>
    <mergeCell ref="J105:L105"/>
    <mergeCell ref="U105:X105"/>
    <mergeCell ref="C106:D106"/>
    <mergeCell ref="J106:L106"/>
    <mergeCell ref="U106:X106"/>
    <mergeCell ref="C107:D107"/>
    <mergeCell ref="J107:L107"/>
    <mergeCell ref="U107:X107"/>
    <mergeCell ref="C108:D108"/>
    <mergeCell ref="J108:L108"/>
    <mergeCell ref="U108:X108"/>
    <mergeCell ref="C109:D109"/>
    <mergeCell ref="J109:L109"/>
    <mergeCell ref="U109:X109"/>
    <mergeCell ref="C110:D110"/>
    <mergeCell ref="J110:L110"/>
    <mergeCell ref="U110:X110"/>
    <mergeCell ref="B43:B76"/>
    <mergeCell ref="C43:D43"/>
    <mergeCell ref="J43:L43"/>
    <mergeCell ref="U43:X43"/>
    <mergeCell ref="C44:D44"/>
    <mergeCell ref="J44:L44"/>
    <mergeCell ref="U44:X44"/>
    <mergeCell ref="C45:D45"/>
    <mergeCell ref="J45:L45"/>
    <mergeCell ref="U45:X45"/>
    <mergeCell ref="C46:D46"/>
    <mergeCell ref="J46:L46"/>
    <mergeCell ref="U46:X46"/>
    <mergeCell ref="C47:D47"/>
    <mergeCell ref="J47:L47"/>
    <mergeCell ref="U47:X47"/>
    <mergeCell ref="C48:D48"/>
    <mergeCell ref="J48:L48"/>
    <mergeCell ref="C49:D49"/>
    <mergeCell ref="J49:L49"/>
    <mergeCell ref="U49:X49"/>
    <mergeCell ref="C50:D50"/>
    <mergeCell ref="J50:L50"/>
    <mergeCell ref="U50:X50"/>
    <mergeCell ref="C51:D51"/>
    <mergeCell ref="J51:L51"/>
    <mergeCell ref="U51:X51"/>
    <mergeCell ref="C52:D52"/>
    <mergeCell ref="J52:L52"/>
    <mergeCell ref="U52:X52"/>
    <mergeCell ref="C53:D53"/>
    <mergeCell ref="J53:L53"/>
    <mergeCell ref="U53:X53"/>
    <mergeCell ref="C54:D54"/>
    <mergeCell ref="J54:L54"/>
    <mergeCell ref="U54:X54"/>
    <mergeCell ref="C55:D55"/>
    <mergeCell ref="J55:L55"/>
    <mergeCell ref="U55:X55"/>
    <mergeCell ref="C56:D56"/>
    <mergeCell ref="J56:L56"/>
    <mergeCell ref="U56:X56"/>
    <mergeCell ref="C57:D57"/>
    <mergeCell ref="J57:L57"/>
    <mergeCell ref="U57:X57"/>
    <mergeCell ref="C58:D58"/>
    <mergeCell ref="J58:L58"/>
    <mergeCell ref="U58:X58"/>
    <mergeCell ref="C59:D59"/>
    <mergeCell ref="J59:L59"/>
    <mergeCell ref="U59:X59"/>
    <mergeCell ref="C60:D60"/>
    <mergeCell ref="J60:L60"/>
    <mergeCell ref="U60:X60"/>
    <mergeCell ref="C61:D61"/>
    <mergeCell ref="J61:L61"/>
    <mergeCell ref="U61:X61"/>
    <mergeCell ref="C62:D62"/>
    <mergeCell ref="J62:L62"/>
    <mergeCell ref="U62:X62"/>
    <mergeCell ref="C63:D63"/>
    <mergeCell ref="J63:L63"/>
    <mergeCell ref="U63:X63"/>
    <mergeCell ref="C64:D64"/>
    <mergeCell ref="J64:L64"/>
    <mergeCell ref="U64:X64"/>
    <mergeCell ref="C65:D65"/>
    <mergeCell ref="J65:L65"/>
    <mergeCell ref="U65:X65"/>
    <mergeCell ref="C66:D66"/>
    <mergeCell ref="J66:L66"/>
    <mergeCell ref="U66:X66"/>
    <mergeCell ref="C67:D67"/>
    <mergeCell ref="J67:L67"/>
    <mergeCell ref="U67:X67"/>
    <mergeCell ref="C68:D68"/>
    <mergeCell ref="J68:L68"/>
    <mergeCell ref="U68:X68"/>
    <mergeCell ref="C69:D69"/>
    <mergeCell ref="J69:L69"/>
    <mergeCell ref="U69:X69"/>
    <mergeCell ref="C70:D70"/>
    <mergeCell ref="J70:L70"/>
    <mergeCell ref="U70:X70"/>
    <mergeCell ref="C71:D71"/>
    <mergeCell ref="J71:L71"/>
    <mergeCell ref="U71:X71"/>
    <mergeCell ref="C72:D72"/>
    <mergeCell ref="J72:L72"/>
    <mergeCell ref="U72:X72"/>
    <mergeCell ref="C73:D73"/>
    <mergeCell ref="J73:L73"/>
    <mergeCell ref="U73:X73"/>
    <mergeCell ref="C74:D74"/>
    <mergeCell ref="J74:L74"/>
    <mergeCell ref="U74:X74"/>
    <mergeCell ref="C75:D75"/>
    <mergeCell ref="J75:L75"/>
    <mergeCell ref="U75:X75"/>
    <mergeCell ref="C76:D76"/>
    <mergeCell ref="J76:L76"/>
    <mergeCell ref="U76:X76"/>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C15:D15"/>
    <mergeCell ref="J15:L15"/>
    <mergeCell ref="C16:D16"/>
    <mergeCell ref="J16:L16"/>
    <mergeCell ref="U16:X16"/>
    <mergeCell ref="C17:D17"/>
    <mergeCell ref="J17:L17"/>
    <mergeCell ref="U17:X17"/>
    <mergeCell ref="C18:D18"/>
    <mergeCell ref="J18:L18"/>
    <mergeCell ref="U18:X18"/>
    <mergeCell ref="C19:D19"/>
    <mergeCell ref="J19:L19"/>
    <mergeCell ref="U19:X19"/>
    <mergeCell ref="C20:D20"/>
    <mergeCell ref="J20:L20"/>
    <mergeCell ref="U20:X20"/>
    <mergeCell ref="C21:D21"/>
    <mergeCell ref="J21:L21"/>
    <mergeCell ref="U21:X21"/>
    <mergeCell ref="C22:D22"/>
    <mergeCell ref="J22:L22"/>
    <mergeCell ref="U22:X22"/>
    <mergeCell ref="C23:D23"/>
    <mergeCell ref="J23:L23"/>
    <mergeCell ref="U23:X23"/>
    <mergeCell ref="C24:D24"/>
    <mergeCell ref="J24:L24"/>
    <mergeCell ref="U24:X24"/>
    <mergeCell ref="C25:D25"/>
    <mergeCell ref="J25:L25"/>
    <mergeCell ref="U25:X25"/>
    <mergeCell ref="C26:D26"/>
    <mergeCell ref="J26:L26"/>
    <mergeCell ref="U26:X26"/>
    <mergeCell ref="C27:D27"/>
    <mergeCell ref="J27:L27"/>
    <mergeCell ref="U27:X27"/>
    <mergeCell ref="C28:D28"/>
    <mergeCell ref="J28:L28"/>
    <mergeCell ref="U28:X28"/>
    <mergeCell ref="C29:D29"/>
    <mergeCell ref="J29:L29"/>
    <mergeCell ref="U29:X29"/>
    <mergeCell ref="C30:D30"/>
    <mergeCell ref="J30:L30"/>
    <mergeCell ref="U30:X30"/>
    <mergeCell ref="C31:D31"/>
    <mergeCell ref="J31:L31"/>
    <mergeCell ref="U31:X31"/>
    <mergeCell ref="C32:D32"/>
    <mergeCell ref="J32:L32"/>
    <mergeCell ref="U32:X32"/>
    <mergeCell ref="C33:D33"/>
    <mergeCell ref="J33:L33"/>
    <mergeCell ref="U33:X33"/>
    <mergeCell ref="C34:D34"/>
    <mergeCell ref="J34:L34"/>
    <mergeCell ref="U34:X34"/>
    <mergeCell ref="C35:D35"/>
    <mergeCell ref="J35:L35"/>
    <mergeCell ref="U35:X35"/>
    <mergeCell ref="C36:D36"/>
    <mergeCell ref="J36:L36"/>
    <mergeCell ref="U36:X36"/>
    <mergeCell ref="C37:D37"/>
    <mergeCell ref="J37:L37"/>
    <mergeCell ref="U37:X37"/>
    <mergeCell ref="C38:D38"/>
    <mergeCell ref="J38:L38"/>
    <mergeCell ref="U38:X38"/>
    <mergeCell ref="C39:D39"/>
    <mergeCell ref="J39:L39"/>
    <mergeCell ref="U39:X39"/>
    <mergeCell ref="C40:D40"/>
    <mergeCell ref="J40:L40"/>
    <mergeCell ref="U40:X40"/>
    <mergeCell ref="C41:D41"/>
    <mergeCell ref="J41:L41"/>
    <mergeCell ref="U41:X41"/>
    <mergeCell ref="C42:D42"/>
    <mergeCell ref="J42:L42"/>
    <mergeCell ref="U42:X42"/>
  </mergeCells>
  <phoneticPr fontId="13"/>
  <dataValidations count="3">
    <dataValidation allowBlank="1" showInputMessage="1" showErrorMessage="1" prompt="前回の定期点検年月日を入力" sqref="O6" xr:uid="{CE558C38-BB98-4A5B-9E13-EF4286124328}"/>
    <dataValidation allowBlank="1" showInputMessage="1" showErrorMessage="1" prompt="覆工スパン毎に連番を記入。_x000a_数値で入力する。" sqref="E9:E178" xr:uid="{BCD82D75-7463-4E10-BEB1-7AF8A1394E47}"/>
    <dataValidation type="list" errorStyle="warning" allowBlank="1" showInputMessage="1" showErrorMessage="1" error="選択出来ません" sqref="H9:H178"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7" fitToHeight="0" orientation="landscape" copies="2" r:id="rId1"/>
  <headerFooter alignWithMargins="0"/>
  <rowBreaks count="4" manualBreakCount="4">
    <brk id="42" min="1" max="24" man="1"/>
    <brk id="76" min="1" max="24" man="1"/>
    <brk id="110" min="1" max="24" man="1"/>
    <brk id="144"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I9:I178</xm:sqref>
        </x14:dataValidation>
        <x14:dataValidation type="list" allowBlank="1" showInputMessage="1" showErrorMessage="1" xr:uid="{00000000-0002-0000-0600-000006000000}">
          <x14:formula1>
            <xm:f>'(参考)リスト'!$J$16:$J$18</xm:f>
          </x14:formula1>
          <xm:sqref>T9:T178</xm:sqref>
        </x14:dataValidation>
        <x14:dataValidation type="list" allowBlank="1" showInputMessage="1" showErrorMessage="1" xr:uid="{00000000-0002-0000-0600-000007000000}">
          <x14:formula1>
            <xm:f>'(参考)リスト'!$H$16:$H$17</xm:f>
          </x14:formula1>
          <xm:sqref>R9:R178</xm:sqref>
        </x14:dataValidation>
        <x14:dataValidation type="list" allowBlank="1" showInputMessage="1" showErrorMessage="1" xr:uid="{00000000-0002-0000-0600-000008000000}">
          <x14:formula1>
            <xm:f>'(参考)リスト'!$I$16:$I$18</xm:f>
          </x14:formula1>
          <xm:sqref>S9:S178</xm:sqref>
        </x14:dataValidation>
        <x14:dataValidation type="list" allowBlank="1" showInputMessage="1" showErrorMessage="1" xr:uid="{00000000-0002-0000-0600-00000C000000}">
          <x14:formula1>
            <xm:f>'(参考)リスト'!$F$16:$F$21</xm:f>
          </x14:formula1>
          <xm:sqref>O9:Q178</xm:sqref>
        </x14:dataValidation>
        <x14:dataValidation type="list" showInputMessage="1" showErrorMessage="1" xr:uid="{029E4745-3D5D-4892-8FDA-530343C9ED98}">
          <x14:formula1>
            <xm:f>'(参考)リスト'!$B$16:$B$21</xm:f>
          </x14:formula1>
          <xm:sqref>G9:G178</xm:sqref>
        </x14:dataValidation>
        <x14:dataValidation type="list" allowBlank="1" showInputMessage="1" showErrorMessage="1" xr:uid="{91402F3D-BA0A-4172-8B61-7890E57CE66D}">
          <x14:formula1>
            <xm:f>'(参考)リスト'!$E$16:$E$27</xm:f>
          </x14:formula1>
          <xm:sqref>J9:L178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Normal="70" zoomScaleSheetLayoutView="100" workbookViewId="0">
      <selection activeCell="F16" sqref="F16:M23"/>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26" t="s">
        <v>151</v>
      </c>
      <c r="C2" s="526"/>
      <c r="D2" s="526"/>
      <c r="E2" s="526"/>
      <c r="F2" s="526"/>
      <c r="G2" s="526"/>
      <c r="H2" s="526"/>
      <c r="I2" s="526"/>
      <c r="J2" s="639"/>
      <c r="K2" s="639"/>
      <c r="L2" s="639"/>
      <c r="M2" s="639"/>
      <c r="N2" s="639"/>
      <c r="O2" s="639"/>
      <c r="P2" s="639"/>
      <c r="Q2" s="639"/>
      <c r="R2" s="639"/>
      <c r="S2" s="639"/>
      <c r="T2" s="639"/>
      <c r="U2" s="639"/>
      <c r="V2" s="639"/>
    </row>
    <row r="3" spans="2:24" ht="20.100000000000001" customHeight="1" x14ac:dyDescent="0.15">
      <c r="B3" s="379" t="s">
        <v>401</v>
      </c>
      <c r="C3" s="390"/>
      <c r="D3" s="390"/>
      <c r="E3" s="391"/>
      <c r="F3" s="644" t="s">
        <v>530</v>
      </c>
      <c r="G3" s="645"/>
      <c r="H3" s="645"/>
      <c r="I3" s="646"/>
      <c r="J3" s="208" t="s">
        <v>402</v>
      </c>
      <c r="K3" s="328" t="s">
        <v>520</v>
      </c>
      <c r="L3" s="328"/>
      <c r="M3" s="315" t="s">
        <v>531</v>
      </c>
      <c r="N3" s="317"/>
      <c r="O3" s="625" t="s">
        <v>532</v>
      </c>
      <c r="P3" s="552"/>
      <c r="Q3" s="552"/>
      <c r="R3" s="647"/>
      <c r="S3" s="584" t="s">
        <v>529</v>
      </c>
      <c r="T3" s="617"/>
      <c r="U3" s="617"/>
      <c r="V3" s="560"/>
      <c r="W3" s="621">
        <v>45910</v>
      </c>
      <c r="X3" s="622"/>
    </row>
    <row r="4" spans="2:24" ht="20.100000000000001" customHeight="1" x14ac:dyDescent="0.15">
      <c r="B4" s="329" t="s">
        <v>526</v>
      </c>
      <c r="C4" s="330"/>
      <c r="D4" s="330"/>
      <c r="E4" s="331"/>
      <c r="F4" s="640" t="s">
        <v>521</v>
      </c>
      <c r="G4" s="641"/>
      <c r="H4" s="641"/>
      <c r="I4" s="642"/>
      <c r="J4" s="271" t="s">
        <v>403</v>
      </c>
      <c r="K4" s="328" t="s">
        <v>404</v>
      </c>
      <c r="L4" s="328"/>
      <c r="M4" s="318"/>
      <c r="N4" s="320"/>
      <c r="O4" s="627" t="s">
        <v>533</v>
      </c>
      <c r="P4" s="553"/>
      <c r="Q4" s="553"/>
      <c r="R4" s="643"/>
      <c r="S4" s="618"/>
      <c r="T4" s="619"/>
      <c r="U4" s="619"/>
      <c r="V4" s="620"/>
      <c r="W4" s="623"/>
      <c r="X4" s="624"/>
    </row>
    <row r="5" spans="2:24" ht="30" customHeight="1" x14ac:dyDescent="0.15">
      <c r="B5" s="336" t="s">
        <v>122</v>
      </c>
      <c r="C5" s="602" t="s">
        <v>123</v>
      </c>
      <c r="D5" s="603"/>
      <c r="E5" s="600" t="s">
        <v>152</v>
      </c>
      <c r="F5" s="600" t="s">
        <v>125</v>
      </c>
      <c r="G5" s="602" t="s">
        <v>153</v>
      </c>
      <c r="H5" s="635"/>
      <c r="I5" s="636"/>
      <c r="J5" s="379" t="s">
        <v>154</v>
      </c>
      <c r="K5" s="390"/>
      <c r="L5" s="390"/>
      <c r="M5" s="390"/>
      <c r="N5" s="556" t="s">
        <v>122</v>
      </c>
      <c r="O5" s="632"/>
      <c r="P5" s="611" t="s">
        <v>155</v>
      </c>
      <c r="Q5" s="629"/>
      <c r="R5" s="629"/>
      <c r="S5" s="629"/>
      <c r="T5" s="629"/>
      <c r="U5" s="612"/>
      <c r="V5" s="611" t="s">
        <v>131</v>
      </c>
      <c r="W5" s="629"/>
      <c r="X5" s="612"/>
    </row>
    <row r="6" spans="2:24" ht="16.5" customHeight="1" x14ac:dyDescent="0.15">
      <c r="B6" s="336"/>
      <c r="C6" s="648"/>
      <c r="D6" s="603"/>
      <c r="E6" s="649"/>
      <c r="F6" s="649"/>
      <c r="G6" s="611" t="s">
        <v>156</v>
      </c>
      <c r="H6" s="612"/>
      <c r="I6" s="582" t="s">
        <v>133</v>
      </c>
      <c r="J6" s="607" t="s">
        <v>157</v>
      </c>
      <c r="K6" s="607"/>
      <c r="L6" s="609" t="s">
        <v>158</v>
      </c>
      <c r="M6" s="609"/>
      <c r="N6" s="582" t="s">
        <v>159</v>
      </c>
      <c r="O6" s="608"/>
      <c r="P6" s="628" t="s">
        <v>142</v>
      </c>
      <c r="Q6" s="582" t="s">
        <v>160</v>
      </c>
      <c r="R6" s="582"/>
      <c r="S6" s="582"/>
      <c r="T6" s="582"/>
      <c r="U6" s="582"/>
      <c r="V6" s="602"/>
      <c r="W6" s="635"/>
      <c r="X6" s="636"/>
    </row>
    <row r="7" spans="2:24" ht="16.5" customHeight="1" x14ac:dyDescent="0.15">
      <c r="B7" s="336"/>
      <c r="C7" s="623"/>
      <c r="D7" s="624"/>
      <c r="E7" s="650"/>
      <c r="F7" s="650"/>
      <c r="G7" s="613"/>
      <c r="H7" s="614"/>
      <c r="I7" s="608"/>
      <c r="J7" s="594"/>
      <c r="K7" s="594"/>
      <c r="L7" s="594"/>
      <c r="M7" s="594"/>
      <c r="N7" s="267" t="s">
        <v>144</v>
      </c>
      <c r="O7" s="267" t="s">
        <v>145</v>
      </c>
      <c r="P7" s="637"/>
      <c r="Q7" s="608"/>
      <c r="R7" s="608"/>
      <c r="S7" s="608"/>
      <c r="T7" s="608"/>
      <c r="U7" s="608"/>
      <c r="V7" s="272"/>
      <c r="W7" s="273"/>
      <c r="X7" s="274"/>
    </row>
    <row r="8" spans="2:24" ht="15.95" customHeight="1" x14ac:dyDescent="0.15">
      <c r="B8" s="336"/>
      <c r="C8" s="305"/>
      <c r="D8" s="307"/>
      <c r="E8" s="221"/>
      <c r="F8" s="268"/>
      <c r="G8" s="213"/>
      <c r="H8" s="213"/>
      <c r="I8" s="213"/>
      <c r="J8" s="311"/>
      <c r="K8" s="311"/>
      <c r="L8" s="638"/>
      <c r="M8" s="362"/>
      <c r="N8" s="213"/>
      <c r="O8" s="213"/>
      <c r="P8" s="221"/>
      <c r="Q8" s="311"/>
      <c r="R8" s="311"/>
      <c r="S8" s="311"/>
      <c r="T8" s="311"/>
      <c r="U8" s="311"/>
      <c r="V8" s="305"/>
      <c r="W8" s="306"/>
      <c r="X8" s="307"/>
    </row>
    <row r="9" spans="2:24" ht="15.95" customHeight="1" x14ac:dyDescent="0.15">
      <c r="B9" s="336"/>
      <c r="C9" s="305"/>
      <c r="D9" s="307"/>
      <c r="E9" s="221"/>
      <c r="F9" s="268"/>
      <c r="G9" s="213"/>
      <c r="H9" s="213"/>
      <c r="I9" s="213"/>
      <c r="J9" s="311"/>
      <c r="K9" s="311"/>
      <c r="L9" s="638"/>
      <c r="M9" s="362"/>
      <c r="N9" s="213"/>
      <c r="O9" s="213"/>
      <c r="P9" s="221"/>
      <c r="Q9" s="311"/>
      <c r="R9" s="311"/>
      <c r="S9" s="311"/>
      <c r="T9" s="311"/>
      <c r="U9" s="311"/>
      <c r="V9" s="384"/>
      <c r="W9" s="595"/>
      <c r="X9" s="362"/>
    </row>
    <row r="10" spans="2:24" ht="15.95" customHeight="1" x14ac:dyDescent="0.15">
      <c r="B10" s="336"/>
      <c r="C10" s="305"/>
      <c r="D10" s="307"/>
      <c r="E10" s="221"/>
      <c r="F10" s="268"/>
      <c r="G10" s="213"/>
      <c r="H10" s="213"/>
      <c r="I10" s="213"/>
      <c r="J10" s="311"/>
      <c r="K10" s="311"/>
      <c r="L10" s="638"/>
      <c r="M10" s="362"/>
      <c r="N10" s="213"/>
      <c r="O10" s="213"/>
      <c r="P10" s="221"/>
      <c r="Q10" s="311"/>
      <c r="R10" s="311"/>
      <c r="S10" s="311"/>
      <c r="T10" s="311"/>
      <c r="U10" s="311"/>
      <c r="V10" s="305"/>
      <c r="W10" s="306"/>
      <c r="X10" s="307"/>
    </row>
    <row r="11" spans="2:24" ht="15.95" customHeight="1" x14ac:dyDescent="0.15">
      <c r="B11" s="336"/>
      <c r="C11" s="305"/>
      <c r="D11" s="307"/>
      <c r="E11" s="221"/>
      <c r="F11" s="268"/>
      <c r="G11" s="213"/>
      <c r="H11" s="213"/>
      <c r="I11" s="213"/>
      <c r="J11" s="311"/>
      <c r="K11" s="311"/>
      <c r="L11" s="638"/>
      <c r="M11" s="362"/>
      <c r="N11" s="213"/>
      <c r="O11" s="213"/>
      <c r="P11" s="221"/>
      <c r="Q11" s="311"/>
      <c r="R11" s="311"/>
      <c r="S11" s="311"/>
      <c r="T11" s="311"/>
      <c r="U11" s="311"/>
      <c r="V11" s="305"/>
      <c r="W11" s="306"/>
      <c r="X11" s="307"/>
    </row>
    <row r="12" spans="2:24" ht="15.95" customHeight="1" x14ac:dyDescent="0.15">
      <c r="B12" s="336"/>
      <c r="C12" s="305"/>
      <c r="D12" s="307"/>
      <c r="E12" s="221"/>
      <c r="F12" s="268"/>
      <c r="G12" s="213"/>
      <c r="H12" s="213"/>
      <c r="I12" s="213"/>
      <c r="J12" s="311"/>
      <c r="K12" s="311"/>
      <c r="L12" s="638"/>
      <c r="M12" s="362"/>
      <c r="N12" s="213"/>
      <c r="O12" s="213"/>
      <c r="P12" s="221"/>
      <c r="Q12" s="311"/>
      <c r="R12" s="311"/>
      <c r="S12" s="311"/>
      <c r="T12" s="311"/>
      <c r="U12" s="311"/>
      <c r="V12" s="305"/>
      <c r="W12" s="306"/>
      <c r="X12" s="307"/>
    </row>
    <row r="13" spans="2:24" ht="15.95" customHeight="1" x14ac:dyDescent="0.15">
      <c r="B13" s="336"/>
      <c r="C13" s="305"/>
      <c r="D13" s="307"/>
      <c r="E13" s="221"/>
      <c r="F13" s="268"/>
      <c r="G13" s="213"/>
      <c r="H13" s="213"/>
      <c r="I13" s="213"/>
      <c r="J13" s="311"/>
      <c r="K13" s="311"/>
      <c r="L13" s="311"/>
      <c r="M13" s="311"/>
      <c r="N13" s="213"/>
      <c r="O13" s="213"/>
      <c r="P13" s="221"/>
      <c r="Q13" s="311"/>
      <c r="R13" s="311"/>
      <c r="S13" s="311"/>
      <c r="T13" s="311"/>
      <c r="U13" s="311"/>
      <c r="V13" s="305"/>
      <c r="W13" s="306"/>
      <c r="X13" s="307"/>
    </row>
    <row r="14" spans="2:24" ht="15.95" customHeight="1" x14ac:dyDescent="0.15">
      <c r="B14" s="336"/>
      <c r="C14" s="305"/>
      <c r="D14" s="307"/>
      <c r="E14" s="221"/>
      <c r="F14" s="268"/>
      <c r="G14" s="213"/>
      <c r="H14" s="213"/>
      <c r="I14" s="213"/>
      <c r="J14" s="311"/>
      <c r="K14" s="311"/>
      <c r="L14" s="311"/>
      <c r="M14" s="311"/>
      <c r="N14" s="213"/>
      <c r="O14" s="213"/>
      <c r="P14" s="221"/>
      <c r="Q14" s="311"/>
      <c r="R14" s="311"/>
      <c r="S14" s="311"/>
      <c r="T14" s="311"/>
      <c r="U14" s="311"/>
      <c r="V14" s="305"/>
      <c r="W14" s="306"/>
      <c r="X14" s="307"/>
    </row>
    <row r="15" spans="2:24" ht="15.95" customHeight="1" x14ac:dyDescent="0.15">
      <c r="B15" s="336"/>
      <c r="C15" s="305"/>
      <c r="D15" s="307"/>
      <c r="E15" s="228"/>
      <c r="F15" s="268"/>
      <c r="G15" s="213"/>
      <c r="H15" s="213"/>
      <c r="I15" s="213"/>
      <c r="J15" s="311"/>
      <c r="K15" s="311"/>
      <c r="L15" s="311"/>
      <c r="M15" s="311"/>
      <c r="N15" s="213"/>
      <c r="O15" s="213"/>
      <c r="P15" s="221"/>
      <c r="Q15" s="311"/>
      <c r="R15" s="311"/>
      <c r="S15" s="311"/>
      <c r="T15" s="311"/>
      <c r="U15" s="311"/>
      <c r="V15" s="305"/>
      <c r="W15" s="306"/>
      <c r="X15" s="307"/>
    </row>
    <row r="16" spans="2:24" ht="15.95" customHeight="1" x14ac:dyDescent="0.15">
      <c r="B16" s="336"/>
      <c r="C16" s="305"/>
      <c r="D16" s="307"/>
      <c r="E16" s="228"/>
      <c r="F16" s="268"/>
      <c r="G16" s="213"/>
      <c r="H16" s="213"/>
      <c r="I16" s="213"/>
      <c r="J16" s="311"/>
      <c r="K16" s="311"/>
      <c r="L16" s="311"/>
      <c r="M16" s="311"/>
      <c r="N16" s="213"/>
      <c r="O16" s="213"/>
      <c r="P16" s="221"/>
      <c r="Q16" s="311"/>
      <c r="R16" s="311"/>
      <c r="S16" s="311"/>
      <c r="T16" s="311"/>
      <c r="U16" s="311"/>
      <c r="V16" s="305"/>
      <c r="W16" s="306"/>
      <c r="X16" s="307"/>
    </row>
    <row r="17" spans="2:24" ht="15.95" customHeight="1" x14ac:dyDescent="0.15">
      <c r="B17" s="336"/>
      <c r="C17" s="305"/>
      <c r="D17" s="307"/>
      <c r="E17" s="228"/>
      <c r="F17" s="268"/>
      <c r="G17" s="213"/>
      <c r="H17" s="213"/>
      <c r="I17" s="213"/>
      <c r="J17" s="311"/>
      <c r="K17" s="311"/>
      <c r="L17" s="311"/>
      <c r="M17" s="311"/>
      <c r="N17" s="213"/>
      <c r="O17" s="213"/>
      <c r="P17" s="221"/>
      <c r="Q17" s="311"/>
      <c r="R17" s="311"/>
      <c r="S17" s="311"/>
      <c r="T17" s="311"/>
      <c r="U17" s="311"/>
      <c r="V17" s="305"/>
      <c r="W17" s="306"/>
      <c r="X17" s="307"/>
    </row>
    <row r="18" spans="2:24" ht="15.95" customHeight="1" x14ac:dyDescent="0.15">
      <c r="B18" s="336"/>
      <c r="C18" s="305"/>
      <c r="D18" s="307"/>
      <c r="E18" s="228"/>
      <c r="F18" s="268"/>
      <c r="G18" s="213"/>
      <c r="H18" s="213"/>
      <c r="I18" s="213"/>
      <c r="J18" s="311"/>
      <c r="K18" s="311"/>
      <c r="L18" s="311"/>
      <c r="M18" s="311"/>
      <c r="N18" s="213"/>
      <c r="O18" s="213"/>
      <c r="P18" s="221"/>
      <c r="Q18" s="311"/>
      <c r="R18" s="311"/>
      <c r="S18" s="311"/>
      <c r="T18" s="311"/>
      <c r="U18" s="311"/>
      <c r="V18" s="305"/>
      <c r="W18" s="306"/>
      <c r="X18" s="307"/>
    </row>
    <row r="19" spans="2:24" ht="15.95" customHeight="1" x14ac:dyDescent="0.15">
      <c r="B19" s="336"/>
      <c r="C19" s="305"/>
      <c r="D19" s="307"/>
      <c r="E19" s="228"/>
      <c r="F19" s="268"/>
      <c r="G19" s="213"/>
      <c r="H19" s="213"/>
      <c r="I19" s="213"/>
      <c r="J19" s="311"/>
      <c r="K19" s="311"/>
      <c r="L19" s="311"/>
      <c r="M19" s="311"/>
      <c r="N19" s="213"/>
      <c r="O19" s="213"/>
      <c r="P19" s="221"/>
      <c r="Q19" s="311"/>
      <c r="R19" s="311"/>
      <c r="S19" s="311"/>
      <c r="T19" s="311"/>
      <c r="U19" s="311"/>
      <c r="V19" s="305"/>
      <c r="W19" s="306"/>
      <c r="X19" s="307"/>
    </row>
    <row r="20" spans="2:24" ht="15.95" customHeight="1" x14ac:dyDescent="0.15">
      <c r="B20" s="336"/>
      <c r="C20" s="305"/>
      <c r="D20" s="307"/>
      <c r="E20" s="228"/>
      <c r="F20" s="268"/>
      <c r="G20" s="213"/>
      <c r="H20" s="213"/>
      <c r="I20" s="213"/>
      <c r="J20" s="311"/>
      <c r="K20" s="311"/>
      <c r="L20" s="311"/>
      <c r="M20" s="311"/>
      <c r="N20" s="213"/>
      <c r="O20" s="213"/>
      <c r="P20" s="221"/>
      <c r="Q20" s="311"/>
      <c r="R20" s="311"/>
      <c r="S20" s="311"/>
      <c r="T20" s="311"/>
      <c r="U20" s="311"/>
      <c r="V20" s="305"/>
      <c r="W20" s="306"/>
      <c r="X20" s="307"/>
    </row>
    <row r="21" spans="2:24" ht="15.95" customHeight="1" x14ac:dyDescent="0.15">
      <c r="B21" s="336"/>
      <c r="C21" s="305"/>
      <c r="D21" s="307"/>
      <c r="E21" s="228"/>
      <c r="F21" s="268"/>
      <c r="G21" s="213"/>
      <c r="H21" s="213"/>
      <c r="I21" s="213"/>
      <c r="J21" s="311"/>
      <c r="K21" s="311"/>
      <c r="L21" s="311"/>
      <c r="M21" s="311"/>
      <c r="N21" s="213"/>
      <c r="O21" s="213"/>
      <c r="P21" s="221"/>
      <c r="Q21" s="311"/>
      <c r="R21" s="311"/>
      <c r="S21" s="311"/>
      <c r="T21" s="311"/>
      <c r="U21" s="311"/>
      <c r="V21" s="305"/>
      <c r="W21" s="306"/>
      <c r="X21" s="307"/>
    </row>
    <row r="22" spans="2:24" ht="15.95" customHeight="1" x14ac:dyDescent="0.15">
      <c r="B22" s="336"/>
      <c r="C22" s="305"/>
      <c r="D22" s="307"/>
      <c r="E22" s="228"/>
      <c r="F22" s="268"/>
      <c r="G22" s="213"/>
      <c r="H22" s="213"/>
      <c r="I22" s="213"/>
      <c r="J22" s="311"/>
      <c r="K22" s="311"/>
      <c r="L22" s="311"/>
      <c r="M22" s="311"/>
      <c r="N22" s="213"/>
      <c r="O22" s="213"/>
      <c r="P22" s="221"/>
      <c r="Q22" s="311"/>
      <c r="R22" s="311"/>
      <c r="S22" s="311"/>
      <c r="T22" s="311"/>
      <c r="U22" s="311"/>
      <c r="V22" s="305"/>
      <c r="W22" s="306"/>
      <c r="X22" s="307"/>
    </row>
    <row r="23" spans="2:24" ht="15.95" customHeight="1" x14ac:dyDescent="0.15">
      <c r="B23" s="336"/>
      <c r="C23" s="305"/>
      <c r="D23" s="307"/>
      <c r="E23" s="228"/>
      <c r="F23" s="268"/>
      <c r="G23" s="213"/>
      <c r="H23" s="213"/>
      <c r="I23" s="213"/>
      <c r="J23" s="311"/>
      <c r="K23" s="311"/>
      <c r="L23" s="311"/>
      <c r="M23" s="311"/>
      <c r="N23" s="213"/>
      <c r="O23" s="213"/>
      <c r="P23" s="221"/>
      <c r="Q23" s="311"/>
      <c r="R23" s="311"/>
      <c r="S23" s="311"/>
      <c r="T23" s="311"/>
      <c r="U23" s="311"/>
      <c r="V23" s="305"/>
      <c r="W23" s="306"/>
      <c r="X23" s="307"/>
    </row>
    <row r="24" spans="2:24" ht="15.95" customHeight="1" x14ac:dyDescent="0.15">
      <c r="B24" s="336"/>
      <c r="C24" s="305"/>
      <c r="D24" s="307"/>
      <c r="E24" s="228"/>
      <c r="F24" s="268"/>
      <c r="G24" s="213"/>
      <c r="H24" s="213"/>
      <c r="I24" s="213"/>
      <c r="J24" s="311"/>
      <c r="K24" s="311"/>
      <c r="L24" s="311"/>
      <c r="M24" s="311"/>
      <c r="N24" s="213"/>
      <c r="O24" s="213"/>
      <c r="P24" s="221"/>
      <c r="Q24" s="311"/>
      <c r="R24" s="311"/>
      <c r="S24" s="311"/>
      <c r="T24" s="311"/>
      <c r="U24" s="311"/>
      <c r="V24" s="305"/>
      <c r="W24" s="306"/>
      <c r="X24" s="307"/>
    </row>
    <row r="25" spans="2:24" ht="15.95" customHeight="1" x14ac:dyDescent="0.15">
      <c r="B25" s="336"/>
      <c r="C25" s="305"/>
      <c r="D25" s="307"/>
      <c r="E25" s="228"/>
      <c r="F25" s="268"/>
      <c r="G25" s="213"/>
      <c r="H25" s="213"/>
      <c r="I25" s="213"/>
      <c r="J25" s="311"/>
      <c r="K25" s="311"/>
      <c r="L25" s="311"/>
      <c r="M25" s="311"/>
      <c r="N25" s="213"/>
      <c r="O25" s="213"/>
      <c r="P25" s="221"/>
      <c r="Q25" s="311"/>
      <c r="R25" s="311"/>
      <c r="S25" s="311"/>
      <c r="T25" s="311"/>
      <c r="U25" s="311"/>
      <c r="V25" s="305"/>
      <c r="W25" s="306"/>
      <c r="X25" s="307"/>
    </row>
    <row r="26" spans="2:24" ht="15.95" customHeight="1" x14ac:dyDescent="0.15">
      <c r="B26" s="336"/>
      <c r="C26" s="305"/>
      <c r="D26" s="307"/>
      <c r="E26" s="228"/>
      <c r="F26" s="268"/>
      <c r="G26" s="213"/>
      <c r="H26" s="213"/>
      <c r="I26" s="213"/>
      <c r="J26" s="311"/>
      <c r="K26" s="311"/>
      <c r="L26" s="311"/>
      <c r="M26" s="311"/>
      <c r="N26" s="213"/>
      <c r="O26" s="213"/>
      <c r="P26" s="221"/>
      <c r="Q26" s="311"/>
      <c r="R26" s="311"/>
      <c r="S26" s="311"/>
      <c r="T26" s="311"/>
      <c r="U26" s="311"/>
      <c r="V26" s="305"/>
      <c r="W26" s="306"/>
      <c r="X26" s="307"/>
    </row>
    <row r="27" spans="2:24" ht="15.95" customHeight="1" x14ac:dyDescent="0.15">
      <c r="B27" s="336"/>
      <c r="C27" s="305"/>
      <c r="D27" s="307"/>
      <c r="E27" s="228"/>
      <c r="F27" s="268"/>
      <c r="G27" s="213"/>
      <c r="H27" s="213"/>
      <c r="I27" s="213"/>
      <c r="J27" s="311"/>
      <c r="K27" s="311"/>
      <c r="L27" s="311"/>
      <c r="M27" s="311"/>
      <c r="N27" s="213"/>
      <c r="O27" s="213"/>
      <c r="P27" s="221"/>
      <c r="Q27" s="311"/>
      <c r="R27" s="311"/>
      <c r="S27" s="311"/>
      <c r="T27" s="311"/>
      <c r="U27" s="311"/>
      <c r="V27" s="305"/>
      <c r="W27" s="306"/>
      <c r="X27" s="307"/>
    </row>
    <row r="28" spans="2:24" ht="15.95" customHeight="1" x14ac:dyDescent="0.15">
      <c r="B28" s="336"/>
      <c r="C28" s="305"/>
      <c r="D28" s="307"/>
      <c r="E28" s="228"/>
      <c r="F28" s="268"/>
      <c r="G28" s="213"/>
      <c r="H28" s="213"/>
      <c r="I28" s="213"/>
      <c r="J28" s="311"/>
      <c r="K28" s="311"/>
      <c r="L28" s="311"/>
      <c r="M28" s="311"/>
      <c r="N28" s="213"/>
      <c r="O28" s="213"/>
      <c r="P28" s="221"/>
      <c r="Q28" s="311"/>
      <c r="R28" s="311"/>
      <c r="S28" s="311"/>
      <c r="T28" s="311"/>
      <c r="U28" s="311"/>
      <c r="V28" s="305"/>
      <c r="W28" s="306"/>
      <c r="X28" s="307"/>
    </row>
    <row r="29" spans="2:24" ht="15.95" customHeight="1" x14ac:dyDescent="0.15">
      <c r="B29" s="336"/>
      <c r="C29" s="305"/>
      <c r="D29" s="307"/>
      <c r="E29" s="228"/>
      <c r="F29" s="268"/>
      <c r="G29" s="213"/>
      <c r="H29" s="213"/>
      <c r="I29" s="213"/>
      <c r="J29" s="311"/>
      <c r="K29" s="311"/>
      <c r="L29" s="311"/>
      <c r="M29" s="311"/>
      <c r="N29" s="213"/>
      <c r="O29" s="213"/>
      <c r="P29" s="221"/>
      <c r="Q29" s="311"/>
      <c r="R29" s="311"/>
      <c r="S29" s="311"/>
      <c r="T29" s="311"/>
      <c r="U29" s="311"/>
      <c r="V29" s="305"/>
      <c r="W29" s="306"/>
      <c r="X29" s="307"/>
    </row>
    <row r="30" spans="2:24" ht="15.95" customHeight="1" x14ac:dyDescent="0.15">
      <c r="B30" s="336"/>
      <c r="C30" s="305"/>
      <c r="D30" s="307"/>
      <c r="E30" s="228"/>
      <c r="F30" s="268"/>
      <c r="G30" s="213"/>
      <c r="H30" s="213"/>
      <c r="I30" s="213"/>
      <c r="J30" s="311"/>
      <c r="K30" s="311"/>
      <c r="L30" s="311"/>
      <c r="M30" s="311"/>
      <c r="N30" s="213"/>
      <c r="O30" s="213"/>
      <c r="P30" s="221"/>
      <c r="Q30" s="311"/>
      <c r="R30" s="311"/>
      <c r="S30" s="311"/>
      <c r="T30" s="311"/>
      <c r="U30" s="311"/>
      <c r="V30" s="305"/>
      <c r="W30" s="306"/>
      <c r="X30" s="307"/>
    </row>
    <row r="31" spans="2:24" ht="15.95" customHeight="1" x14ac:dyDescent="0.15">
      <c r="B31" s="336"/>
      <c r="C31" s="305"/>
      <c r="D31" s="307"/>
      <c r="E31" s="228"/>
      <c r="F31" s="268"/>
      <c r="G31" s="213"/>
      <c r="H31" s="213"/>
      <c r="I31" s="213"/>
      <c r="J31" s="311"/>
      <c r="K31" s="311"/>
      <c r="L31" s="311"/>
      <c r="M31" s="311"/>
      <c r="N31" s="213"/>
      <c r="O31" s="213"/>
      <c r="P31" s="221"/>
      <c r="Q31" s="311"/>
      <c r="R31" s="311"/>
      <c r="S31" s="311"/>
      <c r="T31" s="311"/>
      <c r="U31" s="311"/>
      <c r="V31" s="305"/>
      <c r="W31" s="306"/>
      <c r="X31" s="307"/>
    </row>
    <row r="32" spans="2:24" ht="15.95" customHeight="1" x14ac:dyDescent="0.15">
      <c r="B32" s="336"/>
      <c r="C32" s="305"/>
      <c r="D32" s="307"/>
      <c r="E32" s="228"/>
      <c r="F32" s="268"/>
      <c r="G32" s="213"/>
      <c r="H32" s="213"/>
      <c r="I32" s="213"/>
      <c r="J32" s="311"/>
      <c r="K32" s="311"/>
      <c r="L32" s="311"/>
      <c r="M32" s="311"/>
      <c r="N32" s="213"/>
      <c r="O32" s="213"/>
      <c r="P32" s="221"/>
      <c r="Q32" s="311"/>
      <c r="R32" s="311"/>
      <c r="S32" s="311"/>
      <c r="T32" s="311"/>
      <c r="U32" s="311"/>
      <c r="V32" s="305"/>
      <c r="W32" s="306"/>
      <c r="X32" s="307"/>
    </row>
    <row r="33" spans="2:24" ht="15.95" customHeight="1" x14ac:dyDescent="0.15">
      <c r="B33" s="336"/>
      <c r="C33" s="305"/>
      <c r="D33" s="307"/>
      <c r="E33" s="228"/>
      <c r="F33" s="268"/>
      <c r="G33" s="213"/>
      <c r="H33" s="213"/>
      <c r="I33" s="213"/>
      <c r="J33" s="311"/>
      <c r="K33" s="311"/>
      <c r="L33" s="311"/>
      <c r="M33" s="311"/>
      <c r="N33" s="213"/>
      <c r="O33" s="213"/>
      <c r="P33" s="221"/>
      <c r="Q33" s="311"/>
      <c r="R33" s="311"/>
      <c r="S33" s="311"/>
      <c r="T33" s="311"/>
      <c r="U33" s="311"/>
      <c r="V33" s="305"/>
      <c r="W33" s="306"/>
      <c r="X33" s="307"/>
    </row>
    <row r="34" spans="2:24" ht="15.95" customHeight="1" x14ac:dyDescent="0.15">
      <c r="B34" s="336"/>
      <c r="C34" s="305"/>
      <c r="D34" s="307"/>
      <c r="E34" s="228"/>
      <c r="F34" s="268"/>
      <c r="G34" s="213"/>
      <c r="H34" s="213"/>
      <c r="I34" s="213"/>
      <c r="J34" s="311"/>
      <c r="K34" s="311"/>
      <c r="L34" s="311"/>
      <c r="M34" s="311"/>
      <c r="N34" s="213"/>
      <c r="O34" s="213"/>
      <c r="P34" s="221"/>
      <c r="Q34" s="311"/>
      <c r="R34" s="311"/>
      <c r="S34" s="311"/>
      <c r="T34" s="311"/>
      <c r="U34" s="311"/>
      <c r="V34" s="305"/>
      <c r="W34" s="306"/>
      <c r="X34" s="307"/>
    </row>
    <row r="35" spans="2:24" ht="15.95" customHeight="1" x14ac:dyDescent="0.15">
      <c r="B35" s="336"/>
      <c r="C35" s="305"/>
      <c r="D35" s="307"/>
      <c r="E35" s="228"/>
      <c r="F35" s="268"/>
      <c r="G35" s="213"/>
      <c r="H35" s="213"/>
      <c r="I35" s="213"/>
      <c r="J35" s="311"/>
      <c r="K35" s="311"/>
      <c r="L35" s="311"/>
      <c r="M35" s="311"/>
      <c r="N35" s="213"/>
      <c r="O35" s="213"/>
      <c r="P35" s="221"/>
      <c r="Q35" s="311"/>
      <c r="R35" s="311"/>
      <c r="S35" s="311"/>
      <c r="T35" s="311"/>
      <c r="U35" s="311"/>
      <c r="V35" s="305"/>
      <c r="W35" s="306"/>
      <c r="X35" s="307"/>
    </row>
    <row r="36" spans="2:24" ht="15.95" customHeight="1" x14ac:dyDescent="0.15">
      <c r="B36" s="336"/>
      <c r="C36" s="305"/>
      <c r="D36" s="307"/>
      <c r="E36" s="228"/>
      <c r="F36" s="268"/>
      <c r="G36" s="213"/>
      <c r="H36" s="213"/>
      <c r="I36" s="213"/>
      <c r="J36" s="311"/>
      <c r="K36" s="311"/>
      <c r="L36" s="311"/>
      <c r="M36" s="311"/>
      <c r="N36" s="213"/>
      <c r="O36" s="213"/>
      <c r="P36" s="221"/>
      <c r="Q36" s="311"/>
      <c r="R36" s="311"/>
      <c r="S36" s="311"/>
      <c r="T36" s="311"/>
      <c r="U36" s="311"/>
      <c r="V36" s="305"/>
      <c r="W36" s="306"/>
      <c r="X36" s="307"/>
    </row>
    <row r="37" spans="2:24" ht="15.95" customHeight="1" x14ac:dyDescent="0.15">
      <c r="B37" s="336"/>
      <c r="C37" s="305"/>
      <c r="D37" s="307"/>
      <c r="E37" s="228"/>
      <c r="F37" s="268"/>
      <c r="G37" s="213"/>
      <c r="H37" s="213"/>
      <c r="I37" s="213"/>
      <c r="J37" s="311"/>
      <c r="K37" s="311"/>
      <c r="L37" s="311"/>
      <c r="M37" s="311"/>
      <c r="N37" s="213"/>
      <c r="O37" s="213"/>
      <c r="P37" s="221"/>
      <c r="Q37" s="311"/>
      <c r="R37" s="311"/>
      <c r="S37" s="311"/>
      <c r="T37" s="311"/>
      <c r="U37" s="311"/>
      <c r="V37" s="305"/>
      <c r="W37" s="306"/>
      <c r="X37" s="307"/>
    </row>
    <row r="38" spans="2:24" ht="15.95" customHeight="1" x14ac:dyDescent="0.15">
      <c r="B38" s="336"/>
      <c r="C38" s="305"/>
      <c r="D38" s="307"/>
      <c r="E38" s="228"/>
      <c r="F38" s="268"/>
      <c r="G38" s="213"/>
      <c r="H38" s="213"/>
      <c r="I38" s="213"/>
      <c r="J38" s="311"/>
      <c r="K38" s="311"/>
      <c r="L38" s="311"/>
      <c r="M38" s="311"/>
      <c r="N38" s="213"/>
      <c r="O38" s="213"/>
      <c r="P38" s="221"/>
      <c r="Q38" s="311"/>
      <c r="R38" s="311"/>
      <c r="S38" s="311"/>
      <c r="T38" s="311"/>
      <c r="U38" s="311"/>
      <c r="V38" s="305"/>
      <c r="W38" s="306"/>
      <c r="X38" s="307"/>
    </row>
    <row r="39" spans="2:24" ht="15.95" customHeight="1" x14ac:dyDescent="0.15">
      <c r="B39" s="336"/>
      <c r="C39" s="305"/>
      <c r="D39" s="307"/>
      <c r="E39" s="228"/>
      <c r="F39" s="268"/>
      <c r="G39" s="213"/>
      <c r="H39" s="213"/>
      <c r="I39" s="213"/>
      <c r="J39" s="311"/>
      <c r="K39" s="311"/>
      <c r="L39" s="311"/>
      <c r="M39" s="311"/>
      <c r="N39" s="213"/>
      <c r="O39" s="213"/>
      <c r="P39" s="221"/>
      <c r="Q39" s="311"/>
      <c r="R39" s="311"/>
      <c r="S39" s="311"/>
      <c r="T39" s="311"/>
      <c r="U39" s="311"/>
      <c r="V39" s="305"/>
      <c r="W39" s="306"/>
      <c r="X39" s="307"/>
    </row>
    <row r="40" spans="2:24" ht="15.95" customHeight="1" x14ac:dyDescent="0.15">
      <c r="B40" s="336"/>
      <c r="C40" s="592"/>
      <c r="D40" s="593"/>
      <c r="E40" s="228"/>
      <c r="F40" s="268"/>
      <c r="G40" s="213"/>
      <c r="H40" s="213"/>
      <c r="I40" s="213"/>
      <c r="J40" s="311"/>
      <c r="K40" s="311"/>
      <c r="L40" s="311"/>
      <c r="M40" s="311"/>
      <c r="N40" s="213"/>
      <c r="O40" s="213"/>
      <c r="P40" s="221"/>
      <c r="Q40" s="311"/>
      <c r="R40" s="311"/>
      <c r="S40" s="311"/>
      <c r="T40" s="311"/>
      <c r="U40" s="311"/>
      <c r="V40" s="305"/>
      <c r="W40" s="306"/>
      <c r="X40" s="307"/>
    </row>
    <row r="41" spans="2:24" ht="15.95" customHeight="1" x14ac:dyDescent="0.15">
      <c r="B41" s="388"/>
      <c r="C41" s="592"/>
      <c r="D41" s="593"/>
      <c r="E41" s="228"/>
      <c r="F41" s="268"/>
      <c r="G41" s="213"/>
      <c r="H41" s="213"/>
      <c r="I41" s="213"/>
      <c r="J41" s="311"/>
      <c r="K41" s="311"/>
      <c r="L41" s="311"/>
      <c r="M41" s="311"/>
      <c r="N41" s="213"/>
      <c r="O41" s="213"/>
      <c r="P41" s="221"/>
      <c r="Q41" s="311"/>
      <c r="R41" s="311"/>
      <c r="S41" s="311"/>
      <c r="T41" s="311"/>
      <c r="U41" s="311"/>
      <c r="V41" s="305"/>
      <c r="W41" s="306"/>
      <c r="X41" s="307"/>
    </row>
    <row r="42" spans="2:24" ht="15.95" customHeight="1" x14ac:dyDescent="0.15">
      <c r="B42" s="26"/>
      <c r="C42" s="1" t="s">
        <v>161</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162</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163</v>
      </c>
    </row>
    <row r="45" spans="2:24" ht="15.95" customHeight="1" x14ac:dyDescent="0.15">
      <c r="C45" s="3" t="s">
        <v>164</v>
      </c>
    </row>
    <row r="46" spans="2:24" ht="15.95" customHeight="1" x14ac:dyDescent="0.15">
      <c r="C46" s="4" t="s">
        <v>106</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8"/>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activeCell="F16" sqref="F16:L23"/>
      <selection pane="topRight" activeCell="F16" sqref="F16:L23"/>
      <selection pane="bottomLeft" activeCell="F16" sqref="F16:L23"/>
      <selection pane="bottomRight" activeCell="F16" sqref="F16:N23"/>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639" t="s">
        <v>165</v>
      </c>
      <c r="C2" s="639"/>
      <c r="D2" s="639"/>
      <c r="E2" s="526"/>
      <c r="F2" s="526"/>
      <c r="G2" s="526"/>
      <c r="H2" s="639"/>
      <c r="I2" s="639"/>
      <c r="J2" s="639"/>
      <c r="K2" s="639"/>
      <c r="L2" s="639"/>
      <c r="M2" s="639"/>
      <c r="N2" s="639"/>
      <c r="O2" s="639"/>
      <c r="P2" s="639"/>
      <c r="Q2" s="639"/>
      <c r="R2" s="639"/>
      <c r="S2" s="639"/>
      <c r="T2" s="639"/>
      <c r="U2" s="639"/>
      <c r="V2" s="639"/>
      <c r="W2" s="639"/>
      <c r="X2" s="639"/>
      <c r="Y2" s="639"/>
      <c r="Z2" s="639"/>
    </row>
    <row r="3" spans="2:28" ht="20.100000000000001" customHeight="1" x14ac:dyDescent="0.15">
      <c r="B3" s="674" t="s">
        <v>401</v>
      </c>
      <c r="C3" s="674"/>
      <c r="D3" s="527"/>
      <c r="E3" s="675" t="s">
        <v>530</v>
      </c>
      <c r="F3" s="676"/>
      <c r="G3" s="677"/>
      <c r="H3" s="678" t="s">
        <v>402</v>
      </c>
      <c r="I3" s="533"/>
      <c r="J3" s="679" t="s">
        <v>520</v>
      </c>
      <c r="K3" s="679"/>
      <c r="L3" s="679"/>
      <c r="M3" s="315" t="s">
        <v>531</v>
      </c>
      <c r="N3" s="316"/>
      <c r="O3" s="316"/>
      <c r="P3" s="316"/>
      <c r="Q3" s="691" t="s">
        <v>532</v>
      </c>
      <c r="R3" s="692"/>
      <c r="S3" s="692"/>
      <c r="T3" s="693"/>
      <c r="U3" s="520" t="s">
        <v>529</v>
      </c>
      <c r="V3" s="521"/>
      <c r="W3" s="522"/>
      <c r="X3" s="535">
        <v>45910</v>
      </c>
      <c r="Y3" s="536"/>
      <c r="Z3" s="537"/>
    </row>
    <row r="4" spans="2:28" ht="20.100000000000001" customHeight="1" x14ac:dyDescent="0.15">
      <c r="B4" s="686" t="s">
        <v>526</v>
      </c>
      <c r="C4" s="686"/>
      <c r="D4" s="541"/>
      <c r="E4" s="687" t="s">
        <v>521</v>
      </c>
      <c r="F4" s="688"/>
      <c r="G4" s="689"/>
      <c r="H4" s="690" t="s">
        <v>403</v>
      </c>
      <c r="I4" s="547"/>
      <c r="J4" s="679" t="s">
        <v>404</v>
      </c>
      <c r="K4" s="679"/>
      <c r="L4" s="679"/>
      <c r="M4" s="318"/>
      <c r="N4" s="319"/>
      <c r="O4" s="319"/>
      <c r="P4" s="319"/>
      <c r="Q4" s="694" t="s">
        <v>533</v>
      </c>
      <c r="R4" s="695"/>
      <c r="S4" s="695"/>
      <c r="T4" s="696"/>
      <c r="U4" s="680"/>
      <c r="V4" s="681"/>
      <c r="W4" s="682"/>
      <c r="X4" s="683"/>
      <c r="Y4" s="684"/>
      <c r="Z4" s="685"/>
    </row>
    <row r="5" spans="2:28" ht="28.5" customHeight="1" x14ac:dyDescent="0.15">
      <c r="B5" s="651" t="s">
        <v>166</v>
      </c>
      <c r="C5" s="654" t="s">
        <v>167</v>
      </c>
      <c r="D5" s="654"/>
      <c r="E5" s="655" t="s">
        <v>124</v>
      </c>
      <c r="F5" s="664" t="s">
        <v>166</v>
      </c>
      <c r="G5" s="665"/>
      <c r="H5" s="666"/>
      <c r="I5" s="666"/>
      <c r="J5" s="666"/>
      <c r="K5" s="666"/>
      <c r="L5" s="666"/>
      <c r="M5" s="666"/>
      <c r="N5" s="666"/>
      <c r="O5" s="666"/>
      <c r="P5" s="666"/>
      <c r="Q5" s="666"/>
      <c r="R5" s="666"/>
      <c r="S5" s="667"/>
      <c r="T5" s="667"/>
      <c r="U5" s="667"/>
      <c r="V5" s="667"/>
      <c r="W5" s="667"/>
      <c r="X5" s="667"/>
      <c r="Y5" s="667"/>
      <c r="Z5" s="668"/>
      <c r="AA5" s="21"/>
      <c r="AB5" s="5"/>
    </row>
    <row r="6" spans="2:28" ht="24.75" customHeight="1" x14ac:dyDescent="0.15">
      <c r="B6" s="651"/>
      <c r="C6" s="547"/>
      <c r="D6" s="547"/>
      <c r="E6" s="656"/>
      <c r="F6" s="533" t="s">
        <v>168</v>
      </c>
      <c r="G6" s="533"/>
      <c r="H6" s="670" t="s">
        <v>169</v>
      </c>
      <c r="I6" s="667"/>
      <c r="J6" s="667"/>
      <c r="K6" s="667"/>
      <c r="L6" s="667"/>
      <c r="M6" s="667"/>
      <c r="N6" s="668"/>
      <c r="O6" s="670" t="s">
        <v>170</v>
      </c>
      <c r="P6" s="666"/>
      <c r="Q6" s="666"/>
      <c r="R6" s="666"/>
      <c r="S6" s="666"/>
      <c r="T6" s="666"/>
      <c r="U6" s="666"/>
      <c r="V6" s="666"/>
      <c r="W6" s="666"/>
      <c r="X6" s="690"/>
      <c r="Y6" s="670" t="s">
        <v>171</v>
      </c>
      <c r="Z6" s="690"/>
      <c r="AA6" s="5"/>
      <c r="AB6" s="5"/>
    </row>
    <row r="7" spans="2:28" ht="27.75" customHeight="1" x14ac:dyDescent="0.15">
      <c r="B7" s="652"/>
      <c r="C7" s="657"/>
      <c r="D7" s="658"/>
      <c r="E7" s="111"/>
      <c r="F7" s="659"/>
      <c r="G7" s="659"/>
      <c r="H7" s="671"/>
      <c r="I7" s="672"/>
      <c r="J7" s="672"/>
      <c r="K7" s="672"/>
      <c r="L7" s="672"/>
      <c r="M7" s="672"/>
      <c r="N7" s="673"/>
      <c r="O7" s="705"/>
      <c r="P7" s="706"/>
      <c r="Q7" s="706"/>
      <c r="R7" s="706"/>
      <c r="S7" s="706"/>
      <c r="T7" s="706"/>
      <c r="U7" s="706"/>
      <c r="V7" s="706"/>
      <c r="W7" s="706"/>
      <c r="X7" s="707"/>
      <c r="Y7" s="669"/>
      <c r="Z7" s="669"/>
    </row>
    <row r="8" spans="2:28" ht="27.75" customHeight="1" x14ac:dyDescent="0.15">
      <c r="B8" s="652"/>
      <c r="C8" s="657"/>
      <c r="D8" s="658"/>
      <c r="E8" s="111"/>
      <c r="F8" s="659"/>
      <c r="G8" s="659"/>
      <c r="H8" s="671"/>
      <c r="I8" s="697"/>
      <c r="J8" s="697"/>
      <c r="K8" s="697"/>
      <c r="L8" s="672"/>
      <c r="M8" s="672"/>
      <c r="N8" s="673"/>
      <c r="O8" s="705"/>
      <c r="P8" s="706"/>
      <c r="Q8" s="706"/>
      <c r="R8" s="706"/>
      <c r="S8" s="706"/>
      <c r="T8" s="706"/>
      <c r="U8" s="706"/>
      <c r="V8" s="706"/>
      <c r="W8" s="706"/>
      <c r="X8" s="707"/>
      <c r="Y8" s="669"/>
      <c r="Z8" s="669"/>
    </row>
    <row r="9" spans="2:28" ht="27.75" customHeight="1" x14ac:dyDescent="0.15">
      <c r="B9" s="652"/>
      <c r="C9" s="660"/>
      <c r="D9" s="661"/>
      <c r="E9" s="111"/>
      <c r="F9" s="659"/>
      <c r="G9" s="659"/>
      <c r="H9" s="671"/>
      <c r="I9" s="697"/>
      <c r="J9" s="697"/>
      <c r="K9" s="697"/>
      <c r="L9" s="672"/>
      <c r="M9" s="672"/>
      <c r="N9" s="673"/>
      <c r="O9" s="705"/>
      <c r="P9" s="706"/>
      <c r="Q9" s="706"/>
      <c r="R9" s="706"/>
      <c r="S9" s="706"/>
      <c r="T9" s="706"/>
      <c r="U9" s="706"/>
      <c r="V9" s="706"/>
      <c r="W9" s="706"/>
      <c r="X9" s="707"/>
      <c r="Y9" s="662"/>
      <c r="Z9" s="663"/>
    </row>
    <row r="10" spans="2:28" ht="27.75" customHeight="1" x14ac:dyDescent="0.15">
      <c r="B10" s="652"/>
      <c r="C10" s="660"/>
      <c r="D10" s="661"/>
      <c r="E10" s="111"/>
      <c r="F10" s="698"/>
      <c r="G10" s="699"/>
      <c r="H10" s="671"/>
      <c r="I10" s="697"/>
      <c r="J10" s="697"/>
      <c r="K10" s="697"/>
      <c r="L10" s="697"/>
      <c r="M10" s="697"/>
      <c r="N10" s="702"/>
      <c r="O10" s="705"/>
      <c r="P10" s="706"/>
      <c r="Q10" s="706"/>
      <c r="R10" s="706"/>
      <c r="S10" s="706"/>
      <c r="T10" s="706"/>
      <c r="U10" s="706"/>
      <c r="V10" s="706"/>
      <c r="W10" s="706"/>
      <c r="X10" s="707"/>
      <c r="Y10" s="662"/>
      <c r="Z10" s="663"/>
    </row>
    <row r="11" spans="2:28" ht="27.75" customHeight="1" x14ac:dyDescent="0.15">
      <c r="B11" s="652"/>
      <c r="C11" s="662"/>
      <c r="D11" s="663"/>
      <c r="E11" s="20"/>
      <c r="F11" s="700"/>
      <c r="G11" s="701"/>
      <c r="H11" s="671"/>
      <c r="I11" s="697"/>
      <c r="J11" s="697"/>
      <c r="K11" s="697"/>
      <c r="L11" s="697"/>
      <c r="M11" s="697"/>
      <c r="N11" s="702"/>
      <c r="O11" s="662"/>
      <c r="P11" s="704"/>
      <c r="Q11" s="704"/>
      <c r="R11" s="704"/>
      <c r="S11" s="704"/>
      <c r="T11" s="704"/>
      <c r="U11" s="704"/>
      <c r="V11" s="704"/>
      <c r="W11" s="704"/>
      <c r="X11" s="663"/>
      <c r="Y11" s="662"/>
      <c r="Z11" s="663"/>
    </row>
    <row r="12" spans="2:28" ht="27.75" customHeight="1" x14ac:dyDescent="0.15">
      <c r="B12" s="652"/>
      <c r="C12" s="662"/>
      <c r="D12" s="663"/>
      <c r="E12" s="20"/>
      <c r="F12" s="703"/>
      <c r="G12" s="703"/>
      <c r="H12" s="671"/>
      <c r="I12" s="697"/>
      <c r="J12" s="697"/>
      <c r="K12" s="697"/>
      <c r="L12" s="672"/>
      <c r="M12" s="672"/>
      <c r="N12" s="673"/>
      <c r="O12" s="662"/>
      <c r="P12" s="704"/>
      <c r="Q12" s="704"/>
      <c r="R12" s="704"/>
      <c r="S12" s="704"/>
      <c r="T12" s="704"/>
      <c r="U12" s="704"/>
      <c r="V12" s="704"/>
      <c r="W12" s="704"/>
      <c r="X12" s="663"/>
      <c r="Y12" s="662"/>
      <c r="Z12" s="663"/>
    </row>
    <row r="13" spans="2:28" ht="27.75" customHeight="1" x14ac:dyDescent="0.15">
      <c r="B13" s="652"/>
      <c r="C13" s="662"/>
      <c r="D13" s="663"/>
      <c r="E13" s="20"/>
      <c r="F13" s="703"/>
      <c r="G13" s="703"/>
      <c r="H13" s="671"/>
      <c r="I13" s="697"/>
      <c r="J13" s="697"/>
      <c r="K13" s="697"/>
      <c r="L13" s="672"/>
      <c r="M13" s="672"/>
      <c r="N13" s="673"/>
      <c r="O13" s="662"/>
      <c r="P13" s="704"/>
      <c r="Q13" s="704"/>
      <c r="R13" s="704"/>
      <c r="S13" s="704"/>
      <c r="T13" s="704"/>
      <c r="U13" s="704"/>
      <c r="V13" s="704"/>
      <c r="W13" s="704"/>
      <c r="X13" s="663"/>
      <c r="Y13" s="662"/>
      <c r="Z13" s="663"/>
    </row>
    <row r="14" spans="2:28" ht="27.75" customHeight="1" x14ac:dyDescent="0.15">
      <c r="B14" s="652"/>
      <c r="C14" s="662"/>
      <c r="D14" s="663"/>
      <c r="E14" s="20"/>
      <c r="F14" s="659"/>
      <c r="G14" s="659"/>
      <c r="H14" s="671"/>
      <c r="I14" s="697"/>
      <c r="J14" s="697"/>
      <c r="K14" s="697"/>
      <c r="L14" s="672"/>
      <c r="M14" s="672"/>
      <c r="N14" s="673"/>
      <c r="O14" s="662"/>
      <c r="P14" s="704"/>
      <c r="Q14" s="704"/>
      <c r="R14" s="704"/>
      <c r="S14" s="704"/>
      <c r="T14" s="704"/>
      <c r="U14" s="704"/>
      <c r="V14" s="704"/>
      <c r="W14" s="704"/>
      <c r="X14" s="663"/>
      <c r="Y14" s="662"/>
      <c r="Z14" s="663"/>
    </row>
    <row r="15" spans="2:28" ht="27.75" customHeight="1" x14ac:dyDescent="0.15">
      <c r="B15" s="652"/>
      <c r="C15" s="662"/>
      <c r="D15" s="663"/>
      <c r="E15" s="20"/>
      <c r="F15" s="703"/>
      <c r="G15" s="703"/>
      <c r="H15" s="671"/>
      <c r="I15" s="697"/>
      <c r="J15" s="697"/>
      <c r="K15" s="697"/>
      <c r="L15" s="672"/>
      <c r="M15" s="672"/>
      <c r="N15" s="673"/>
      <c r="O15" s="662"/>
      <c r="P15" s="704"/>
      <c r="Q15" s="704"/>
      <c r="R15" s="704"/>
      <c r="S15" s="704"/>
      <c r="T15" s="704"/>
      <c r="U15" s="704"/>
      <c r="V15" s="704"/>
      <c r="W15" s="704"/>
      <c r="X15" s="663"/>
      <c r="Y15" s="662"/>
      <c r="Z15" s="663"/>
    </row>
    <row r="16" spans="2:28" ht="27.75" customHeight="1" x14ac:dyDescent="0.15">
      <c r="B16" s="652"/>
      <c r="C16" s="662"/>
      <c r="D16" s="663"/>
      <c r="E16" s="20"/>
      <c r="F16" s="703"/>
      <c r="G16" s="703"/>
      <c r="H16" s="671"/>
      <c r="I16" s="697"/>
      <c r="J16" s="697"/>
      <c r="K16" s="697"/>
      <c r="L16" s="672"/>
      <c r="M16" s="672"/>
      <c r="N16" s="673"/>
      <c r="O16" s="662"/>
      <c r="P16" s="704"/>
      <c r="Q16" s="704"/>
      <c r="R16" s="704"/>
      <c r="S16" s="704"/>
      <c r="T16" s="704"/>
      <c r="U16" s="704"/>
      <c r="V16" s="704"/>
      <c r="W16" s="704"/>
      <c r="X16" s="663"/>
      <c r="Y16" s="662"/>
      <c r="Z16" s="663"/>
    </row>
    <row r="17" spans="2:26" ht="27.75" customHeight="1" x14ac:dyDescent="0.15">
      <c r="B17" s="652"/>
      <c r="C17" s="662"/>
      <c r="D17" s="663"/>
      <c r="E17" s="20"/>
      <c r="F17" s="703"/>
      <c r="G17" s="703"/>
      <c r="H17" s="671"/>
      <c r="I17" s="697"/>
      <c r="J17" s="697"/>
      <c r="K17" s="697"/>
      <c r="L17" s="672"/>
      <c r="M17" s="672"/>
      <c r="N17" s="673"/>
      <c r="O17" s="662"/>
      <c r="P17" s="704"/>
      <c r="Q17" s="704"/>
      <c r="R17" s="704"/>
      <c r="S17" s="704"/>
      <c r="T17" s="704"/>
      <c r="U17" s="704"/>
      <c r="V17" s="704"/>
      <c r="W17" s="704"/>
      <c r="X17" s="663"/>
      <c r="Y17" s="662"/>
      <c r="Z17" s="663"/>
    </row>
    <row r="18" spans="2:26" ht="27.75" customHeight="1" x14ac:dyDescent="0.15">
      <c r="B18" s="652"/>
      <c r="C18" s="662"/>
      <c r="D18" s="663"/>
      <c r="E18" s="20"/>
      <c r="F18" s="703"/>
      <c r="G18" s="703"/>
      <c r="H18" s="671"/>
      <c r="I18" s="697"/>
      <c r="J18" s="697"/>
      <c r="K18" s="697"/>
      <c r="L18" s="672"/>
      <c r="M18" s="672"/>
      <c r="N18" s="673"/>
      <c r="O18" s="662"/>
      <c r="P18" s="704"/>
      <c r="Q18" s="704"/>
      <c r="R18" s="704"/>
      <c r="S18" s="704"/>
      <c r="T18" s="704"/>
      <c r="U18" s="704"/>
      <c r="V18" s="704"/>
      <c r="W18" s="704"/>
      <c r="X18" s="663"/>
      <c r="Y18" s="662"/>
      <c r="Z18" s="663"/>
    </row>
    <row r="19" spans="2:26" ht="27.75" customHeight="1" x14ac:dyDescent="0.15">
      <c r="B19" s="652"/>
      <c r="C19" s="662"/>
      <c r="D19" s="663"/>
      <c r="E19" s="20"/>
      <c r="F19" s="703"/>
      <c r="G19" s="703"/>
      <c r="H19" s="671"/>
      <c r="I19" s="697"/>
      <c r="J19" s="697"/>
      <c r="K19" s="697"/>
      <c r="L19" s="672"/>
      <c r="M19" s="672"/>
      <c r="N19" s="673"/>
      <c r="O19" s="662"/>
      <c r="P19" s="704"/>
      <c r="Q19" s="704"/>
      <c r="R19" s="704"/>
      <c r="S19" s="704"/>
      <c r="T19" s="704"/>
      <c r="U19" s="704"/>
      <c r="V19" s="704"/>
      <c r="W19" s="704"/>
      <c r="X19" s="663"/>
      <c r="Y19" s="662"/>
      <c r="Z19" s="663"/>
    </row>
    <row r="20" spans="2:26" ht="27.75" customHeight="1" x14ac:dyDescent="0.15">
      <c r="B20" s="652"/>
      <c r="C20" s="662"/>
      <c r="D20" s="663"/>
      <c r="E20" s="20"/>
      <c r="F20" s="703"/>
      <c r="G20" s="703"/>
      <c r="H20" s="671"/>
      <c r="I20" s="697"/>
      <c r="J20" s="697"/>
      <c r="K20" s="697"/>
      <c r="L20" s="672"/>
      <c r="M20" s="672"/>
      <c r="N20" s="673"/>
      <c r="O20" s="662"/>
      <c r="P20" s="704"/>
      <c r="Q20" s="704"/>
      <c r="R20" s="704"/>
      <c r="S20" s="704"/>
      <c r="T20" s="704"/>
      <c r="U20" s="704"/>
      <c r="V20" s="704"/>
      <c r="W20" s="704"/>
      <c r="X20" s="663"/>
      <c r="Y20" s="662"/>
      <c r="Z20" s="663"/>
    </row>
    <row r="21" spans="2:26" ht="27.75" customHeight="1" x14ac:dyDescent="0.15">
      <c r="B21" s="653"/>
      <c r="C21" s="662"/>
      <c r="D21" s="663"/>
      <c r="E21" s="20"/>
      <c r="F21" s="703"/>
      <c r="G21" s="703"/>
      <c r="H21" s="671"/>
      <c r="I21" s="697"/>
      <c r="J21" s="697"/>
      <c r="K21" s="697"/>
      <c r="L21" s="672"/>
      <c r="M21" s="672"/>
      <c r="N21" s="673"/>
      <c r="O21" s="662"/>
      <c r="P21" s="704"/>
      <c r="Q21" s="704"/>
      <c r="R21" s="704"/>
      <c r="S21" s="704"/>
      <c r="T21" s="704"/>
      <c r="U21" s="704"/>
      <c r="V21" s="704"/>
      <c r="W21" s="704"/>
      <c r="X21" s="663"/>
      <c r="Y21" s="662"/>
      <c r="Z21" s="663"/>
    </row>
    <row r="22" spans="2:26" ht="15.95" customHeight="1" x14ac:dyDescent="0.15">
      <c r="B22" s="1" t="s">
        <v>172</v>
      </c>
    </row>
    <row r="23" spans="2:26" ht="15.95" customHeight="1" x14ac:dyDescent="0.15">
      <c r="B23" s="4" t="s">
        <v>106</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3"/>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topLeftCell="A8" zoomScaleNormal="70" zoomScaleSheetLayoutView="100"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486</v>
      </c>
      <c r="F5" s="744"/>
      <c r="G5" s="745"/>
      <c r="H5" s="745"/>
      <c r="I5" s="745"/>
      <c r="J5" s="745"/>
      <c r="K5" s="745"/>
      <c r="L5" s="746"/>
      <c r="M5" s="740" t="s">
        <v>625</v>
      </c>
      <c r="N5" s="742" t="s">
        <v>626</v>
      </c>
      <c r="O5" s="743"/>
      <c r="P5" s="277" t="s">
        <v>486</v>
      </c>
      <c r="Q5" s="744"/>
      <c r="R5" s="745"/>
      <c r="S5" s="745"/>
      <c r="T5" s="745"/>
      <c r="U5" s="745"/>
      <c r="V5" s="745"/>
      <c r="W5" s="746"/>
    </row>
    <row r="6" spans="2:23" s="31" customFormat="1" ht="25.5" customHeight="1" x14ac:dyDescent="0.15">
      <c r="B6" s="741"/>
      <c r="C6" s="742" t="s">
        <v>627</v>
      </c>
      <c r="D6" s="743"/>
      <c r="E6" s="278">
        <v>1</v>
      </c>
      <c r="F6" s="747"/>
      <c r="G6" s="748"/>
      <c r="H6" s="748"/>
      <c r="I6" s="748"/>
      <c r="J6" s="748"/>
      <c r="K6" s="748"/>
      <c r="L6" s="749"/>
      <c r="M6" s="741"/>
      <c r="N6" s="742" t="s">
        <v>627</v>
      </c>
      <c r="O6" s="743"/>
      <c r="P6" s="278">
        <v>2</v>
      </c>
      <c r="Q6" s="747"/>
      <c r="R6" s="748"/>
      <c r="S6" s="748"/>
      <c r="T6" s="748"/>
      <c r="U6" s="748"/>
      <c r="V6" s="748"/>
      <c r="W6" s="749"/>
    </row>
    <row r="7" spans="2:23" s="31" customFormat="1" ht="25.5" customHeight="1" x14ac:dyDescent="0.15">
      <c r="B7" s="740" t="s">
        <v>628</v>
      </c>
      <c r="C7" s="742" t="s">
        <v>629</v>
      </c>
      <c r="D7" s="743"/>
      <c r="E7" s="279" t="s">
        <v>444</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294</v>
      </c>
      <c r="D8" s="743"/>
      <c r="E8" s="277" t="s">
        <v>549</v>
      </c>
      <c r="F8" s="747"/>
      <c r="G8" s="748"/>
      <c r="H8" s="748"/>
      <c r="I8" s="748"/>
      <c r="J8" s="748"/>
      <c r="K8" s="748"/>
      <c r="L8" s="749"/>
      <c r="M8" s="753"/>
      <c r="N8" s="742" t="s">
        <v>294</v>
      </c>
      <c r="O8" s="743"/>
      <c r="P8" s="277" t="s">
        <v>559</v>
      </c>
      <c r="Q8" s="747"/>
      <c r="R8" s="748"/>
      <c r="S8" s="748"/>
      <c r="T8" s="748"/>
      <c r="U8" s="748"/>
      <c r="V8" s="748"/>
      <c r="W8" s="749"/>
    </row>
    <row r="9" spans="2:23" s="31" customFormat="1" ht="25.5" customHeight="1" x14ac:dyDescent="0.15">
      <c r="B9" s="754" t="s">
        <v>296</v>
      </c>
      <c r="C9" s="757"/>
      <c r="D9" s="755"/>
      <c r="E9" s="280" t="s">
        <v>313</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t="s">
        <v>542</v>
      </c>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t="s">
        <v>552</v>
      </c>
      <c r="F12" s="750"/>
      <c r="G12" s="751"/>
      <c r="H12" s="751"/>
      <c r="I12" s="751"/>
      <c r="J12" s="751"/>
      <c r="K12" s="751"/>
      <c r="L12" s="752"/>
      <c r="M12" s="741"/>
      <c r="N12" s="756" t="s">
        <v>632</v>
      </c>
      <c r="O12" s="756"/>
      <c r="P12" s="213" t="s">
        <v>561</v>
      </c>
      <c r="Q12" s="750"/>
      <c r="R12" s="751"/>
      <c r="S12" s="751"/>
      <c r="T12" s="751"/>
      <c r="U12" s="751"/>
      <c r="V12" s="751"/>
      <c r="W12" s="752"/>
    </row>
    <row r="13" spans="2:23" s="31" customFormat="1" ht="25.5" customHeight="1" x14ac:dyDescent="0.15">
      <c r="B13" s="759" t="s">
        <v>633</v>
      </c>
      <c r="C13" s="759"/>
      <c r="D13" s="759"/>
      <c r="E13" s="772" t="s">
        <v>634</v>
      </c>
      <c r="F13" s="773"/>
      <c r="G13" s="774"/>
      <c r="H13" s="759" t="s">
        <v>635</v>
      </c>
      <c r="I13" s="759"/>
      <c r="J13" s="760" t="s">
        <v>636</v>
      </c>
      <c r="K13" s="760"/>
      <c r="L13" s="760"/>
      <c r="M13" s="759" t="s">
        <v>633</v>
      </c>
      <c r="N13" s="759"/>
      <c r="O13" s="759"/>
      <c r="P13" s="775" t="s">
        <v>560</v>
      </c>
      <c r="Q13" s="776"/>
      <c r="R13" s="777"/>
      <c r="S13" s="759" t="s">
        <v>635</v>
      </c>
      <c r="T13" s="759"/>
      <c r="U13" s="760" t="s">
        <v>637</v>
      </c>
      <c r="V13" s="760"/>
      <c r="W13" s="760"/>
    </row>
    <row r="14" spans="2:23" s="31" customFormat="1" ht="25.5" customHeight="1" x14ac:dyDescent="0.15">
      <c r="B14" s="761" t="s">
        <v>638</v>
      </c>
      <c r="C14" s="761"/>
      <c r="D14" s="761"/>
      <c r="E14" s="762" t="s">
        <v>556</v>
      </c>
      <c r="F14" s="762"/>
      <c r="G14" s="762"/>
      <c r="H14" s="763" t="s">
        <v>639</v>
      </c>
      <c r="I14" s="764"/>
      <c r="J14" s="765" t="s">
        <v>555</v>
      </c>
      <c r="K14" s="766"/>
      <c r="L14" s="767"/>
      <c r="M14" s="763" t="s">
        <v>638</v>
      </c>
      <c r="N14" s="764"/>
      <c r="O14" s="768"/>
      <c r="P14" s="769" t="s">
        <v>563</v>
      </c>
      <c r="Q14" s="762"/>
      <c r="R14" s="762"/>
      <c r="S14" s="770" t="s">
        <v>639</v>
      </c>
      <c r="T14" s="771"/>
      <c r="U14" s="765" t="s">
        <v>640</v>
      </c>
      <c r="V14" s="766"/>
      <c r="W14" s="767"/>
    </row>
    <row r="15" spans="2:23" s="31" customFormat="1" ht="39.75" customHeight="1" x14ac:dyDescent="0.15">
      <c r="B15" s="756" t="s">
        <v>641</v>
      </c>
      <c r="C15" s="756"/>
      <c r="D15" s="756"/>
      <c r="E15" s="778" t="s">
        <v>642</v>
      </c>
      <c r="F15" s="779"/>
      <c r="G15" s="779"/>
      <c r="H15" s="779"/>
      <c r="I15" s="779"/>
      <c r="J15" s="779"/>
      <c r="K15" s="779"/>
      <c r="L15" s="780"/>
      <c r="M15" s="756" t="s">
        <v>641</v>
      </c>
      <c r="N15" s="756"/>
      <c r="O15" s="756"/>
      <c r="P15" s="778" t="s">
        <v>643</v>
      </c>
      <c r="Q15" s="779"/>
      <c r="R15" s="779"/>
      <c r="S15" s="779"/>
      <c r="T15" s="779"/>
      <c r="U15" s="779"/>
      <c r="V15" s="779"/>
      <c r="W15" s="780"/>
    </row>
    <row r="16" spans="2:23" s="31" customFormat="1" ht="25.5" customHeight="1" x14ac:dyDescent="0.15">
      <c r="B16" s="758" t="s">
        <v>625</v>
      </c>
      <c r="C16" s="758" t="s">
        <v>626</v>
      </c>
      <c r="D16" s="758"/>
      <c r="E16" s="277" t="s">
        <v>486</v>
      </c>
      <c r="F16" s="744"/>
      <c r="G16" s="745"/>
      <c r="H16" s="745"/>
      <c r="I16" s="745"/>
      <c r="J16" s="745"/>
      <c r="K16" s="745"/>
      <c r="L16" s="746"/>
      <c r="M16" s="758" t="s">
        <v>625</v>
      </c>
      <c r="N16" s="758" t="s">
        <v>626</v>
      </c>
      <c r="O16" s="758"/>
      <c r="P16" s="277" t="s">
        <v>488</v>
      </c>
      <c r="Q16" s="744"/>
      <c r="R16" s="745"/>
      <c r="S16" s="745"/>
      <c r="T16" s="745"/>
      <c r="U16" s="745"/>
      <c r="V16" s="745"/>
      <c r="W16" s="746"/>
    </row>
    <row r="17" spans="2:24" s="31" customFormat="1" ht="25.5" customHeight="1" x14ac:dyDescent="0.15">
      <c r="B17" s="758"/>
      <c r="C17" s="758" t="s">
        <v>627</v>
      </c>
      <c r="D17" s="758"/>
      <c r="E17" s="278">
        <v>3</v>
      </c>
      <c r="F17" s="747"/>
      <c r="G17" s="748"/>
      <c r="H17" s="748"/>
      <c r="I17" s="748"/>
      <c r="J17" s="748"/>
      <c r="K17" s="748"/>
      <c r="L17" s="749"/>
      <c r="M17" s="758"/>
      <c r="N17" s="758" t="s">
        <v>627</v>
      </c>
      <c r="O17" s="758"/>
      <c r="P17" s="278">
        <v>1</v>
      </c>
      <c r="Q17" s="747"/>
      <c r="R17" s="748"/>
      <c r="S17" s="748"/>
      <c r="T17" s="748"/>
      <c r="U17" s="748"/>
      <c r="V17" s="748"/>
      <c r="W17" s="749"/>
    </row>
    <row r="18" spans="2:24" s="31" customFormat="1" ht="25.5" customHeight="1" x14ac:dyDescent="0.15">
      <c r="B18" s="758" t="s">
        <v>628</v>
      </c>
      <c r="C18" s="758" t="s">
        <v>629</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294</v>
      </c>
      <c r="D19" s="758"/>
      <c r="E19" s="277" t="s">
        <v>564</v>
      </c>
      <c r="F19" s="747"/>
      <c r="G19" s="748"/>
      <c r="H19" s="748"/>
      <c r="I19" s="748"/>
      <c r="J19" s="748"/>
      <c r="K19" s="748"/>
      <c r="L19" s="749"/>
      <c r="M19" s="758"/>
      <c r="N19" s="758" t="s">
        <v>294</v>
      </c>
      <c r="O19" s="758"/>
      <c r="P19" s="277" t="s">
        <v>559</v>
      </c>
      <c r="Q19" s="747"/>
      <c r="R19" s="748"/>
      <c r="S19" s="748"/>
      <c r="T19" s="748"/>
      <c r="U19" s="748"/>
      <c r="V19" s="748"/>
      <c r="W19" s="749"/>
    </row>
    <row r="20" spans="2:24" s="31" customFormat="1" ht="25.5" customHeight="1" x14ac:dyDescent="0.15">
      <c r="B20" s="756" t="s">
        <v>296</v>
      </c>
      <c r="C20" s="756"/>
      <c r="D20" s="756"/>
      <c r="E20" s="280" t="s">
        <v>313</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t="s">
        <v>551</v>
      </c>
      <c r="F23" s="750"/>
      <c r="G23" s="751"/>
      <c r="H23" s="751"/>
      <c r="I23" s="751"/>
      <c r="J23" s="751"/>
      <c r="K23" s="751"/>
      <c r="L23" s="752"/>
      <c r="M23" s="741"/>
      <c r="N23" s="756" t="s">
        <v>632</v>
      </c>
      <c r="O23" s="756"/>
      <c r="P23" s="213" t="s">
        <v>561</v>
      </c>
      <c r="Q23" s="750"/>
      <c r="R23" s="751"/>
      <c r="S23" s="751"/>
      <c r="T23" s="751"/>
      <c r="U23" s="751"/>
      <c r="V23" s="751"/>
      <c r="W23" s="752"/>
    </row>
    <row r="24" spans="2:24" s="31" customFormat="1" ht="25.5" customHeight="1" x14ac:dyDescent="0.15">
      <c r="B24" s="759" t="s">
        <v>633</v>
      </c>
      <c r="C24" s="759"/>
      <c r="D24" s="759"/>
      <c r="E24" s="775" t="s">
        <v>644</v>
      </c>
      <c r="F24" s="776"/>
      <c r="G24" s="777"/>
      <c r="H24" s="759" t="s">
        <v>635</v>
      </c>
      <c r="I24" s="759"/>
      <c r="J24" s="772" t="s">
        <v>645</v>
      </c>
      <c r="K24" s="773"/>
      <c r="L24" s="774"/>
      <c r="M24" s="759" t="s">
        <v>633</v>
      </c>
      <c r="N24" s="759"/>
      <c r="O24" s="759"/>
      <c r="P24" s="775" t="s">
        <v>560</v>
      </c>
      <c r="Q24" s="776"/>
      <c r="R24" s="777"/>
      <c r="S24" s="759" t="s">
        <v>635</v>
      </c>
      <c r="T24" s="759"/>
      <c r="U24" s="760" t="s">
        <v>637</v>
      </c>
      <c r="V24" s="760"/>
      <c r="W24" s="760"/>
    </row>
    <row r="25" spans="2:24" s="31" customFormat="1" ht="25.5" customHeight="1" x14ac:dyDescent="0.15">
      <c r="B25" s="761" t="s">
        <v>638</v>
      </c>
      <c r="C25" s="761"/>
      <c r="D25" s="761"/>
      <c r="E25" s="762" t="s">
        <v>560</v>
      </c>
      <c r="F25" s="762"/>
      <c r="G25" s="762"/>
      <c r="H25" s="763" t="s">
        <v>639</v>
      </c>
      <c r="I25" s="764"/>
      <c r="J25" s="765" t="s">
        <v>560</v>
      </c>
      <c r="K25" s="766"/>
      <c r="L25" s="767"/>
      <c r="M25" s="763" t="s">
        <v>638</v>
      </c>
      <c r="N25" s="764"/>
      <c r="O25" s="768"/>
      <c r="P25" s="769" t="s">
        <v>563</v>
      </c>
      <c r="Q25" s="762"/>
      <c r="R25" s="762"/>
      <c r="S25" s="770" t="s">
        <v>639</v>
      </c>
      <c r="T25" s="771"/>
      <c r="U25" s="765" t="s">
        <v>640</v>
      </c>
      <c r="V25" s="766"/>
      <c r="W25" s="767"/>
    </row>
    <row r="26" spans="2:24" s="31" customFormat="1" ht="39.75" customHeight="1" x14ac:dyDescent="0.15">
      <c r="B26" s="756" t="s">
        <v>641</v>
      </c>
      <c r="C26" s="756"/>
      <c r="D26" s="756"/>
      <c r="E26" s="778" t="s">
        <v>646</v>
      </c>
      <c r="F26" s="779"/>
      <c r="G26" s="779"/>
      <c r="H26" s="779"/>
      <c r="I26" s="779"/>
      <c r="J26" s="779"/>
      <c r="K26" s="779"/>
      <c r="L26" s="780"/>
      <c r="M26" s="756" t="s">
        <v>641</v>
      </c>
      <c r="N26" s="756"/>
      <c r="O26" s="756"/>
      <c r="P26" s="778" t="s">
        <v>643</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disablePrompts="1"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3DD-8AEC-4D5D-AD82-459AAE3D34D6}">
  <dimension ref="B1:X31"/>
  <sheetViews>
    <sheetView showGridLines="0" showZeros="0" view="pageBreakPreview" topLeftCell="A11"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489</v>
      </c>
      <c r="F5" s="744"/>
      <c r="G5" s="745"/>
      <c r="H5" s="745"/>
      <c r="I5" s="745"/>
      <c r="J5" s="745"/>
      <c r="K5" s="745"/>
      <c r="L5" s="746"/>
      <c r="M5" s="740" t="s">
        <v>625</v>
      </c>
      <c r="N5" s="742" t="s">
        <v>626</v>
      </c>
      <c r="O5" s="743"/>
      <c r="P5" s="277" t="s">
        <v>489</v>
      </c>
      <c r="Q5" s="744"/>
      <c r="R5" s="745"/>
      <c r="S5" s="745"/>
      <c r="T5" s="745"/>
      <c r="U5" s="745"/>
      <c r="V5" s="745"/>
      <c r="W5" s="746"/>
    </row>
    <row r="6" spans="2:23" s="31" customFormat="1" ht="25.5" customHeight="1" x14ac:dyDescent="0.15">
      <c r="B6" s="741"/>
      <c r="C6" s="742" t="s">
        <v>627</v>
      </c>
      <c r="D6" s="743"/>
      <c r="E6" s="278">
        <v>1</v>
      </c>
      <c r="F6" s="747"/>
      <c r="G6" s="748"/>
      <c r="H6" s="748"/>
      <c r="I6" s="748"/>
      <c r="J6" s="748"/>
      <c r="K6" s="748"/>
      <c r="L6" s="749"/>
      <c r="M6" s="741"/>
      <c r="N6" s="742" t="s">
        <v>627</v>
      </c>
      <c r="O6" s="743"/>
      <c r="P6" s="278">
        <v>2</v>
      </c>
      <c r="Q6" s="747"/>
      <c r="R6" s="748"/>
      <c r="S6" s="748"/>
      <c r="T6" s="748"/>
      <c r="U6" s="748"/>
      <c r="V6" s="748"/>
      <c r="W6" s="749"/>
    </row>
    <row r="7" spans="2:23" s="31" customFormat="1" ht="25.5" customHeight="1" x14ac:dyDescent="0.15">
      <c r="B7" s="740" t="s">
        <v>628</v>
      </c>
      <c r="C7" s="742" t="s">
        <v>629</v>
      </c>
      <c r="D7" s="743"/>
      <c r="E7" s="279" t="s">
        <v>558</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294</v>
      </c>
      <c r="D8" s="743"/>
      <c r="E8" s="277" t="s">
        <v>564</v>
      </c>
      <c r="F8" s="747"/>
      <c r="G8" s="748"/>
      <c r="H8" s="748"/>
      <c r="I8" s="748"/>
      <c r="J8" s="748"/>
      <c r="K8" s="748"/>
      <c r="L8" s="749"/>
      <c r="M8" s="753"/>
      <c r="N8" s="742" t="s">
        <v>294</v>
      </c>
      <c r="O8" s="743"/>
      <c r="P8" s="277" t="s">
        <v>569</v>
      </c>
      <c r="Q8" s="747"/>
      <c r="R8" s="748"/>
      <c r="S8" s="748"/>
      <c r="T8" s="748"/>
      <c r="U8" s="748"/>
      <c r="V8" s="748"/>
      <c r="W8" s="749"/>
    </row>
    <row r="9" spans="2:23" s="31" customFormat="1" ht="25.5" customHeight="1" x14ac:dyDescent="0.15">
      <c r="B9" s="754" t="s">
        <v>296</v>
      </c>
      <c r="C9" s="757"/>
      <c r="D9" s="755"/>
      <c r="E9" s="280" t="s">
        <v>313</v>
      </c>
      <c r="F9" s="747"/>
      <c r="G9" s="748"/>
      <c r="H9" s="748"/>
      <c r="I9" s="748"/>
      <c r="J9" s="748"/>
      <c r="K9" s="748"/>
      <c r="L9" s="749"/>
      <c r="M9" s="754" t="s">
        <v>296</v>
      </c>
      <c r="N9" s="757"/>
      <c r="O9" s="755"/>
      <c r="P9" s="280" t="s">
        <v>313</v>
      </c>
      <c r="Q9" s="747"/>
      <c r="R9" s="748"/>
      <c r="S9" s="748"/>
      <c r="T9" s="748"/>
      <c r="U9" s="748"/>
      <c r="V9" s="748"/>
      <c r="W9" s="749"/>
    </row>
    <row r="10" spans="2:23" s="31" customFormat="1" ht="25.5" customHeight="1" x14ac:dyDescent="0.15">
      <c r="B10" s="740" t="s">
        <v>630</v>
      </c>
      <c r="C10" s="754" t="s">
        <v>295</v>
      </c>
      <c r="D10" s="755"/>
      <c r="E10" s="278" t="s">
        <v>542</v>
      </c>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t="s">
        <v>551</v>
      </c>
      <c r="F12" s="750"/>
      <c r="G12" s="751"/>
      <c r="H12" s="751"/>
      <c r="I12" s="751"/>
      <c r="J12" s="751"/>
      <c r="K12" s="751"/>
      <c r="L12" s="752"/>
      <c r="M12" s="741"/>
      <c r="N12" s="756" t="s">
        <v>632</v>
      </c>
      <c r="O12" s="756"/>
      <c r="P12" s="213" t="s">
        <v>551</v>
      </c>
      <c r="Q12" s="750"/>
      <c r="R12" s="751"/>
      <c r="S12" s="751"/>
      <c r="T12" s="751"/>
      <c r="U12" s="751"/>
      <c r="V12" s="751"/>
      <c r="W12" s="752"/>
    </row>
    <row r="13" spans="2:23" s="31" customFormat="1" ht="25.5" customHeight="1" x14ac:dyDescent="0.15">
      <c r="B13" s="759" t="s">
        <v>633</v>
      </c>
      <c r="C13" s="759"/>
      <c r="D13" s="759"/>
      <c r="E13" s="772" t="s">
        <v>647</v>
      </c>
      <c r="F13" s="773"/>
      <c r="G13" s="774"/>
      <c r="H13" s="759" t="s">
        <v>635</v>
      </c>
      <c r="I13" s="759"/>
      <c r="J13" s="760" t="s">
        <v>648</v>
      </c>
      <c r="K13" s="760"/>
      <c r="L13" s="760"/>
      <c r="M13" s="759" t="s">
        <v>633</v>
      </c>
      <c r="N13" s="759"/>
      <c r="O13" s="759"/>
      <c r="P13" s="775" t="s">
        <v>649</v>
      </c>
      <c r="Q13" s="776"/>
      <c r="R13" s="777"/>
      <c r="S13" s="759" t="s">
        <v>635</v>
      </c>
      <c r="T13" s="759"/>
      <c r="U13" s="760" t="s">
        <v>650</v>
      </c>
      <c r="V13" s="760"/>
      <c r="W13" s="760"/>
    </row>
    <row r="14" spans="2:23" s="31" customFormat="1" ht="25.5" customHeight="1" x14ac:dyDescent="0.15">
      <c r="B14" s="761" t="s">
        <v>638</v>
      </c>
      <c r="C14" s="761"/>
      <c r="D14" s="761"/>
      <c r="E14" s="762" t="s">
        <v>556</v>
      </c>
      <c r="F14" s="762"/>
      <c r="G14" s="762"/>
      <c r="H14" s="763" t="s">
        <v>639</v>
      </c>
      <c r="I14" s="764"/>
      <c r="J14" s="765" t="s">
        <v>555</v>
      </c>
      <c r="K14" s="766"/>
      <c r="L14" s="767"/>
      <c r="M14" s="763" t="s">
        <v>638</v>
      </c>
      <c r="N14" s="764"/>
      <c r="O14" s="768"/>
      <c r="P14" s="769" t="s">
        <v>556</v>
      </c>
      <c r="Q14" s="762"/>
      <c r="R14" s="762"/>
      <c r="S14" s="770" t="s">
        <v>639</v>
      </c>
      <c r="T14" s="771"/>
      <c r="U14" s="765" t="s">
        <v>555</v>
      </c>
      <c r="V14" s="766"/>
      <c r="W14" s="767"/>
    </row>
    <row r="15" spans="2:23" s="31" customFormat="1" ht="39.75" customHeight="1" x14ac:dyDescent="0.15">
      <c r="B15" s="756" t="s">
        <v>641</v>
      </c>
      <c r="C15" s="756"/>
      <c r="D15" s="756"/>
      <c r="E15" s="778" t="s">
        <v>651</v>
      </c>
      <c r="F15" s="779"/>
      <c r="G15" s="779"/>
      <c r="H15" s="779"/>
      <c r="I15" s="779"/>
      <c r="J15" s="779"/>
      <c r="K15" s="779"/>
      <c r="L15" s="780"/>
      <c r="M15" s="756" t="s">
        <v>641</v>
      </c>
      <c r="N15" s="756"/>
      <c r="O15" s="756"/>
      <c r="P15" s="778" t="s">
        <v>652</v>
      </c>
      <c r="Q15" s="779"/>
      <c r="R15" s="779"/>
      <c r="S15" s="779"/>
      <c r="T15" s="779"/>
      <c r="U15" s="779"/>
      <c r="V15" s="779"/>
      <c r="W15" s="780"/>
    </row>
    <row r="16" spans="2:23" s="31" customFormat="1" ht="25.5" customHeight="1" x14ac:dyDescent="0.15">
      <c r="B16" s="758" t="s">
        <v>625</v>
      </c>
      <c r="C16" s="758" t="s">
        <v>626</v>
      </c>
      <c r="D16" s="758"/>
      <c r="E16" s="277" t="s">
        <v>489</v>
      </c>
      <c r="F16" s="744"/>
      <c r="G16" s="745"/>
      <c r="H16" s="745"/>
      <c r="I16" s="745"/>
      <c r="J16" s="745"/>
      <c r="K16" s="745"/>
      <c r="L16" s="746"/>
      <c r="M16" s="758" t="s">
        <v>625</v>
      </c>
      <c r="N16" s="758" t="s">
        <v>626</v>
      </c>
      <c r="O16" s="758"/>
      <c r="P16" s="277" t="s">
        <v>489</v>
      </c>
      <c r="Q16" s="744"/>
      <c r="R16" s="745"/>
      <c r="S16" s="745"/>
      <c r="T16" s="745"/>
      <c r="U16" s="745"/>
      <c r="V16" s="745"/>
      <c r="W16" s="746"/>
    </row>
    <row r="17" spans="2:24" s="31" customFormat="1" ht="25.5" customHeight="1" x14ac:dyDescent="0.15">
      <c r="B17" s="758"/>
      <c r="C17" s="758" t="s">
        <v>627</v>
      </c>
      <c r="D17" s="758"/>
      <c r="E17" s="278">
        <v>3</v>
      </c>
      <c r="F17" s="747"/>
      <c r="G17" s="748"/>
      <c r="H17" s="748"/>
      <c r="I17" s="748"/>
      <c r="J17" s="748"/>
      <c r="K17" s="748"/>
      <c r="L17" s="749"/>
      <c r="M17" s="758"/>
      <c r="N17" s="758" t="s">
        <v>627</v>
      </c>
      <c r="O17" s="758"/>
      <c r="P17" s="278">
        <v>4</v>
      </c>
      <c r="Q17" s="747"/>
      <c r="R17" s="748"/>
      <c r="S17" s="748"/>
      <c r="T17" s="748"/>
      <c r="U17" s="748"/>
      <c r="V17" s="748"/>
      <c r="W17" s="749"/>
    </row>
    <row r="18" spans="2:24" s="31" customFormat="1" ht="25.5" customHeight="1" x14ac:dyDescent="0.15">
      <c r="B18" s="758" t="s">
        <v>628</v>
      </c>
      <c r="C18" s="758" t="s">
        <v>629</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294</v>
      </c>
      <c r="D19" s="758"/>
      <c r="E19" s="277" t="s">
        <v>559</v>
      </c>
      <c r="F19" s="747"/>
      <c r="G19" s="748"/>
      <c r="H19" s="748"/>
      <c r="I19" s="748"/>
      <c r="J19" s="748"/>
      <c r="K19" s="748"/>
      <c r="L19" s="749"/>
      <c r="M19" s="758"/>
      <c r="N19" s="758" t="s">
        <v>294</v>
      </c>
      <c r="O19" s="758"/>
      <c r="P19" s="277" t="s">
        <v>572</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313</v>
      </c>
      <c r="Q20" s="747"/>
      <c r="R20" s="748"/>
      <c r="S20" s="748"/>
      <c r="T20" s="748"/>
      <c r="U20" s="748"/>
      <c r="V20" s="748"/>
      <c r="W20" s="749"/>
    </row>
    <row r="21" spans="2:24" s="31" customFormat="1" ht="25.5" customHeight="1" x14ac:dyDescent="0.15">
      <c r="B21" s="740" t="s">
        <v>630</v>
      </c>
      <c r="C21" s="756" t="s">
        <v>295</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t="s">
        <v>561</v>
      </c>
      <c r="F23" s="750"/>
      <c r="G23" s="751"/>
      <c r="H23" s="751"/>
      <c r="I23" s="751"/>
      <c r="J23" s="751"/>
      <c r="K23" s="751"/>
      <c r="L23" s="752"/>
      <c r="M23" s="741"/>
      <c r="N23" s="756" t="s">
        <v>632</v>
      </c>
      <c r="O23" s="756"/>
      <c r="P23" s="213" t="s">
        <v>551</v>
      </c>
      <c r="Q23" s="750"/>
      <c r="R23" s="751"/>
      <c r="S23" s="751"/>
      <c r="T23" s="751"/>
      <c r="U23" s="751"/>
      <c r="V23" s="751"/>
      <c r="W23" s="752"/>
    </row>
    <row r="24" spans="2:24" s="31" customFormat="1" ht="25.5" customHeight="1" x14ac:dyDescent="0.15">
      <c r="B24" s="759" t="s">
        <v>633</v>
      </c>
      <c r="C24" s="759"/>
      <c r="D24" s="759"/>
      <c r="E24" s="775" t="s">
        <v>560</v>
      </c>
      <c r="F24" s="776"/>
      <c r="G24" s="777"/>
      <c r="H24" s="759" t="s">
        <v>635</v>
      </c>
      <c r="I24" s="759"/>
      <c r="J24" s="772" t="s">
        <v>637</v>
      </c>
      <c r="K24" s="773"/>
      <c r="L24" s="774"/>
      <c r="M24" s="759" t="s">
        <v>633</v>
      </c>
      <c r="N24" s="759"/>
      <c r="O24" s="759"/>
      <c r="P24" s="775" t="s">
        <v>653</v>
      </c>
      <c r="Q24" s="776"/>
      <c r="R24" s="777"/>
      <c r="S24" s="759" t="s">
        <v>635</v>
      </c>
      <c r="T24" s="759"/>
      <c r="U24" s="760" t="s">
        <v>654</v>
      </c>
      <c r="V24" s="760"/>
      <c r="W24" s="760"/>
    </row>
    <row r="25" spans="2:24" s="31" customFormat="1" ht="25.5" customHeight="1" x14ac:dyDescent="0.15">
      <c r="B25" s="761" t="s">
        <v>638</v>
      </c>
      <c r="C25" s="761"/>
      <c r="D25" s="761"/>
      <c r="E25" s="762" t="s">
        <v>563</v>
      </c>
      <c r="F25" s="762"/>
      <c r="G25" s="762"/>
      <c r="H25" s="763" t="s">
        <v>639</v>
      </c>
      <c r="I25" s="764"/>
      <c r="J25" s="765" t="s">
        <v>640</v>
      </c>
      <c r="K25" s="766"/>
      <c r="L25" s="767"/>
      <c r="M25" s="763" t="s">
        <v>638</v>
      </c>
      <c r="N25" s="764"/>
      <c r="O25" s="768"/>
      <c r="P25" s="769" t="s">
        <v>556</v>
      </c>
      <c r="Q25" s="762"/>
      <c r="R25" s="762"/>
      <c r="S25" s="770" t="s">
        <v>639</v>
      </c>
      <c r="T25" s="771"/>
      <c r="U25" s="765" t="s">
        <v>555</v>
      </c>
      <c r="V25" s="766"/>
      <c r="W25" s="767"/>
    </row>
    <row r="26" spans="2:24" s="31" customFormat="1" ht="39.75" customHeight="1" x14ac:dyDescent="0.15">
      <c r="B26" s="756" t="s">
        <v>641</v>
      </c>
      <c r="C26" s="756"/>
      <c r="D26" s="756"/>
      <c r="E26" s="778" t="s">
        <v>643</v>
      </c>
      <c r="F26" s="779"/>
      <c r="G26" s="779"/>
      <c r="H26" s="779"/>
      <c r="I26" s="779"/>
      <c r="J26" s="779"/>
      <c r="K26" s="779"/>
      <c r="L26" s="780"/>
      <c r="M26" s="756" t="s">
        <v>641</v>
      </c>
      <c r="N26" s="756"/>
      <c r="O26" s="756"/>
      <c r="P26" s="778" t="s">
        <v>655</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3631F2B7-C2FC-4EA9-8757-9C5AE41586EA}"/>
    <dataValidation type="list" allowBlank="1" showInputMessage="1" showErrorMessage="1" sqref="E8 E19 P8 P19" xr:uid="{B1B9656F-1AB5-48C4-B53B-2B6CFDB309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82BE4D-0ABE-41F9-884D-E325157DD167}">
          <x14:formula1>
            <xm:f>'(参考)リスト'!$F$16:$F$21</xm:f>
          </x14:formula1>
          <xm:sqref>E11:E12 E22:E23 P11:P12 P22:P23</xm:sqref>
        </x14:dataValidation>
        <x14:dataValidation type="list" allowBlank="1" showInputMessage="1" showErrorMessage="1" xr:uid="{CFE7B7D8-ACF4-4869-A358-D9B0845B7746}">
          <x14:formula1>
            <xm:f>'(参考)リスト'!$D$16:$D$18</xm:f>
          </x14:formula1>
          <xm:sqref>E10 E21 P10 P21</xm:sqref>
        </x14:dataValidation>
        <x14:dataValidation type="list" allowBlank="1" showInputMessage="1" showErrorMessage="1" xr:uid="{C8FE3565-D2D9-4CBD-907B-494681F95473}">
          <x14:formula1>
            <xm:f>'(参考)リスト'!$E$16:$E$27</xm:f>
          </x14:formula1>
          <xm:sqref>E9 E20 P9 P20</xm:sqref>
        </x14:dataValidation>
        <x14:dataValidation type="list" allowBlank="1" showInputMessage="1" showErrorMessage="1" xr:uid="{BC12F486-B107-4FCA-B887-867EAD3CB4C0}">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D9A7-F8BE-4A1F-9C7E-65E20BA37594}">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489</v>
      </c>
      <c r="F5" s="744"/>
      <c r="G5" s="745"/>
      <c r="H5" s="745"/>
      <c r="I5" s="745"/>
      <c r="J5" s="745"/>
      <c r="K5" s="745"/>
      <c r="L5" s="746"/>
      <c r="M5" s="740" t="s">
        <v>625</v>
      </c>
      <c r="N5" s="742" t="s">
        <v>626</v>
      </c>
      <c r="O5" s="743"/>
      <c r="P5" s="277" t="s">
        <v>489</v>
      </c>
      <c r="Q5" s="744"/>
      <c r="R5" s="745"/>
      <c r="S5" s="745"/>
      <c r="T5" s="745"/>
      <c r="U5" s="745"/>
      <c r="V5" s="745"/>
      <c r="W5" s="746"/>
    </row>
    <row r="6" spans="2:23" s="31" customFormat="1" ht="25.5" customHeight="1" x14ac:dyDescent="0.15">
      <c r="B6" s="741"/>
      <c r="C6" s="742" t="s">
        <v>627</v>
      </c>
      <c r="D6" s="743"/>
      <c r="E6" s="278">
        <v>5</v>
      </c>
      <c r="F6" s="747"/>
      <c r="G6" s="748"/>
      <c r="H6" s="748"/>
      <c r="I6" s="748"/>
      <c r="J6" s="748"/>
      <c r="K6" s="748"/>
      <c r="L6" s="749"/>
      <c r="M6" s="741"/>
      <c r="N6" s="742" t="s">
        <v>627</v>
      </c>
      <c r="O6" s="743"/>
      <c r="P6" s="278">
        <v>6</v>
      </c>
      <c r="Q6" s="747"/>
      <c r="R6" s="748"/>
      <c r="S6" s="748"/>
      <c r="T6" s="748"/>
      <c r="U6" s="748"/>
      <c r="V6" s="748"/>
      <c r="W6" s="749"/>
    </row>
    <row r="7" spans="2:23" s="31" customFormat="1" ht="25.5" customHeight="1" x14ac:dyDescent="0.15">
      <c r="B7" s="740" t="s">
        <v>628</v>
      </c>
      <c r="C7" s="742" t="s">
        <v>629</v>
      </c>
      <c r="D7" s="743"/>
      <c r="E7" s="279" t="s">
        <v>558</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294</v>
      </c>
      <c r="D8" s="743"/>
      <c r="E8" s="277" t="s">
        <v>575</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296</v>
      </c>
      <c r="C9" s="757"/>
      <c r="D9" s="755"/>
      <c r="E9" s="280" t="s">
        <v>313</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t="s">
        <v>542</v>
      </c>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t="s">
        <v>561</v>
      </c>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633</v>
      </c>
      <c r="C13" s="759"/>
      <c r="D13" s="759"/>
      <c r="E13" s="772" t="s">
        <v>656</v>
      </c>
      <c r="F13" s="773"/>
      <c r="G13" s="774"/>
      <c r="H13" s="759" t="s">
        <v>635</v>
      </c>
      <c r="I13" s="759"/>
      <c r="J13" s="760" t="s">
        <v>637</v>
      </c>
      <c r="K13" s="760"/>
      <c r="L13" s="760"/>
      <c r="M13" s="759" t="s">
        <v>633</v>
      </c>
      <c r="N13" s="759"/>
      <c r="O13" s="759"/>
      <c r="P13" s="775" t="s">
        <v>657</v>
      </c>
      <c r="Q13" s="776"/>
      <c r="R13" s="777"/>
      <c r="S13" s="759" t="s">
        <v>635</v>
      </c>
      <c r="T13" s="759"/>
      <c r="U13" s="760" t="s">
        <v>658</v>
      </c>
      <c r="V13" s="760"/>
      <c r="W13" s="760"/>
    </row>
    <row r="14" spans="2:23" s="31" customFormat="1" ht="25.5" customHeight="1" x14ac:dyDescent="0.15">
      <c r="B14" s="761" t="s">
        <v>638</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659</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625</v>
      </c>
      <c r="C16" s="758" t="s">
        <v>626</v>
      </c>
      <c r="D16" s="758"/>
      <c r="E16" s="277" t="s">
        <v>490</v>
      </c>
      <c r="F16" s="744"/>
      <c r="G16" s="745"/>
      <c r="H16" s="745"/>
      <c r="I16" s="745"/>
      <c r="J16" s="745"/>
      <c r="K16" s="745"/>
      <c r="L16" s="746"/>
      <c r="M16" s="758" t="s">
        <v>625</v>
      </c>
      <c r="N16" s="758" t="s">
        <v>626</v>
      </c>
      <c r="O16" s="758"/>
      <c r="P16" s="277" t="s">
        <v>490</v>
      </c>
      <c r="Q16" s="744"/>
      <c r="R16" s="745"/>
      <c r="S16" s="745"/>
      <c r="T16" s="745"/>
      <c r="U16" s="745"/>
      <c r="V16" s="745"/>
      <c r="W16" s="746"/>
    </row>
    <row r="17" spans="2:24" s="31" customFormat="1" ht="25.5" customHeight="1" x14ac:dyDescent="0.15">
      <c r="B17" s="758"/>
      <c r="C17" s="758" t="s">
        <v>627</v>
      </c>
      <c r="D17" s="758"/>
      <c r="E17" s="278">
        <v>1</v>
      </c>
      <c r="F17" s="747"/>
      <c r="G17" s="748"/>
      <c r="H17" s="748"/>
      <c r="I17" s="748"/>
      <c r="J17" s="748"/>
      <c r="K17" s="748"/>
      <c r="L17" s="749"/>
      <c r="M17" s="758"/>
      <c r="N17" s="758" t="s">
        <v>627</v>
      </c>
      <c r="O17" s="758"/>
      <c r="P17" s="278">
        <v>2</v>
      </c>
      <c r="Q17" s="747"/>
      <c r="R17" s="748"/>
      <c r="S17" s="748"/>
      <c r="T17" s="748"/>
      <c r="U17" s="748"/>
      <c r="V17" s="748"/>
      <c r="W17" s="749"/>
    </row>
    <row r="18" spans="2:24" s="31" customFormat="1" ht="25.5" customHeight="1" x14ac:dyDescent="0.15">
      <c r="B18" s="758" t="s">
        <v>628</v>
      </c>
      <c r="C18" s="758" t="s">
        <v>629</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294</v>
      </c>
      <c r="D19" s="758"/>
      <c r="E19" s="277" t="s">
        <v>569</v>
      </c>
      <c r="F19" s="747"/>
      <c r="G19" s="748"/>
      <c r="H19" s="748"/>
      <c r="I19" s="748"/>
      <c r="J19" s="748"/>
      <c r="K19" s="748"/>
      <c r="L19" s="749"/>
      <c r="M19" s="758"/>
      <c r="N19" s="758" t="s">
        <v>294</v>
      </c>
      <c r="O19" s="758"/>
      <c r="P19" s="277" t="s">
        <v>559</v>
      </c>
      <c r="Q19" s="747"/>
      <c r="R19" s="748"/>
      <c r="S19" s="748"/>
      <c r="T19" s="748"/>
      <c r="U19" s="748"/>
      <c r="V19" s="748"/>
      <c r="W19" s="749"/>
    </row>
    <row r="20" spans="2:24" s="31" customFormat="1" ht="25.5" customHeight="1" x14ac:dyDescent="0.15">
      <c r="B20" s="756" t="s">
        <v>296</v>
      </c>
      <c r="C20" s="756"/>
      <c r="D20" s="756"/>
      <c r="E20" s="280" t="s">
        <v>313</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t="s">
        <v>551</v>
      </c>
      <c r="F23" s="750"/>
      <c r="G23" s="751"/>
      <c r="H23" s="751"/>
      <c r="I23" s="751"/>
      <c r="J23" s="751"/>
      <c r="K23" s="751"/>
      <c r="L23" s="752"/>
      <c r="M23" s="741"/>
      <c r="N23" s="756" t="s">
        <v>632</v>
      </c>
      <c r="O23" s="756"/>
      <c r="P23" s="213" t="s">
        <v>561</v>
      </c>
      <c r="Q23" s="750"/>
      <c r="R23" s="751"/>
      <c r="S23" s="751"/>
      <c r="T23" s="751"/>
      <c r="U23" s="751"/>
      <c r="V23" s="751"/>
      <c r="W23" s="752"/>
    </row>
    <row r="24" spans="2:24" s="31" customFormat="1" ht="25.5" customHeight="1" x14ac:dyDescent="0.15">
      <c r="B24" s="759" t="s">
        <v>633</v>
      </c>
      <c r="C24" s="759"/>
      <c r="D24" s="759"/>
      <c r="E24" s="775" t="s">
        <v>661</v>
      </c>
      <c r="F24" s="776"/>
      <c r="G24" s="777"/>
      <c r="H24" s="759" t="s">
        <v>635</v>
      </c>
      <c r="I24" s="759"/>
      <c r="J24" s="772" t="s">
        <v>654</v>
      </c>
      <c r="K24" s="773"/>
      <c r="L24" s="774"/>
      <c r="M24" s="759" t="s">
        <v>633</v>
      </c>
      <c r="N24" s="759"/>
      <c r="O24" s="759"/>
      <c r="P24" s="775" t="s">
        <v>560</v>
      </c>
      <c r="Q24" s="776"/>
      <c r="R24" s="777"/>
      <c r="S24" s="759" t="s">
        <v>635</v>
      </c>
      <c r="T24" s="759"/>
      <c r="U24" s="760" t="s">
        <v>637</v>
      </c>
      <c r="V24" s="760"/>
      <c r="W24" s="760"/>
    </row>
    <row r="25" spans="2:24" s="31" customFormat="1" ht="25.5" customHeight="1" x14ac:dyDescent="0.15">
      <c r="B25" s="761" t="s">
        <v>638</v>
      </c>
      <c r="C25" s="761"/>
      <c r="D25" s="761"/>
      <c r="E25" s="762" t="s">
        <v>556</v>
      </c>
      <c r="F25" s="762"/>
      <c r="G25" s="762"/>
      <c r="H25" s="763" t="s">
        <v>639</v>
      </c>
      <c r="I25" s="764"/>
      <c r="J25" s="765" t="s">
        <v>555</v>
      </c>
      <c r="K25" s="766"/>
      <c r="L25" s="767"/>
      <c r="M25" s="763" t="s">
        <v>638</v>
      </c>
      <c r="N25" s="764"/>
      <c r="O25" s="768"/>
      <c r="P25" s="769" t="s">
        <v>563</v>
      </c>
      <c r="Q25" s="762"/>
      <c r="R25" s="762"/>
      <c r="S25" s="770" t="s">
        <v>639</v>
      </c>
      <c r="T25" s="771"/>
      <c r="U25" s="765" t="s">
        <v>640</v>
      </c>
      <c r="V25" s="766"/>
      <c r="W25" s="767"/>
    </row>
    <row r="26" spans="2:24" s="31" customFormat="1" ht="39.75" customHeight="1" x14ac:dyDescent="0.15">
      <c r="B26" s="756" t="s">
        <v>641</v>
      </c>
      <c r="C26" s="756"/>
      <c r="D26" s="756"/>
      <c r="E26" s="778" t="s">
        <v>652</v>
      </c>
      <c r="F26" s="779"/>
      <c r="G26" s="779"/>
      <c r="H26" s="779"/>
      <c r="I26" s="779"/>
      <c r="J26" s="779"/>
      <c r="K26" s="779"/>
      <c r="L26" s="780"/>
      <c r="M26" s="756" t="s">
        <v>641</v>
      </c>
      <c r="N26" s="756"/>
      <c r="O26" s="756"/>
      <c r="P26" s="778" t="s">
        <v>643</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D7A5F61E-C3D7-457B-88E6-5886C5D93845}"/>
    <dataValidation type="list" allowBlank="1" showInputMessage="1" showErrorMessage="1" sqref="E8 E19 P8 P19" xr:uid="{95C1F97F-3701-4CF8-A0A5-A8EC7B3E84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DFF0CC-3B3C-441F-9470-94C657ECDD24}">
          <x14:formula1>
            <xm:f>'(参考)リスト'!$F$16:$F$21</xm:f>
          </x14:formula1>
          <xm:sqref>E11:E12 E22:E23 P11:P12 P22:P23</xm:sqref>
        </x14:dataValidation>
        <x14:dataValidation type="list" allowBlank="1" showInputMessage="1" showErrorMessage="1" xr:uid="{7E508685-5B6F-4EE3-B1C1-144F11304BC4}">
          <x14:formula1>
            <xm:f>'(参考)リスト'!$D$16:$D$18</xm:f>
          </x14:formula1>
          <xm:sqref>E10 E21 P10 P21</xm:sqref>
        </x14:dataValidation>
        <x14:dataValidation type="list" allowBlank="1" showInputMessage="1" showErrorMessage="1" xr:uid="{D42ED288-2507-4E0D-9322-B9ECA854A01E}">
          <x14:formula1>
            <xm:f>'(参考)リスト'!$E$16:$E$27</xm:f>
          </x14:formula1>
          <xm:sqref>E9 E20 P9 P20</xm:sqref>
        </x14:dataValidation>
        <x14:dataValidation type="list" allowBlank="1" showInputMessage="1" showErrorMessage="1" xr:uid="{E68D4471-EE17-4CDB-B57D-0A8787E35E9C}">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50B6-8B8D-4435-A0DC-8BF32D16273F}">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490</v>
      </c>
      <c r="F5" s="744"/>
      <c r="G5" s="745"/>
      <c r="H5" s="745"/>
      <c r="I5" s="745"/>
      <c r="J5" s="745"/>
      <c r="K5" s="745"/>
      <c r="L5" s="746"/>
      <c r="M5" s="740" t="s">
        <v>625</v>
      </c>
      <c r="N5" s="742" t="s">
        <v>626</v>
      </c>
      <c r="O5" s="743"/>
      <c r="P5" s="277" t="s">
        <v>490</v>
      </c>
      <c r="Q5" s="744"/>
      <c r="R5" s="745"/>
      <c r="S5" s="745"/>
      <c r="T5" s="745"/>
      <c r="U5" s="745"/>
      <c r="V5" s="745"/>
      <c r="W5" s="746"/>
    </row>
    <row r="6" spans="2:23" s="31" customFormat="1" ht="25.5" customHeight="1" x14ac:dyDescent="0.15">
      <c r="B6" s="741"/>
      <c r="C6" s="742" t="s">
        <v>627</v>
      </c>
      <c r="D6" s="743"/>
      <c r="E6" s="278">
        <v>3</v>
      </c>
      <c r="F6" s="747"/>
      <c r="G6" s="748"/>
      <c r="H6" s="748"/>
      <c r="I6" s="748"/>
      <c r="J6" s="748"/>
      <c r="K6" s="748"/>
      <c r="L6" s="749"/>
      <c r="M6" s="741"/>
      <c r="N6" s="742" t="s">
        <v>627</v>
      </c>
      <c r="O6" s="743"/>
      <c r="P6" s="278">
        <v>4</v>
      </c>
      <c r="Q6" s="747"/>
      <c r="R6" s="748"/>
      <c r="S6" s="748"/>
      <c r="T6" s="748"/>
      <c r="U6" s="748"/>
      <c r="V6" s="748"/>
      <c r="W6" s="749"/>
    </row>
    <row r="7" spans="2:23" s="31" customFormat="1" ht="25.5" customHeight="1" x14ac:dyDescent="0.15">
      <c r="B7" s="740" t="s">
        <v>628</v>
      </c>
      <c r="C7" s="742" t="s">
        <v>629</v>
      </c>
      <c r="D7" s="743"/>
      <c r="E7" s="279" t="s">
        <v>558</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294</v>
      </c>
      <c r="D8" s="743"/>
      <c r="E8" s="277" t="s">
        <v>575</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296</v>
      </c>
      <c r="C9" s="757"/>
      <c r="D9" s="755"/>
      <c r="E9" s="280" t="s">
        <v>341</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t="s">
        <v>341</v>
      </c>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t="s">
        <v>551</v>
      </c>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633</v>
      </c>
      <c r="C13" s="759"/>
      <c r="D13" s="759"/>
      <c r="E13" s="772" t="s">
        <v>662</v>
      </c>
      <c r="F13" s="773"/>
      <c r="G13" s="774"/>
      <c r="H13" s="759" t="s">
        <v>635</v>
      </c>
      <c r="I13" s="759"/>
      <c r="J13" s="760" t="s">
        <v>663</v>
      </c>
      <c r="K13" s="760"/>
      <c r="L13" s="760"/>
      <c r="M13" s="759" t="s">
        <v>633</v>
      </c>
      <c r="N13" s="759"/>
      <c r="O13" s="759"/>
      <c r="P13" s="775" t="s">
        <v>664</v>
      </c>
      <c r="Q13" s="776"/>
      <c r="R13" s="777"/>
      <c r="S13" s="759" t="s">
        <v>635</v>
      </c>
      <c r="T13" s="759"/>
      <c r="U13" s="760" t="s">
        <v>665</v>
      </c>
      <c r="V13" s="760"/>
      <c r="W13" s="760"/>
    </row>
    <row r="14" spans="2:23" s="31" customFormat="1" ht="25.5" customHeight="1" x14ac:dyDescent="0.15">
      <c r="B14" s="761" t="s">
        <v>638</v>
      </c>
      <c r="C14" s="761"/>
      <c r="D14" s="761"/>
      <c r="E14" s="762" t="s">
        <v>556</v>
      </c>
      <c r="F14" s="762"/>
      <c r="G14" s="762"/>
      <c r="H14" s="763" t="s">
        <v>639</v>
      </c>
      <c r="I14" s="764"/>
      <c r="J14" s="765" t="s">
        <v>555</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666</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625</v>
      </c>
      <c r="C16" s="758" t="s">
        <v>626</v>
      </c>
      <c r="D16" s="758"/>
      <c r="E16" s="277" t="s">
        <v>490</v>
      </c>
      <c r="F16" s="744"/>
      <c r="G16" s="745"/>
      <c r="H16" s="745"/>
      <c r="I16" s="745"/>
      <c r="J16" s="745"/>
      <c r="K16" s="745"/>
      <c r="L16" s="746"/>
      <c r="M16" s="758" t="s">
        <v>625</v>
      </c>
      <c r="N16" s="758" t="s">
        <v>626</v>
      </c>
      <c r="O16" s="758"/>
      <c r="P16" s="277" t="s">
        <v>490</v>
      </c>
      <c r="Q16" s="744"/>
      <c r="R16" s="745"/>
      <c r="S16" s="745"/>
      <c r="T16" s="745"/>
      <c r="U16" s="745"/>
      <c r="V16" s="745"/>
      <c r="W16" s="746"/>
    </row>
    <row r="17" spans="2:24" s="31" customFormat="1" ht="25.5" customHeight="1" x14ac:dyDescent="0.15">
      <c r="B17" s="758"/>
      <c r="C17" s="758" t="s">
        <v>627</v>
      </c>
      <c r="D17" s="758"/>
      <c r="E17" s="278">
        <v>5</v>
      </c>
      <c r="F17" s="747"/>
      <c r="G17" s="748"/>
      <c r="H17" s="748"/>
      <c r="I17" s="748"/>
      <c r="J17" s="748"/>
      <c r="K17" s="748"/>
      <c r="L17" s="749"/>
      <c r="M17" s="758"/>
      <c r="N17" s="758" t="s">
        <v>627</v>
      </c>
      <c r="O17" s="758"/>
      <c r="P17" s="278">
        <v>6</v>
      </c>
      <c r="Q17" s="747"/>
      <c r="R17" s="748"/>
      <c r="S17" s="748"/>
      <c r="T17" s="748"/>
      <c r="U17" s="748"/>
      <c r="V17" s="748"/>
      <c r="W17" s="749"/>
    </row>
    <row r="18" spans="2:24" s="31" customFormat="1" ht="25.5" customHeight="1" x14ac:dyDescent="0.15">
      <c r="B18" s="758" t="s">
        <v>628</v>
      </c>
      <c r="C18" s="758" t="s">
        <v>629</v>
      </c>
      <c r="D18" s="758"/>
      <c r="E18" s="279" t="s">
        <v>576</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294</v>
      </c>
      <c r="D19" s="758"/>
      <c r="E19" s="277" t="s">
        <v>577</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633</v>
      </c>
      <c r="C24" s="759"/>
      <c r="D24" s="759"/>
      <c r="E24" s="775" t="s">
        <v>667</v>
      </c>
      <c r="F24" s="776"/>
      <c r="G24" s="777"/>
      <c r="H24" s="759" t="s">
        <v>635</v>
      </c>
      <c r="I24" s="759"/>
      <c r="J24" s="772" t="s">
        <v>668</v>
      </c>
      <c r="K24" s="773"/>
      <c r="L24" s="774"/>
      <c r="M24" s="759" t="s">
        <v>633</v>
      </c>
      <c r="N24" s="759"/>
      <c r="O24" s="759"/>
      <c r="P24" s="775" t="s">
        <v>669</v>
      </c>
      <c r="Q24" s="776"/>
      <c r="R24" s="777"/>
      <c r="S24" s="759" t="s">
        <v>635</v>
      </c>
      <c r="T24" s="759"/>
      <c r="U24" s="760" t="s">
        <v>670</v>
      </c>
      <c r="V24" s="760"/>
      <c r="W24" s="760"/>
    </row>
    <row r="25" spans="2:24" s="31" customFormat="1" ht="25.5" customHeight="1" x14ac:dyDescent="0.15">
      <c r="B25" s="761" t="s">
        <v>638</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660</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C5C0828D-93FD-434F-9981-7D2581A3CCC4}">
      <formula1>INDIRECT(E7)</formula1>
    </dataValidation>
    <dataValidation allowBlank="1" showInputMessage="1" showErrorMessage="1" prompt="覆工スパン毎に連番を記入。_x000a_数値で入力する。" sqref="E6 E17 P17 P6" xr:uid="{FA9F2AF3-4ED3-426C-A6EF-B360AE3505F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4990C0-8534-438A-A5E0-997C8E7C25F0}">
          <x14:formula1>
            <xm:f>'(参考)リスト'!$B$16:$B$21</xm:f>
          </x14:formula1>
          <xm:sqref>E7 E18 P7 P18</xm:sqref>
        </x14:dataValidation>
        <x14:dataValidation type="list" allowBlank="1" showInputMessage="1" showErrorMessage="1" xr:uid="{F843B1AB-F6FF-47A9-ADAD-30E81CDCA396}">
          <x14:formula1>
            <xm:f>'(参考)リスト'!$E$16:$E$27</xm:f>
          </x14:formula1>
          <xm:sqref>E9 E20 P9 P20</xm:sqref>
        </x14:dataValidation>
        <x14:dataValidation type="list" allowBlank="1" showInputMessage="1" showErrorMessage="1" xr:uid="{8AC00891-F81F-48F1-AD08-97626FA3A066}">
          <x14:formula1>
            <xm:f>'(参考)リスト'!$D$16:$D$18</xm:f>
          </x14:formula1>
          <xm:sqref>E10 E21 P10 P21</xm:sqref>
        </x14:dataValidation>
        <x14:dataValidation type="list" allowBlank="1" showInputMessage="1" showErrorMessage="1" xr:uid="{AFC83579-58F7-4AD4-AA57-B2539F6F27AC}">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1DBF-9C04-4F43-A085-0AEF87F914D4}">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491</v>
      </c>
      <c r="F5" s="744"/>
      <c r="G5" s="745"/>
      <c r="H5" s="745"/>
      <c r="I5" s="745"/>
      <c r="J5" s="745"/>
      <c r="K5" s="745"/>
      <c r="L5" s="746"/>
      <c r="M5" s="740" t="s">
        <v>625</v>
      </c>
      <c r="N5" s="742" t="s">
        <v>626</v>
      </c>
      <c r="O5" s="743"/>
      <c r="P5" s="277" t="s">
        <v>492</v>
      </c>
      <c r="Q5" s="744"/>
      <c r="R5" s="745"/>
      <c r="S5" s="745"/>
      <c r="T5" s="745"/>
      <c r="U5" s="745"/>
      <c r="V5" s="745"/>
      <c r="W5" s="746"/>
    </row>
    <row r="6" spans="2:23" s="31" customFormat="1" ht="25.5" customHeight="1" x14ac:dyDescent="0.15">
      <c r="B6" s="741"/>
      <c r="C6" s="742" t="s">
        <v>627</v>
      </c>
      <c r="D6" s="743"/>
      <c r="E6" s="278">
        <v>1</v>
      </c>
      <c r="F6" s="747"/>
      <c r="G6" s="748"/>
      <c r="H6" s="748"/>
      <c r="I6" s="748"/>
      <c r="J6" s="748"/>
      <c r="K6" s="748"/>
      <c r="L6" s="749"/>
      <c r="M6" s="741"/>
      <c r="N6" s="742" t="s">
        <v>627</v>
      </c>
      <c r="O6" s="743"/>
      <c r="P6" s="278">
        <v>1</v>
      </c>
      <c r="Q6" s="747"/>
      <c r="R6" s="748"/>
      <c r="S6" s="748"/>
      <c r="T6" s="748"/>
      <c r="U6" s="748"/>
      <c r="V6" s="748"/>
      <c r="W6" s="749"/>
    </row>
    <row r="7" spans="2:23" s="31" customFormat="1" ht="25.5" customHeight="1" x14ac:dyDescent="0.15">
      <c r="B7" s="740" t="s">
        <v>628</v>
      </c>
      <c r="C7" s="742" t="s">
        <v>629</v>
      </c>
      <c r="D7" s="743"/>
      <c r="E7" s="279" t="s">
        <v>558</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294</v>
      </c>
      <c r="D8" s="743"/>
      <c r="E8" s="277" t="s">
        <v>559</v>
      </c>
      <c r="F8" s="747"/>
      <c r="G8" s="748"/>
      <c r="H8" s="748"/>
      <c r="I8" s="748"/>
      <c r="J8" s="748"/>
      <c r="K8" s="748"/>
      <c r="L8" s="749"/>
      <c r="M8" s="753"/>
      <c r="N8" s="742" t="s">
        <v>294</v>
      </c>
      <c r="O8" s="743"/>
      <c r="P8" s="277" t="s">
        <v>564</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341</v>
      </c>
      <c r="Q9" s="747"/>
      <c r="R9" s="748"/>
      <c r="S9" s="748"/>
      <c r="T9" s="748"/>
      <c r="U9" s="748"/>
      <c r="V9" s="748"/>
      <c r="W9" s="749"/>
    </row>
    <row r="10" spans="2:23" s="31" customFormat="1" ht="25.5" customHeight="1" x14ac:dyDescent="0.15">
      <c r="B10" s="740" t="s">
        <v>630</v>
      </c>
      <c r="C10" s="754" t="s">
        <v>295</v>
      </c>
      <c r="D10" s="755"/>
      <c r="E10" s="278" t="s">
        <v>542</v>
      </c>
      <c r="F10" s="747"/>
      <c r="G10" s="748"/>
      <c r="H10" s="748"/>
      <c r="I10" s="748"/>
      <c r="J10" s="748"/>
      <c r="K10" s="748"/>
      <c r="L10" s="749"/>
      <c r="M10" s="740" t="s">
        <v>630</v>
      </c>
      <c r="N10" s="754" t="s">
        <v>295</v>
      </c>
      <c r="O10" s="755"/>
      <c r="P10" s="278" t="s">
        <v>341</v>
      </c>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t="s">
        <v>561</v>
      </c>
      <c r="F12" s="750"/>
      <c r="G12" s="751"/>
      <c r="H12" s="751"/>
      <c r="I12" s="751"/>
      <c r="J12" s="751"/>
      <c r="K12" s="751"/>
      <c r="L12" s="752"/>
      <c r="M12" s="741"/>
      <c r="N12" s="756" t="s">
        <v>632</v>
      </c>
      <c r="O12" s="756"/>
      <c r="P12" s="213" t="s">
        <v>551</v>
      </c>
      <c r="Q12" s="750"/>
      <c r="R12" s="751"/>
      <c r="S12" s="751"/>
      <c r="T12" s="751"/>
      <c r="U12" s="751"/>
      <c r="V12" s="751"/>
      <c r="W12" s="752"/>
    </row>
    <row r="13" spans="2:23" s="31" customFormat="1" ht="25.5" customHeight="1" x14ac:dyDescent="0.15">
      <c r="B13" s="759" t="s">
        <v>633</v>
      </c>
      <c r="C13" s="759"/>
      <c r="D13" s="759"/>
      <c r="E13" s="772" t="s">
        <v>560</v>
      </c>
      <c r="F13" s="773"/>
      <c r="G13" s="774"/>
      <c r="H13" s="759" t="s">
        <v>635</v>
      </c>
      <c r="I13" s="759"/>
      <c r="J13" s="760" t="s">
        <v>637</v>
      </c>
      <c r="K13" s="760"/>
      <c r="L13" s="760"/>
      <c r="M13" s="759" t="s">
        <v>633</v>
      </c>
      <c r="N13" s="759"/>
      <c r="O13" s="759"/>
      <c r="P13" s="775" t="s">
        <v>671</v>
      </c>
      <c r="Q13" s="776"/>
      <c r="R13" s="777"/>
      <c r="S13" s="759" t="s">
        <v>635</v>
      </c>
      <c r="T13" s="759"/>
      <c r="U13" s="760" t="s">
        <v>663</v>
      </c>
      <c r="V13" s="760"/>
      <c r="W13" s="760"/>
    </row>
    <row r="14" spans="2:23" s="31" customFormat="1" ht="25.5" customHeight="1" x14ac:dyDescent="0.15">
      <c r="B14" s="761" t="s">
        <v>638</v>
      </c>
      <c r="C14" s="761"/>
      <c r="D14" s="761"/>
      <c r="E14" s="762" t="s">
        <v>563</v>
      </c>
      <c r="F14" s="762"/>
      <c r="G14" s="762"/>
      <c r="H14" s="763" t="s">
        <v>639</v>
      </c>
      <c r="I14" s="764"/>
      <c r="J14" s="765" t="s">
        <v>640</v>
      </c>
      <c r="K14" s="766"/>
      <c r="L14" s="767"/>
      <c r="M14" s="763" t="s">
        <v>638</v>
      </c>
      <c r="N14" s="764"/>
      <c r="O14" s="768"/>
      <c r="P14" s="769" t="s">
        <v>556</v>
      </c>
      <c r="Q14" s="762"/>
      <c r="R14" s="762"/>
      <c r="S14" s="770" t="s">
        <v>639</v>
      </c>
      <c r="T14" s="771"/>
      <c r="U14" s="765" t="s">
        <v>555</v>
      </c>
      <c r="V14" s="766"/>
      <c r="W14" s="767"/>
    </row>
    <row r="15" spans="2:23" s="31" customFormat="1" ht="39.75" customHeight="1" x14ac:dyDescent="0.15">
      <c r="B15" s="756" t="s">
        <v>641</v>
      </c>
      <c r="C15" s="756"/>
      <c r="D15" s="756"/>
      <c r="E15" s="778" t="s">
        <v>643</v>
      </c>
      <c r="F15" s="779"/>
      <c r="G15" s="779"/>
      <c r="H15" s="779"/>
      <c r="I15" s="779"/>
      <c r="J15" s="779"/>
      <c r="K15" s="779"/>
      <c r="L15" s="780"/>
      <c r="M15" s="756" t="s">
        <v>641</v>
      </c>
      <c r="N15" s="756"/>
      <c r="O15" s="756"/>
      <c r="P15" s="778" t="s">
        <v>672</v>
      </c>
      <c r="Q15" s="779"/>
      <c r="R15" s="779"/>
      <c r="S15" s="779"/>
      <c r="T15" s="779"/>
      <c r="U15" s="779"/>
      <c r="V15" s="779"/>
      <c r="W15" s="780"/>
    </row>
    <row r="16" spans="2:23" s="31" customFormat="1" ht="25.5" customHeight="1" x14ac:dyDescent="0.15">
      <c r="B16" s="758" t="s">
        <v>625</v>
      </c>
      <c r="C16" s="758" t="s">
        <v>626</v>
      </c>
      <c r="D16" s="758"/>
      <c r="E16" s="277" t="s">
        <v>492</v>
      </c>
      <c r="F16" s="744"/>
      <c r="G16" s="745"/>
      <c r="H16" s="745"/>
      <c r="I16" s="745"/>
      <c r="J16" s="745"/>
      <c r="K16" s="745"/>
      <c r="L16" s="746"/>
      <c r="M16" s="758" t="s">
        <v>625</v>
      </c>
      <c r="N16" s="758" t="s">
        <v>626</v>
      </c>
      <c r="O16" s="758"/>
      <c r="P16" s="277" t="s">
        <v>492</v>
      </c>
      <c r="Q16" s="744"/>
      <c r="R16" s="745"/>
      <c r="S16" s="745"/>
      <c r="T16" s="745"/>
      <c r="U16" s="745"/>
      <c r="V16" s="745"/>
      <c r="W16" s="746"/>
    </row>
    <row r="17" spans="2:24" s="31" customFormat="1" ht="25.5" customHeight="1" x14ac:dyDescent="0.15">
      <c r="B17" s="758"/>
      <c r="C17" s="758" t="s">
        <v>627</v>
      </c>
      <c r="D17" s="758"/>
      <c r="E17" s="278">
        <v>2</v>
      </c>
      <c r="F17" s="747"/>
      <c r="G17" s="748"/>
      <c r="H17" s="748"/>
      <c r="I17" s="748"/>
      <c r="J17" s="748"/>
      <c r="K17" s="748"/>
      <c r="L17" s="749"/>
      <c r="M17" s="758"/>
      <c r="N17" s="758" t="s">
        <v>627</v>
      </c>
      <c r="O17" s="758"/>
      <c r="P17" s="278">
        <v>3</v>
      </c>
      <c r="Q17" s="747"/>
      <c r="R17" s="748"/>
      <c r="S17" s="748"/>
      <c r="T17" s="748"/>
      <c r="U17" s="748"/>
      <c r="V17" s="748"/>
      <c r="W17" s="749"/>
    </row>
    <row r="18" spans="2:24" s="31" customFormat="1" ht="25.5" customHeight="1" x14ac:dyDescent="0.15">
      <c r="B18" s="758" t="s">
        <v>628</v>
      </c>
      <c r="C18" s="758" t="s">
        <v>629</v>
      </c>
      <c r="D18" s="758"/>
      <c r="E18" s="279" t="s">
        <v>558</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294</v>
      </c>
      <c r="D19" s="758"/>
      <c r="E19" s="277" t="s">
        <v>559</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t="s">
        <v>542</v>
      </c>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t="s">
        <v>561</v>
      </c>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633</v>
      </c>
      <c r="C24" s="759"/>
      <c r="D24" s="759"/>
      <c r="E24" s="775" t="s">
        <v>560</v>
      </c>
      <c r="F24" s="776"/>
      <c r="G24" s="777"/>
      <c r="H24" s="759" t="s">
        <v>635</v>
      </c>
      <c r="I24" s="759"/>
      <c r="J24" s="772" t="s">
        <v>637</v>
      </c>
      <c r="K24" s="773"/>
      <c r="L24" s="774"/>
      <c r="M24" s="759" t="s">
        <v>633</v>
      </c>
      <c r="N24" s="759"/>
      <c r="O24" s="759"/>
      <c r="P24" s="775" t="s">
        <v>673</v>
      </c>
      <c r="Q24" s="776"/>
      <c r="R24" s="777"/>
      <c r="S24" s="759" t="s">
        <v>635</v>
      </c>
      <c r="T24" s="759"/>
      <c r="U24" s="760" t="s">
        <v>674</v>
      </c>
      <c r="V24" s="760"/>
      <c r="W24" s="760"/>
    </row>
    <row r="25" spans="2:24" s="31" customFormat="1" ht="25.5" customHeight="1" x14ac:dyDescent="0.15">
      <c r="B25" s="761" t="s">
        <v>638</v>
      </c>
      <c r="C25" s="761"/>
      <c r="D25" s="761"/>
      <c r="E25" s="762" t="s">
        <v>563</v>
      </c>
      <c r="F25" s="762"/>
      <c r="G25" s="762"/>
      <c r="H25" s="763" t="s">
        <v>639</v>
      </c>
      <c r="I25" s="764"/>
      <c r="J25" s="765" t="s">
        <v>640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643</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12571FB3-A2C4-4BE2-B30F-108AC0DF7BD4}"/>
    <dataValidation type="list" allowBlank="1" showInputMessage="1" showErrorMessage="1" sqref="E8 E19 P8 P19" xr:uid="{04AE1E1F-7C2D-4EE8-A8C0-44758A67B6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6D052-F38E-46C7-9501-5F71D4E5DFC1}">
          <x14:formula1>
            <xm:f>'(参考)リスト'!$F$16:$F$21</xm:f>
          </x14:formula1>
          <xm:sqref>E11:E12 E22:E23 P11:P12 P22:P23</xm:sqref>
        </x14:dataValidation>
        <x14:dataValidation type="list" allowBlank="1" showInputMessage="1" showErrorMessage="1" xr:uid="{0D083ED9-8B4E-48E2-9D52-C38FD0F1F4A6}">
          <x14:formula1>
            <xm:f>'(参考)リスト'!$D$16:$D$18</xm:f>
          </x14:formula1>
          <xm:sqref>E10 E21 P10 P21</xm:sqref>
        </x14:dataValidation>
        <x14:dataValidation type="list" allowBlank="1" showInputMessage="1" showErrorMessage="1" xr:uid="{528D478C-2127-46C6-B7CA-36DD2D22453B}">
          <x14:formula1>
            <xm:f>'(参考)リスト'!$E$16:$E$27</xm:f>
          </x14:formula1>
          <xm:sqref>E9 E20 P9 P20</xm:sqref>
        </x14:dataValidation>
        <x14:dataValidation type="list" allowBlank="1" showInputMessage="1" showErrorMessage="1" xr:uid="{6A68DB4F-B488-4CCB-A48B-D386ACC22E07}">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CEC-9EA6-4DFA-B66F-180BF1EBB534}">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492</v>
      </c>
      <c r="F5" s="744"/>
      <c r="G5" s="745"/>
      <c r="H5" s="745"/>
      <c r="I5" s="745"/>
      <c r="J5" s="745"/>
      <c r="K5" s="745"/>
      <c r="L5" s="746"/>
      <c r="M5" s="740" t="s">
        <v>625</v>
      </c>
      <c r="N5" s="742" t="s">
        <v>626</v>
      </c>
      <c r="O5" s="743"/>
      <c r="P5" s="277" t="s">
        <v>493</v>
      </c>
      <c r="Q5" s="744"/>
      <c r="R5" s="745"/>
      <c r="S5" s="745"/>
      <c r="T5" s="745"/>
      <c r="U5" s="745"/>
      <c r="V5" s="745"/>
      <c r="W5" s="746"/>
    </row>
    <row r="6" spans="2:23" s="31" customFormat="1" ht="25.5" customHeight="1" x14ac:dyDescent="0.15">
      <c r="B6" s="741"/>
      <c r="C6" s="742" t="s">
        <v>627</v>
      </c>
      <c r="D6" s="743"/>
      <c r="E6" s="278">
        <v>4</v>
      </c>
      <c r="F6" s="747"/>
      <c r="G6" s="748"/>
      <c r="H6" s="748"/>
      <c r="I6" s="748"/>
      <c r="J6" s="748"/>
      <c r="K6" s="748"/>
      <c r="L6" s="749"/>
      <c r="M6" s="741"/>
      <c r="N6" s="742" t="s">
        <v>627</v>
      </c>
      <c r="O6" s="743"/>
      <c r="P6" s="278">
        <v>1</v>
      </c>
      <c r="Q6" s="747"/>
      <c r="R6" s="748"/>
      <c r="S6" s="748"/>
      <c r="T6" s="748"/>
      <c r="U6" s="748"/>
      <c r="V6" s="748"/>
      <c r="W6" s="749"/>
    </row>
    <row r="7" spans="2:23" s="31" customFormat="1" ht="25.5" customHeight="1" x14ac:dyDescent="0.15">
      <c r="B7" s="740" t="s">
        <v>628</v>
      </c>
      <c r="C7" s="742" t="s">
        <v>629</v>
      </c>
      <c r="D7" s="743"/>
      <c r="E7" s="279" t="s">
        <v>558</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294</v>
      </c>
      <c r="D8" s="743"/>
      <c r="E8" s="277" t="s">
        <v>569</v>
      </c>
      <c r="F8" s="747"/>
      <c r="G8" s="748"/>
      <c r="H8" s="748"/>
      <c r="I8" s="748"/>
      <c r="J8" s="748"/>
      <c r="K8" s="748"/>
      <c r="L8" s="749"/>
      <c r="M8" s="753"/>
      <c r="N8" s="742" t="s">
        <v>294</v>
      </c>
      <c r="O8" s="743"/>
      <c r="P8" s="277" t="s">
        <v>564</v>
      </c>
      <c r="Q8" s="747"/>
      <c r="R8" s="748"/>
      <c r="S8" s="748"/>
      <c r="T8" s="748"/>
      <c r="U8" s="748"/>
      <c r="V8" s="748"/>
      <c r="W8" s="749"/>
    </row>
    <row r="9" spans="2:23" s="31" customFormat="1" ht="25.5" customHeight="1" x14ac:dyDescent="0.15">
      <c r="B9" s="754" t="s">
        <v>296</v>
      </c>
      <c r="C9" s="757"/>
      <c r="D9" s="755"/>
      <c r="E9" s="280" t="s">
        <v>313</v>
      </c>
      <c r="F9" s="747"/>
      <c r="G9" s="748"/>
      <c r="H9" s="748"/>
      <c r="I9" s="748"/>
      <c r="J9" s="748"/>
      <c r="K9" s="748"/>
      <c r="L9" s="749"/>
      <c r="M9" s="754" t="s">
        <v>296</v>
      </c>
      <c r="N9" s="757"/>
      <c r="O9" s="755"/>
      <c r="P9" s="280" t="s">
        <v>341</v>
      </c>
      <c r="Q9" s="747"/>
      <c r="R9" s="748"/>
      <c r="S9" s="748"/>
      <c r="T9" s="748"/>
      <c r="U9" s="748"/>
      <c r="V9" s="748"/>
      <c r="W9" s="749"/>
    </row>
    <row r="10" spans="2:23" s="31" customFormat="1" ht="25.5" customHeight="1" x14ac:dyDescent="0.15">
      <c r="B10" s="740" t="s">
        <v>630</v>
      </c>
      <c r="C10" s="754" t="s">
        <v>295</v>
      </c>
      <c r="D10" s="755"/>
      <c r="E10" s="278" t="s">
        <v>542</v>
      </c>
      <c r="F10" s="747"/>
      <c r="G10" s="748"/>
      <c r="H10" s="748"/>
      <c r="I10" s="748"/>
      <c r="J10" s="748"/>
      <c r="K10" s="748"/>
      <c r="L10" s="749"/>
      <c r="M10" s="740" t="s">
        <v>630</v>
      </c>
      <c r="N10" s="754" t="s">
        <v>295</v>
      </c>
      <c r="O10" s="755"/>
      <c r="P10" s="278" t="s">
        <v>341</v>
      </c>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t="s">
        <v>552</v>
      </c>
      <c r="F12" s="750"/>
      <c r="G12" s="751"/>
      <c r="H12" s="751"/>
      <c r="I12" s="751"/>
      <c r="J12" s="751"/>
      <c r="K12" s="751"/>
      <c r="L12" s="752"/>
      <c r="M12" s="741"/>
      <c r="N12" s="756" t="s">
        <v>632</v>
      </c>
      <c r="O12" s="756"/>
      <c r="P12" s="213" t="s">
        <v>551</v>
      </c>
      <c r="Q12" s="750"/>
      <c r="R12" s="751"/>
      <c r="S12" s="751"/>
      <c r="T12" s="751"/>
      <c r="U12" s="751"/>
      <c r="V12" s="751"/>
      <c r="W12" s="752"/>
    </row>
    <row r="13" spans="2:23" s="31" customFormat="1" ht="25.5" customHeight="1" x14ac:dyDescent="0.15">
      <c r="B13" s="759" t="s">
        <v>633</v>
      </c>
      <c r="C13" s="759"/>
      <c r="D13" s="759"/>
      <c r="E13" s="772" t="s">
        <v>675</v>
      </c>
      <c r="F13" s="773"/>
      <c r="G13" s="774"/>
      <c r="H13" s="759" t="s">
        <v>635</v>
      </c>
      <c r="I13" s="759"/>
      <c r="J13" s="760" t="s">
        <v>645</v>
      </c>
      <c r="K13" s="760"/>
      <c r="L13" s="760"/>
      <c r="M13" s="759" t="s">
        <v>633</v>
      </c>
      <c r="N13" s="759"/>
      <c r="O13" s="759"/>
      <c r="P13" s="775" t="s">
        <v>676</v>
      </c>
      <c r="Q13" s="776"/>
      <c r="R13" s="777"/>
      <c r="S13" s="759" t="s">
        <v>635</v>
      </c>
      <c r="T13" s="759"/>
      <c r="U13" s="760" t="s">
        <v>663</v>
      </c>
      <c r="V13" s="760"/>
      <c r="W13" s="760"/>
    </row>
    <row r="14" spans="2:23" s="31" customFormat="1" ht="25.5" customHeight="1" x14ac:dyDescent="0.15">
      <c r="B14" s="761" t="s">
        <v>638</v>
      </c>
      <c r="C14" s="761"/>
      <c r="D14" s="761"/>
      <c r="E14" s="762" t="s">
        <v>560</v>
      </c>
      <c r="F14" s="762"/>
      <c r="G14" s="762"/>
      <c r="H14" s="763" t="s">
        <v>639</v>
      </c>
      <c r="I14" s="764"/>
      <c r="J14" s="765" t="s">
        <v>560</v>
      </c>
      <c r="K14" s="766"/>
      <c r="L14" s="767"/>
      <c r="M14" s="763" t="s">
        <v>638</v>
      </c>
      <c r="N14" s="764"/>
      <c r="O14" s="768"/>
      <c r="P14" s="769" t="s">
        <v>556</v>
      </c>
      <c r="Q14" s="762"/>
      <c r="R14" s="762"/>
      <c r="S14" s="770" t="s">
        <v>639</v>
      </c>
      <c r="T14" s="771"/>
      <c r="U14" s="765" t="s">
        <v>555</v>
      </c>
      <c r="V14" s="766"/>
      <c r="W14" s="767"/>
    </row>
    <row r="15" spans="2:23" s="31" customFormat="1" ht="39.75" customHeight="1" x14ac:dyDescent="0.15">
      <c r="B15" s="756" t="s">
        <v>641</v>
      </c>
      <c r="C15" s="756"/>
      <c r="D15" s="756"/>
      <c r="E15" s="778" t="s">
        <v>677</v>
      </c>
      <c r="F15" s="779"/>
      <c r="G15" s="779"/>
      <c r="H15" s="779"/>
      <c r="I15" s="779"/>
      <c r="J15" s="779"/>
      <c r="K15" s="779"/>
      <c r="L15" s="780"/>
      <c r="M15" s="756" t="s">
        <v>641</v>
      </c>
      <c r="N15" s="756"/>
      <c r="O15" s="756"/>
      <c r="P15" s="778" t="s">
        <v>672</v>
      </c>
      <c r="Q15" s="779"/>
      <c r="R15" s="779"/>
      <c r="S15" s="779"/>
      <c r="T15" s="779"/>
      <c r="U15" s="779"/>
      <c r="V15" s="779"/>
      <c r="W15" s="780"/>
    </row>
    <row r="16" spans="2:23" s="31" customFormat="1" ht="25.5" customHeight="1" x14ac:dyDescent="0.15">
      <c r="B16" s="758" t="s">
        <v>625</v>
      </c>
      <c r="C16" s="758" t="s">
        <v>626</v>
      </c>
      <c r="D16" s="758"/>
      <c r="E16" s="277" t="s">
        <v>493</v>
      </c>
      <c r="F16" s="744"/>
      <c r="G16" s="745"/>
      <c r="H16" s="745"/>
      <c r="I16" s="745"/>
      <c r="J16" s="745"/>
      <c r="K16" s="745"/>
      <c r="L16" s="746"/>
      <c r="M16" s="758" t="s">
        <v>625</v>
      </c>
      <c r="N16" s="758" t="s">
        <v>626</v>
      </c>
      <c r="O16" s="758"/>
      <c r="P16" s="277" t="s">
        <v>493</v>
      </c>
      <c r="Q16" s="744"/>
      <c r="R16" s="745"/>
      <c r="S16" s="745"/>
      <c r="T16" s="745"/>
      <c r="U16" s="745"/>
      <c r="V16" s="745"/>
      <c r="W16" s="746"/>
    </row>
    <row r="17" spans="2:24" s="31" customFormat="1" ht="25.5" customHeight="1" x14ac:dyDescent="0.15">
      <c r="B17" s="758"/>
      <c r="C17" s="758" t="s">
        <v>627</v>
      </c>
      <c r="D17" s="758"/>
      <c r="E17" s="278">
        <v>2</v>
      </c>
      <c r="F17" s="747"/>
      <c r="G17" s="748"/>
      <c r="H17" s="748"/>
      <c r="I17" s="748"/>
      <c r="J17" s="748"/>
      <c r="K17" s="748"/>
      <c r="L17" s="749"/>
      <c r="M17" s="758"/>
      <c r="N17" s="758" t="s">
        <v>627</v>
      </c>
      <c r="O17" s="758"/>
      <c r="P17" s="278">
        <v>3</v>
      </c>
      <c r="Q17" s="747"/>
      <c r="R17" s="748"/>
      <c r="S17" s="748"/>
      <c r="T17" s="748"/>
      <c r="U17" s="748"/>
      <c r="V17" s="748"/>
      <c r="W17" s="749"/>
    </row>
    <row r="18" spans="2:24" s="31" customFormat="1" ht="25.5" customHeight="1" x14ac:dyDescent="0.15">
      <c r="B18" s="758" t="s">
        <v>628</v>
      </c>
      <c r="C18" s="758" t="s">
        <v>629</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294</v>
      </c>
      <c r="D19" s="758"/>
      <c r="E19" s="277" t="s">
        <v>559</v>
      </c>
      <c r="F19" s="747"/>
      <c r="G19" s="748"/>
      <c r="H19" s="748"/>
      <c r="I19" s="748"/>
      <c r="J19" s="748"/>
      <c r="K19" s="748"/>
      <c r="L19" s="749"/>
      <c r="M19" s="758"/>
      <c r="N19" s="758" t="s">
        <v>294</v>
      </c>
      <c r="O19" s="758"/>
      <c r="P19" s="277" t="s">
        <v>575</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341</v>
      </c>
      <c r="Q20" s="747"/>
      <c r="R20" s="748"/>
      <c r="S20" s="748"/>
      <c r="T20" s="748"/>
      <c r="U20" s="748"/>
      <c r="V20" s="748"/>
      <c r="W20" s="749"/>
    </row>
    <row r="21" spans="2:24" s="31" customFormat="1" ht="25.5" customHeight="1" x14ac:dyDescent="0.15">
      <c r="B21" s="740" t="s">
        <v>630</v>
      </c>
      <c r="C21" s="756" t="s">
        <v>295</v>
      </c>
      <c r="D21" s="756"/>
      <c r="E21" s="278" t="s">
        <v>542</v>
      </c>
      <c r="F21" s="747"/>
      <c r="G21" s="748"/>
      <c r="H21" s="748"/>
      <c r="I21" s="748"/>
      <c r="J21" s="748"/>
      <c r="K21" s="748"/>
      <c r="L21" s="749"/>
      <c r="M21" s="740" t="s">
        <v>630</v>
      </c>
      <c r="N21" s="756" t="s">
        <v>295</v>
      </c>
      <c r="O21" s="756"/>
      <c r="P21" s="278" t="s">
        <v>341</v>
      </c>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t="s">
        <v>561</v>
      </c>
      <c r="F23" s="750"/>
      <c r="G23" s="751"/>
      <c r="H23" s="751"/>
      <c r="I23" s="751"/>
      <c r="J23" s="751"/>
      <c r="K23" s="751"/>
      <c r="L23" s="752"/>
      <c r="M23" s="741"/>
      <c r="N23" s="756" t="s">
        <v>632</v>
      </c>
      <c r="O23" s="756"/>
      <c r="P23" s="213" t="s">
        <v>551</v>
      </c>
      <c r="Q23" s="750"/>
      <c r="R23" s="751"/>
      <c r="S23" s="751"/>
      <c r="T23" s="751"/>
      <c r="U23" s="751"/>
      <c r="V23" s="751"/>
      <c r="W23" s="752"/>
    </row>
    <row r="24" spans="2:24" s="31" customFormat="1" ht="25.5" customHeight="1" x14ac:dyDescent="0.15">
      <c r="B24" s="759" t="s">
        <v>633</v>
      </c>
      <c r="C24" s="759"/>
      <c r="D24" s="759"/>
      <c r="E24" s="775" t="s">
        <v>560</v>
      </c>
      <c r="F24" s="776"/>
      <c r="G24" s="777"/>
      <c r="H24" s="759" t="s">
        <v>635</v>
      </c>
      <c r="I24" s="759"/>
      <c r="J24" s="772" t="s">
        <v>637</v>
      </c>
      <c r="K24" s="773"/>
      <c r="L24" s="774"/>
      <c r="M24" s="759" t="s">
        <v>633</v>
      </c>
      <c r="N24" s="759"/>
      <c r="O24" s="759"/>
      <c r="P24" s="775" t="s">
        <v>678</v>
      </c>
      <c r="Q24" s="776"/>
      <c r="R24" s="777"/>
      <c r="S24" s="759" t="s">
        <v>635</v>
      </c>
      <c r="T24" s="759"/>
      <c r="U24" s="760" t="s">
        <v>663</v>
      </c>
      <c r="V24" s="760"/>
      <c r="W24" s="760"/>
    </row>
    <row r="25" spans="2:24" s="31" customFormat="1" ht="25.5" customHeight="1" x14ac:dyDescent="0.15">
      <c r="B25" s="761" t="s">
        <v>638</v>
      </c>
      <c r="C25" s="761"/>
      <c r="D25" s="761"/>
      <c r="E25" s="762" t="s">
        <v>563</v>
      </c>
      <c r="F25" s="762"/>
      <c r="G25" s="762"/>
      <c r="H25" s="763" t="s">
        <v>639</v>
      </c>
      <c r="I25" s="764"/>
      <c r="J25" s="765" t="s">
        <v>640</v>
      </c>
      <c r="K25" s="766"/>
      <c r="L25" s="767"/>
      <c r="M25" s="763" t="s">
        <v>638</v>
      </c>
      <c r="N25" s="764"/>
      <c r="O25" s="768"/>
      <c r="P25" s="769" t="s">
        <v>556</v>
      </c>
      <c r="Q25" s="762"/>
      <c r="R25" s="762"/>
      <c r="S25" s="770" t="s">
        <v>639</v>
      </c>
      <c r="T25" s="771"/>
      <c r="U25" s="765" t="s">
        <v>555</v>
      </c>
      <c r="V25" s="766"/>
      <c r="W25" s="767"/>
    </row>
    <row r="26" spans="2:24" s="31" customFormat="1" ht="39.75" customHeight="1" x14ac:dyDescent="0.15">
      <c r="B26" s="756" t="s">
        <v>641</v>
      </c>
      <c r="C26" s="756"/>
      <c r="D26" s="756"/>
      <c r="E26" s="778" t="s">
        <v>643</v>
      </c>
      <c r="F26" s="779"/>
      <c r="G26" s="779"/>
      <c r="H26" s="779"/>
      <c r="I26" s="779"/>
      <c r="J26" s="779"/>
      <c r="K26" s="779"/>
      <c r="L26" s="780"/>
      <c r="M26" s="756" t="s">
        <v>641</v>
      </c>
      <c r="N26" s="756"/>
      <c r="O26" s="756"/>
      <c r="P26" s="778" t="s">
        <v>679</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7F87B99D-78E5-4DB7-8C1D-FF68D7BE46ED}">
      <formula1>INDIRECT(E7)</formula1>
    </dataValidation>
    <dataValidation allowBlank="1" showInputMessage="1" showErrorMessage="1" prompt="覆工スパン毎に連番を記入。_x000a_数値で入力する。" sqref="E6 E17 P17 P6" xr:uid="{D94157AC-9ABC-4473-8E79-ED7267C4E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1AAD94-7F4B-47DF-9103-8C134FE04C69}">
          <x14:formula1>
            <xm:f>'(参考)リスト'!$B$16:$B$21</xm:f>
          </x14:formula1>
          <xm:sqref>E7 E18 P7 P18</xm:sqref>
        </x14:dataValidation>
        <x14:dataValidation type="list" allowBlank="1" showInputMessage="1" showErrorMessage="1" xr:uid="{57EB8932-BFD7-4CB3-A5DA-B5C25CD2615E}">
          <x14:formula1>
            <xm:f>'(参考)リスト'!$E$16:$E$27</xm:f>
          </x14:formula1>
          <xm:sqref>E9 E20 P9 P20</xm:sqref>
        </x14:dataValidation>
        <x14:dataValidation type="list" allowBlank="1" showInputMessage="1" showErrorMessage="1" xr:uid="{A822BE6C-8D75-4348-B1F9-9FD3A47DE34E}">
          <x14:formula1>
            <xm:f>'(参考)リスト'!$D$16:$D$18</xm:f>
          </x14:formula1>
          <xm:sqref>E10 E21 P10 P21</xm:sqref>
        </x14:dataValidation>
        <x14:dataValidation type="list" allowBlank="1" showInputMessage="1" showErrorMessage="1" xr:uid="{F2ECB128-64F1-4168-B98D-AA7B44243F39}">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A12D-30E4-4E3E-A224-F3A7CA8A17D5}">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493</v>
      </c>
      <c r="F5" s="744"/>
      <c r="G5" s="745"/>
      <c r="H5" s="745"/>
      <c r="I5" s="745"/>
      <c r="J5" s="745"/>
      <c r="K5" s="745"/>
      <c r="L5" s="746"/>
      <c r="M5" s="740" t="s">
        <v>625</v>
      </c>
      <c r="N5" s="742" t="s">
        <v>626</v>
      </c>
      <c r="O5" s="743"/>
      <c r="P5" s="277" t="s">
        <v>493</v>
      </c>
      <c r="Q5" s="744"/>
      <c r="R5" s="745"/>
      <c r="S5" s="745"/>
      <c r="T5" s="745"/>
      <c r="U5" s="745"/>
      <c r="V5" s="745"/>
      <c r="W5" s="746"/>
    </row>
    <row r="6" spans="2:23" s="31" customFormat="1" ht="25.5" customHeight="1" x14ac:dyDescent="0.15">
      <c r="B6" s="741"/>
      <c r="C6" s="742" t="s">
        <v>627</v>
      </c>
      <c r="D6" s="743"/>
      <c r="E6" s="278">
        <v>4</v>
      </c>
      <c r="F6" s="747"/>
      <c r="G6" s="748"/>
      <c r="H6" s="748"/>
      <c r="I6" s="748"/>
      <c r="J6" s="748"/>
      <c r="K6" s="748"/>
      <c r="L6" s="749"/>
      <c r="M6" s="741"/>
      <c r="N6" s="742" t="s">
        <v>627</v>
      </c>
      <c r="O6" s="743"/>
      <c r="P6" s="278">
        <v>5</v>
      </c>
      <c r="Q6" s="747"/>
      <c r="R6" s="748"/>
      <c r="S6" s="748"/>
      <c r="T6" s="748"/>
      <c r="U6" s="748"/>
      <c r="V6" s="748"/>
      <c r="W6" s="749"/>
    </row>
    <row r="7" spans="2:23" s="31" customFormat="1" ht="25.5" customHeight="1" x14ac:dyDescent="0.15">
      <c r="B7" s="740" t="s">
        <v>628</v>
      </c>
      <c r="C7" s="742" t="s">
        <v>629</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294</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633</v>
      </c>
      <c r="C13" s="759"/>
      <c r="D13" s="759"/>
      <c r="E13" s="772" t="s">
        <v>680</v>
      </c>
      <c r="F13" s="773"/>
      <c r="G13" s="774"/>
      <c r="H13" s="759" t="s">
        <v>635</v>
      </c>
      <c r="I13" s="759"/>
      <c r="J13" s="760" t="s">
        <v>681</v>
      </c>
      <c r="K13" s="760"/>
      <c r="L13" s="760"/>
      <c r="M13" s="759" t="s">
        <v>633</v>
      </c>
      <c r="N13" s="759"/>
      <c r="O13" s="759"/>
      <c r="P13" s="775" t="s">
        <v>682</v>
      </c>
      <c r="Q13" s="776"/>
      <c r="R13" s="777"/>
      <c r="S13" s="759" t="s">
        <v>635</v>
      </c>
      <c r="T13" s="759"/>
      <c r="U13" s="760" t="s">
        <v>683</v>
      </c>
      <c r="V13" s="760"/>
      <c r="W13" s="760"/>
    </row>
    <row r="14" spans="2:23" s="31" customFormat="1" ht="25.5" customHeight="1" x14ac:dyDescent="0.15">
      <c r="B14" s="761" t="s">
        <v>638</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625</v>
      </c>
      <c r="C16" s="758" t="s">
        <v>626</v>
      </c>
      <c r="D16" s="758"/>
      <c r="E16" s="277" t="s">
        <v>493</v>
      </c>
      <c r="F16" s="744"/>
      <c r="G16" s="745"/>
      <c r="H16" s="745"/>
      <c r="I16" s="745"/>
      <c r="J16" s="745"/>
      <c r="K16" s="745"/>
      <c r="L16" s="746"/>
      <c r="M16" s="758" t="s">
        <v>625</v>
      </c>
      <c r="N16" s="758" t="s">
        <v>626</v>
      </c>
      <c r="O16" s="758"/>
      <c r="P16" s="277" t="s">
        <v>493</v>
      </c>
      <c r="Q16" s="744"/>
      <c r="R16" s="745"/>
      <c r="S16" s="745"/>
      <c r="T16" s="745"/>
      <c r="U16" s="745"/>
      <c r="V16" s="745"/>
      <c r="W16" s="746"/>
    </row>
    <row r="17" spans="2:24" s="31" customFormat="1" ht="25.5" customHeight="1" x14ac:dyDescent="0.15">
      <c r="B17" s="758"/>
      <c r="C17" s="758" t="s">
        <v>627</v>
      </c>
      <c r="D17" s="758"/>
      <c r="E17" s="278">
        <v>6</v>
      </c>
      <c r="F17" s="747"/>
      <c r="G17" s="748"/>
      <c r="H17" s="748"/>
      <c r="I17" s="748"/>
      <c r="J17" s="748"/>
      <c r="K17" s="748"/>
      <c r="L17" s="749"/>
      <c r="M17" s="758"/>
      <c r="N17" s="758" t="s">
        <v>627</v>
      </c>
      <c r="O17" s="758"/>
      <c r="P17" s="278">
        <v>7</v>
      </c>
      <c r="Q17" s="747"/>
      <c r="R17" s="748"/>
      <c r="S17" s="748"/>
      <c r="T17" s="748"/>
      <c r="U17" s="748"/>
      <c r="V17" s="748"/>
      <c r="W17" s="749"/>
    </row>
    <row r="18" spans="2:24" s="31" customFormat="1" ht="25.5" customHeight="1" x14ac:dyDescent="0.15">
      <c r="B18" s="758" t="s">
        <v>628</v>
      </c>
      <c r="C18" s="758" t="s">
        <v>629</v>
      </c>
      <c r="D18" s="758"/>
      <c r="E18" s="279" t="s">
        <v>576</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294</v>
      </c>
      <c r="D19" s="758"/>
      <c r="E19" s="277" t="s">
        <v>577</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633</v>
      </c>
      <c r="C24" s="759"/>
      <c r="D24" s="759"/>
      <c r="E24" s="775" t="s">
        <v>684</v>
      </c>
      <c r="F24" s="776"/>
      <c r="G24" s="777"/>
      <c r="H24" s="759" t="s">
        <v>635</v>
      </c>
      <c r="I24" s="759"/>
      <c r="J24" s="772" t="s">
        <v>685</v>
      </c>
      <c r="K24" s="773"/>
      <c r="L24" s="774"/>
      <c r="M24" s="759" t="s">
        <v>633</v>
      </c>
      <c r="N24" s="759"/>
      <c r="O24" s="759"/>
      <c r="P24" s="775" t="s">
        <v>686</v>
      </c>
      <c r="Q24" s="776"/>
      <c r="R24" s="777"/>
      <c r="S24" s="759" t="s">
        <v>635</v>
      </c>
      <c r="T24" s="759"/>
      <c r="U24" s="760" t="s">
        <v>687</v>
      </c>
      <c r="V24" s="760"/>
      <c r="W24" s="760"/>
    </row>
    <row r="25" spans="2:24" s="31" customFormat="1" ht="25.5" customHeight="1" x14ac:dyDescent="0.15">
      <c r="B25" s="761" t="s">
        <v>638</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660</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64058384-1323-4DA3-A817-DCC32F274F33}">
      <formula1>INDIRECT(E7)</formula1>
    </dataValidation>
    <dataValidation allowBlank="1" showInputMessage="1" showErrorMessage="1" prompt="覆工スパン毎に連番を記入。_x000a_数値で入力する。" sqref="E6 E17 P17 P6" xr:uid="{2A1E645D-F202-4187-9441-208640D4E8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BC4F3-EF73-4269-B634-0EC9F5AD6B9A}">
          <x14:formula1>
            <xm:f>'(参考)リスト'!$B$16:$B$21</xm:f>
          </x14:formula1>
          <xm:sqref>E7 E18 P7 P18</xm:sqref>
        </x14:dataValidation>
        <x14:dataValidation type="list" allowBlank="1" showInputMessage="1" showErrorMessage="1" xr:uid="{4B7AC171-ECA1-4E03-AD53-EB471D543EF3}">
          <x14:formula1>
            <xm:f>'(参考)リスト'!$E$16:$E$27</xm:f>
          </x14:formula1>
          <xm:sqref>E9 E20 P9 P20</xm:sqref>
        </x14:dataValidation>
        <x14:dataValidation type="list" allowBlank="1" showInputMessage="1" showErrorMessage="1" xr:uid="{208CA1D8-A091-4BE4-800D-FDFF9F7C1ECE}">
          <x14:formula1>
            <xm:f>'(参考)リスト'!$D$16:$D$18</xm:f>
          </x14:formula1>
          <xm:sqref>E10 E21 P10 P21</xm:sqref>
        </x14:dataValidation>
        <x14:dataValidation type="list" allowBlank="1" showInputMessage="1" showErrorMessage="1" xr:uid="{61A4AF9E-A2B8-493D-90A4-E82EED7EE328}">
          <x14:formula1>
            <xm:f>'(参考)リスト'!$F$16:$F$21</xm:f>
          </x14:formula1>
          <xm:sqref>E11:E12 E22:E23 P11:P12 P22:P23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77D7-2DBA-4B69-BECC-A7B018FA5314}">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494</v>
      </c>
      <c r="F5" s="744"/>
      <c r="G5" s="745"/>
      <c r="H5" s="745"/>
      <c r="I5" s="745"/>
      <c r="J5" s="745"/>
      <c r="K5" s="745"/>
      <c r="L5" s="746"/>
      <c r="M5" s="740" t="s">
        <v>625</v>
      </c>
      <c r="N5" s="742" t="s">
        <v>626</v>
      </c>
      <c r="O5" s="743"/>
      <c r="P5" s="277" t="s">
        <v>494</v>
      </c>
      <c r="Q5" s="744"/>
      <c r="R5" s="745"/>
      <c r="S5" s="745"/>
      <c r="T5" s="745"/>
      <c r="U5" s="745"/>
      <c r="V5" s="745"/>
      <c r="W5" s="746"/>
    </row>
    <row r="6" spans="2:23" s="31" customFormat="1" ht="25.5" customHeight="1" x14ac:dyDescent="0.15">
      <c r="B6" s="741"/>
      <c r="C6" s="742" t="s">
        <v>627</v>
      </c>
      <c r="D6" s="743"/>
      <c r="E6" s="278">
        <v>1</v>
      </c>
      <c r="F6" s="747"/>
      <c r="G6" s="748"/>
      <c r="H6" s="748"/>
      <c r="I6" s="748"/>
      <c r="J6" s="748"/>
      <c r="K6" s="748"/>
      <c r="L6" s="749"/>
      <c r="M6" s="741"/>
      <c r="N6" s="742" t="s">
        <v>627</v>
      </c>
      <c r="O6" s="743"/>
      <c r="P6" s="278">
        <v>2</v>
      </c>
      <c r="Q6" s="747"/>
      <c r="R6" s="748"/>
      <c r="S6" s="748"/>
      <c r="T6" s="748"/>
      <c r="U6" s="748"/>
      <c r="V6" s="748"/>
      <c r="W6" s="749"/>
    </row>
    <row r="7" spans="2:23" s="31" customFormat="1" ht="25.5" customHeight="1" x14ac:dyDescent="0.15">
      <c r="B7" s="740" t="s">
        <v>628</v>
      </c>
      <c r="C7" s="742" t="s">
        <v>629</v>
      </c>
      <c r="D7" s="743"/>
      <c r="E7" s="279" t="s">
        <v>558</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294</v>
      </c>
      <c r="D8" s="743"/>
      <c r="E8" s="277" t="s">
        <v>559</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t="s">
        <v>542</v>
      </c>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t="s">
        <v>561</v>
      </c>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633</v>
      </c>
      <c r="C13" s="759"/>
      <c r="D13" s="759"/>
      <c r="E13" s="772" t="s">
        <v>560</v>
      </c>
      <c r="F13" s="773"/>
      <c r="G13" s="774"/>
      <c r="H13" s="759" t="s">
        <v>635</v>
      </c>
      <c r="I13" s="759"/>
      <c r="J13" s="760" t="s">
        <v>637</v>
      </c>
      <c r="K13" s="760"/>
      <c r="L13" s="760"/>
      <c r="M13" s="759" t="s">
        <v>633</v>
      </c>
      <c r="N13" s="759"/>
      <c r="O13" s="759"/>
      <c r="P13" s="775" t="s">
        <v>688</v>
      </c>
      <c r="Q13" s="776"/>
      <c r="R13" s="777"/>
      <c r="S13" s="759" t="s">
        <v>635</v>
      </c>
      <c r="T13" s="759"/>
      <c r="U13" s="760" t="s">
        <v>689</v>
      </c>
      <c r="V13" s="760"/>
      <c r="W13" s="760"/>
    </row>
    <row r="14" spans="2:23" s="31" customFormat="1" ht="25.5" customHeight="1" x14ac:dyDescent="0.15">
      <c r="B14" s="761" t="s">
        <v>638</v>
      </c>
      <c r="C14" s="761"/>
      <c r="D14" s="761"/>
      <c r="E14" s="762" t="s">
        <v>563</v>
      </c>
      <c r="F14" s="762"/>
      <c r="G14" s="762"/>
      <c r="H14" s="763" t="s">
        <v>639</v>
      </c>
      <c r="I14" s="764"/>
      <c r="J14" s="765" t="s">
        <v>640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643</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625</v>
      </c>
      <c r="C16" s="758" t="s">
        <v>626</v>
      </c>
      <c r="D16" s="758"/>
      <c r="E16" s="277" t="s">
        <v>494</v>
      </c>
      <c r="F16" s="744"/>
      <c r="G16" s="745"/>
      <c r="H16" s="745"/>
      <c r="I16" s="745"/>
      <c r="J16" s="745"/>
      <c r="K16" s="745"/>
      <c r="L16" s="746"/>
      <c r="M16" s="758" t="s">
        <v>625</v>
      </c>
      <c r="N16" s="758" t="s">
        <v>626</v>
      </c>
      <c r="O16" s="758"/>
      <c r="P16" s="277" t="s">
        <v>494</v>
      </c>
      <c r="Q16" s="744"/>
      <c r="R16" s="745"/>
      <c r="S16" s="745"/>
      <c r="T16" s="745"/>
      <c r="U16" s="745"/>
      <c r="V16" s="745"/>
      <c r="W16" s="746"/>
    </row>
    <row r="17" spans="2:24" s="31" customFormat="1" ht="25.5" customHeight="1" x14ac:dyDescent="0.15">
      <c r="B17" s="758"/>
      <c r="C17" s="758" t="s">
        <v>627</v>
      </c>
      <c r="D17" s="758"/>
      <c r="E17" s="278">
        <v>3</v>
      </c>
      <c r="F17" s="747"/>
      <c r="G17" s="748"/>
      <c r="H17" s="748"/>
      <c r="I17" s="748"/>
      <c r="J17" s="748"/>
      <c r="K17" s="748"/>
      <c r="L17" s="749"/>
      <c r="M17" s="758"/>
      <c r="N17" s="758" t="s">
        <v>627</v>
      </c>
      <c r="O17" s="758"/>
      <c r="P17" s="278">
        <v>4</v>
      </c>
      <c r="Q17" s="747"/>
      <c r="R17" s="748"/>
      <c r="S17" s="748"/>
      <c r="T17" s="748"/>
      <c r="U17" s="748"/>
      <c r="V17" s="748"/>
      <c r="W17" s="749"/>
    </row>
    <row r="18" spans="2:24" s="31" customFormat="1" ht="25.5" customHeight="1" x14ac:dyDescent="0.15">
      <c r="B18" s="758" t="s">
        <v>628</v>
      </c>
      <c r="C18" s="758" t="s">
        <v>629</v>
      </c>
      <c r="D18" s="758"/>
      <c r="E18" s="279" t="s">
        <v>576</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294</v>
      </c>
      <c r="D19" s="758"/>
      <c r="E19" s="277" t="s">
        <v>577</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633</v>
      </c>
      <c r="C24" s="759"/>
      <c r="D24" s="759"/>
      <c r="E24" s="775" t="s">
        <v>690</v>
      </c>
      <c r="F24" s="776"/>
      <c r="G24" s="777"/>
      <c r="H24" s="759" t="s">
        <v>635</v>
      </c>
      <c r="I24" s="759"/>
      <c r="J24" s="772" t="s">
        <v>691</v>
      </c>
      <c r="K24" s="773"/>
      <c r="L24" s="774"/>
      <c r="M24" s="759" t="s">
        <v>633</v>
      </c>
      <c r="N24" s="759"/>
      <c r="O24" s="759"/>
      <c r="P24" s="775" t="s">
        <v>692</v>
      </c>
      <c r="Q24" s="776"/>
      <c r="R24" s="777"/>
      <c r="S24" s="759" t="s">
        <v>635</v>
      </c>
      <c r="T24" s="759"/>
      <c r="U24" s="760" t="s">
        <v>693</v>
      </c>
      <c r="V24" s="760"/>
      <c r="W24" s="760"/>
    </row>
    <row r="25" spans="2:24" s="31" customFormat="1" ht="25.5" customHeight="1" x14ac:dyDescent="0.15">
      <c r="B25" s="761" t="s">
        <v>638</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660</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6DAA5612-5255-472F-AA78-C79480077B65}"/>
    <dataValidation type="list" allowBlank="1" showInputMessage="1" showErrorMessage="1" sqref="E8 E19 P8 P19" xr:uid="{12C6A25A-20FA-48A2-899B-6532EC3ABE6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B916C1-B201-4A7C-BD25-B5FBB745B227}">
          <x14:formula1>
            <xm:f>'(参考)リスト'!$F$16:$F$21</xm:f>
          </x14:formula1>
          <xm:sqref>E11:E12 E22:E23 P11:P12 P22:P23</xm:sqref>
        </x14:dataValidation>
        <x14:dataValidation type="list" allowBlank="1" showInputMessage="1" showErrorMessage="1" xr:uid="{B9C972AE-B71F-4C93-AB11-C06D039FAEDE}">
          <x14:formula1>
            <xm:f>'(参考)リスト'!$D$16:$D$18</xm:f>
          </x14:formula1>
          <xm:sqref>E10 E21 P10 P21</xm:sqref>
        </x14:dataValidation>
        <x14:dataValidation type="list" allowBlank="1" showInputMessage="1" showErrorMessage="1" xr:uid="{B07EA4D7-CB45-4F41-94B0-D5ECA2C21F4E}">
          <x14:formula1>
            <xm:f>'(参考)リスト'!$E$16:$E$27</xm:f>
          </x14:formula1>
          <xm:sqref>E9 E20 P9 P20</xm:sqref>
        </x14:dataValidation>
        <x14:dataValidation type="list" allowBlank="1" showInputMessage="1" showErrorMessage="1" xr:uid="{146C9ED8-F1C4-42B3-968A-0728E76611C4}">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E08B-AA9A-4FC4-A509-277EFA7A16DA}">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494</v>
      </c>
      <c r="F5" s="744"/>
      <c r="G5" s="745"/>
      <c r="H5" s="745"/>
      <c r="I5" s="745"/>
      <c r="J5" s="745"/>
      <c r="K5" s="745"/>
      <c r="L5" s="746"/>
      <c r="M5" s="740" t="s">
        <v>625</v>
      </c>
      <c r="N5" s="742" t="s">
        <v>626</v>
      </c>
      <c r="O5" s="743"/>
      <c r="P5" s="277" t="s">
        <v>494</v>
      </c>
      <c r="Q5" s="744"/>
      <c r="R5" s="745"/>
      <c r="S5" s="745"/>
      <c r="T5" s="745"/>
      <c r="U5" s="745"/>
      <c r="V5" s="745"/>
      <c r="W5" s="746"/>
    </row>
    <row r="6" spans="2:23" s="31" customFormat="1" ht="25.5" customHeight="1" x14ac:dyDescent="0.15">
      <c r="B6" s="741"/>
      <c r="C6" s="742" t="s">
        <v>627</v>
      </c>
      <c r="D6" s="743"/>
      <c r="E6" s="278">
        <v>5</v>
      </c>
      <c r="F6" s="747"/>
      <c r="G6" s="748"/>
      <c r="H6" s="748"/>
      <c r="I6" s="748"/>
      <c r="J6" s="748"/>
      <c r="K6" s="748"/>
      <c r="L6" s="749"/>
      <c r="M6" s="741"/>
      <c r="N6" s="742" t="s">
        <v>627</v>
      </c>
      <c r="O6" s="743"/>
      <c r="P6" s="278">
        <v>6</v>
      </c>
      <c r="Q6" s="747"/>
      <c r="R6" s="748"/>
      <c r="S6" s="748"/>
      <c r="T6" s="748"/>
      <c r="U6" s="748"/>
      <c r="V6" s="748"/>
      <c r="W6" s="749"/>
    </row>
    <row r="7" spans="2:23" s="31" customFormat="1" ht="25.5" customHeight="1" x14ac:dyDescent="0.15">
      <c r="B7" s="740" t="s">
        <v>628</v>
      </c>
      <c r="C7" s="742" t="s">
        <v>629</v>
      </c>
      <c r="D7" s="743"/>
      <c r="E7" s="279" t="s">
        <v>576</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294</v>
      </c>
      <c r="D8" s="743"/>
      <c r="E8" s="277" t="s">
        <v>577</v>
      </c>
      <c r="F8" s="747"/>
      <c r="G8" s="748"/>
      <c r="H8" s="748"/>
      <c r="I8" s="748"/>
      <c r="J8" s="748"/>
      <c r="K8" s="748"/>
      <c r="L8" s="749"/>
      <c r="M8" s="753"/>
      <c r="N8" s="742" t="s">
        <v>294</v>
      </c>
      <c r="O8" s="743"/>
      <c r="P8" s="277" t="s">
        <v>572</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305</v>
      </c>
      <c r="Q9" s="747"/>
      <c r="R9" s="748"/>
      <c r="S9" s="748"/>
      <c r="T9" s="748"/>
      <c r="U9" s="748"/>
      <c r="V9" s="748"/>
      <c r="W9" s="749"/>
    </row>
    <row r="10" spans="2:23" s="31" customFormat="1" ht="25.5" customHeight="1" x14ac:dyDescent="0.15">
      <c r="B10" s="740" t="s">
        <v>630</v>
      </c>
      <c r="C10" s="754" t="s">
        <v>295</v>
      </c>
      <c r="D10" s="755"/>
      <c r="E10" s="278"/>
      <c r="F10" s="747"/>
      <c r="G10" s="748"/>
      <c r="H10" s="748"/>
      <c r="I10" s="748"/>
      <c r="J10" s="748"/>
      <c r="K10" s="748"/>
      <c r="L10" s="749"/>
      <c r="M10" s="740" t="s">
        <v>630</v>
      </c>
      <c r="N10" s="754" t="s">
        <v>295</v>
      </c>
      <c r="O10" s="755"/>
      <c r="P10" s="278" t="s">
        <v>548</v>
      </c>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c r="F12" s="750"/>
      <c r="G12" s="751"/>
      <c r="H12" s="751"/>
      <c r="I12" s="751"/>
      <c r="J12" s="751"/>
      <c r="K12" s="751"/>
      <c r="L12" s="752"/>
      <c r="M12" s="741"/>
      <c r="N12" s="756" t="s">
        <v>632</v>
      </c>
      <c r="O12" s="756"/>
      <c r="P12" s="213" t="s">
        <v>551</v>
      </c>
      <c r="Q12" s="750"/>
      <c r="R12" s="751"/>
      <c r="S12" s="751"/>
      <c r="T12" s="751"/>
      <c r="U12" s="751"/>
      <c r="V12" s="751"/>
      <c r="W12" s="752"/>
    </row>
    <row r="13" spans="2:23" s="31" customFormat="1" ht="25.5" customHeight="1" x14ac:dyDescent="0.15">
      <c r="B13" s="759" t="s">
        <v>633</v>
      </c>
      <c r="C13" s="759"/>
      <c r="D13" s="759"/>
      <c r="E13" s="772" t="s">
        <v>694</v>
      </c>
      <c r="F13" s="773"/>
      <c r="G13" s="774"/>
      <c r="H13" s="759" t="s">
        <v>635</v>
      </c>
      <c r="I13" s="759"/>
      <c r="J13" s="760" t="s">
        <v>695</v>
      </c>
      <c r="K13" s="760"/>
      <c r="L13" s="760"/>
      <c r="M13" s="759" t="s">
        <v>633</v>
      </c>
      <c r="N13" s="759"/>
      <c r="O13" s="759"/>
      <c r="P13" s="775" t="s">
        <v>594</v>
      </c>
      <c r="Q13" s="776"/>
      <c r="R13" s="777"/>
      <c r="S13" s="759" t="s">
        <v>635</v>
      </c>
      <c r="T13" s="759"/>
      <c r="U13" s="760" t="s">
        <v>696</v>
      </c>
      <c r="V13" s="760"/>
      <c r="W13" s="760"/>
    </row>
    <row r="14" spans="2:23" s="31" customFormat="1" ht="25.5" customHeight="1" x14ac:dyDescent="0.15">
      <c r="B14" s="761" t="s">
        <v>638</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660</v>
      </c>
      <c r="F15" s="779"/>
      <c r="G15" s="779"/>
      <c r="H15" s="779"/>
      <c r="I15" s="779"/>
      <c r="J15" s="779"/>
      <c r="K15" s="779"/>
      <c r="L15" s="780"/>
      <c r="M15" s="756" t="s">
        <v>641</v>
      </c>
      <c r="N15" s="756"/>
      <c r="O15" s="756"/>
      <c r="P15" s="778" t="s">
        <v>697</v>
      </c>
      <c r="Q15" s="779"/>
      <c r="R15" s="779"/>
      <c r="S15" s="779"/>
      <c r="T15" s="779"/>
      <c r="U15" s="779"/>
      <c r="V15" s="779"/>
      <c r="W15" s="780"/>
    </row>
    <row r="16" spans="2:23" s="31" customFormat="1" ht="25.5" customHeight="1" x14ac:dyDescent="0.15">
      <c r="B16" s="758" t="s">
        <v>625</v>
      </c>
      <c r="C16" s="758" t="s">
        <v>626</v>
      </c>
      <c r="D16" s="758"/>
      <c r="E16" s="277" t="s">
        <v>495</v>
      </c>
      <c r="F16" s="744"/>
      <c r="G16" s="745"/>
      <c r="H16" s="745"/>
      <c r="I16" s="745"/>
      <c r="J16" s="745"/>
      <c r="K16" s="745"/>
      <c r="L16" s="746"/>
      <c r="M16" s="758" t="s">
        <v>625</v>
      </c>
      <c r="N16" s="758" t="s">
        <v>626</v>
      </c>
      <c r="O16" s="758"/>
      <c r="P16" s="277" t="s">
        <v>495</v>
      </c>
      <c r="Q16" s="744"/>
      <c r="R16" s="745"/>
      <c r="S16" s="745"/>
      <c r="T16" s="745"/>
      <c r="U16" s="745"/>
      <c r="V16" s="745"/>
      <c r="W16" s="746"/>
    </row>
    <row r="17" spans="2:24" s="31" customFormat="1" ht="25.5" customHeight="1" x14ac:dyDescent="0.15">
      <c r="B17" s="758"/>
      <c r="C17" s="758" t="s">
        <v>627</v>
      </c>
      <c r="D17" s="758"/>
      <c r="E17" s="278">
        <v>1</v>
      </c>
      <c r="F17" s="747"/>
      <c r="G17" s="748"/>
      <c r="H17" s="748"/>
      <c r="I17" s="748"/>
      <c r="J17" s="748"/>
      <c r="K17" s="748"/>
      <c r="L17" s="749"/>
      <c r="M17" s="758"/>
      <c r="N17" s="758" t="s">
        <v>627</v>
      </c>
      <c r="O17" s="758"/>
      <c r="P17" s="278">
        <v>2</v>
      </c>
      <c r="Q17" s="747"/>
      <c r="R17" s="748"/>
      <c r="S17" s="748"/>
      <c r="T17" s="748"/>
      <c r="U17" s="748"/>
      <c r="V17" s="748"/>
      <c r="W17" s="749"/>
    </row>
    <row r="18" spans="2:24" s="31" customFormat="1" ht="25.5" customHeight="1" x14ac:dyDescent="0.15">
      <c r="B18" s="758" t="s">
        <v>628</v>
      </c>
      <c r="C18" s="758" t="s">
        <v>629</v>
      </c>
      <c r="D18" s="758"/>
      <c r="E18" s="279" t="s">
        <v>558</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294</v>
      </c>
      <c r="D19" s="758"/>
      <c r="E19" s="277" t="s">
        <v>559</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t="s">
        <v>542</v>
      </c>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t="s">
        <v>561</v>
      </c>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633</v>
      </c>
      <c r="C24" s="759"/>
      <c r="D24" s="759"/>
      <c r="E24" s="775" t="s">
        <v>560</v>
      </c>
      <c r="F24" s="776"/>
      <c r="G24" s="777"/>
      <c r="H24" s="759" t="s">
        <v>635</v>
      </c>
      <c r="I24" s="759"/>
      <c r="J24" s="772" t="s">
        <v>637</v>
      </c>
      <c r="K24" s="773"/>
      <c r="L24" s="774"/>
      <c r="M24" s="759" t="s">
        <v>633</v>
      </c>
      <c r="N24" s="759"/>
      <c r="O24" s="759"/>
      <c r="P24" s="775" t="s">
        <v>698</v>
      </c>
      <c r="Q24" s="776"/>
      <c r="R24" s="777"/>
      <c r="S24" s="759" t="s">
        <v>635</v>
      </c>
      <c r="T24" s="759"/>
      <c r="U24" s="760" t="s">
        <v>699</v>
      </c>
      <c r="V24" s="760"/>
      <c r="W24" s="760"/>
    </row>
    <row r="25" spans="2:24" s="31" customFormat="1" ht="25.5" customHeight="1" x14ac:dyDescent="0.15">
      <c r="B25" s="761" t="s">
        <v>638</v>
      </c>
      <c r="C25" s="761"/>
      <c r="D25" s="761"/>
      <c r="E25" s="762" t="s">
        <v>563</v>
      </c>
      <c r="F25" s="762"/>
      <c r="G25" s="762"/>
      <c r="H25" s="763" t="s">
        <v>639</v>
      </c>
      <c r="I25" s="764"/>
      <c r="J25" s="765" t="s">
        <v>640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643</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738A8C2D-CA13-4743-B7E7-2A648A5596EA}"/>
    <dataValidation type="list" allowBlank="1" showInputMessage="1" showErrorMessage="1" sqref="E8 E19 P8 P19" xr:uid="{DADF1EAC-8D2B-4050-A524-B416007500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7F2E80-5B7A-43DB-AE4B-41DA7626098B}">
          <x14:formula1>
            <xm:f>'(参考)リスト'!$F$16:$F$21</xm:f>
          </x14:formula1>
          <xm:sqref>E11:E12 E22:E23 P11:P12 P22:P23</xm:sqref>
        </x14:dataValidation>
        <x14:dataValidation type="list" allowBlank="1" showInputMessage="1" showErrorMessage="1" xr:uid="{9F268F6C-613B-4987-91D3-E99F9AFFFF8F}">
          <x14:formula1>
            <xm:f>'(参考)リスト'!$D$16:$D$18</xm:f>
          </x14:formula1>
          <xm:sqref>E10 E21 P10 P21</xm:sqref>
        </x14:dataValidation>
        <x14:dataValidation type="list" allowBlank="1" showInputMessage="1" showErrorMessage="1" xr:uid="{7F4D4D97-EDF4-41C4-8771-EE67401F6C7C}">
          <x14:formula1>
            <xm:f>'(参考)リスト'!$E$16:$E$27</xm:f>
          </x14:formula1>
          <xm:sqref>E9 E20 P9 P20</xm:sqref>
        </x14:dataValidation>
        <x14:dataValidation type="list" allowBlank="1" showInputMessage="1" showErrorMessage="1" xr:uid="{E8005D11-1E97-4CE8-A036-00E6BA0B3441}">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850D-AA25-4E9B-BDD2-9BF52C81D8FF}">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495</v>
      </c>
      <c r="F5" s="744"/>
      <c r="G5" s="745"/>
      <c r="H5" s="745"/>
      <c r="I5" s="745"/>
      <c r="J5" s="745"/>
      <c r="K5" s="745"/>
      <c r="L5" s="746"/>
      <c r="M5" s="740" t="s">
        <v>625</v>
      </c>
      <c r="N5" s="742" t="s">
        <v>626</v>
      </c>
      <c r="O5" s="743"/>
      <c r="P5" s="277" t="s">
        <v>495</v>
      </c>
      <c r="Q5" s="744"/>
      <c r="R5" s="745"/>
      <c r="S5" s="745"/>
      <c r="T5" s="745"/>
      <c r="U5" s="745"/>
      <c r="V5" s="745"/>
      <c r="W5" s="746"/>
    </row>
    <row r="6" spans="2:23" s="31" customFormat="1" ht="25.5" customHeight="1" x14ac:dyDescent="0.15">
      <c r="B6" s="741"/>
      <c r="C6" s="742" t="s">
        <v>627</v>
      </c>
      <c r="D6" s="743"/>
      <c r="E6" s="278">
        <v>3</v>
      </c>
      <c r="F6" s="747"/>
      <c r="G6" s="748"/>
      <c r="H6" s="748"/>
      <c r="I6" s="748"/>
      <c r="J6" s="748"/>
      <c r="K6" s="748"/>
      <c r="L6" s="749"/>
      <c r="M6" s="741"/>
      <c r="N6" s="742" t="s">
        <v>627</v>
      </c>
      <c r="O6" s="743"/>
      <c r="P6" s="278">
        <v>4</v>
      </c>
      <c r="Q6" s="747"/>
      <c r="R6" s="748"/>
      <c r="S6" s="748"/>
      <c r="T6" s="748"/>
      <c r="U6" s="748"/>
      <c r="V6" s="748"/>
      <c r="W6" s="749"/>
    </row>
    <row r="7" spans="2:23" s="31" customFormat="1" ht="25.5" customHeight="1" x14ac:dyDescent="0.15">
      <c r="B7" s="740" t="s">
        <v>628</v>
      </c>
      <c r="C7" s="742" t="s">
        <v>629</v>
      </c>
      <c r="D7" s="743"/>
      <c r="E7" s="279" t="s">
        <v>576</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294</v>
      </c>
      <c r="D8" s="743"/>
      <c r="E8" s="277" t="s">
        <v>577</v>
      </c>
      <c r="F8" s="747"/>
      <c r="G8" s="748"/>
      <c r="H8" s="748"/>
      <c r="I8" s="748"/>
      <c r="J8" s="748"/>
      <c r="K8" s="748"/>
      <c r="L8" s="749"/>
      <c r="M8" s="753"/>
      <c r="N8" s="742" t="s">
        <v>294</v>
      </c>
      <c r="O8" s="743"/>
      <c r="P8" s="277" t="s">
        <v>572</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322</v>
      </c>
      <c r="Q9" s="747"/>
      <c r="R9" s="748"/>
      <c r="S9" s="748"/>
      <c r="T9" s="748"/>
      <c r="U9" s="748"/>
      <c r="V9" s="748"/>
      <c r="W9" s="749"/>
    </row>
    <row r="10" spans="2:23" s="31" customFormat="1" ht="25.5" customHeight="1" x14ac:dyDescent="0.15">
      <c r="B10" s="740" t="s">
        <v>630</v>
      </c>
      <c r="C10" s="754" t="s">
        <v>295</v>
      </c>
      <c r="D10" s="755"/>
      <c r="E10" s="278"/>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c r="F12" s="750"/>
      <c r="G12" s="751"/>
      <c r="H12" s="751"/>
      <c r="I12" s="751"/>
      <c r="J12" s="751"/>
      <c r="K12" s="751"/>
      <c r="L12" s="752"/>
      <c r="M12" s="741"/>
      <c r="N12" s="756" t="s">
        <v>632</v>
      </c>
      <c r="O12" s="756"/>
      <c r="P12" s="213" t="s">
        <v>551</v>
      </c>
      <c r="Q12" s="750"/>
      <c r="R12" s="751"/>
      <c r="S12" s="751"/>
      <c r="T12" s="751"/>
      <c r="U12" s="751"/>
      <c r="V12" s="751"/>
      <c r="W12" s="752"/>
    </row>
    <row r="13" spans="2:23" s="31" customFormat="1" ht="25.5" customHeight="1" x14ac:dyDescent="0.15">
      <c r="B13" s="759" t="s">
        <v>633</v>
      </c>
      <c r="C13" s="759"/>
      <c r="D13" s="759"/>
      <c r="E13" s="772" t="s">
        <v>700</v>
      </c>
      <c r="F13" s="773"/>
      <c r="G13" s="774"/>
      <c r="H13" s="759" t="s">
        <v>635</v>
      </c>
      <c r="I13" s="759"/>
      <c r="J13" s="760" t="s">
        <v>701</v>
      </c>
      <c r="K13" s="760"/>
      <c r="L13" s="760"/>
      <c r="M13" s="759" t="s">
        <v>633</v>
      </c>
      <c r="N13" s="759"/>
      <c r="O13" s="759"/>
      <c r="P13" s="775" t="s">
        <v>702</v>
      </c>
      <c r="Q13" s="776"/>
      <c r="R13" s="777"/>
      <c r="S13" s="759" t="s">
        <v>635</v>
      </c>
      <c r="T13" s="759"/>
      <c r="U13" s="760" t="s">
        <v>645</v>
      </c>
      <c r="V13" s="760"/>
      <c r="W13" s="760"/>
    </row>
    <row r="14" spans="2:23" s="31" customFormat="1" ht="25.5" customHeight="1" x14ac:dyDescent="0.15">
      <c r="B14" s="761" t="s">
        <v>638</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660</v>
      </c>
      <c r="F15" s="779"/>
      <c r="G15" s="779"/>
      <c r="H15" s="779"/>
      <c r="I15" s="779"/>
      <c r="J15" s="779"/>
      <c r="K15" s="779"/>
      <c r="L15" s="780"/>
      <c r="M15" s="756" t="s">
        <v>641</v>
      </c>
      <c r="N15" s="756"/>
      <c r="O15" s="756"/>
      <c r="P15" s="778" t="s">
        <v>703</v>
      </c>
      <c r="Q15" s="779"/>
      <c r="R15" s="779"/>
      <c r="S15" s="779"/>
      <c r="T15" s="779"/>
      <c r="U15" s="779"/>
      <c r="V15" s="779"/>
      <c r="W15" s="780"/>
    </row>
    <row r="16" spans="2:23" s="31" customFormat="1" ht="25.5" customHeight="1" x14ac:dyDescent="0.15">
      <c r="B16" s="758" t="s">
        <v>625</v>
      </c>
      <c r="C16" s="758" t="s">
        <v>626</v>
      </c>
      <c r="D16" s="758"/>
      <c r="E16" s="277" t="s">
        <v>496</v>
      </c>
      <c r="F16" s="744"/>
      <c r="G16" s="745"/>
      <c r="H16" s="745"/>
      <c r="I16" s="745"/>
      <c r="J16" s="745"/>
      <c r="K16" s="745"/>
      <c r="L16" s="746"/>
      <c r="M16" s="758" t="s">
        <v>625</v>
      </c>
      <c r="N16" s="758" t="s">
        <v>626</v>
      </c>
      <c r="O16" s="758"/>
      <c r="P16" s="277" t="s">
        <v>496</v>
      </c>
      <c r="Q16" s="744"/>
      <c r="R16" s="745"/>
      <c r="S16" s="745"/>
      <c r="T16" s="745"/>
      <c r="U16" s="745"/>
      <c r="V16" s="745"/>
      <c r="W16" s="746"/>
    </row>
    <row r="17" spans="2:24" s="31" customFormat="1" ht="25.5" customHeight="1" x14ac:dyDescent="0.15">
      <c r="B17" s="758"/>
      <c r="C17" s="758" t="s">
        <v>627</v>
      </c>
      <c r="D17" s="758"/>
      <c r="E17" s="278">
        <v>1</v>
      </c>
      <c r="F17" s="747"/>
      <c r="G17" s="748"/>
      <c r="H17" s="748"/>
      <c r="I17" s="748"/>
      <c r="J17" s="748"/>
      <c r="K17" s="748"/>
      <c r="L17" s="749"/>
      <c r="M17" s="758"/>
      <c r="N17" s="758" t="s">
        <v>627</v>
      </c>
      <c r="O17" s="758"/>
      <c r="P17" s="278">
        <v>2</v>
      </c>
      <c r="Q17" s="747"/>
      <c r="R17" s="748"/>
      <c r="S17" s="748"/>
      <c r="T17" s="748"/>
      <c r="U17" s="748"/>
      <c r="V17" s="748"/>
      <c r="W17" s="749"/>
    </row>
    <row r="18" spans="2:24" s="31" customFormat="1" ht="25.5" customHeight="1" x14ac:dyDescent="0.15">
      <c r="B18" s="758" t="s">
        <v>628</v>
      </c>
      <c r="C18" s="758" t="s">
        <v>629</v>
      </c>
      <c r="D18" s="758"/>
      <c r="E18" s="279" t="s">
        <v>558</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294</v>
      </c>
      <c r="D19" s="758"/>
      <c r="E19" s="277" t="s">
        <v>559</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t="s">
        <v>542</v>
      </c>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t="s">
        <v>561</v>
      </c>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633</v>
      </c>
      <c r="C24" s="759"/>
      <c r="D24" s="759"/>
      <c r="E24" s="775" t="s">
        <v>560</v>
      </c>
      <c r="F24" s="776"/>
      <c r="G24" s="777"/>
      <c r="H24" s="759" t="s">
        <v>635</v>
      </c>
      <c r="I24" s="759"/>
      <c r="J24" s="772" t="s">
        <v>637</v>
      </c>
      <c r="K24" s="773"/>
      <c r="L24" s="774"/>
      <c r="M24" s="759" t="s">
        <v>633</v>
      </c>
      <c r="N24" s="759"/>
      <c r="O24" s="759"/>
      <c r="P24" s="775" t="s">
        <v>704</v>
      </c>
      <c r="Q24" s="776"/>
      <c r="R24" s="777"/>
      <c r="S24" s="759" t="s">
        <v>635</v>
      </c>
      <c r="T24" s="759"/>
      <c r="U24" s="760" t="s">
        <v>705</v>
      </c>
      <c r="V24" s="760"/>
      <c r="W24" s="760"/>
    </row>
    <row r="25" spans="2:24" s="31" customFormat="1" ht="25.5" customHeight="1" x14ac:dyDescent="0.15">
      <c r="B25" s="761" t="s">
        <v>638</v>
      </c>
      <c r="C25" s="761"/>
      <c r="D25" s="761"/>
      <c r="E25" s="762" t="s">
        <v>563</v>
      </c>
      <c r="F25" s="762"/>
      <c r="G25" s="762"/>
      <c r="H25" s="763" t="s">
        <v>639</v>
      </c>
      <c r="I25" s="764"/>
      <c r="J25" s="765" t="s">
        <v>640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643</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5FA37C50-34B8-4D41-B042-59229CA3951D}">
      <formula1>INDIRECT(E7)</formula1>
    </dataValidation>
    <dataValidation allowBlank="1" showInputMessage="1" showErrorMessage="1" prompt="覆工スパン毎に連番を記入。_x000a_数値で入力する。" sqref="E6 E17 P17 P6" xr:uid="{E98CF32F-DA35-420F-92D4-835735E545A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9D07DD-2AAA-4C33-B0FF-A4D6133177AF}">
          <x14:formula1>
            <xm:f>'(参考)リスト'!$B$16:$B$21</xm:f>
          </x14:formula1>
          <xm:sqref>E7 E18 P7 P18</xm:sqref>
        </x14:dataValidation>
        <x14:dataValidation type="list" allowBlank="1" showInputMessage="1" showErrorMessage="1" xr:uid="{5F2A19AD-4660-46A5-83ED-3F9340F8C9AF}">
          <x14:formula1>
            <xm:f>'(参考)リスト'!$E$16:$E$27</xm:f>
          </x14:formula1>
          <xm:sqref>E9 E20 P9 P20</xm:sqref>
        </x14:dataValidation>
        <x14:dataValidation type="list" allowBlank="1" showInputMessage="1" showErrorMessage="1" xr:uid="{AF6C34A0-AA4B-4548-BD2C-99AE24293FC9}">
          <x14:formula1>
            <xm:f>'(参考)リスト'!$D$16:$D$18</xm:f>
          </x14:formula1>
          <xm:sqref>E10 E21 P10 P21</xm:sqref>
        </x14:dataValidation>
        <x14:dataValidation type="list" allowBlank="1" showInputMessage="1" showErrorMessage="1" xr:uid="{2CC13CAA-A4D5-4BBB-B7D7-117C7F49C8AF}">
          <x14:formula1>
            <xm:f>'(参考)リスト'!$F$16:$F$21</xm:f>
          </x14:formula1>
          <xm:sqref>E11:E12 E22:E23 P11:P12 P22:P23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9646-61E5-426E-AAAA-D9478CACF6AF}">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496</v>
      </c>
      <c r="F5" s="744"/>
      <c r="G5" s="745"/>
      <c r="H5" s="745"/>
      <c r="I5" s="745"/>
      <c r="J5" s="745"/>
      <c r="K5" s="745"/>
      <c r="L5" s="746"/>
      <c r="M5" s="740" t="s">
        <v>625</v>
      </c>
      <c r="N5" s="742" t="s">
        <v>626</v>
      </c>
      <c r="O5" s="743"/>
      <c r="P5" s="277" t="s">
        <v>496</v>
      </c>
      <c r="Q5" s="744"/>
      <c r="R5" s="745"/>
      <c r="S5" s="745"/>
      <c r="T5" s="745"/>
      <c r="U5" s="745"/>
      <c r="V5" s="745"/>
      <c r="W5" s="746"/>
    </row>
    <row r="6" spans="2:23" s="31" customFormat="1" ht="25.5" customHeight="1" x14ac:dyDescent="0.15">
      <c r="B6" s="741"/>
      <c r="C6" s="742" t="s">
        <v>627</v>
      </c>
      <c r="D6" s="743"/>
      <c r="E6" s="278">
        <v>3</v>
      </c>
      <c r="F6" s="747"/>
      <c r="G6" s="748"/>
      <c r="H6" s="748"/>
      <c r="I6" s="748"/>
      <c r="J6" s="748"/>
      <c r="K6" s="748"/>
      <c r="L6" s="749"/>
      <c r="M6" s="741"/>
      <c r="N6" s="742" t="s">
        <v>627</v>
      </c>
      <c r="O6" s="743"/>
      <c r="P6" s="278">
        <v>4</v>
      </c>
      <c r="Q6" s="747"/>
      <c r="R6" s="748"/>
      <c r="S6" s="748"/>
      <c r="T6" s="748"/>
      <c r="U6" s="748"/>
      <c r="V6" s="748"/>
      <c r="W6" s="749"/>
    </row>
    <row r="7" spans="2:23" s="31" customFormat="1" ht="25.5" customHeight="1" x14ac:dyDescent="0.15">
      <c r="B7" s="740" t="s">
        <v>628</v>
      </c>
      <c r="C7" s="742" t="s">
        <v>629</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294</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633</v>
      </c>
      <c r="C13" s="759"/>
      <c r="D13" s="759"/>
      <c r="E13" s="772" t="s">
        <v>647</v>
      </c>
      <c r="F13" s="773"/>
      <c r="G13" s="774"/>
      <c r="H13" s="759" t="s">
        <v>635</v>
      </c>
      <c r="I13" s="759"/>
      <c r="J13" s="760" t="s">
        <v>706</v>
      </c>
      <c r="K13" s="760"/>
      <c r="L13" s="760"/>
      <c r="M13" s="759" t="s">
        <v>633</v>
      </c>
      <c r="N13" s="759"/>
      <c r="O13" s="759"/>
      <c r="P13" s="775" t="s">
        <v>707</v>
      </c>
      <c r="Q13" s="776"/>
      <c r="R13" s="777"/>
      <c r="S13" s="759" t="s">
        <v>635</v>
      </c>
      <c r="T13" s="759"/>
      <c r="U13" s="760" t="s">
        <v>708</v>
      </c>
      <c r="V13" s="760"/>
      <c r="W13" s="760"/>
    </row>
    <row r="14" spans="2:23" s="31" customFormat="1" ht="25.5" customHeight="1" x14ac:dyDescent="0.15">
      <c r="B14" s="761" t="s">
        <v>638</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625</v>
      </c>
      <c r="C16" s="758" t="s">
        <v>626</v>
      </c>
      <c r="D16" s="758"/>
      <c r="E16" s="277" t="s">
        <v>496</v>
      </c>
      <c r="F16" s="744"/>
      <c r="G16" s="745"/>
      <c r="H16" s="745"/>
      <c r="I16" s="745"/>
      <c r="J16" s="745"/>
      <c r="K16" s="745"/>
      <c r="L16" s="746"/>
      <c r="M16" s="758" t="s">
        <v>625</v>
      </c>
      <c r="N16" s="758" t="s">
        <v>626</v>
      </c>
      <c r="O16" s="758"/>
      <c r="P16" s="277" t="s">
        <v>496</v>
      </c>
      <c r="Q16" s="744"/>
      <c r="R16" s="745"/>
      <c r="S16" s="745"/>
      <c r="T16" s="745"/>
      <c r="U16" s="745"/>
      <c r="V16" s="745"/>
      <c r="W16" s="746"/>
    </row>
    <row r="17" spans="2:24" s="31" customFormat="1" ht="25.5" customHeight="1" x14ac:dyDescent="0.15">
      <c r="B17" s="758"/>
      <c r="C17" s="758" t="s">
        <v>627</v>
      </c>
      <c r="D17" s="758"/>
      <c r="E17" s="278">
        <v>5</v>
      </c>
      <c r="F17" s="747"/>
      <c r="G17" s="748"/>
      <c r="H17" s="748"/>
      <c r="I17" s="748"/>
      <c r="J17" s="748"/>
      <c r="K17" s="748"/>
      <c r="L17" s="749"/>
      <c r="M17" s="758"/>
      <c r="N17" s="758" t="s">
        <v>627</v>
      </c>
      <c r="O17" s="758"/>
      <c r="P17" s="278">
        <v>6</v>
      </c>
      <c r="Q17" s="747"/>
      <c r="R17" s="748"/>
      <c r="S17" s="748"/>
      <c r="T17" s="748"/>
      <c r="U17" s="748"/>
      <c r="V17" s="748"/>
      <c r="W17" s="749"/>
    </row>
    <row r="18" spans="2:24" s="31" customFormat="1" ht="25.5" customHeight="1" x14ac:dyDescent="0.15">
      <c r="B18" s="758" t="s">
        <v>628</v>
      </c>
      <c r="C18" s="758" t="s">
        <v>629</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294</v>
      </c>
      <c r="D19" s="758"/>
      <c r="E19" s="277" t="s">
        <v>596</v>
      </c>
      <c r="F19" s="747"/>
      <c r="G19" s="748"/>
      <c r="H19" s="748"/>
      <c r="I19" s="748"/>
      <c r="J19" s="748"/>
      <c r="K19" s="748"/>
      <c r="L19" s="749"/>
      <c r="M19" s="758"/>
      <c r="N19" s="758" t="s">
        <v>294</v>
      </c>
      <c r="O19" s="758"/>
      <c r="P19" s="277" t="s">
        <v>572</v>
      </c>
      <c r="Q19" s="747"/>
      <c r="R19" s="748"/>
      <c r="S19" s="748"/>
      <c r="T19" s="748"/>
      <c r="U19" s="748"/>
      <c r="V19" s="748"/>
      <c r="W19" s="749"/>
    </row>
    <row r="20" spans="2:24" s="31" customFormat="1" ht="25.5" customHeight="1" x14ac:dyDescent="0.15">
      <c r="B20" s="756" t="s">
        <v>296</v>
      </c>
      <c r="C20" s="756"/>
      <c r="D20" s="756"/>
      <c r="E20" s="280" t="s">
        <v>341</v>
      </c>
      <c r="F20" s="747"/>
      <c r="G20" s="748"/>
      <c r="H20" s="748"/>
      <c r="I20" s="748"/>
      <c r="J20" s="748"/>
      <c r="K20" s="748"/>
      <c r="L20" s="749"/>
      <c r="M20" s="756" t="s">
        <v>296</v>
      </c>
      <c r="N20" s="756"/>
      <c r="O20" s="756"/>
      <c r="P20" s="280" t="s">
        <v>313</v>
      </c>
      <c r="Q20" s="747"/>
      <c r="R20" s="748"/>
      <c r="S20" s="748"/>
      <c r="T20" s="748"/>
      <c r="U20" s="748"/>
      <c r="V20" s="748"/>
      <c r="W20" s="749"/>
    </row>
    <row r="21" spans="2:24" s="31" customFormat="1" ht="25.5" customHeight="1" x14ac:dyDescent="0.15">
      <c r="B21" s="740" t="s">
        <v>630</v>
      </c>
      <c r="C21" s="756" t="s">
        <v>295</v>
      </c>
      <c r="D21" s="756"/>
      <c r="E21" s="278" t="s">
        <v>341</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t="s">
        <v>551</v>
      </c>
      <c r="F23" s="750"/>
      <c r="G23" s="751"/>
      <c r="H23" s="751"/>
      <c r="I23" s="751"/>
      <c r="J23" s="751"/>
      <c r="K23" s="751"/>
      <c r="L23" s="752"/>
      <c r="M23" s="741"/>
      <c r="N23" s="756" t="s">
        <v>632</v>
      </c>
      <c r="O23" s="756"/>
      <c r="P23" s="213" t="s">
        <v>551</v>
      </c>
      <c r="Q23" s="750"/>
      <c r="R23" s="751"/>
      <c r="S23" s="751"/>
      <c r="T23" s="751"/>
      <c r="U23" s="751"/>
      <c r="V23" s="751"/>
      <c r="W23" s="752"/>
    </row>
    <row r="24" spans="2:24" s="31" customFormat="1" ht="25.5" customHeight="1" x14ac:dyDescent="0.15">
      <c r="B24" s="759" t="s">
        <v>633</v>
      </c>
      <c r="C24" s="759"/>
      <c r="D24" s="759"/>
      <c r="E24" s="775" t="s">
        <v>709</v>
      </c>
      <c r="F24" s="776"/>
      <c r="G24" s="777"/>
      <c r="H24" s="759" t="s">
        <v>635</v>
      </c>
      <c r="I24" s="759"/>
      <c r="J24" s="772" t="s">
        <v>645</v>
      </c>
      <c r="K24" s="773"/>
      <c r="L24" s="774"/>
      <c r="M24" s="759" t="s">
        <v>633</v>
      </c>
      <c r="N24" s="759"/>
      <c r="O24" s="759"/>
      <c r="P24" s="775" t="s">
        <v>710</v>
      </c>
      <c r="Q24" s="776"/>
      <c r="R24" s="777"/>
      <c r="S24" s="759" t="s">
        <v>635</v>
      </c>
      <c r="T24" s="759"/>
      <c r="U24" s="760" t="s">
        <v>645</v>
      </c>
      <c r="V24" s="760"/>
      <c r="W24" s="760"/>
    </row>
    <row r="25" spans="2:24" s="31" customFormat="1" ht="25.5" customHeight="1" x14ac:dyDescent="0.15">
      <c r="B25" s="761" t="s">
        <v>638</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711</v>
      </c>
      <c r="F26" s="779"/>
      <c r="G26" s="779"/>
      <c r="H26" s="779"/>
      <c r="I26" s="779"/>
      <c r="J26" s="779"/>
      <c r="K26" s="779"/>
      <c r="L26" s="780"/>
      <c r="M26" s="756" t="s">
        <v>641</v>
      </c>
      <c r="N26" s="756"/>
      <c r="O26" s="756"/>
      <c r="P26" s="778" t="s">
        <v>712</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F33348B8-3774-4569-B40A-5F5F19922B7F}">
      <formula1>INDIRECT(E7)</formula1>
    </dataValidation>
    <dataValidation allowBlank="1" showInputMessage="1" showErrorMessage="1" prompt="覆工スパン毎に連番を記入。_x000a_数値で入力する。" sqref="E6 E17 P17 P6" xr:uid="{4E32CCCE-D065-4388-B1E3-3DFC58A9901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7EDC09-55C6-49F6-9095-0B2C91FD2038}">
          <x14:formula1>
            <xm:f>'(参考)リスト'!$B$16:$B$21</xm:f>
          </x14:formula1>
          <xm:sqref>E7 E18 P7 P18</xm:sqref>
        </x14:dataValidation>
        <x14:dataValidation type="list" allowBlank="1" showInputMessage="1" showErrorMessage="1" xr:uid="{277E57F0-E46F-4CBC-B963-544E37CB8978}">
          <x14:formula1>
            <xm:f>'(参考)リスト'!$E$16:$E$27</xm:f>
          </x14:formula1>
          <xm:sqref>E9 E20 P9 P20</xm:sqref>
        </x14:dataValidation>
        <x14:dataValidation type="list" allowBlank="1" showInputMessage="1" showErrorMessage="1" xr:uid="{3556BB20-6580-41E6-93B9-DD5ADA94EA23}">
          <x14:formula1>
            <xm:f>'(参考)リスト'!$D$16:$D$18</xm:f>
          </x14:formula1>
          <xm:sqref>E10 E21 P10 P21</xm:sqref>
        </x14:dataValidation>
        <x14:dataValidation type="list" allowBlank="1" showInputMessage="1" showErrorMessage="1" xr:uid="{F3345CFF-8031-4C92-B063-16C219BE4B0E}">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3628-76BA-430B-9060-C0E18BEC5E10}">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497</v>
      </c>
      <c r="F5" s="744"/>
      <c r="G5" s="745"/>
      <c r="H5" s="745"/>
      <c r="I5" s="745"/>
      <c r="J5" s="745"/>
      <c r="K5" s="745"/>
      <c r="L5" s="746"/>
      <c r="M5" s="740" t="s">
        <v>625</v>
      </c>
      <c r="N5" s="742" t="s">
        <v>626</v>
      </c>
      <c r="O5" s="743"/>
      <c r="P5" s="277" t="s">
        <v>497</v>
      </c>
      <c r="Q5" s="744"/>
      <c r="R5" s="745"/>
      <c r="S5" s="745"/>
      <c r="T5" s="745"/>
      <c r="U5" s="745"/>
      <c r="V5" s="745"/>
      <c r="W5" s="746"/>
    </row>
    <row r="6" spans="2:23" s="31" customFormat="1" ht="25.5" customHeight="1" x14ac:dyDescent="0.15">
      <c r="B6" s="741"/>
      <c r="C6" s="742" t="s">
        <v>627</v>
      </c>
      <c r="D6" s="743"/>
      <c r="E6" s="278">
        <v>1</v>
      </c>
      <c r="F6" s="747"/>
      <c r="G6" s="748"/>
      <c r="H6" s="748"/>
      <c r="I6" s="748"/>
      <c r="J6" s="748"/>
      <c r="K6" s="748"/>
      <c r="L6" s="749"/>
      <c r="M6" s="741"/>
      <c r="N6" s="742" t="s">
        <v>627</v>
      </c>
      <c r="O6" s="743"/>
      <c r="P6" s="278">
        <v>2</v>
      </c>
      <c r="Q6" s="747"/>
      <c r="R6" s="748"/>
      <c r="S6" s="748"/>
      <c r="T6" s="748"/>
      <c r="U6" s="748"/>
      <c r="V6" s="748"/>
      <c r="W6" s="749"/>
    </row>
    <row r="7" spans="2:23" s="31" customFormat="1" ht="25.5" customHeight="1" x14ac:dyDescent="0.15">
      <c r="B7" s="740" t="s">
        <v>628</v>
      </c>
      <c r="C7" s="742" t="s">
        <v>629</v>
      </c>
      <c r="D7" s="743"/>
      <c r="E7" s="279" t="s">
        <v>558</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294</v>
      </c>
      <c r="D8" s="743"/>
      <c r="E8" s="277" t="s">
        <v>596</v>
      </c>
      <c r="F8" s="747"/>
      <c r="G8" s="748"/>
      <c r="H8" s="748"/>
      <c r="I8" s="748"/>
      <c r="J8" s="748"/>
      <c r="K8" s="748"/>
      <c r="L8" s="749"/>
      <c r="M8" s="753"/>
      <c r="N8" s="742" t="s">
        <v>294</v>
      </c>
      <c r="O8" s="743"/>
      <c r="P8" s="277" t="s">
        <v>559</v>
      </c>
      <c r="Q8" s="747"/>
      <c r="R8" s="748"/>
      <c r="S8" s="748"/>
      <c r="T8" s="748"/>
      <c r="U8" s="748"/>
      <c r="V8" s="748"/>
      <c r="W8" s="749"/>
    </row>
    <row r="9" spans="2:23" s="31" customFormat="1" ht="25.5" customHeight="1" x14ac:dyDescent="0.15">
      <c r="B9" s="754" t="s">
        <v>296</v>
      </c>
      <c r="C9" s="757"/>
      <c r="D9" s="755"/>
      <c r="E9" s="280" t="s">
        <v>341</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t="s">
        <v>341</v>
      </c>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t="s">
        <v>551</v>
      </c>
      <c r="F12" s="750"/>
      <c r="G12" s="751"/>
      <c r="H12" s="751"/>
      <c r="I12" s="751"/>
      <c r="J12" s="751"/>
      <c r="K12" s="751"/>
      <c r="L12" s="752"/>
      <c r="M12" s="741"/>
      <c r="N12" s="756" t="s">
        <v>632</v>
      </c>
      <c r="O12" s="756"/>
      <c r="P12" s="213" t="s">
        <v>561</v>
      </c>
      <c r="Q12" s="750"/>
      <c r="R12" s="751"/>
      <c r="S12" s="751"/>
      <c r="T12" s="751"/>
      <c r="U12" s="751"/>
      <c r="V12" s="751"/>
      <c r="W12" s="752"/>
    </row>
    <row r="13" spans="2:23" s="31" customFormat="1" ht="25.5" customHeight="1" x14ac:dyDescent="0.15">
      <c r="B13" s="759" t="s">
        <v>633</v>
      </c>
      <c r="C13" s="759"/>
      <c r="D13" s="759"/>
      <c r="E13" s="772" t="s">
        <v>713</v>
      </c>
      <c r="F13" s="773"/>
      <c r="G13" s="774"/>
      <c r="H13" s="759" t="s">
        <v>635</v>
      </c>
      <c r="I13" s="759"/>
      <c r="J13" s="760" t="s">
        <v>663</v>
      </c>
      <c r="K13" s="760"/>
      <c r="L13" s="760"/>
      <c r="M13" s="759" t="s">
        <v>633</v>
      </c>
      <c r="N13" s="759"/>
      <c r="O13" s="759"/>
      <c r="P13" s="775" t="s">
        <v>560</v>
      </c>
      <c r="Q13" s="776"/>
      <c r="R13" s="777"/>
      <c r="S13" s="759" t="s">
        <v>635</v>
      </c>
      <c r="T13" s="759"/>
      <c r="U13" s="760" t="s">
        <v>637</v>
      </c>
      <c r="V13" s="760"/>
      <c r="W13" s="760"/>
    </row>
    <row r="14" spans="2:23" s="31" customFormat="1" ht="25.5" customHeight="1" x14ac:dyDescent="0.15">
      <c r="B14" s="761" t="s">
        <v>638</v>
      </c>
      <c r="C14" s="761"/>
      <c r="D14" s="761"/>
      <c r="E14" s="762" t="s">
        <v>556</v>
      </c>
      <c r="F14" s="762"/>
      <c r="G14" s="762"/>
      <c r="H14" s="763" t="s">
        <v>639</v>
      </c>
      <c r="I14" s="764"/>
      <c r="J14" s="765" t="s">
        <v>555</v>
      </c>
      <c r="K14" s="766"/>
      <c r="L14" s="767"/>
      <c r="M14" s="763" t="s">
        <v>638</v>
      </c>
      <c r="N14" s="764"/>
      <c r="O14" s="768"/>
      <c r="P14" s="769" t="s">
        <v>563</v>
      </c>
      <c r="Q14" s="762"/>
      <c r="R14" s="762"/>
      <c r="S14" s="770" t="s">
        <v>639</v>
      </c>
      <c r="T14" s="771"/>
      <c r="U14" s="765" t="s">
        <v>640</v>
      </c>
      <c r="V14" s="766"/>
      <c r="W14" s="767"/>
    </row>
    <row r="15" spans="2:23" s="31" customFormat="1" ht="39.75" customHeight="1" x14ac:dyDescent="0.15">
      <c r="B15" s="756" t="s">
        <v>641</v>
      </c>
      <c r="C15" s="756"/>
      <c r="D15" s="756"/>
      <c r="E15" s="778" t="s">
        <v>714</v>
      </c>
      <c r="F15" s="779"/>
      <c r="G15" s="779"/>
      <c r="H15" s="779"/>
      <c r="I15" s="779"/>
      <c r="J15" s="779"/>
      <c r="K15" s="779"/>
      <c r="L15" s="780"/>
      <c r="M15" s="756" t="s">
        <v>641</v>
      </c>
      <c r="N15" s="756"/>
      <c r="O15" s="756"/>
      <c r="P15" s="778" t="s">
        <v>643</v>
      </c>
      <c r="Q15" s="779"/>
      <c r="R15" s="779"/>
      <c r="S15" s="779"/>
      <c r="T15" s="779"/>
      <c r="U15" s="779"/>
      <c r="V15" s="779"/>
      <c r="W15" s="780"/>
    </row>
    <row r="16" spans="2:23" s="31" customFormat="1" ht="25.5" customHeight="1" x14ac:dyDescent="0.15">
      <c r="B16" s="758" t="s">
        <v>625</v>
      </c>
      <c r="C16" s="758" t="s">
        <v>626</v>
      </c>
      <c r="D16" s="758"/>
      <c r="E16" s="277" t="s">
        <v>497</v>
      </c>
      <c r="F16" s="744"/>
      <c r="G16" s="745"/>
      <c r="H16" s="745"/>
      <c r="I16" s="745"/>
      <c r="J16" s="745"/>
      <c r="K16" s="745"/>
      <c r="L16" s="746"/>
      <c r="M16" s="758" t="s">
        <v>625</v>
      </c>
      <c r="N16" s="758" t="s">
        <v>626</v>
      </c>
      <c r="O16" s="758"/>
      <c r="P16" s="277" t="s">
        <v>497</v>
      </c>
      <c r="Q16" s="744"/>
      <c r="R16" s="745"/>
      <c r="S16" s="745"/>
      <c r="T16" s="745"/>
      <c r="U16" s="745"/>
      <c r="V16" s="745"/>
      <c r="W16" s="746"/>
    </row>
    <row r="17" spans="2:24" s="31" customFormat="1" ht="25.5" customHeight="1" x14ac:dyDescent="0.15">
      <c r="B17" s="758"/>
      <c r="C17" s="758" t="s">
        <v>627</v>
      </c>
      <c r="D17" s="758"/>
      <c r="E17" s="278">
        <v>3</v>
      </c>
      <c r="F17" s="747"/>
      <c r="G17" s="748"/>
      <c r="H17" s="748"/>
      <c r="I17" s="748"/>
      <c r="J17" s="748"/>
      <c r="K17" s="748"/>
      <c r="L17" s="749"/>
      <c r="M17" s="758"/>
      <c r="N17" s="758" t="s">
        <v>627</v>
      </c>
      <c r="O17" s="758"/>
      <c r="P17" s="278">
        <v>4</v>
      </c>
      <c r="Q17" s="747"/>
      <c r="R17" s="748"/>
      <c r="S17" s="748"/>
      <c r="T17" s="748"/>
      <c r="U17" s="748"/>
      <c r="V17" s="748"/>
      <c r="W17" s="749"/>
    </row>
    <row r="18" spans="2:24" s="31" customFormat="1" ht="25.5" customHeight="1" x14ac:dyDescent="0.15">
      <c r="B18" s="758" t="s">
        <v>628</v>
      </c>
      <c r="C18" s="758" t="s">
        <v>629</v>
      </c>
      <c r="D18" s="758"/>
      <c r="E18" s="279" t="s">
        <v>576</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294</v>
      </c>
      <c r="D19" s="758"/>
      <c r="E19" s="277" t="s">
        <v>577</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633</v>
      </c>
      <c r="C24" s="759"/>
      <c r="D24" s="759"/>
      <c r="E24" s="775" t="s">
        <v>715</v>
      </c>
      <c r="F24" s="776"/>
      <c r="G24" s="777"/>
      <c r="H24" s="759" t="s">
        <v>635</v>
      </c>
      <c r="I24" s="759"/>
      <c r="J24" s="772" t="s">
        <v>716</v>
      </c>
      <c r="K24" s="773"/>
      <c r="L24" s="774"/>
      <c r="M24" s="759" t="s">
        <v>633</v>
      </c>
      <c r="N24" s="759"/>
      <c r="O24" s="759"/>
      <c r="P24" s="775" t="s">
        <v>664</v>
      </c>
      <c r="Q24" s="776"/>
      <c r="R24" s="777"/>
      <c r="S24" s="759" t="s">
        <v>635</v>
      </c>
      <c r="T24" s="759"/>
      <c r="U24" s="760" t="s">
        <v>717</v>
      </c>
      <c r="V24" s="760"/>
      <c r="W24" s="760"/>
    </row>
    <row r="25" spans="2:24" s="31" customFormat="1" ht="25.5" customHeight="1" x14ac:dyDescent="0.15">
      <c r="B25" s="761" t="s">
        <v>638</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660</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34FBA3C2-E2D5-4F1A-97BC-1A00288C9983}"/>
    <dataValidation type="list" allowBlank="1" showInputMessage="1" showErrorMessage="1" sqref="E8 E19 P8 P19" xr:uid="{841FBD60-ED40-424A-B9B8-85991B109E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14CD1A-0C39-42CE-ABE3-93B9C1B6ED05}">
          <x14:formula1>
            <xm:f>'(参考)リスト'!$F$16:$F$21</xm:f>
          </x14:formula1>
          <xm:sqref>E11:E12 E22:E23 P11:P12 P22:P23</xm:sqref>
        </x14:dataValidation>
        <x14:dataValidation type="list" allowBlank="1" showInputMessage="1" showErrorMessage="1" xr:uid="{A0832C98-14B6-459A-885F-90029924E787}">
          <x14:formula1>
            <xm:f>'(参考)リスト'!$D$16:$D$18</xm:f>
          </x14:formula1>
          <xm:sqref>E10 E21 P10 P21</xm:sqref>
        </x14:dataValidation>
        <x14:dataValidation type="list" allowBlank="1" showInputMessage="1" showErrorMessage="1" xr:uid="{DAE5093B-F09F-403C-883C-FE8104CC3B46}">
          <x14:formula1>
            <xm:f>'(参考)リスト'!$E$16:$E$27</xm:f>
          </x14:formula1>
          <xm:sqref>E9 E20 P9 P20</xm:sqref>
        </x14:dataValidation>
        <x14:dataValidation type="list" allowBlank="1" showInputMessage="1" showErrorMessage="1" xr:uid="{62E9150D-173C-4B78-8901-0B69F1D40F6D}">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29F3B-9E6E-4076-8AF2-79366786E21C}">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497</v>
      </c>
      <c r="F5" s="744"/>
      <c r="G5" s="745"/>
      <c r="H5" s="745"/>
      <c r="I5" s="745"/>
      <c r="J5" s="745"/>
      <c r="K5" s="745"/>
      <c r="L5" s="746"/>
      <c r="M5" s="740" t="s">
        <v>625</v>
      </c>
      <c r="N5" s="742" t="s">
        <v>626</v>
      </c>
      <c r="O5" s="743"/>
      <c r="P5" s="277" t="s">
        <v>497</v>
      </c>
      <c r="Q5" s="744"/>
      <c r="R5" s="745"/>
      <c r="S5" s="745"/>
      <c r="T5" s="745"/>
      <c r="U5" s="745"/>
      <c r="V5" s="745"/>
      <c r="W5" s="746"/>
    </row>
    <row r="6" spans="2:23" s="31" customFormat="1" ht="25.5" customHeight="1" x14ac:dyDescent="0.15">
      <c r="B6" s="741"/>
      <c r="C6" s="742" t="s">
        <v>627</v>
      </c>
      <c r="D6" s="743"/>
      <c r="E6" s="278">
        <v>5</v>
      </c>
      <c r="F6" s="747"/>
      <c r="G6" s="748"/>
      <c r="H6" s="748"/>
      <c r="I6" s="748"/>
      <c r="J6" s="748"/>
      <c r="K6" s="748"/>
      <c r="L6" s="749"/>
      <c r="M6" s="741"/>
      <c r="N6" s="742" t="s">
        <v>627</v>
      </c>
      <c r="O6" s="743"/>
      <c r="P6" s="278">
        <v>6</v>
      </c>
      <c r="Q6" s="747"/>
      <c r="R6" s="748"/>
      <c r="S6" s="748"/>
      <c r="T6" s="748"/>
      <c r="U6" s="748"/>
      <c r="V6" s="748"/>
      <c r="W6" s="749"/>
    </row>
    <row r="7" spans="2:23" s="31" customFormat="1" ht="25.5" customHeight="1" x14ac:dyDescent="0.15">
      <c r="B7" s="740" t="s">
        <v>628</v>
      </c>
      <c r="C7" s="742" t="s">
        <v>629</v>
      </c>
      <c r="D7" s="743"/>
      <c r="E7" s="279" t="s">
        <v>576</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294</v>
      </c>
      <c r="D8" s="743"/>
      <c r="E8" s="277" t="s">
        <v>577</v>
      </c>
      <c r="F8" s="747"/>
      <c r="G8" s="748"/>
      <c r="H8" s="748"/>
      <c r="I8" s="748"/>
      <c r="J8" s="748"/>
      <c r="K8" s="748"/>
      <c r="L8" s="749"/>
      <c r="M8" s="753"/>
      <c r="N8" s="742" t="s">
        <v>294</v>
      </c>
      <c r="O8" s="743"/>
      <c r="P8" s="277" t="s">
        <v>569</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313</v>
      </c>
      <c r="Q9" s="747"/>
      <c r="R9" s="748"/>
      <c r="S9" s="748"/>
      <c r="T9" s="748"/>
      <c r="U9" s="748"/>
      <c r="V9" s="748"/>
      <c r="W9" s="749"/>
    </row>
    <row r="10" spans="2:23" s="31" customFormat="1" ht="25.5" customHeight="1" x14ac:dyDescent="0.15">
      <c r="B10" s="740" t="s">
        <v>630</v>
      </c>
      <c r="C10" s="754" t="s">
        <v>295</v>
      </c>
      <c r="D10" s="755"/>
      <c r="E10" s="278"/>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c r="F12" s="750"/>
      <c r="G12" s="751"/>
      <c r="H12" s="751"/>
      <c r="I12" s="751"/>
      <c r="J12" s="751"/>
      <c r="K12" s="751"/>
      <c r="L12" s="752"/>
      <c r="M12" s="741"/>
      <c r="N12" s="756" t="s">
        <v>632</v>
      </c>
      <c r="O12" s="756"/>
      <c r="P12" s="213" t="s">
        <v>552</v>
      </c>
      <c r="Q12" s="750"/>
      <c r="R12" s="751"/>
      <c r="S12" s="751"/>
      <c r="T12" s="751"/>
      <c r="U12" s="751"/>
      <c r="V12" s="751"/>
      <c r="W12" s="752"/>
    </row>
    <row r="13" spans="2:23" s="31" customFormat="1" ht="25.5" customHeight="1" x14ac:dyDescent="0.15">
      <c r="B13" s="759" t="s">
        <v>633</v>
      </c>
      <c r="C13" s="759"/>
      <c r="D13" s="759"/>
      <c r="E13" s="772" t="s">
        <v>718</v>
      </c>
      <c r="F13" s="773"/>
      <c r="G13" s="774"/>
      <c r="H13" s="759" t="s">
        <v>635</v>
      </c>
      <c r="I13" s="759"/>
      <c r="J13" s="760" t="s">
        <v>719</v>
      </c>
      <c r="K13" s="760"/>
      <c r="L13" s="760"/>
      <c r="M13" s="759" t="s">
        <v>633</v>
      </c>
      <c r="N13" s="759"/>
      <c r="O13" s="759"/>
      <c r="P13" s="775" t="s">
        <v>720</v>
      </c>
      <c r="Q13" s="776"/>
      <c r="R13" s="777"/>
      <c r="S13" s="759" t="s">
        <v>635</v>
      </c>
      <c r="T13" s="759"/>
      <c r="U13" s="760" t="s">
        <v>645</v>
      </c>
      <c r="V13" s="760"/>
      <c r="W13" s="760"/>
    </row>
    <row r="14" spans="2:23" s="31" customFormat="1" ht="25.5" customHeight="1" x14ac:dyDescent="0.15">
      <c r="B14" s="761" t="s">
        <v>638</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660</v>
      </c>
      <c r="F15" s="779"/>
      <c r="G15" s="779"/>
      <c r="H15" s="779"/>
      <c r="I15" s="779"/>
      <c r="J15" s="779"/>
      <c r="K15" s="779"/>
      <c r="L15" s="780"/>
      <c r="M15" s="756" t="s">
        <v>641</v>
      </c>
      <c r="N15" s="756"/>
      <c r="O15" s="756"/>
      <c r="P15" s="778" t="s">
        <v>721</v>
      </c>
      <c r="Q15" s="779"/>
      <c r="R15" s="779"/>
      <c r="S15" s="779"/>
      <c r="T15" s="779"/>
      <c r="U15" s="779"/>
      <c r="V15" s="779"/>
      <c r="W15" s="780"/>
    </row>
    <row r="16" spans="2:23" s="31" customFormat="1" ht="25.5" customHeight="1" x14ac:dyDescent="0.15">
      <c r="B16" s="758" t="s">
        <v>625</v>
      </c>
      <c r="C16" s="758" t="s">
        <v>626</v>
      </c>
      <c r="D16" s="758"/>
      <c r="E16" s="277" t="s">
        <v>498</v>
      </c>
      <c r="F16" s="744"/>
      <c r="G16" s="745"/>
      <c r="H16" s="745"/>
      <c r="I16" s="745"/>
      <c r="J16" s="745"/>
      <c r="K16" s="745"/>
      <c r="L16" s="746"/>
      <c r="M16" s="758" t="s">
        <v>625</v>
      </c>
      <c r="N16" s="758" t="s">
        <v>626</v>
      </c>
      <c r="O16" s="758"/>
      <c r="P16" s="277" t="s">
        <v>498</v>
      </c>
      <c r="Q16" s="744"/>
      <c r="R16" s="745"/>
      <c r="S16" s="745"/>
      <c r="T16" s="745"/>
      <c r="U16" s="745"/>
      <c r="V16" s="745"/>
      <c r="W16" s="746"/>
    </row>
    <row r="17" spans="2:24" s="31" customFormat="1" ht="25.5" customHeight="1" x14ac:dyDescent="0.15">
      <c r="B17" s="758"/>
      <c r="C17" s="758" t="s">
        <v>627</v>
      </c>
      <c r="D17" s="758"/>
      <c r="E17" s="278">
        <v>1</v>
      </c>
      <c r="F17" s="747"/>
      <c r="G17" s="748"/>
      <c r="H17" s="748"/>
      <c r="I17" s="748"/>
      <c r="J17" s="748"/>
      <c r="K17" s="748"/>
      <c r="L17" s="749"/>
      <c r="M17" s="758"/>
      <c r="N17" s="758" t="s">
        <v>627</v>
      </c>
      <c r="O17" s="758"/>
      <c r="P17" s="278">
        <v>2</v>
      </c>
      <c r="Q17" s="747"/>
      <c r="R17" s="748"/>
      <c r="S17" s="748"/>
      <c r="T17" s="748"/>
      <c r="U17" s="748"/>
      <c r="V17" s="748"/>
      <c r="W17" s="749"/>
    </row>
    <row r="18" spans="2:24" s="31" customFormat="1" ht="25.5" customHeight="1" x14ac:dyDescent="0.15">
      <c r="B18" s="758" t="s">
        <v>628</v>
      </c>
      <c r="C18" s="758" t="s">
        <v>629</v>
      </c>
      <c r="D18" s="758"/>
      <c r="E18" s="279" t="s">
        <v>558</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294</v>
      </c>
      <c r="D19" s="758"/>
      <c r="E19" s="277" t="s">
        <v>559</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t="s">
        <v>542</v>
      </c>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t="s">
        <v>561</v>
      </c>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633</v>
      </c>
      <c r="C24" s="759"/>
      <c r="D24" s="759"/>
      <c r="E24" s="775" t="s">
        <v>560</v>
      </c>
      <c r="F24" s="776"/>
      <c r="G24" s="777"/>
      <c r="H24" s="759" t="s">
        <v>635</v>
      </c>
      <c r="I24" s="759"/>
      <c r="J24" s="772" t="s">
        <v>637</v>
      </c>
      <c r="K24" s="773"/>
      <c r="L24" s="774"/>
      <c r="M24" s="759" t="s">
        <v>633</v>
      </c>
      <c r="N24" s="759"/>
      <c r="O24" s="759"/>
      <c r="P24" s="775" t="s">
        <v>704</v>
      </c>
      <c r="Q24" s="776"/>
      <c r="R24" s="777"/>
      <c r="S24" s="759" t="s">
        <v>635</v>
      </c>
      <c r="T24" s="759"/>
      <c r="U24" s="760" t="s">
        <v>722</v>
      </c>
      <c r="V24" s="760"/>
      <c r="W24" s="760"/>
    </row>
    <row r="25" spans="2:24" s="31" customFormat="1" ht="25.5" customHeight="1" x14ac:dyDescent="0.15">
      <c r="B25" s="761" t="s">
        <v>638</v>
      </c>
      <c r="C25" s="761"/>
      <c r="D25" s="761"/>
      <c r="E25" s="762" t="s">
        <v>563</v>
      </c>
      <c r="F25" s="762"/>
      <c r="G25" s="762"/>
      <c r="H25" s="763" t="s">
        <v>639</v>
      </c>
      <c r="I25" s="764"/>
      <c r="J25" s="765" t="s">
        <v>640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643</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F3151E64-59D8-40D8-ACE9-106E3EF00980}">
      <formula1>INDIRECT(E7)</formula1>
    </dataValidation>
    <dataValidation allowBlank="1" showInputMessage="1" showErrorMessage="1" prompt="覆工スパン毎に連番を記入。_x000a_数値で入力する。" sqref="E6 E17 P17 P6" xr:uid="{9ADA7A97-D262-4665-951F-3A956123945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6D5939-855F-4CCA-8074-73F405FC72E9}">
          <x14:formula1>
            <xm:f>'(参考)リスト'!$B$16:$B$21</xm:f>
          </x14:formula1>
          <xm:sqref>E7 E18 P7 P18</xm:sqref>
        </x14:dataValidation>
        <x14:dataValidation type="list" allowBlank="1" showInputMessage="1" showErrorMessage="1" xr:uid="{70B68A83-19EB-44B4-8ECC-C2FAA0D80E5E}">
          <x14:formula1>
            <xm:f>'(参考)リスト'!$E$16:$E$27</xm:f>
          </x14:formula1>
          <xm:sqref>E9 E20 P9 P20</xm:sqref>
        </x14:dataValidation>
        <x14:dataValidation type="list" allowBlank="1" showInputMessage="1" showErrorMessage="1" xr:uid="{233022E5-6EAA-4B04-A28E-89C61CC9D3B8}">
          <x14:formula1>
            <xm:f>'(参考)リスト'!$D$16:$D$18</xm:f>
          </x14:formula1>
          <xm:sqref>E10 E21 P10 P21</xm:sqref>
        </x14:dataValidation>
        <x14:dataValidation type="list" allowBlank="1" showInputMessage="1" showErrorMessage="1" xr:uid="{FE40450E-2B7A-4371-A555-AC55A73EBA3F}">
          <x14:formula1>
            <xm:f>'(参考)リスト'!$F$16:$F$21</xm:f>
          </x14:formula1>
          <xm:sqref>E11:E12 E22:E23 P11:P12 P22:P23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52348-803A-41A3-8EE9-D2210E71B29C}">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498</v>
      </c>
      <c r="F5" s="744"/>
      <c r="G5" s="745"/>
      <c r="H5" s="745"/>
      <c r="I5" s="745"/>
      <c r="J5" s="745"/>
      <c r="K5" s="745"/>
      <c r="L5" s="746"/>
      <c r="M5" s="740" t="s">
        <v>625</v>
      </c>
      <c r="N5" s="742" t="s">
        <v>626</v>
      </c>
      <c r="O5" s="743"/>
      <c r="P5" s="277" t="s">
        <v>498</v>
      </c>
      <c r="Q5" s="744"/>
      <c r="R5" s="745"/>
      <c r="S5" s="745"/>
      <c r="T5" s="745"/>
      <c r="U5" s="745"/>
      <c r="V5" s="745"/>
      <c r="W5" s="746"/>
    </row>
    <row r="6" spans="2:23" s="31" customFormat="1" ht="25.5" customHeight="1" x14ac:dyDescent="0.15">
      <c r="B6" s="741"/>
      <c r="C6" s="742" t="s">
        <v>627</v>
      </c>
      <c r="D6" s="743"/>
      <c r="E6" s="278">
        <v>3</v>
      </c>
      <c r="F6" s="747"/>
      <c r="G6" s="748"/>
      <c r="H6" s="748"/>
      <c r="I6" s="748"/>
      <c r="J6" s="748"/>
      <c r="K6" s="748"/>
      <c r="L6" s="749"/>
      <c r="M6" s="741"/>
      <c r="N6" s="742" t="s">
        <v>627</v>
      </c>
      <c r="O6" s="743"/>
      <c r="P6" s="278">
        <v>4</v>
      </c>
      <c r="Q6" s="747"/>
      <c r="R6" s="748"/>
      <c r="S6" s="748"/>
      <c r="T6" s="748"/>
      <c r="U6" s="748"/>
      <c r="V6" s="748"/>
      <c r="W6" s="749"/>
    </row>
    <row r="7" spans="2:23" s="31" customFormat="1" ht="25.5" customHeight="1" x14ac:dyDescent="0.15">
      <c r="B7" s="740" t="s">
        <v>628</v>
      </c>
      <c r="C7" s="742" t="s">
        <v>629</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294</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633</v>
      </c>
      <c r="C13" s="759"/>
      <c r="D13" s="759"/>
      <c r="E13" s="772" t="s">
        <v>723</v>
      </c>
      <c r="F13" s="773"/>
      <c r="G13" s="774"/>
      <c r="H13" s="759" t="s">
        <v>635</v>
      </c>
      <c r="I13" s="759"/>
      <c r="J13" s="760" t="s">
        <v>724</v>
      </c>
      <c r="K13" s="760"/>
      <c r="L13" s="760"/>
      <c r="M13" s="759" t="s">
        <v>633</v>
      </c>
      <c r="N13" s="759"/>
      <c r="O13" s="759"/>
      <c r="P13" s="775" t="s">
        <v>725</v>
      </c>
      <c r="Q13" s="776"/>
      <c r="R13" s="777"/>
      <c r="S13" s="759" t="s">
        <v>635</v>
      </c>
      <c r="T13" s="759"/>
      <c r="U13" s="760" t="s">
        <v>726</v>
      </c>
      <c r="V13" s="760"/>
      <c r="W13" s="760"/>
    </row>
    <row r="14" spans="2:23" s="31" customFormat="1" ht="25.5" customHeight="1" x14ac:dyDescent="0.15">
      <c r="B14" s="761" t="s">
        <v>638</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625</v>
      </c>
      <c r="C16" s="758" t="s">
        <v>626</v>
      </c>
      <c r="D16" s="758"/>
      <c r="E16" s="277" t="s">
        <v>498</v>
      </c>
      <c r="F16" s="744"/>
      <c r="G16" s="745"/>
      <c r="H16" s="745"/>
      <c r="I16" s="745"/>
      <c r="J16" s="745"/>
      <c r="K16" s="745"/>
      <c r="L16" s="746"/>
      <c r="M16" s="758" t="s">
        <v>625</v>
      </c>
      <c r="N16" s="758" t="s">
        <v>626</v>
      </c>
      <c r="O16" s="758"/>
      <c r="P16" s="277" t="s">
        <v>499</v>
      </c>
      <c r="Q16" s="744"/>
      <c r="R16" s="745"/>
      <c r="S16" s="745"/>
      <c r="T16" s="745"/>
      <c r="U16" s="745"/>
      <c r="V16" s="745"/>
      <c r="W16" s="746"/>
    </row>
    <row r="17" spans="2:24" s="31" customFormat="1" ht="25.5" customHeight="1" x14ac:dyDescent="0.15">
      <c r="B17" s="758"/>
      <c r="C17" s="758" t="s">
        <v>627</v>
      </c>
      <c r="D17" s="758"/>
      <c r="E17" s="278">
        <v>5</v>
      </c>
      <c r="F17" s="747"/>
      <c r="G17" s="748"/>
      <c r="H17" s="748"/>
      <c r="I17" s="748"/>
      <c r="J17" s="748"/>
      <c r="K17" s="748"/>
      <c r="L17" s="749"/>
      <c r="M17" s="758"/>
      <c r="N17" s="758" t="s">
        <v>627</v>
      </c>
      <c r="O17" s="758"/>
      <c r="P17" s="278">
        <v>1</v>
      </c>
      <c r="Q17" s="747"/>
      <c r="R17" s="748"/>
      <c r="S17" s="748"/>
      <c r="T17" s="748"/>
      <c r="U17" s="748"/>
      <c r="V17" s="748"/>
      <c r="W17" s="749"/>
    </row>
    <row r="18" spans="2:24" s="31" customFormat="1" ht="25.5" customHeight="1" x14ac:dyDescent="0.15">
      <c r="B18" s="758" t="s">
        <v>628</v>
      </c>
      <c r="C18" s="758" t="s">
        <v>629</v>
      </c>
      <c r="D18" s="758"/>
      <c r="E18" s="279" t="s">
        <v>576</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294</v>
      </c>
      <c r="D19" s="758"/>
      <c r="E19" s="277" t="s">
        <v>577</v>
      </c>
      <c r="F19" s="747"/>
      <c r="G19" s="748"/>
      <c r="H19" s="748"/>
      <c r="I19" s="748"/>
      <c r="J19" s="748"/>
      <c r="K19" s="748"/>
      <c r="L19" s="749"/>
      <c r="M19" s="758"/>
      <c r="N19" s="758" t="s">
        <v>294</v>
      </c>
      <c r="O19" s="758"/>
      <c r="P19" s="277" t="s">
        <v>559</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c r="F23" s="750"/>
      <c r="G23" s="751"/>
      <c r="H23" s="751"/>
      <c r="I23" s="751"/>
      <c r="J23" s="751"/>
      <c r="K23" s="751"/>
      <c r="L23" s="752"/>
      <c r="M23" s="741"/>
      <c r="N23" s="756" t="s">
        <v>632</v>
      </c>
      <c r="O23" s="756"/>
      <c r="P23" s="213" t="s">
        <v>561</v>
      </c>
      <c r="Q23" s="750"/>
      <c r="R23" s="751"/>
      <c r="S23" s="751"/>
      <c r="T23" s="751"/>
      <c r="U23" s="751"/>
      <c r="V23" s="751"/>
      <c r="W23" s="752"/>
    </row>
    <row r="24" spans="2:24" s="31" customFormat="1" ht="25.5" customHeight="1" x14ac:dyDescent="0.15">
      <c r="B24" s="759" t="s">
        <v>633</v>
      </c>
      <c r="C24" s="759"/>
      <c r="D24" s="759"/>
      <c r="E24" s="775" t="s">
        <v>725</v>
      </c>
      <c r="F24" s="776"/>
      <c r="G24" s="777"/>
      <c r="H24" s="759" t="s">
        <v>635</v>
      </c>
      <c r="I24" s="759"/>
      <c r="J24" s="772" t="s">
        <v>727</v>
      </c>
      <c r="K24" s="773"/>
      <c r="L24" s="774"/>
      <c r="M24" s="759" t="s">
        <v>633</v>
      </c>
      <c r="N24" s="759"/>
      <c r="O24" s="759"/>
      <c r="P24" s="775" t="s">
        <v>560</v>
      </c>
      <c r="Q24" s="776"/>
      <c r="R24" s="777"/>
      <c r="S24" s="759" t="s">
        <v>635</v>
      </c>
      <c r="T24" s="759"/>
      <c r="U24" s="760" t="s">
        <v>637</v>
      </c>
      <c r="V24" s="760"/>
      <c r="W24" s="760"/>
    </row>
    <row r="25" spans="2:24" s="31" customFormat="1" ht="25.5" customHeight="1" x14ac:dyDescent="0.15">
      <c r="B25" s="761" t="s">
        <v>638</v>
      </c>
      <c r="C25" s="761"/>
      <c r="D25" s="761"/>
      <c r="E25" s="762" t="s">
        <v>560</v>
      </c>
      <c r="F25" s="762"/>
      <c r="G25" s="762"/>
      <c r="H25" s="763" t="s">
        <v>639</v>
      </c>
      <c r="I25" s="764"/>
      <c r="J25" s="765" t="s">
        <v>560</v>
      </c>
      <c r="K25" s="766"/>
      <c r="L25" s="767"/>
      <c r="M25" s="763" t="s">
        <v>638</v>
      </c>
      <c r="N25" s="764"/>
      <c r="O25" s="768"/>
      <c r="P25" s="769" t="s">
        <v>563</v>
      </c>
      <c r="Q25" s="762"/>
      <c r="R25" s="762"/>
      <c r="S25" s="770" t="s">
        <v>639</v>
      </c>
      <c r="T25" s="771"/>
      <c r="U25" s="765" t="s">
        <v>640</v>
      </c>
      <c r="V25" s="766"/>
      <c r="W25" s="767"/>
    </row>
    <row r="26" spans="2:24" s="31" customFormat="1" ht="39.75" customHeight="1" x14ac:dyDescent="0.15">
      <c r="B26" s="756" t="s">
        <v>641</v>
      </c>
      <c r="C26" s="756"/>
      <c r="D26" s="756"/>
      <c r="E26" s="778" t="s">
        <v>660</v>
      </c>
      <c r="F26" s="779"/>
      <c r="G26" s="779"/>
      <c r="H26" s="779"/>
      <c r="I26" s="779"/>
      <c r="J26" s="779"/>
      <c r="K26" s="779"/>
      <c r="L26" s="780"/>
      <c r="M26" s="756" t="s">
        <v>641</v>
      </c>
      <c r="N26" s="756"/>
      <c r="O26" s="756"/>
      <c r="P26" s="778" t="s">
        <v>643</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EA871F3A-AB77-45F6-B98C-2E20E3F33DD3}"/>
    <dataValidation type="list" allowBlank="1" showInputMessage="1" showErrorMessage="1" sqref="E8 E19 P8 P19" xr:uid="{837F6B1B-FB91-4947-BE15-BFBC063E7D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2AA235-3221-4A7A-B740-27F4F6E6B60B}">
          <x14:formula1>
            <xm:f>'(参考)リスト'!$F$16:$F$21</xm:f>
          </x14:formula1>
          <xm:sqref>E11:E12 E22:E23 P11:P12 P22:P23</xm:sqref>
        </x14:dataValidation>
        <x14:dataValidation type="list" allowBlank="1" showInputMessage="1" showErrorMessage="1" xr:uid="{8D69310C-1EE6-4ADE-80D9-E9FADAE10880}">
          <x14:formula1>
            <xm:f>'(参考)リスト'!$D$16:$D$18</xm:f>
          </x14:formula1>
          <xm:sqref>E10 E21 P10 P21</xm:sqref>
        </x14:dataValidation>
        <x14:dataValidation type="list" allowBlank="1" showInputMessage="1" showErrorMessage="1" xr:uid="{D68426E3-FA42-4E13-A864-751372372125}">
          <x14:formula1>
            <xm:f>'(参考)リスト'!$E$16:$E$27</xm:f>
          </x14:formula1>
          <xm:sqref>E9 E20 P9 P20</xm:sqref>
        </x14:dataValidation>
        <x14:dataValidation type="list" allowBlank="1" showInputMessage="1" showErrorMessage="1" xr:uid="{CE33FEFF-A956-47B7-902D-13B555EDB23B}">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8AD04-40A5-4561-BDAE-521345E1A4AE}">
  <dimension ref="B1:X31"/>
  <sheetViews>
    <sheetView showGridLines="0" showZeros="0" view="pageBreakPreview" topLeftCell="A11"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499</v>
      </c>
      <c r="F5" s="744"/>
      <c r="G5" s="745"/>
      <c r="H5" s="745"/>
      <c r="I5" s="745"/>
      <c r="J5" s="745"/>
      <c r="K5" s="745"/>
      <c r="L5" s="746"/>
      <c r="M5" s="740" t="s">
        <v>625</v>
      </c>
      <c r="N5" s="742" t="s">
        <v>626</v>
      </c>
      <c r="O5" s="743"/>
      <c r="P5" s="277" t="s">
        <v>499</v>
      </c>
      <c r="Q5" s="744"/>
      <c r="R5" s="745"/>
      <c r="S5" s="745"/>
      <c r="T5" s="745"/>
      <c r="U5" s="745"/>
      <c r="V5" s="745"/>
      <c r="W5" s="746"/>
    </row>
    <row r="6" spans="2:23" s="31" customFormat="1" ht="25.5" customHeight="1" x14ac:dyDescent="0.15">
      <c r="B6" s="741"/>
      <c r="C6" s="742" t="s">
        <v>627</v>
      </c>
      <c r="D6" s="743"/>
      <c r="E6" s="278">
        <v>2</v>
      </c>
      <c r="F6" s="747"/>
      <c r="G6" s="748"/>
      <c r="H6" s="748"/>
      <c r="I6" s="748"/>
      <c r="J6" s="748"/>
      <c r="K6" s="748"/>
      <c r="L6" s="749"/>
      <c r="M6" s="741"/>
      <c r="N6" s="742" t="s">
        <v>627</v>
      </c>
      <c r="O6" s="743"/>
      <c r="P6" s="278">
        <v>3</v>
      </c>
      <c r="Q6" s="747"/>
      <c r="R6" s="748"/>
      <c r="S6" s="748"/>
      <c r="T6" s="748"/>
      <c r="U6" s="748"/>
      <c r="V6" s="748"/>
      <c r="W6" s="749"/>
    </row>
    <row r="7" spans="2:23" s="31" customFormat="1" ht="25.5" customHeight="1" x14ac:dyDescent="0.15">
      <c r="B7" s="740" t="s">
        <v>628</v>
      </c>
      <c r="C7" s="742" t="s">
        <v>629</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294</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633</v>
      </c>
      <c r="C13" s="759"/>
      <c r="D13" s="759"/>
      <c r="E13" s="772" t="s">
        <v>728</v>
      </c>
      <c r="F13" s="773"/>
      <c r="G13" s="774"/>
      <c r="H13" s="759" t="s">
        <v>635</v>
      </c>
      <c r="I13" s="759"/>
      <c r="J13" s="760" t="s">
        <v>729</v>
      </c>
      <c r="K13" s="760"/>
      <c r="L13" s="760"/>
      <c r="M13" s="759" t="s">
        <v>633</v>
      </c>
      <c r="N13" s="759"/>
      <c r="O13" s="759"/>
      <c r="P13" s="775" t="s">
        <v>730</v>
      </c>
      <c r="Q13" s="776"/>
      <c r="R13" s="777"/>
      <c r="S13" s="759" t="s">
        <v>635</v>
      </c>
      <c r="T13" s="759"/>
      <c r="U13" s="760" t="s">
        <v>731</v>
      </c>
      <c r="V13" s="760"/>
      <c r="W13" s="760"/>
    </row>
    <row r="14" spans="2:23" s="31" customFormat="1" ht="25.5" customHeight="1" x14ac:dyDescent="0.15">
      <c r="B14" s="761" t="s">
        <v>638</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625</v>
      </c>
      <c r="C16" s="758" t="s">
        <v>626</v>
      </c>
      <c r="D16" s="758"/>
      <c r="E16" s="277" t="s">
        <v>499</v>
      </c>
      <c r="F16" s="744"/>
      <c r="G16" s="745"/>
      <c r="H16" s="745"/>
      <c r="I16" s="745"/>
      <c r="J16" s="745"/>
      <c r="K16" s="745"/>
      <c r="L16" s="746"/>
      <c r="M16" s="758" t="s">
        <v>625</v>
      </c>
      <c r="N16" s="758" t="s">
        <v>626</v>
      </c>
      <c r="O16" s="758"/>
      <c r="P16" s="277" t="s">
        <v>500</v>
      </c>
      <c r="Q16" s="744"/>
      <c r="R16" s="745"/>
      <c r="S16" s="745"/>
      <c r="T16" s="745"/>
      <c r="U16" s="745"/>
      <c r="V16" s="745"/>
      <c r="W16" s="746"/>
    </row>
    <row r="17" spans="2:24" s="31" customFormat="1" ht="25.5" customHeight="1" x14ac:dyDescent="0.15">
      <c r="B17" s="758"/>
      <c r="C17" s="758" t="s">
        <v>627</v>
      </c>
      <c r="D17" s="758"/>
      <c r="E17" s="278">
        <v>4</v>
      </c>
      <c r="F17" s="747"/>
      <c r="G17" s="748"/>
      <c r="H17" s="748"/>
      <c r="I17" s="748"/>
      <c r="J17" s="748"/>
      <c r="K17" s="748"/>
      <c r="L17" s="749"/>
      <c r="M17" s="758"/>
      <c r="N17" s="758" t="s">
        <v>627</v>
      </c>
      <c r="O17" s="758"/>
      <c r="P17" s="278">
        <v>1</v>
      </c>
      <c r="Q17" s="747"/>
      <c r="R17" s="748"/>
      <c r="S17" s="748"/>
      <c r="T17" s="748"/>
      <c r="U17" s="748"/>
      <c r="V17" s="748"/>
      <c r="W17" s="749"/>
    </row>
    <row r="18" spans="2:24" s="31" customFormat="1" ht="25.5" customHeight="1" x14ac:dyDescent="0.15">
      <c r="B18" s="758" t="s">
        <v>628</v>
      </c>
      <c r="C18" s="758" t="s">
        <v>629</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294</v>
      </c>
      <c r="D19" s="758"/>
      <c r="E19" s="277" t="s">
        <v>602</v>
      </c>
      <c r="F19" s="747"/>
      <c r="G19" s="748"/>
      <c r="H19" s="748"/>
      <c r="I19" s="748"/>
      <c r="J19" s="748"/>
      <c r="K19" s="748"/>
      <c r="L19" s="749"/>
      <c r="M19" s="758"/>
      <c r="N19" s="758" t="s">
        <v>294</v>
      </c>
      <c r="O19" s="758"/>
      <c r="P19" s="277" t="s">
        <v>569</v>
      </c>
      <c r="Q19" s="747"/>
      <c r="R19" s="748"/>
      <c r="S19" s="748"/>
      <c r="T19" s="748"/>
      <c r="U19" s="748"/>
      <c r="V19" s="748"/>
      <c r="W19" s="749"/>
    </row>
    <row r="20" spans="2:24" s="31" customFormat="1" ht="25.5" customHeight="1" x14ac:dyDescent="0.15">
      <c r="B20" s="756" t="s">
        <v>296</v>
      </c>
      <c r="C20" s="756"/>
      <c r="D20" s="756"/>
      <c r="E20" s="280" t="s">
        <v>313</v>
      </c>
      <c r="F20" s="747"/>
      <c r="G20" s="748"/>
      <c r="H20" s="748"/>
      <c r="I20" s="748"/>
      <c r="J20" s="748"/>
      <c r="K20" s="748"/>
      <c r="L20" s="749"/>
      <c r="M20" s="756" t="s">
        <v>296</v>
      </c>
      <c r="N20" s="756"/>
      <c r="O20" s="756"/>
      <c r="P20" s="280" t="s">
        <v>322</v>
      </c>
      <c r="Q20" s="747"/>
      <c r="R20" s="748"/>
      <c r="S20" s="748"/>
      <c r="T20" s="748"/>
      <c r="U20" s="748"/>
      <c r="V20" s="748"/>
      <c r="W20" s="749"/>
    </row>
    <row r="21" spans="2:24" s="31" customFormat="1" ht="25.5" customHeight="1" x14ac:dyDescent="0.15">
      <c r="B21" s="740" t="s">
        <v>630</v>
      </c>
      <c r="C21" s="756" t="s">
        <v>295</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t="s">
        <v>552</v>
      </c>
      <c r="F23" s="750"/>
      <c r="G23" s="751"/>
      <c r="H23" s="751"/>
      <c r="I23" s="751"/>
      <c r="J23" s="751"/>
      <c r="K23" s="751"/>
      <c r="L23" s="752"/>
      <c r="M23" s="741"/>
      <c r="N23" s="756" t="s">
        <v>632</v>
      </c>
      <c r="O23" s="756"/>
      <c r="P23" s="213" t="s">
        <v>551</v>
      </c>
      <c r="Q23" s="750"/>
      <c r="R23" s="751"/>
      <c r="S23" s="751"/>
      <c r="T23" s="751"/>
      <c r="U23" s="751"/>
      <c r="V23" s="751"/>
      <c r="W23" s="752"/>
    </row>
    <row r="24" spans="2:24" s="31" customFormat="1" ht="25.5" customHeight="1" x14ac:dyDescent="0.15">
      <c r="B24" s="759" t="s">
        <v>633</v>
      </c>
      <c r="C24" s="759"/>
      <c r="D24" s="759"/>
      <c r="E24" s="775" t="s">
        <v>669</v>
      </c>
      <c r="F24" s="776"/>
      <c r="G24" s="777"/>
      <c r="H24" s="759" t="s">
        <v>635</v>
      </c>
      <c r="I24" s="759"/>
      <c r="J24" s="772" t="s">
        <v>645</v>
      </c>
      <c r="K24" s="773"/>
      <c r="L24" s="774"/>
      <c r="M24" s="759" t="s">
        <v>633</v>
      </c>
      <c r="N24" s="759"/>
      <c r="O24" s="759"/>
      <c r="P24" s="775" t="s">
        <v>732</v>
      </c>
      <c r="Q24" s="776"/>
      <c r="R24" s="777"/>
      <c r="S24" s="759" t="s">
        <v>635</v>
      </c>
      <c r="T24" s="759"/>
      <c r="U24" s="760" t="s">
        <v>637</v>
      </c>
      <c r="V24" s="760"/>
      <c r="W24" s="760"/>
    </row>
    <row r="25" spans="2:24" s="31" customFormat="1" ht="25.5" customHeight="1" x14ac:dyDescent="0.15">
      <c r="B25" s="761" t="s">
        <v>638</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733</v>
      </c>
      <c r="F26" s="779"/>
      <c r="G26" s="779"/>
      <c r="H26" s="779"/>
      <c r="I26" s="779"/>
      <c r="J26" s="779"/>
      <c r="K26" s="779"/>
      <c r="L26" s="780"/>
      <c r="M26" s="756" t="s">
        <v>641</v>
      </c>
      <c r="N26" s="756"/>
      <c r="O26" s="756"/>
      <c r="P26" s="778" t="s">
        <v>734</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44B63C9F-6847-414E-8A03-583A065AC619}"/>
    <dataValidation type="list" allowBlank="1" showInputMessage="1" showErrorMessage="1" sqref="E8 E19 P8 P19" xr:uid="{D4C96A97-11C0-47F6-AC98-FC591792F3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1621CC-77FB-4F68-B447-9E6F10F683D8}">
          <x14:formula1>
            <xm:f>'(参考)リスト'!$F$16:$F$21</xm:f>
          </x14:formula1>
          <xm:sqref>E11:E12 E22:E23 P11:P12 P22:P23</xm:sqref>
        </x14:dataValidation>
        <x14:dataValidation type="list" allowBlank="1" showInputMessage="1" showErrorMessage="1" xr:uid="{993BB1AD-FB81-46B9-B10F-A497529CF1F3}">
          <x14:formula1>
            <xm:f>'(参考)リスト'!$D$16:$D$18</xm:f>
          </x14:formula1>
          <xm:sqref>E10 E21 P10 P21</xm:sqref>
        </x14:dataValidation>
        <x14:dataValidation type="list" allowBlank="1" showInputMessage="1" showErrorMessage="1" xr:uid="{E5354BC3-5619-4398-B250-BCD6120BB55C}">
          <x14:formula1>
            <xm:f>'(参考)リスト'!$E$16:$E$27</xm:f>
          </x14:formula1>
          <xm:sqref>E9 E20 P9 P20</xm:sqref>
        </x14:dataValidation>
        <x14:dataValidation type="list" allowBlank="1" showInputMessage="1" showErrorMessage="1" xr:uid="{2867FAA1-6685-41B4-9A59-2143DCF86B12}">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0749-1585-4614-981B-A4C1159EF680}">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500</v>
      </c>
      <c r="F5" s="744"/>
      <c r="G5" s="745"/>
      <c r="H5" s="745"/>
      <c r="I5" s="745"/>
      <c r="J5" s="745"/>
      <c r="K5" s="745"/>
      <c r="L5" s="746"/>
      <c r="M5" s="740" t="s">
        <v>625</v>
      </c>
      <c r="N5" s="742" t="s">
        <v>626</v>
      </c>
      <c r="O5" s="743"/>
      <c r="P5" s="277" t="s">
        <v>500</v>
      </c>
      <c r="Q5" s="744"/>
      <c r="R5" s="745"/>
      <c r="S5" s="745"/>
      <c r="T5" s="745"/>
      <c r="U5" s="745"/>
      <c r="V5" s="745"/>
      <c r="W5" s="746"/>
    </row>
    <row r="6" spans="2:23" s="31" customFormat="1" ht="25.5" customHeight="1" x14ac:dyDescent="0.15">
      <c r="B6" s="741"/>
      <c r="C6" s="742" t="s">
        <v>179</v>
      </c>
      <c r="D6" s="743"/>
      <c r="E6" s="278">
        <v>2</v>
      </c>
      <c r="F6" s="747"/>
      <c r="G6" s="748"/>
      <c r="H6" s="748"/>
      <c r="I6" s="748"/>
      <c r="J6" s="748"/>
      <c r="K6" s="748"/>
      <c r="L6" s="749"/>
      <c r="M6" s="741"/>
      <c r="N6" s="742" t="s">
        <v>627</v>
      </c>
      <c r="O6" s="743"/>
      <c r="P6" s="278">
        <v>3</v>
      </c>
      <c r="Q6" s="747"/>
      <c r="R6" s="748"/>
      <c r="S6" s="748"/>
      <c r="T6" s="748"/>
      <c r="U6" s="748"/>
      <c r="V6" s="748"/>
      <c r="W6" s="749"/>
    </row>
    <row r="7" spans="2:23" s="31" customFormat="1" ht="25.5" customHeight="1" x14ac:dyDescent="0.15">
      <c r="B7" s="740" t="s">
        <v>180</v>
      </c>
      <c r="C7" s="742" t="s">
        <v>132</v>
      </c>
      <c r="D7" s="743"/>
      <c r="E7" s="279" t="s">
        <v>558</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575</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313</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t="s">
        <v>542</v>
      </c>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t="s">
        <v>561</v>
      </c>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735</v>
      </c>
      <c r="F13" s="773"/>
      <c r="G13" s="774"/>
      <c r="H13" s="759" t="s">
        <v>635</v>
      </c>
      <c r="I13" s="759"/>
      <c r="J13" s="760" t="s">
        <v>637</v>
      </c>
      <c r="K13" s="760"/>
      <c r="L13" s="760"/>
      <c r="M13" s="759" t="s">
        <v>633</v>
      </c>
      <c r="N13" s="759"/>
      <c r="O13" s="759"/>
      <c r="P13" s="775" t="s">
        <v>736</v>
      </c>
      <c r="Q13" s="776"/>
      <c r="R13" s="777"/>
      <c r="S13" s="759" t="s">
        <v>635</v>
      </c>
      <c r="T13" s="759"/>
      <c r="U13" s="760" t="s">
        <v>737</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659</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177</v>
      </c>
      <c r="C16" s="758" t="s">
        <v>178</v>
      </c>
      <c r="D16" s="758"/>
      <c r="E16" s="277" t="s">
        <v>500</v>
      </c>
      <c r="F16" s="744"/>
      <c r="G16" s="745"/>
      <c r="H16" s="745"/>
      <c r="I16" s="745"/>
      <c r="J16" s="745"/>
      <c r="K16" s="745"/>
      <c r="L16" s="746"/>
      <c r="M16" s="758" t="s">
        <v>625</v>
      </c>
      <c r="N16" s="758" t="s">
        <v>626</v>
      </c>
      <c r="O16" s="758"/>
      <c r="P16" s="277" t="s">
        <v>500</v>
      </c>
      <c r="Q16" s="744"/>
      <c r="R16" s="745"/>
      <c r="S16" s="745"/>
      <c r="T16" s="745"/>
      <c r="U16" s="745"/>
      <c r="V16" s="745"/>
      <c r="W16" s="746"/>
    </row>
    <row r="17" spans="2:24" s="31" customFormat="1" ht="25.5" customHeight="1" x14ac:dyDescent="0.15">
      <c r="B17" s="758"/>
      <c r="C17" s="758" t="s">
        <v>179</v>
      </c>
      <c r="D17" s="758"/>
      <c r="E17" s="278">
        <v>4</v>
      </c>
      <c r="F17" s="747"/>
      <c r="G17" s="748"/>
      <c r="H17" s="748"/>
      <c r="I17" s="748"/>
      <c r="J17" s="748"/>
      <c r="K17" s="748"/>
      <c r="L17" s="749"/>
      <c r="M17" s="758"/>
      <c r="N17" s="758" t="s">
        <v>627</v>
      </c>
      <c r="O17" s="758"/>
      <c r="P17" s="278">
        <v>5</v>
      </c>
      <c r="Q17" s="747"/>
      <c r="R17" s="748"/>
      <c r="S17" s="748"/>
      <c r="T17" s="748"/>
      <c r="U17" s="748"/>
      <c r="V17" s="748"/>
      <c r="W17" s="749"/>
    </row>
    <row r="18" spans="2:24" s="31" customFormat="1" ht="25.5" customHeight="1" x14ac:dyDescent="0.15">
      <c r="B18" s="758" t="s">
        <v>180</v>
      </c>
      <c r="C18" s="758" t="s">
        <v>132</v>
      </c>
      <c r="D18" s="758"/>
      <c r="E18" s="279" t="s">
        <v>576</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133</v>
      </c>
      <c r="D19" s="758"/>
      <c r="E19" s="277" t="s">
        <v>577</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183</v>
      </c>
      <c r="C24" s="759"/>
      <c r="D24" s="759"/>
      <c r="E24" s="775" t="s">
        <v>738</v>
      </c>
      <c r="F24" s="776"/>
      <c r="G24" s="777"/>
      <c r="H24" s="759" t="s">
        <v>635</v>
      </c>
      <c r="I24" s="759"/>
      <c r="J24" s="772" t="s">
        <v>739</v>
      </c>
      <c r="K24" s="773"/>
      <c r="L24" s="774"/>
      <c r="M24" s="759" t="s">
        <v>633</v>
      </c>
      <c r="N24" s="759"/>
      <c r="O24" s="759"/>
      <c r="P24" s="775" t="s">
        <v>740</v>
      </c>
      <c r="Q24" s="776"/>
      <c r="R24" s="777"/>
      <c r="S24" s="759" t="s">
        <v>635</v>
      </c>
      <c r="T24" s="759"/>
      <c r="U24" s="760" t="s">
        <v>741</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660</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5A789FAA-4D7E-4047-9663-7E379B152E82}">
      <formula1>INDIRECT(E7)</formula1>
    </dataValidation>
    <dataValidation allowBlank="1" showInputMessage="1" showErrorMessage="1" prompt="覆工スパン毎に連番を記入。_x000a_数値で入力する。" sqref="E6 E17 P17 P6" xr:uid="{33E2ED37-9BA0-44B5-AA71-2478BC183D3A}"/>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A524D1-806D-4B24-A4E1-CF889C9C132F}">
          <x14:formula1>
            <xm:f>'(参考)リスト'!$B$16:$B$21</xm:f>
          </x14:formula1>
          <xm:sqref>E7 E18 P7 P18</xm:sqref>
        </x14:dataValidation>
        <x14:dataValidation type="list" allowBlank="1" showInputMessage="1" showErrorMessage="1" xr:uid="{FEC3D680-AD95-4664-8714-A1D0D733B035}">
          <x14:formula1>
            <xm:f>'(参考)リスト'!$E$16:$E$27</xm:f>
          </x14:formula1>
          <xm:sqref>E9 E20 P9 P20</xm:sqref>
        </x14:dataValidation>
        <x14:dataValidation type="list" allowBlank="1" showInputMessage="1" showErrorMessage="1" xr:uid="{9C5E72FF-2790-456B-A01A-3BE0B94C4C08}">
          <x14:formula1>
            <xm:f>'(参考)リスト'!$D$16:$D$18</xm:f>
          </x14:formula1>
          <xm:sqref>E10 E21 P10 P21</xm:sqref>
        </x14:dataValidation>
        <x14:dataValidation type="list" allowBlank="1" showInputMessage="1" showErrorMessage="1" xr:uid="{98275AC9-90E0-4BA1-9A9A-F1E7A018CAD4}">
          <x14:formula1>
            <xm:f>'(参考)リスト'!$F$16:$F$21</xm:f>
          </x14:formula1>
          <xm:sqref>E11:E12 E22:E23 P11:P12 P22:P23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16498-9421-4CD3-A668-D5F43031599D}">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500</v>
      </c>
      <c r="F5" s="744"/>
      <c r="G5" s="745"/>
      <c r="H5" s="745"/>
      <c r="I5" s="745"/>
      <c r="J5" s="745"/>
      <c r="K5" s="745"/>
      <c r="L5" s="746"/>
      <c r="M5" s="740" t="s">
        <v>625</v>
      </c>
      <c r="N5" s="742" t="s">
        <v>626</v>
      </c>
      <c r="O5" s="743"/>
      <c r="P5" s="277" t="s">
        <v>500</v>
      </c>
      <c r="Q5" s="744"/>
      <c r="R5" s="745"/>
      <c r="S5" s="745"/>
      <c r="T5" s="745"/>
      <c r="U5" s="745"/>
      <c r="V5" s="745"/>
      <c r="W5" s="746"/>
    </row>
    <row r="6" spans="2:23" s="31" customFormat="1" ht="25.5" customHeight="1" x14ac:dyDescent="0.15">
      <c r="B6" s="741"/>
      <c r="C6" s="742" t="s">
        <v>179</v>
      </c>
      <c r="D6" s="743"/>
      <c r="E6" s="278">
        <v>6</v>
      </c>
      <c r="F6" s="747"/>
      <c r="G6" s="748"/>
      <c r="H6" s="748"/>
      <c r="I6" s="748"/>
      <c r="J6" s="748"/>
      <c r="K6" s="748"/>
      <c r="L6" s="749"/>
      <c r="M6" s="741"/>
      <c r="N6" s="742" t="s">
        <v>627</v>
      </c>
      <c r="O6" s="743"/>
      <c r="P6" s="278">
        <v>7</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41"/>
      <c r="N8" s="742" t="s">
        <v>294</v>
      </c>
      <c r="O8" s="743"/>
      <c r="P8" s="277" t="s">
        <v>577</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4" t="s">
        <v>632</v>
      </c>
      <c r="O12" s="755"/>
      <c r="P12" s="213"/>
      <c r="Q12" s="750"/>
      <c r="R12" s="751"/>
      <c r="S12" s="751"/>
      <c r="T12" s="751"/>
      <c r="U12" s="751"/>
      <c r="V12" s="751"/>
      <c r="W12" s="752"/>
    </row>
    <row r="13" spans="2:23" s="31" customFormat="1" ht="25.5" customHeight="1" x14ac:dyDescent="0.15">
      <c r="B13" s="759" t="s">
        <v>183</v>
      </c>
      <c r="C13" s="759"/>
      <c r="D13" s="759"/>
      <c r="E13" s="772" t="s">
        <v>742</v>
      </c>
      <c r="F13" s="773"/>
      <c r="G13" s="774"/>
      <c r="H13" s="784" t="s">
        <v>635</v>
      </c>
      <c r="I13" s="785"/>
      <c r="J13" s="772" t="s">
        <v>743</v>
      </c>
      <c r="K13" s="773"/>
      <c r="L13" s="774"/>
      <c r="M13" s="784" t="s">
        <v>633</v>
      </c>
      <c r="N13" s="787"/>
      <c r="O13" s="785"/>
      <c r="P13" s="775" t="s">
        <v>744</v>
      </c>
      <c r="Q13" s="776"/>
      <c r="R13" s="777"/>
      <c r="S13" s="784" t="s">
        <v>635</v>
      </c>
      <c r="T13" s="785"/>
      <c r="U13" s="772" t="s">
        <v>745</v>
      </c>
      <c r="V13" s="773"/>
      <c r="W13" s="774"/>
    </row>
    <row r="14" spans="2:23" s="31" customFormat="1" ht="25.5" customHeight="1" x14ac:dyDescent="0.15">
      <c r="B14" s="761" t="s">
        <v>184</v>
      </c>
      <c r="C14" s="761"/>
      <c r="D14" s="761"/>
      <c r="E14" s="769" t="s">
        <v>560</v>
      </c>
      <c r="F14" s="762"/>
      <c r="G14" s="786"/>
      <c r="H14" s="763" t="s">
        <v>639</v>
      </c>
      <c r="I14" s="768"/>
      <c r="J14" s="765" t="s">
        <v>560</v>
      </c>
      <c r="K14" s="766"/>
      <c r="L14" s="767"/>
      <c r="M14" s="763" t="s">
        <v>638</v>
      </c>
      <c r="N14" s="764"/>
      <c r="O14" s="768"/>
      <c r="P14" s="769" t="s">
        <v>560</v>
      </c>
      <c r="Q14" s="762"/>
      <c r="R14" s="786"/>
      <c r="S14" s="770" t="s">
        <v>639</v>
      </c>
      <c r="T14" s="771"/>
      <c r="U14" s="765" t="s">
        <v>560</v>
      </c>
      <c r="V14" s="766"/>
      <c r="W14" s="767"/>
    </row>
    <row r="15" spans="2:23" s="31" customFormat="1" ht="39.75" customHeight="1" x14ac:dyDescent="0.15">
      <c r="B15" s="756" t="s">
        <v>185</v>
      </c>
      <c r="C15" s="756"/>
      <c r="D15" s="756"/>
      <c r="E15" s="778" t="s">
        <v>660</v>
      </c>
      <c r="F15" s="779"/>
      <c r="G15" s="779"/>
      <c r="H15" s="779"/>
      <c r="I15" s="779"/>
      <c r="J15" s="779"/>
      <c r="K15" s="779"/>
      <c r="L15" s="780"/>
      <c r="M15" s="754" t="s">
        <v>641</v>
      </c>
      <c r="N15" s="757"/>
      <c r="O15" s="755"/>
      <c r="P15" s="778" t="s">
        <v>660</v>
      </c>
      <c r="Q15" s="779"/>
      <c r="R15" s="779"/>
      <c r="S15" s="779"/>
      <c r="T15" s="779"/>
      <c r="U15" s="779"/>
      <c r="V15" s="779"/>
      <c r="W15" s="780"/>
    </row>
    <row r="16" spans="2:23" s="31" customFormat="1" ht="25.5" customHeight="1" x14ac:dyDescent="0.15">
      <c r="B16" s="758" t="s">
        <v>177</v>
      </c>
      <c r="C16" s="758" t="s">
        <v>178</v>
      </c>
      <c r="D16" s="758"/>
      <c r="E16" s="277" t="s">
        <v>500</v>
      </c>
      <c r="F16" s="744"/>
      <c r="G16" s="745"/>
      <c r="H16" s="745"/>
      <c r="I16" s="745"/>
      <c r="J16" s="745"/>
      <c r="K16" s="745"/>
      <c r="L16" s="746"/>
      <c r="M16" s="740" t="s">
        <v>625</v>
      </c>
      <c r="N16" s="742" t="s">
        <v>626</v>
      </c>
      <c r="O16" s="743"/>
      <c r="P16" s="277" t="s">
        <v>500</v>
      </c>
      <c r="Q16" s="744"/>
      <c r="R16" s="745"/>
      <c r="S16" s="745"/>
      <c r="T16" s="745"/>
      <c r="U16" s="745"/>
      <c r="V16" s="745"/>
      <c r="W16" s="746"/>
    </row>
    <row r="17" spans="2:24" s="31" customFormat="1" ht="25.5" customHeight="1" x14ac:dyDescent="0.15">
      <c r="B17" s="758"/>
      <c r="C17" s="758" t="s">
        <v>179</v>
      </c>
      <c r="D17" s="758"/>
      <c r="E17" s="278">
        <v>8</v>
      </c>
      <c r="F17" s="747"/>
      <c r="G17" s="748"/>
      <c r="H17" s="748"/>
      <c r="I17" s="748"/>
      <c r="J17" s="748"/>
      <c r="K17" s="748"/>
      <c r="L17" s="749"/>
      <c r="M17" s="741"/>
      <c r="N17" s="742" t="s">
        <v>627</v>
      </c>
      <c r="O17" s="743"/>
      <c r="P17" s="278">
        <v>9</v>
      </c>
      <c r="Q17" s="747"/>
      <c r="R17" s="748"/>
      <c r="S17" s="748"/>
      <c r="T17" s="748"/>
      <c r="U17" s="748"/>
      <c r="V17" s="748"/>
      <c r="W17" s="749"/>
    </row>
    <row r="18" spans="2:24" s="31" customFormat="1" ht="25.5" customHeight="1" x14ac:dyDescent="0.15">
      <c r="B18" s="758" t="s">
        <v>180</v>
      </c>
      <c r="C18" s="758" t="s">
        <v>132</v>
      </c>
      <c r="D18" s="758"/>
      <c r="E18" s="279" t="s">
        <v>576</v>
      </c>
      <c r="F18" s="747"/>
      <c r="G18" s="748"/>
      <c r="H18" s="748"/>
      <c r="I18" s="748"/>
      <c r="J18" s="748"/>
      <c r="K18" s="748"/>
      <c r="L18" s="749"/>
      <c r="M18" s="740" t="s">
        <v>628</v>
      </c>
      <c r="N18" s="742" t="s">
        <v>629</v>
      </c>
      <c r="O18" s="743"/>
      <c r="P18" s="279" t="s">
        <v>576</v>
      </c>
      <c r="Q18" s="747"/>
      <c r="R18" s="748"/>
      <c r="S18" s="748"/>
      <c r="T18" s="748"/>
      <c r="U18" s="748"/>
      <c r="V18" s="748"/>
      <c r="W18" s="749"/>
    </row>
    <row r="19" spans="2:24" s="31" customFormat="1" ht="25.5" customHeight="1" x14ac:dyDescent="0.15">
      <c r="B19" s="758"/>
      <c r="C19" s="758" t="s">
        <v>133</v>
      </c>
      <c r="D19" s="758"/>
      <c r="E19" s="277" t="s">
        <v>577</v>
      </c>
      <c r="F19" s="747"/>
      <c r="G19" s="748"/>
      <c r="H19" s="748"/>
      <c r="I19" s="748"/>
      <c r="J19" s="748"/>
      <c r="K19" s="748"/>
      <c r="L19" s="749"/>
      <c r="M19" s="741"/>
      <c r="N19" s="742" t="s">
        <v>294</v>
      </c>
      <c r="O19" s="743"/>
      <c r="P19" s="277" t="s">
        <v>577</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4" t="s">
        <v>296</v>
      </c>
      <c r="N20" s="757"/>
      <c r="O20" s="755"/>
      <c r="P20" s="280" t="s">
        <v>347</v>
      </c>
      <c r="Q20" s="747"/>
      <c r="R20" s="748"/>
      <c r="S20" s="748"/>
      <c r="T20" s="748"/>
      <c r="U20" s="748"/>
      <c r="V20" s="748"/>
      <c r="W20" s="749"/>
    </row>
    <row r="21" spans="2:24" s="31" customFormat="1" ht="25.5" customHeight="1" x14ac:dyDescent="0.15">
      <c r="B21" s="740" t="s">
        <v>181</v>
      </c>
      <c r="C21" s="756" t="s">
        <v>182</v>
      </c>
      <c r="D21" s="756"/>
      <c r="E21" s="278"/>
      <c r="F21" s="747"/>
      <c r="G21" s="748"/>
      <c r="H21" s="748"/>
      <c r="I21" s="748"/>
      <c r="J21" s="748"/>
      <c r="K21" s="748"/>
      <c r="L21" s="749"/>
      <c r="M21" s="740" t="s">
        <v>630</v>
      </c>
      <c r="N21" s="754" t="s">
        <v>295</v>
      </c>
      <c r="O21" s="755"/>
      <c r="P21" s="278"/>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4" t="s">
        <v>631</v>
      </c>
      <c r="O22" s="755"/>
      <c r="P22" s="213"/>
      <c r="Q22" s="747"/>
      <c r="R22" s="748"/>
      <c r="S22" s="748"/>
      <c r="T22" s="748"/>
      <c r="U22" s="748"/>
      <c r="V22" s="748"/>
      <c r="W22" s="749"/>
    </row>
    <row r="23" spans="2:24" s="31" customFormat="1" ht="25.5" customHeight="1" x14ac:dyDescent="0.15">
      <c r="B23" s="741"/>
      <c r="C23" s="756" t="s">
        <v>145</v>
      </c>
      <c r="D23" s="756"/>
      <c r="E23" s="213"/>
      <c r="F23" s="750"/>
      <c r="G23" s="751"/>
      <c r="H23" s="751"/>
      <c r="I23" s="751"/>
      <c r="J23" s="751"/>
      <c r="K23" s="751"/>
      <c r="L23" s="752"/>
      <c r="M23" s="741"/>
      <c r="N23" s="754" t="s">
        <v>632</v>
      </c>
      <c r="O23" s="755"/>
      <c r="P23" s="213"/>
      <c r="Q23" s="750"/>
      <c r="R23" s="751"/>
      <c r="S23" s="751"/>
      <c r="T23" s="751"/>
      <c r="U23" s="751"/>
      <c r="V23" s="751"/>
      <c r="W23" s="752"/>
    </row>
    <row r="24" spans="2:24" s="31" customFormat="1" ht="25.5" customHeight="1" x14ac:dyDescent="0.15">
      <c r="B24" s="759" t="s">
        <v>183</v>
      </c>
      <c r="C24" s="759"/>
      <c r="D24" s="759"/>
      <c r="E24" s="775" t="s">
        <v>746</v>
      </c>
      <c r="F24" s="776"/>
      <c r="G24" s="777"/>
      <c r="H24" s="784" t="s">
        <v>635</v>
      </c>
      <c r="I24" s="785"/>
      <c r="J24" s="772" t="s">
        <v>747</v>
      </c>
      <c r="K24" s="773"/>
      <c r="L24" s="774"/>
      <c r="M24" s="784" t="s">
        <v>633</v>
      </c>
      <c r="N24" s="787"/>
      <c r="O24" s="785"/>
      <c r="P24" s="775" t="s">
        <v>673</v>
      </c>
      <c r="Q24" s="776"/>
      <c r="R24" s="777"/>
      <c r="S24" s="784" t="s">
        <v>635</v>
      </c>
      <c r="T24" s="785"/>
      <c r="U24" s="772" t="s">
        <v>705</v>
      </c>
      <c r="V24" s="773"/>
      <c r="W24" s="774"/>
    </row>
    <row r="25" spans="2:24" s="31" customFormat="1" ht="25.5" customHeight="1" x14ac:dyDescent="0.15">
      <c r="B25" s="761" t="s">
        <v>184</v>
      </c>
      <c r="C25" s="761"/>
      <c r="D25" s="761"/>
      <c r="E25" s="769" t="s">
        <v>560</v>
      </c>
      <c r="F25" s="762"/>
      <c r="G25" s="786"/>
      <c r="H25" s="763" t="s">
        <v>639</v>
      </c>
      <c r="I25" s="768"/>
      <c r="J25" s="765" t="s">
        <v>560</v>
      </c>
      <c r="K25" s="766"/>
      <c r="L25" s="767"/>
      <c r="M25" s="763" t="s">
        <v>638</v>
      </c>
      <c r="N25" s="764"/>
      <c r="O25" s="768"/>
      <c r="P25" s="769" t="s">
        <v>560</v>
      </c>
      <c r="Q25" s="762"/>
      <c r="R25" s="786"/>
      <c r="S25" s="770" t="s">
        <v>639</v>
      </c>
      <c r="T25" s="771"/>
      <c r="U25" s="765" t="s">
        <v>560</v>
      </c>
      <c r="V25" s="766"/>
      <c r="W25" s="767"/>
    </row>
    <row r="26" spans="2:24" s="31" customFormat="1" ht="39.75" customHeight="1" x14ac:dyDescent="0.15">
      <c r="B26" s="756" t="s">
        <v>185</v>
      </c>
      <c r="C26" s="756"/>
      <c r="D26" s="756"/>
      <c r="E26" s="778" t="s">
        <v>660</v>
      </c>
      <c r="F26" s="779"/>
      <c r="G26" s="779"/>
      <c r="H26" s="779"/>
      <c r="I26" s="779"/>
      <c r="J26" s="779"/>
      <c r="K26" s="779"/>
      <c r="L26" s="780"/>
      <c r="M26" s="754" t="s">
        <v>641</v>
      </c>
      <c r="N26" s="757"/>
      <c r="O26" s="755"/>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98F0E638-70BE-4742-A29A-148F73B0D1D7}">
      <formula1>INDIRECT(E7)</formula1>
    </dataValidation>
    <dataValidation allowBlank="1" showInputMessage="1" showErrorMessage="1" prompt="覆工スパン毎に連番を記入。_x000a_数値で入力する。" sqref="E6 E17 P17 P6" xr:uid="{DF8299F3-FB44-4F9A-BD96-2224DDA4C790}"/>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A11A92-9327-4192-A28C-2AFFB4D30DF9}">
          <x14:formula1>
            <xm:f>'(参考)リスト'!$B$16:$B$21</xm:f>
          </x14:formula1>
          <xm:sqref>E7 E18 P7 P18</xm:sqref>
        </x14:dataValidation>
        <x14:dataValidation type="list" allowBlank="1" showInputMessage="1" showErrorMessage="1" xr:uid="{7D7AE9C6-849E-4385-B235-F3FF087632C7}">
          <x14:formula1>
            <xm:f>'(参考)リスト'!$E$16:$E$27</xm:f>
          </x14:formula1>
          <xm:sqref>E9 E20 P9 P20</xm:sqref>
        </x14:dataValidation>
        <x14:dataValidation type="list" allowBlank="1" showInputMessage="1" showErrorMessage="1" xr:uid="{62EACB11-8580-463A-8A95-0E638ED27A6C}">
          <x14:formula1>
            <xm:f>'(参考)リスト'!$D$16:$D$18</xm:f>
          </x14:formula1>
          <xm:sqref>E10 E21 P10 P21</xm:sqref>
        </x14:dataValidation>
        <x14:dataValidation type="list" allowBlank="1" showInputMessage="1" showErrorMessage="1" xr:uid="{7F350F90-8F83-4E8E-B76C-642AE98AAD0D}">
          <x14:formula1>
            <xm:f>'(参考)リスト'!$F$16:$F$21</xm:f>
          </x14:formula1>
          <xm:sqref>E11:E12 E22:E23 P11:P12 P22:P23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EEE35-282D-4115-9362-06B44EF63468}">
  <dimension ref="B1:X31"/>
  <sheetViews>
    <sheetView showGridLines="0" showZeros="0" view="pageBreakPreview" topLeftCell="A8"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500</v>
      </c>
      <c r="F5" s="744"/>
      <c r="G5" s="745"/>
      <c r="H5" s="745"/>
      <c r="I5" s="745"/>
      <c r="J5" s="745"/>
      <c r="K5" s="745"/>
      <c r="L5" s="746"/>
      <c r="M5" s="740" t="s">
        <v>625</v>
      </c>
      <c r="N5" s="742" t="s">
        <v>626</v>
      </c>
      <c r="O5" s="743"/>
      <c r="P5" s="277" t="s">
        <v>500</v>
      </c>
      <c r="Q5" s="744"/>
      <c r="R5" s="745"/>
      <c r="S5" s="745"/>
      <c r="T5" s="745"/>
      <c r="U5" s="745"/>
      <c r="V5" s="745"/>
      <c r="W5" s="746"/>
    </row>
    <row r="6" spans="2:23" s="31" customFormat="1" ht="25.5" customHeight="1" x14ac:dyDescent="0.15">
      <c r="B6" s="741"/>
      <c r="C6" s="742" t="s">
        <v>179</v>
      </c>
      <c r="D6" s="743"/>
      <c r="E6" s="278">
        <v>10</v>
      </c>
      <c r="F6" s="747"/>
      <c r="G6" s="748"/>
      <c r="H6" s="748"/>
      <c r="I6" s="748"/>
      <c r="J6" s="748"/>
      <c r="K6" s="748"/>
      <c r="L6" s="749"/>
      <c r="M6" s="741"/>
      <c r="N6" s="742" t="s">
        <v>627</v>
      </c>
      <c r="O6" s="743"/>
      <c r="P6" s="278">
        <v>11</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569</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313</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t="s">
        <v>552</v>
      </c>
      <c r="Q12" s="750"/>
      <c r="R12" s="751"/>
      <c r="S12" s="751"/>
      <c r="T12" s="751"/>
      <c r="U12" s="751"/>
      <c r="V12" s="751"/>
      <c r="W12" s="752"/>
    </row>
    <row r="13" spans="2:23" s="31" customFormat="1" ht="25.5" customHeight="1" x14ac:dyDescent="0.15">
      <c r="B13" s="759" t="s">
        <v>183</v>
      </c>
      <c r="C13" s="759"/>
      <c r="D13" s="759"/>
      <c r="E13" s="772" t="s">
        <v>748</v>
      </c>
      <c r="F13" s="773"/>
      <c r="G13" s="774"/>
      <c r="H13" s="759" t="s">
        <v>635</v>
      </c>
      <c r="I13" s="759"/>
      <c r="J13" s="760" t="s">
        <v>749</v>
      </c>
      <c r="K13" s="760"/>
      <c r="L13" s="760"/>
      <c r="M13" s="759" t="s">
        <v>633</v>
      </c>
      <c r="N13" s="759"/>
      <c r="O13" s="759"/>
      <c r="P13" s="775" t="s">
        <v>675</v>
      </c>
      <c r="Q13" s="776"/>
      <c r="R13" s="777"/>
      <c r="S13" s="759" t="s">
        <v>635</v>
      </c>
      <c r="T13" s="759"/>
      <c r="U13" s="760" t="s">
        <v>645</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660</v>
      </c>
      <c r="F15" s="779"/>
      <c r="G15" s="779"/>
      <c r="H15" s="779"/>
      <c r="I15" s="779"/>
      <c r="J15" s="779"/>
      <c r="K15" s="779"/>
      <c r="L15" s="780"/>
      <c r="M15" s="756" t="s">
        <v>641</v>
      </c>
      <c r="N15" s="756"/>
      <c r="O15" s="756"/>
      <c r="P15" s="778" t="s">
        <v>677</v>
      </c>
      <c r="Q15" s="779"/>
      <c r="R15" s="779"/>
      <c r="S15" s="779"/>
      <c r="T15" s="779"/>
      <c r="U15" s="779"/>
      <c r="V15" s="779"/>
      <c r="W15" s="780"/>
    </row>
    <row r="16" spans="2:23" s="31" customFormat="1" ht="25.5" customHeight="1" x14ac:dyDescent="0.15">
      <c r="B16" s="758" t="s">
        <v>177</v>
      </c>
      <c r="C16" s="758" t="s">
        <v>178</v>
      </c>
      <c r="D16" s="758"/>
      <c r="E16" s="277" t="s">
        <v>500</v>
      </c>
      <c r="F16" s="744"/>
      <c r="G16" s="745"/>
      <c r="H16" s="745"/>
      <c r="I16" s="745"/>
      <c r="J16" s="745"/>
      <c r="K16" s="745"/>
      <c r="L16" s="746"/>
      <c r="M16" s="758" t="s">
        <v>625</v>
      </c>
      <c r="N16" s="758" t="s">
        <v>626</v>
      </c>
      <c r="O16" s="758"/>
      <c r="P16" s="277" t="s">
        <v>500</v>
      </c>
      <c r="Q16" s="744"/>
      <c r="R16" s="745"/>
      <c r="S16" s="745"/>
      <c r="T16" s="745"/>
      <c r="U16" s="745"/>
      <c r="V16" s="745"/>
      <c r="W16" s="746"/>
    </row>
    <row r="17" spans="2:24" s="31" customFormat="1" ht="25.5" customHeight="1" x14ac:dyDescent="0.15">
      <c r="B17" s="758"/>
      <c r="C17" s="758" t="s">
        <v>179</v>
      </c>
      <c r="D17" s="758"/>
      <c r="E17" s="278">
        <v>12</v>
      </c>
      <c r="F17" s="747"/>
      <c r="G17" s="748"/>
      <c r="H17" s="748"/>
      <c r="I17" s="748"/>
      <c r="J17" s="748"/>
      <c r="K17" s="748"/>
      <c r="L17" s="749"/>
      <c r="M17" s="758"/>
      <c r="N17" s="758" t="s">
        <v>627</v>
      </c>
      <c r="O17" s="758"/>
      <c r="P17" s="278">
        <v>13</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605</v>
      </c>
      <c r="F19" s="747"/>
      <c r="G19" s="748"/>
      <c r="H19" s="748"/>
      <c r="I19" s="748"/>
      <c r="J19" s="748"/>
      <c r="K19" s="748"/>
      <c r="L19" s="749"/>
      <c r="M19" s="758"/>
      <c r="N19" s="758" t="s">
        <v>294</v>
      </c>
      <c r="O19" s="758"/>
      <c r="P19" s="277" t="s">
        <v>575</v>
      </c>
      <c r="Q19" s="747"/>
      <c r="R19" s="748"/>
      <c r="S19" s="748"/>
      <c r="T19" s="748"/>
      <c r="U19" s="748"/>
      <c r="V19" s="748"/>
      <c r="W19" s="749"/>
    </row>
    <row r="20" spans="2:24" s="31" customFormat="1" ht="25.5" customHeight="1" x14ac:dyDescent="0.15">
      <c r="B20" s="756" t="s">
        <v>135</v>
      </c>
      <c r="C20" s="756"/>
      <c r="D20" s="756"/>
      <c r="E20" s="280" t="s">
        <v>313</v>
      </c>
      <c r="F20" s="747"/>
      <c r="G20" s="748"/>
      <c r="H20" s="748"/>
      <c r="I20" s="748"/>
      <c r="J20" s="748"/>
      <c r="K20" s="748"/>
      <c r="L20" s="749"/>
      <c r="M20" s="756" t="s">
        <v>296</v>
      </c>
      <c r="N20" s="756"/>
      <c r="O20" s="756"/>
      <c r="P20" s="280" t="s">
        <v>313</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552</v>
      </c>
      <c r="F23" s="750"/>
      <c r="G23" s="751"/>
      <c r="H23" s="751"/>
      <c r="I23" s="751"/>
      <c r="J23" s="751"/>
      <c r="K23" s="751"/>
      <c r="L23" s="752"/>
      <c r="M23" s="741"/>
      <c r="N23" s="756" t="s">
        <v>632</v>
      </c>
      <c r="O23" s="756"/>
      <c r="P23" s="213" t="s">
        <v>551</v>
      </c>
      <c r="Q23" s="750"/>
      <c r="R23" s="751"/>
      <c r="S23" s="751"/>
      <c r="T23" s="751"/>
      <c r="U23" s="751"/>
      <c r="V23" s="751"/>
      <c r="W23" s="752"/>
    </row>
    <row r="24" spans="2:24" s="31" customFormat="1" ht="25.5" customHeight="1" x14ac:dyDescent="0.15">
      <c r="B24" s="759" t="s">
        <v>183</v>
      </c>
      <c r="C24" s="759"/>
      <c r="D24" s="759"/>
      <c r="E24" s="775" t="s">
        <v>750</v>
      </c>
      <c r="F24" s="776"/>
      <c r="G24" s="777"/>
      <c r="H24" s="759" t="s">
        <v>635</v>
      </c>
      <c r="I24" s="759"/>
      <c r="J24" s="772" t="s">
        <v>645</v>
      </c>
      <c r="K24" s="773"/>
      <c r="L24" s="774"/>
      <c r="M24" s="759" t="s">
        <v>633</v>
      </c>
      <c r="N24" s="759"/>
      <c r="O24" s="759"/>
      <c r="P24" s="775" t="s">
        <v>751</v>
      </c>
      <c r="Q24" s="776"/>
      <c r="R24" s="777"/>
      <c r="S24" s="759" t="s">
        <v>635</v>
      </c>
      <c r="T24" s="759"/>
      <c r="U24" s="760" t="s">
        <v>645</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752</v>
      </c>
      <c r="F26" s="779"/>
      <c r="G26" s="779"/>
      <c r="H26" s="779"/>
      <c r="I26" s="779"/>
      <c r="J26" s="779"/>
      <c r="K26" s="779"/>
      <c r="L26" s="780"/>
      <c r="M26" s="756" t="s">
        <v>641</v>
      </c>
      <c r="N26" s="756"/>
      <c r="O26" s="756"/>
      <c r="P26" s="778" t="s">
        <v>753</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0FF3BC23-3F20-4D49-9ED3-71CE1E5FF157}"/>
    <dataValidation type="list" allowBlank="1" showInputMessage="1" showErrorMessage="1" sqref="E8 E19 P8 P19" xr:uid="{74A9E3B6-A262-457C-ABAE-C5E0B8310A9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7BE396-7368-4E8B-8E77-8EA283C3651C}">
          <x14:formula1>
            <xm:f>'(参考)リスト'!$F$16:$F$21</xm:f>
          </x14:formula1>
          <xm:sqref>E11:E12 E22:E23 P11:P12 P22:P23</xm:sqref>
        </x14:dataValidation>
        <x14:dataValidation type="list" allowBlank="1" showInputMessage="1" showErrorMessage="1" xr:uid="{2F2BC5B0-DB11-4C13-AC98-41E6D7A58504}">
          <x14:formula1>
            <xm:f>'(参考)リスト'!$D$16:$D$18</xm:f>
          </x14:formula1>
          <xm:sqref>E10 E21 P10 P21</xm:sqref>
        </x14:dataValidation>
        <x14:dataValidation type="list" allowBlank="1" showInputMessage="1" showErrorMessage="1" xr:uid="{198FCA2A-ABB4-4C05-A558-79FDB8132F3E}">
          <x14:formula1>
            <xm:f>'(参考)リスト'!$E$16:$E$27</xm:f>
          </x14:formula1>
          <xm:sqref>E9 E20 P9 P20</xm:sqref>
        </x14:dataValidation>
        <x14:dataValidation type="list" allowBlank="1" showInputMessage="1" showErrorMessage="1" xr:uid="{4364A178-7E21-4607-ABF7-01773A380653}">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4C9EC-BF85-493E-A995-AB5A49827E7C}">
  <dimension ref="B1:X31"/>
  <sheetViews>
    <sheetView showGridLines="0" showZeros="0" view="pageBreakPreview" topLeftCell="A8"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501</v>
      </c>
      <c r="F5" s="744"/>
      <c r="G5" s="745"/>
      <c r="H5" s="745"/>
      <c r="I5" s="745"/>
      <c r="J5" s="745"/>
      <c r="K5" s="745"/>
      <c r="L5" s="746"/>
      <c r="M5" s="740" t="s">
        <v>625</v>
      </c>
      <c r="N5" s="742" t="s">
        <v>626</v>
      </c>
      <c r="O5" s="743"/>
      <c r="P5" s="277" t="s">
        <v>501</v>
      </c>
      <c r="Q5" s="744"/>
      <c r="R5" s="745"/>
      <c r="S5" s="745"/>
      <c r="T5" s="745"/>
      <c r="U5" s="745"/>
      <c r="V5" s="745"/>
      <c r="W5" s="746"/>
    </row>
    <row r="6" spans="2:23" s="31" customFormat="1" ht="25.5" customHeight="1" x14ac:dyDescent="0.15">
      <c r="B6" s="741"/>
      <c r="C6" s="742" t="s">
        <v>627</v>
      </c>
      <c r="D6" s="743"/>
      <c r="E6" s="278">
        <v>1</v>
      </c>
      <c r="F6" s="747"/>
      <c r="G6" s="748"/>
      <c r="H6" s="748"/>
      <c r="I6" s="748"/>
      <c r="J6" s="748"/>
      <c r="K6" s="748"/>
      <c r="L6" s="749"/>
      <c r="M6" s="741"/>
      <c r="N6" s="742" t="s">
        <v>627</v>
      </c>
      <c r="O6" s="743"/>
      <c r="P6" s="278">
        <v>2</v>
      </c>
      <c r="Q6" s="747"/>
      <c r="R6" s="748"/>
      <c r="S6" s="748"/>
      <c r="T6" s="748"/>
      <c r="U6" s="748"/>
      <c r="V6" s="748"/>
      <c r="W6" s="749"/>
    </row>
    <row r="7" spans="2:23" s="31" customFormat="1" ht="25.5" customHeight="1" x14ac:dyDescent="0.15">
      <c r="B7" s="740" t="s">
        <v>628</v>
      </c>
      <c r="C7" s="742" t="s">
        <v>629</v>
      </c>
      <c r="D7" s="743"/>
      <c r="E7" s="279" t="s">
        <v>558</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294</v>
      </c>
      <c r="D8" s="743"/>
      <c r="E8" s="277" t="s">
        <v>559</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t="s">
        <v>542</v>
      </c>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t="s">
        <v>561</v>
      </c>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633</v>
      </c>
      <c r="C13" s="759"/>
      <c r="D13" s="759"/>
      <c r="E13" s="772" t="s">
        <v>560</v>
      </c>
      <c r="F13" s="773"/>
      <c r="G13" s="774"/>
      <c r="H13" s="759" t="s">
        <v>635</v>
      </c>
      <c r="I13" s="759"/>
      <c r="J13" s="760" t="s">
        <v>637</v>
      </c>
      <c r="K13" s="760"/>
      <c r="L13" s="760"/>
      <c r="M13" s="759" t="s">
        <v>633</v>
      </c>
      <c r="N13" s="759"/>
      <c r="O13" s="759"/>
      <c r="P13" s="775" t="s">
        <v>754</v>
      </c>
      <c r="Q13" s="776"/>
      <c r="R13" s="777"/>
      <c r="S13" s="759" t="s">
        <v>635</v>
      </c>
      <c r="T13" s="759"/>
      <c r="U13" s="760" t="s">
        <v>755</v>
      </c>
      <c r="V13" s="760"/>
      <c r="W13" s="760"/>
    </row>
    <row r="14" spans="2:23" s="31" customFormat="1" ht="25.5" customHeight="1" x14ac:dyDescent="0.15">
      <c r="B14" s="761" t="s">
        <v>638</v>
      </c>
      <c r="C14" s="761"/>
      <c r="D14" s="761"/>
      <c r="E14" s="762" t="s">
        <v>563</v>
      </c>
      <c r="F14" s="762"/>
      <c r="G14" s="762"/>
      <c r="H14" s="763" t="s">
        <v>639</v>
      </c>
      <c r="I14" s="764"/>
      <c r="J14" s="765" t="s">
        <v>640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643</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625</v>
      </c>
      <c r="C16" s="758" t="s">
        <v>626</v>
      </c>
      <c r="D16" s="758"/>
      <c r="E16" s="277" t="s">
        <v>501</v>
      </c>
      <c r="F16" s="744"/>
      <c r="G16" s="745"/>
      <c r="H16" s="745"/>
      <c r="I16" s="745"/>
      <c r="J16" s="745"/>
      <c r="K16" s="745"/>
      <c r="L16" s="746"/>
      <c r="M16" s="758" t="s">
        <v>625</v>
      </c>
      <c r="N16" s="758" t="s">
        <v>626</v>
      </c>
      <c r="O16" s="758"/>
      <c r="P16" s="277" t="s">
        <v>502</v>
      </c>
      <c r="Q16" s="744"/>
      <c r="R16" s="745"/>
      <c r="S16" s="745"/>
      <c r="T16" s="745"/>
      <c r="U16" s="745"/>
      <c r="V16" s="745"/>
      <c r="W16" s="746"/>
    </row>
    <row r="17" spans="2:24" s="31" customFormat="1" ht="25.5" customHeight="1" x14ac:dyDescent="0.15">
      <c r="B17" s="758"/>
      <c r="C17" s="758" t="s">
        <v>627</v>
      </c>
      <c r="D17" s="758"/>
      <c r="E17" s="278">
        <v>3</v>
      </c>
      <c r="F17" s="747"/>
      <c r="G17" s="748"/>
      <c r="H17" s="748"/>
      <c r="I17" s="748"/>
      <c r="J17" s="748"/>
      <c r="K17" s="748"/>
      <c r="L17" s="749"/>
      <c r="M17" s="758"/>
      <c r="N17" s="758" t="s">
        <v>627</v>
      </c>
      <c r="O17" s="758"/>
      <c r="P17" s="278">
        <v>1</v>
      </c>
      <c r="Q17" s="747"/>
      <c r="R17" s="748"/>
      <c r="S17" s="748"/>
      <c r="T17" s="748"/>
      <c r="U17" s="748"/>
      <c r="V17" s="748"/>
      <c r="W17" s="749"/>
    </row>
    <row r="18" spans="2:24" s="31" customFormat="1" ht="25.5" customHeight="1" x14ac:dyDescent="0.15">
      <c r="B18" s="758" t="s">
        <v>628</v>
      </c>
      <c r="C18" s="758" t="s">
        <v>629</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294</v>
      </c>
      <c r="D19" s="758"/>
      <c r="E19" s="277" t="s">
        <v>572</v>
      </c>
      <c r="F19" s="747"/>
      <c r="G19" s="748"/>
      <c r="H19" s="748"/>
      <c r="I19" s="748"/>
      <c r="J19" s="748"/>
      <c r="K19" s="748"/>
      <c r="L19" s="749"/>
      <c r="M19" s="758"/>
      <c r="N19" s="758" t="s">
        <v>294</v>
      </c>
      <c r="O19" s="758"/>
      <c r="P19" s="277" t="s">
        <v>559</v>
      </c>
      <c r="Q19" s="747"/>
      <c r="R19" s="748"/>
      <c r="S19" s="748"/>
      <c r="T19" s="748"/>
      <c r="U19" s="748"/>
      <c r="V19" s="748"/>
      <c r="W19" s="749"/>
    </row>
    <row r="20" spans="2:24" s="31" customFormat="1" ht="25.5" customHeight="1" x14ac:dyDescent="0.15">
      <c r="B20" s="756" t="s">
        <v>296</v>
      </c>
      <c r="C20" s="756"/>
      <c r="D20" s="756"/>
      <c r="E20" s="280" t="s">
        <v>305</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t="s">
        <v>548</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t="s">
        <v>551</v>
      </c>
      <c r="F23" s="750"/>
      <c r="G23" s="751"/>
      <c r="H23" s="751"/>
      <c r="I23" s="751"/>
      <c r="J23" s="751"/>
      <c r="K23" s="751"/>
      <c r="L23" s="752"/>
      <c r="M23" s="741"/>
      <c r="N23" s="756" t="s">
        <v>632</v>
      </c>
      <c r="O23" s="756"/>
      <c r="P23" s="213" t="s">
        <v>561</v>
      </c>
      <c r="Q23" s="750"/>
      <c r="R23" s="751"/>
      <c r="S23" s="751"/>
      <c r="T23" s="751"/>
      <c r="U23" s="751"/>
      <c r="V23" s="751"/>
      <c r="W23" s="752"/>
    </row>
    <row r="24" spans="2:24" s="31" customFormat="1" ht="25.5" customHeight="1" x14ac:dyDescent="0.15">
      <c r="B24" s="759" t="s">
        <v>633</v>
      </c>
      <c r="C24" s="759"/>
      <c r="D24" s="759"/>
      <c r="E24" s="775" t="s">
        <v>606</v>
      </c>
      <c r="F24" s="776"/>
      <c r="G24" s="777"/>
      <c r="H24" s="759" t="s">
        <v>635</v>
      </c>
      <c r="I24" s="759"/>
      <c r="J24" s="772" t="s">
        <v>696</v>
      </c>
      <c r="K24" s="773"/>
      <c r="L24" s="774"/>
      <c r="M24" s="759" t="s">
        <v>633</v>
      </c>
      <c r="N24" s="759"/>
      <c r="O24" s="759"/>
      <c r="P24" s="775" t="s">
        <v>560</v>
      </c>
      <c r="Q24" s="776"/>
      <c r="R24" s="777"/>
      <c r="S24" s="759" t="s">
        <v>635</v>
      </c>
      <c r="T24" s="759"/>
      <c r="U24" s="760" t="s">
        <v>637</v>
      </c>
      <c r="V24" s="760"/>
      <c r="W24" s="760"/>
    </row>
    <row r="25" spans="2:24" s="31" customFormat="1" ht="25.5" customHeight="1" x14ac:dyDescent="0.15">
      <c r="B25" s="761" t="s">
        <v>638</v>
      </c>
      <c r="C25" s="761"/>
      <c r="D25" s="761"/>
      <c r="E25" s="762" t="s">
        <v>560</v>
      </c>
      <c r="F25" s="762"/>
      <c r="G25" s="762"/>
      <c r="H25" s="763" t="s">
        <v>639</v>
      </c>
      <c r="I25" s="764"/>
      <c r="J25" s="765" t="s">
        <v>560</v>
      </c>
      <c r="K25" s="766"/>
      <c r="L25" s="767"/>
      <c r="M25" s="763" t="s">
        <v>638</v>
      </c>
      <c r="N25" s="764"/>
      <c r="O25" s="768"/>
      <c r="P25" s="769" t="s">
        <v>563</v>
      </c>
      <c r="Q25" s="762"/>
      <c r="R25" s="762"/>
      <c r="S25" s="770" t="s">
        <v>639</v>
      </c>
      <c r="T25" s="771"/>
      <c r="U25" s="765" t="s">
        <v>640</v>
      </c>
      <c r="V25" s="766"/>
      <c r="W25" s="767"/>
    </row>
    <row r="26" spans="2:24" s="31" customFormat="1" ht="39.75" customHeight="1" x14ac:dyDescent="0.15">
      <c r="B26" s="756" t="s">
        <v>641</v>
      </c>
      <c r="C26" s="756"/>
      <c r="D26" s="756"/>
      <c r="E26" s="778" t="s">
        <v>697</v>
      </c>
      <c r="F26" s="779"/>
      <c r="G26" s="779"/>
      <c r="H26" s="779"/>
      <c r="I26" s="779"/>
      <c r="J26" s="779"/>
      <c r="K26" s="779"/>
      <c r="L26" s="780"/>
      <c r="M26" s="756" t="s">
        <v>641</v>
      </c>
      <c r="N26" s="756"/>
      <c r="O26" s="756"/>
      <c r="P26" s="778" t="s">
        <v>643</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7ACFD203-E78F-4869-AD71-F4238E0FF2E3}"/>
    <dataValidation type="list" allowBlank="1" showInputMessage="1" showErrorMessage="1" sqref="E8 E19 P8 P19" xr:uid="{72714B0C-149D-4698-A551-EEC6695C4E3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D1625E-B079-4F76-BE80-7F4D716E06FD}">
          <x14:formula1>
            <xm:f>'(参考)リスト'!$F$16:$F$21</xm:f>
          </x14:formula1>
          <xm:sqref>E11:E12 E22:E23 P11:P12 P22:P23</xm:sqref>
        </x14:dataValidation>
        <x14:dataValidation type="list" allowBlank="1" showInputMessage="1" showErrorMessage="1" xr:uid="{FC5AC091-23AC-4078-95AF-35F7F4E1270F}">
          <x14:formula1>
            <xm:f>'(参考)リスト'!$D$16:$D$18</xm:f>
          </x14:formula1>
          <xm:sqref>E10 E21 P10 P21</xm:sqref>
        </x14:dataValidation>
        <x14:dataValidation type="list" allowBlank="1" showInputMessage="1" showErrorMessage="1" xr:uid="{70A0F953-2AB3-4796-9364-FA29A41D5072}">
          <x14:formula1>
            <xm:f>'(参考)リスト'!$E$16:$E$27</xm:f>
          </x14:formula1>
          <xm:sqref>E9 E20 P9 P20</xm:sqref>
        </x14:dataValidation>
        <x14:dataValidation type="list" allowBlank="1" showInputMessage="1" showErrorMessage="1" xr:uid="{F5A22439-00E6-4C83-8A2D-CACC30009BAC}">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64B30-9D9C-4D15-9EDB-B112C3F2D4BF}">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502</v>
      </c>
      <c r="F5" s="744"/>
      <c r="G5" s="745"/>
      <c r="H5" s="745"/>
      <c r="I5" s="745"/>
      <c r="J5" s="745"/>
      <c r="K5" s="745"/>
      <c r="L5" s="746"/>
      <c r="M5" s="740" t="s">
        <v>625</v>
      </c>
      <c r="N5" s="742" t="s">
        <v>626</v>
      </c>
      <c r="O5" s="743"/>
      <c r="P5" s="277" t="s">
        <v>502</v>
      </c>
      <c r="Q5" s="744"/>
      <c r="R5" s="745"/>
      <c r="S5" s="745"/>
      <c r="T5" s="745"/>
      <c r="U5" s="745"/>
      <c r="V5" s="745"/>
      <c r="W5" s="746"/>
    </row>
    <row r="6" spans="2:23" s="31" customFormat="1" ht="25.5" customHeight="1" x14ac:dyDescent="0.15">
      <c r="B6" s="741"/>
      <c r="C6" s="742" t="s">
        <v>627</v>
      </c>
      <c r="D6" s="743"/>
      <c r="E6" s="278">
        <v>2</v>
      </c>
      <c r="F6" s="747"/>
      <c r="G6" s="748"/>
      <c r="H6" s="748"/>
      <c r="I6" s="748"/>
      <c r="J6" s="748"/>
      <c r="K6" s="748"/>
      <c r="L6" s="749"/>
      <c r="M6" s="741"/>
      <c r="N6" s="742" t="s">
        <v>627</v>
      </c>
      <c r="O6" s="743"/>
      <c r="P6" s="278">
        <v>3</v>
      </c>
      <c r="Q6" s="747"/>
      <c r="R6" s="748"/>
      <c r="S6" s="748"/>
      <c r="T6" s="748"/>
      <c r="U6" s="748"/>
      <c r="V6" s="748"/>
      <c r="W6" s="749"/>
    </row>
    <row r="7" spans="2:23" s="31" customFormat="1" ht="25.5" customHeight="1" x14ac:dyDescent="0.15">
      <c r="B7" s="740" t="s">
        <v>628</v>
      </c>
      <c r="C7" s="742" t="s">
        <v>629</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294</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633</v>
      </c>
      <c r="C13" s="759"/>
      <c r="D13" s="759"/>
      <c r="E13" s="772" t="s">
        <v>756</v>
      </c>
      <c r="F13" s="773"/>
      <c r="G13" s="774"/>
      <c r="H13" s="759" t="s">
        <v>635</v>
      </c>
      <c r="I13" s="759"/>
      <c r="J13" s="760" t="s">
        <v>757</v>
      </c>
      <c r="K13" s="760"/>
      <c r="L13" s="760"/>
      <c r="M13" s="759" t="s">
        <v>633</v>
      </c>
      <c r="N13" s="759"/>
      <c r="O13" s="759"/>
      <c r="P13" s="775" t="s">
        <v>758</v>
      </c>
      <c r="Q13" s="776"/>
      <c r="R13" s="777"/>
      <c r="S13" s="759" t="s">
        <v>635</v>
      </c>
      <c r="T13" s="759"/>
      <c r="U13" s="760" t="s">
        <v>759</v>
      </c>
      <c r="V13" s="760"/>
      <c r="W13" s="760"/>
    </row>
    <row r="14" spans="2:23" s="31" customFormat="1" ht="25.5" customHeight="1" x14ac:dyDescent="0.15">
      <c r="B14" s="761" t="s">
        <v>638</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625</v>
      </c>
      <c r="C16" s="758" t="s">
        <v>626</v>
      </c>
      <c r="D16" s="758"/>
      <c r="E16" s="277" t="s">
        <v>502</v>
      </c>
      <c r="F16" s="744"/>
      <c r="G16" s="745"/>
      <c r="H16" s="745"/>
      <c r="I16" s="745"/>
      <c r="J16" s="745"/>
      <c r="K16" s="745"/>
      <c r="L16" s="746"/>
      <c r="M16" s="758" t="s">
        <v>625</v>
      </c>
      <c r="N16" s="758" t="s">
        <v>626</v>
      </c>
      <c r="O16" s="758"/>
      <c r="P16" s="277" t="s">
        <v>502</v>
      </c>
      <c r="Q16" s="744"/>
      <c r="R16" s="745"/>
      <c r="S16" s="745"/>
      <c r="T16" s="745"/>
      <c r="U16" s="745"/>
      <c r="V16" s="745"/>
      <c r="W16" s="746"/>
    </row>
    <row r="17" spans="2:24" s="31" customFormat="1" ht="25.5" customHeight="1" x14ac:dyDescent="0.15">
      <c r="B17" s="758"/>
      <c r="C17" s="758" t="s">
        <v>627</v>
      </c>
      <c r="D17" s="758"/>
      <c r="E17" s="278">
        <v>4</v>
      </c>
      <c r="F17" s="747"/>
      <c r="G17" s="748"/>
      <c r="H17" s="748"/>
      <c r="I17" s="748"/>
      <c r="J17" s="748"/>
      <c r="K17" s="748"/>
      <c r="L17" s="749"/>
      <c r="M17" s="758"/>
      <c r="N17" s="758" t="s">
        <v>627</v>
      </c>
      <c r="O17" s="758"/>
      <c r="P17" s="278">
        <v>5</v>
      </c>
      <c r="Q17" s="747"/>
      <c r="R17" s="748"/>
      <c r="S17" s="748"/>
      <c r="T17" s="748"/>
      <c r="U17" s="748"/>
      <c r="V17" s="748"/>
      <c r="W17" s="749"/>
    </row>
    <row r="18" spans="2:24" s="31" customFormat="1" ht="25.5" customHeight="1" x14ac:dyDescent="0.15">
      <c r="B18" s="758" t="s">
        <v>628</v>
      </c>
      <c r="C18" s="758" t="s">
        <v>629</v>
      </c>
      <c r="D18" s="758"/>
      <c r="E18" s="279" t="s">
        <v>576</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294</v>
      </c>
      <c r="D19" s="758"/>
      <c r="E19" s="277" t="s">
        <v>577</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630</v>
      </c>
      <c r="C21" s="756" t="s">
        <v>295</v>
      </c>
      <c r="D21" s="756"/>
      <c r="E21" s="278"/>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633</v>
      </c>
      <c r="C24" s="759"/>
      <c r="D24" s="759"/>
      <c r="E24" s="775" t="s">
        <v>760</v>
      </c>
      <c r="F24" s="776"/>
      <c r="G24" s="777"/>
      <c r="H24" s="759" t="s">
        <v>635</v>
      </c>
      <c r="I24" s="759"/>
      <c r="J24" s="772" t="s">
        <v>761</v>
      </c>
      <c r="K24" s="773"/>
      <c r="L24" s="774"/>
      <c r="M24" s="759" t="s">
        <v>633</v>
      </c>
      <c r="N24" s="759"/>
      <c r="O24" s="759"/>
      <c r="P24" s="775" t="s">
        <v>762</v>
      </c>
      <c r="Q24" s="776"/>
      <c r="R24" s="777"/>
      <c r="S24" s="759" t="s">
        <v>635</v>
      </c>
      <c r="T24" s="759"/>
      <c r="U24" s="760" t="s">
        <v>763</v>
      </c>
      <c r="V24" s="760"/>
      <c r="W24" s="760"/>
    </row>
    <row r="25" spans="2:24" s="31" customFormat="1" ht="25.5" customHeight="1" x14ac:dyDescent="0.15">
      <c r="B25" s="761" t="s">
        <v>638</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660</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8DFC6C5E-55DF-4AA5-A339-E44828921C65}">
      <formula1>INDIRECT(E7)</formula1>
    </dataValidation>
    <dataValidation allowBlank="1" showInputMessage="1" showErrorMessage="1" prompt="覆工スパン毎に連番を記入。_x000a_数値で入力する。" sqref="E6 E17 P17 P6" xr:uid="{7366D25D-9484-4018-99BB-528A5B9ABAF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1FE96C-7AEC-453D-8C34-29B2A2AA706A}">
          <x14:formula1>
            <xm:f>'(参考)リスト'!$B$16:$B$21</xm:f>
          </x14:formula1>
          <xm:sqref>E7 E18 P7 P18</xm:sqref>
        </x14:dataValidation>
        <x14:dataValidation type="list" allowBlank="1" showInputMessage="1" showErrorMessage="1" xr:uid="{B8092368-611F-4C21-AE5B-787268B3EF2D}">
          <x14:formula1>
            <xm:f>'(参考)リスト'!$E$16:$E$27</xm:f>
          </x14:formula1>
          <xm:sqref>E9 E20 P9 P20</xm:sqref>
        </x14:dataValidation>
        <x14:dataValidation type="list" allowBlank="1" showInputMessage="1" showErrorMessage="1" xr:uid="{FC0955B1-1ADA-4776-B769-EA3D08787362}">
          <x14:formula1>
            <xm:f>'(参考)リスト'!$D$16:$D$18</xm:f>
          </x14:formula1>
          <xm:sqref>E10 E21 P10 P21</xm:sqref>
        </x14:dataValidation>
        <x14:dataValidation type="list" allowBlank="1" showInputMessage="1" showErrorMessage="1" xr:uid="{ED676F7D-80A0-4C29-8654-7ADBD835134A}">
          <x14:formula1>
            <xm:f>'(参考)リスト'!$F$16:$F$21</xm:f>
          </x14:formula1>
          <xm:sqref>E11:E12 E22:E23 P11:P12 P22:P23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04BEC-39B5-441E-995D-2055D9D30814}">
  <dimension ref="B1:X31"/>
  <sheetViews>
    <sheetView showGridLines="0" showZeros="0" view="pageBreakPreview" topLeftCell="A8" zoomScale="112" zoomScaleNormal="70" zoomScaleSheetLayoutView="112" workbookViewId="0">
      <selection activeCell="B21" sqref="B21:B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502</v>
      </c>
      <c r="F5" s="744"/>
      <c r="G5" s="745"/>
      <c r="H5" s="745"/>
      <c r="I5" s="745"/>
      <c r="J5" s="745"/>
      <c r="K5" s="745"/>
      <c r="L5" s="746"/>
      <c r="M5" s="740" t="s">
        <v>625</v>
      </c>
      <c r="N5" s="742" t="s">
        <v>626</v>
      </c>
      <c r="O5" s="743"/>
      <c r="P5" s="277" t="s">
        <v>503</v>
      </c>
      <c r="Q5" s="744"/>
      <c r="R5" s="745"/>
      <c r="S5" s="745"/>
      <c r="T5" s="745"/>
      <c r="U5" s="745"/>
      <c r="V5" s="745"/>
      <c r="W5" s="746"/>
    </row>
    <row r="6" spans="2:23" s="31" customFormat="1" ht="25.5" customHeight="1" x14ac:dyDescent="0.15">
      <c r="B6" s="741"/>
      <c r="C6" s="742" t="s">
        <v>179</v>
      </c>
      <c r="D6" s="743"/>
      <c r="E6" s="278">
        <v>6</v>
      </c>
      <c r="F6" s="747"/>
      <c r="G6" s="748"/>
      <c r="H6" s="748"/>
      <c r="I6" s="748"/>
      <c r="J6" s="748"/>
      <c r="K6" s="748"/>
      <c r="L6" s="749"/>
      <c r="M6" s="741"/>
      <c r="N6" s="742" t="s">
        <v>627</v>
      </c>
      <c r="O6" s="743"/>
      <c r="P6" s="278">
        <v>1</v>
      </c>
      <c r="Q6" s="747"/>
      <c r="R6" s="748"/>
      <c r="S6" s="748"/>
      <c r="T6" s="748"/>
      <c r="U6" s="748"/>
      <c r="V6" s="748"/>
      <c r="W6" s="749"/>
    </row>
    <row r="7" spans="2:23" s="31" customFormat="1" ht="25.5" customHeight="1" x14ac:dyDescent="0.15">
      <c r="B7" s="740" t="s">
        <v>180</v>
      </c>
      <c r="C7" s="742" t="s">
        <v>132</v>
      </c>
      <c r="D7" s="743"/>
      <c r="E7" s="279" t="s">
        <v>558</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133</v>
      </c>
      <c r="D8" s="743"/>
      <c r="E8" s="277" t="s">
        <v>575</v>
      </c>
      <c r="F8" s="747"/>
      <c r="G8" s="748"/>
      <c r="H8" s="748"/>
      <c r="I8" s="748"/>
      <c r="J8" s="748"/>
      <c r="K8" s="748"/>
      <c r="L8" s="749"/>
      <c r="M8" s="753"/>
      <c r="N8" s="742" t="s">
        <v>294</v>
      </c>
      <c r="O8" s="743"/>
      <c r="P8" s="277" t="s">
        <v>559</v>
      </c>
      <c r="Q8" s="747"/>
      <c r="R8" s="748"/>
      <c r="S8" s="748"/>
      <c r="T8" s="748"/>
      <c r="U8" s="748"/>
      <c r="V8" s="748"/>
      <c r="W8" s="749"/>
    </row>
    <row r="9" spans="2:23" s="31" customFormat="1" ht="25.5" customHeight="1" x14ac:dyDescent="0.15">
      <c r="B9" s="754" t="s">
        <v>135</v>
      </c>
      <c r="C9" s="757"/>
      <c r="D9" s="755"/>
      <c r="E9" s="280" t="s">
        <v>313</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t="s">
        <v>542</v>
      </c>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t="s">
        <v>551</v>
      </c>
      <c r="F12" s="750"/>
      <c r="G12" s="751"/>
      <c r="H12" s="751"/>
      <c r="I12" s="751"/>
      <c r="J12" s="751"/>
      <c r="K12" s="751"/>
      <c r="L12" s="752"/>
      <c r="M12" s="741"/>
      <c r="N12" s="756" t="s">
        <v>632</v>
      </c>
      <c r="O12" s="756"/>
      <c r="P12" s="213" t="s">
        <v>561</v>
      </c>
      <c r="Q12" s="750"/>
      <c r="R12" s="751"/>
      <c r="S12" s="751"/>
      <c r="T12" s="751"/>
      <c r="U12" s="751"/>
      <c r="V12" s="751"/>
      <c r="W12" s="752"/>
    </row>
    <row r="13" spans="2:23" s="31" customFormat="1" ht="25.5" customHeight="1" x14ac:dyDescent="0.15">
      <c r="B13" s="759" t="s">
        <v>183</v>
      </c>
      <c r="C13" s="759"/>
      <c r="D13" s="759"/>
      <c r="E13" s="772" t="s">
        <v>746</v>
      </c>
      <c r="F13" s="773"/>
      <c r="G13" s="774"/>
      <c r="H13" s="759" t="s">
        <v>635</v>
      </c>
      <c r="I13" s="759"/>
      <c r="J13" s="760" t="s">
        <v>645</v>
      </c>
      <c r="K13" s="760"/>
      <c r="L13" s="760"/>
      <c r="M13" s="759" t="s">
        <v>633</v>
      </c>
      <c r="N13" s="759"/>
      <c r="O13" s="759"/>
      <c r="P13" s="775" t="s">
        <v>560</v>
      </c>
      <c r="Q13" s="776"/>
      <c r="R13" s="777"/>
      <c r="S13" s="759" t="s">
        <v>635</v>
      </c>
      <c r="T13" s="759"/>
      <c r="U13" s="760" t="s">
        <v>637</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563</v>
      </c>
      <c r="Q14" s="762"/>
      <c r="R14" s="762"/>
      <c r="S14" s="770" t="s">
        <v>639</v>
      </c>
      <c r="T14" s="771"/>
      <c r="U14" s="765" t="s">
        <v>640</v>
      </c>
      <c r="V14" s="766"/>
      <c r="W14" s="767"/>
    </row>
    <row r="15" spans="2:23" s="31" customFormat="1" ht="39.75" customHeight="1" x14ac:dyDescent="0.15">
      <c r="B15" s="756" t="s">
        <v>185</v>
      </c>
      <c r="C15" s="756"/>
      <c r="D15" s="756"/>
      <c r="E15" s="778" t="s">
        <v>753</v>
      </c>
      <c r="F15" s="779"/>
      <c r="G15" s="779"/>
      <c r="H15" s="779"/>
      <c r="I15" s="779"/>
      <c r="J15" s="779"/>
      <c r="K15" s="779"/>
      <c r="L15" s="780"/>
      <c r="M15" s="756" t="s">
        <v>641</v>
      </c>
      <c r="N15" s="756"/>
      <c r="O15" s="756"/>
      <c r="P15" s="778" t="s">
        <v>643</v>
      </c>
      <c r="Q15" s="779"/>
      <c r="R15" s="779"/>
      <c r="S15" s="779"/>
      <c r="T15" s="779"/>
      <c r="U15" s="779"/>
      <c r="V15" s="779"/>
      <c r="W15" s="780"/>
    </row>
    <row r="16" spans="2:23" s="31" customFormat="1" ht="25.5" customHeight="1" x14ac:dyDescent="0.15">
      <c r="B16" s="758" t="s">
        <v>177</v>
      </c>
      <c r="C16" s="758" t="s">
        <v>178</v>
      </c>
      <c r="D16" s="758"/>
      <c r="E16" s="277" t="s">
        <v>503</v>
      </c>
      <c r="F16" s="744"/>
      <c r="G16" s="745"/>
      <c r="H16" s="745"/>
      <c r="I16" s="745"/>
      <c r="J16" s="745"/>
      <c r="K16" s="745"/>
      <c r="L16" s="746"/>
      <c r="M16" s="758" t="s">
        <v>625</v>
      </c>
      <c r="N16" s="758" t="s">
        <v>626</v>
      </c>
      <c r="O16" s="758"/>
      <c r="P16" s="277" t="s">
        <v>503</v>
      </c>
      <c r="Q16" s="744"/>
      <c r="R16" s="745"/>
      <c r="S16" s="745"/>
      <c r="T16" s="745"/>
      <c r="U16" s="745"/>
      <c r="V16" s="745"/>
      <c r="W16" s="746"/>
    </row>
    <row r="17" spans="2:24" s="31" customFormat="1" ht="25.5" customHeight="1" x14ac:dyDescent="0.15">
      <c r="B17" s="758"/>
      <c r="C17" s="758" t="s">
        <v>179</v>
      </c>
      <c r="D17" s="758"/>
      <c r="E17" s="278">
        <v>2</v>
      </c>
      <c r="F17" s="747"/>
      <c r="G17" s="748"/>
      <c r="H17" s="748"/>
      <c r="I17" s="748"/>
      <c r="J17" s="748"/>
      <c r="K17" s="748"/>
      <c r="L17" s="749"/>
      <c r="M17" s="758"/>
      <c r="N17" s="758" t="s">
        <v>627</v>
      </c>
      <c r="O17" s="758"/>
      <c r="P17" s="278">
        <v>3</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602</v>
      </c>
      <c r="F19" s="747"/>
      <c r="G19" s="748"/>
      <c r="H19" s="748"/>
      <c r="I19" s="748"/>
      <c r="J19" s="748"/>
      <c r="K19" s="748"/>
      <c r="L19" s="749"/>
      <c r="M19" s="758"/>
      <c r="N19" s="758" t="s">
        <v>294</v>
      </c>
      <c r="O19" s="758"/>
      <c r="P19" s="277" t="s">
        <v>575</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313</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561</v>
      </c>
      <c r="F23" s="750"/>
      <c r="G23" s="751"/>
      <c r="H23" s="751"/>
      <c r="I23" s="751"/>
      <c r="J23" s="751"/>
      <c r="K23" s="751"/>
      <c r="L23" s="752"/>
      <c r="M23" s="741"/>
      <c r="N23" s="756" t="s">
        <v>632</v>
      </c>
      <c r="O23" s="756"/>
      <c r="P23" s="213" t="s">
        <v>551</v>
      </c>
      <c r="Q23" s="750"/>
      <c r="R23" s="751"/>
      <c r="S23" s="751"/>
      <c r="T23" s="751"/>
      <c r="U23" s="751"/>
      <c r="V23" s="751"/>
      <c r="W23" s="752"/>
    </row>
    <row r="24" spans="2:24" s="31" customFormat="1" ht="25.5" customHeight="1" x14ac:dyDescent="0.15">
      <c r="B24" s="759" t="s">
        <v>183</v>
      </c>
      <c r="C24" s="759"/>
      <c r="D24" s="759"/>
      <c r="E24" s="775" t="s">
        <v>560</v>
      </c>
      <c r="F24" s="776"/>
      <c r="G24" s="777"/>
      <c r="H24" s="759" t="s">
        <v>635</v>
      </c>
      <c r="I24" s="759"/>
      <c r="J24" s="772" t="s">
        <v>637</v>
      </c>
      <c r="K24" s="773"/>
      <c r="L24" s="774"/>
      <c r="M24" s="759" t="s">
        <v>633</v>
      </c>
      <c r="N24" s="759"/>
      <c r="O24" s="759"/>
      <c r="P24" s="775" t="s">
        <v>746</v>
      </c>
      <c r="Q24" s="776"/>
      <c r="R24" s="777"/>
      <c r="S24" s="759" t="s">
        <v>635</v>
      </c>
      <c r="T24" s="759"/>
      <c r="U24" s="760" t="s">
        <v>747</v>
      </c>
      <c r="V24" s="760"/>
      <c r="W24" s="760"/>
    </row>
    <row r="25" spans="2:24" s="31" customFormat="1" ht="25.5" customHeight="1" x14ac:dyDescent="0.15">
      <c r="B25" s="761" t="s">
        <v>184</v>
      </c>
      <c r="C25" s="761"/>
      <c r="D25" s="761"/>
      <c r="E25" s="762" t="s">
        <v>563</v>
      </c>
      <c r="F25" s="762"/>
      <c r="G25" s="762"/>
      <c r="H25" s="763" t="s">
        <v>639</v>
      </c>
      <c r="I25" s="764"/>
      <c r="J25" s="765" t="s">
        <v>640</v>
      </c>
      <c r="K25" s="766"/>
      <c r="L25" s="767"/>
      <c r="M25" s="763" t="s">
        <v>638</v>
      </c>
      <c r="N25" s="764"/>
      <c r="O25" s="768"/>
      <c r="P25" s="769" t="s">
        <v>556</v>
      </c>
      <c r="Q25" s="762"/>
      <c r="R25" s="762"/>
      <c r="S25" s="770" t="s">
        <v>639</v>
      </c>
      <c r="T25" s="771"/>
      <c r="U25" s="765" t="s">
        <v>555</v>
      </c>
      <c r="V25" s="766"/>
      <c r="W25" s="767"/>
    </row>
    <row r="26" spans="2:24" s="31" customFormat="1" ht="39.75" customHeight="1" x14ac:dyDescent="0.15">
      <c r="B26" s="756" t="s">
        <v>185</v>
      </c>
      <c r="C26" s="756"/>
      <c r="D26" s="756"/>
      <c r="E26" s="778" t="s">
        <v>764</v>
      </c>
      <c r="F26" s="779"/>
      <c r="G26" s="779"/>
      <c r="H26" s="779"/>
      <c r="I26" s="779"/>
      <c r="J26" s="779"/>
      <c r="K26" s="779"/>
      <c r="L26" s="780"/>
      <c r="M26" s="756" t="s">
        <v>641</v>
      </c>
      <c r="N26" s="756"/>
      <c r="O26" s="756"/>
      <c r="P26" s="778" t="s">
        <v>765</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731709B9-BF61-464F-B240-9F77C4E5E070}"/>
    <dataValidation type="list" allowBlank="1" showInputMessage="1" showErrorMessage="1" sqref="E8 E19 P8 P19" xr:uid="{036ABCB9-DA59-40A5-9D90-79AEB6C6E17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E3B534-36A0-46A6-8B7A-45953785BD20}">
          <x14:formula1>
            <xm:f>'(参考)リスト'!$F$16:$F$21</xm:f>
          </x14:formula1>
          <xm:sqref>E11:E12 E22:E23 P11:P12 P22:P23</xm:sqref>
        </x14:dataValidation>
        <x14:dataValidation type="list" allowBlank="1" showInputMessage="1" showErrorMessage="1" xr:uid="{1D002FAC-0527-466D-A41A-4BD02CA2A656}">
          <x14:formula1>
            <xm:f>'(参考)リスト'!$D$16:$D$18</xm:f>
          </x14:formula1>
          <xm:sqref>E10 E21 P10 P21</xm:sqref>
        </x14:dataValidation>
        <x14:dataValidation type="list" allowBlank="1" showInputMessage="1" showErrorMessage="1" xr:uid="{398D03C2-F951-4919-A705-CEC7945B47F6}">
          <x14:formula1>
            <xm:f>'(参考)リスト'!$E$16:$E$27</xm:f>
          </x14:formula1>
          <xm:sqref>E9 E20 P9 P20</xm:sqref>
        </x14:dataValidation>
        <x14:dataValidation type="list" allowBlank="1" showInputMessage="1" showErrorMessage="1" xr:uid="{38934037-F7BB-4BAB-BB78-20BD1016C3BA}">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DD69E-6DAD-4DD9-9574-1A28B6CE5764}">
  <dimension ref="B1:X31"/>
  <sheetViews>
    <sheetView showGridLines="0" showZeros="0" view="pageBreakPreview" topLeftCell="A4"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503</v>
      </c>
      <c r="F5" s="744"/>
      <c r="G5" s="745"/>
      <c r="H5" s="745"/>
      <c r="I5" s="745"/>
      <c r="J5" s="745"/>
      <c r="K5" s="745"/>
      <c r="L5" s="746"/>
      <c r="M5" s="740" t="s">
        <v>625</v>
      </c>
      <c r="N5" s="742" t="s">
        <v>626</v>
      </c>
      <c r="O5" s="743"/>
      <c r="P5" s="277" t="s">
        <v>503</v>
      </c>
      <c r="Q5" s="744"/>
      <c r="R5" s="745"/>
      <c r="S5" s="745"/>
      <c r="T5" s="745"/>
      <c r="U5" s="745"/>
      <c r="V5" s="745"/>
      <c r="W5" s="746"/>
    </row>
    <row r="6" spans="2:23" s="31" customFormat="1" ht="25.5" customHeight="1" x14ac:dyDescent="0.15">
      <c r="B6" s="741"/>
      <c r="C6" s="742" t="s">
        <v>179</v>
      </c>
      <c r="D6" s="743"/>
      <c r="E6" s="278">
        <v>4</v>
      </c>
      <c r="F6" s="747"/>
      <c r="G6" s="748"/>
      <c r="H6" s="748"/>
      <c r="I6" s="748"/>
      <c r="J6" s="748"/>
      <c r="K6" s="748"/>
      <c r="L6" s="749"/>
      <c r="M6" s="741"/>
      <c r="N6" s="742" t="s">
        <v>627</v>
      </c>
      <c r="O6" s="743"/>
      <c r="P6" s="278">
        <v>5</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766</v>
      </c>
      <c r="F13" s="773"/>
      <c r="G13" s="774"/>
      <c r="H13" s="759" t="s">
        <v>635</v>
      </c>
      <c r="I13" s="759"/>
      <c r="J13" s="760" t="s">
        <v>767</v>
      </c>
      <c r="K13" s="760"/>
      <c r="L13" s="760"/>
      <c r="M13" s="759" t="s">
        <v>633</v>
      </c>
      <c r="N13" s="759"/>
      <c r="O13" s="759"/>
      <c r="P13" s="775" t="s">
        <v>673</v>
      </c>
      <c r="Q13" s="776"/>
      <c r="R13" s="777"/>
      <c r="S13" s="759" t="s">
        <v>635</v>
      </c>
      <c r="T13" s="759"/>
      <c r="U13" s="760" t="s">
        <v>674</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770</v>
      </c>
      <c r="F15" s="779"/>
      <c r="G15" s="779"/>
      <c r="H15" s="779"/>
      <c r="I15" s="779"/>
      <c r="J15" s="779"/>
      <c r="K15" s="779"/>
      <c r="L15" s="780"/>
      <c r="M15" s="756" t="s">
        <v>641</v>
      </c>
      <c r="N15" s="756"/>
      <c r="O15" s="756"/>
      <c r="P15" s="778" t="s">
        <v>770</v>
      </c>
      <c r="Q15" s="779"/>
      <c r="R15" s="779"/>
      <c r="S15" s="779"/>
      <c r="T15" s="779"/>
      <c r="U15" s="779"/>
      <c r="V15" s="779"/>
      <c r="W15" s="780"/>
    </row>
    <row r="16" spans="2:23" s="31" customFormat="1" ht="25.5" customHeight="1" x14ac:dyDescent="0.15">
      <c r="B16" s="758" t="s">
        <v>177</v>
      </c>
      <c r="C16" s="758" t="s">
        <v>178</v>
      </c>
      <c r="D16" s="758"/>
      <c r="E16" s="277" t="s">
        <v>503</v>
      </c>
      <c r="F16" s="744"/>
      <c r="G16" s="745"/>
      <c r="H16" s="745"/>
      <c r="I16" s="745"/>
      <c r="J16" s="745"/>
      <c r="K16" s="745"/>
      <c r="L16" s="746"/>
      <c r="M16" s="758" t="s">
        <v>625</v>
      </c>
      <c r="N16" s="758" t="s">
        <v>626</v>
      </c>
      <c r="O16" s="758"/>
      <c r="P16" s="277" t="s">
        <v>503</v>
      </c>
      <c r="Q16" s="744"/>
      <c r="R16" s="745"/>
      <c r="S16" s="745"/>
      <c r="T16" s="745"/>
      <c r="U16" s="745"/>
      <c r="V16" s="745"/>
      <c r="W16" s="746"/>
    </row>
    <row r="17" spans="2:24" s="31" customFormat="1" ht="25.5" customHeight="1" x14ac:dyDescent="0.15">
      <c r="B17" s="758"/>
      <c r="C17" s="758" t="s">
        <v>179</v>
      </c>
      <c r="D17" s="758"/>
      <c r="E17" s="278">
        <v>6</v>
      </c>
      <c r="F17" s="747"/>
      <c r="G17" s="748"/>
      <c r="H17" s="748"/>
      <c r="I17" s="748"/>
      <c r="J17" s="748"/>
      <c r="K17" s="748"/>
      <c r="L17" s="749"/>
      <c r="M17" s="758"/>
      <c r="N17" s="758" t="s">
        <v>627</v>
      </c>
      <c r="O17" s="758"/>
      <c r="P17" s="278">
        <v>7</v>
      </c>
      <c r="Q17" s="747"/>
      <c r="R17" s="748"/>
      <c r="S17" s="748"/>
      <c r="T17" s="748"/>
      <c r="U17" s="748"/>
      <c r="V17" s="748"/>
      <c r="W17" s="749"/>
    </row>
    <row r="18" spans="2:24" s="31" customFormat="1" ht="25.5" customHeight="1" x14ac:dyDescent="0.15">
      <c r="B18" s="758" t="s">
        <v>180</v>
      </c>
      <c r="C18" s="758" t="s">
        <v>132</v>
      </c>
      <c r="D18" s="758"/>
      <c r="E18" s="279" t="s">
        <v>576</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133</v>
      </c>
      <c r="D19" s="758"/>
      <c r="E19" s="277" t="s">
        <v>577</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183</v>
      </c>
      <c r="C24" s="759"/>
      <c r="D24" s="759"/>
      <c r="E24" s="775" t="s">
        <v>768</v>
      </c>
      <c r="F24" s="776"/>
      <c r="G24" s="777"/>
      <c r="H24" s="759" t="s">
        <v>635</v>
      </c>
      <c r="I24" s="759"/>
      <c r="J24" s="772" t="s">
        <v>769</v>
      </c>
      <c r="K24" s="773"/>
      <c r="L24" s="774"/>
      <c r="M24" s="759" t="s">
        <v>633</v>
      </c>
      <c r="N24" s="759"/>
      <c r="O24" s="759"/>
      <c r="P24" s="775" t="s">
        <v>647</v>
      </c>
      <c r="Q24" s="776"/>
      <c r="R24" s="777"/>
      <c r="S24" s="759" t="s">
        <v>635</v>
      </c>
      <c r="T24" s="759"/>
      <c r="U24" s="760" t="s">
        <v>706</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660</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DD4B666B-2E6B-401C-AFB5-CF6FDE74F766}">
      <formula1>INDIRECT(E7)</formula1>
    </dataValidation>
    <dataValidation allowBlank="1" showInputMessage="1" showErrorMessage="1" prompt="覆工スパン毎に連番を記入。_x000a_数値で入力する。" sqref="E6 E17 P17 P6" xr:uid="{16EE8622-399D-4BD9-BF93-90B02322D86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FA8022B-5A81-40DF-9D9B-A5D0ACB69DDE}">
          <x14:formula1>
            <xm:f>'(参考)リスト'!$B$16:$B$21</xm:f>
          </x14:formula1>
          <xm:sqref>E7 E18 P7 P18</xm:sqref>
        </x14:dataValidation>
        <x14:dataValidation type="list" allowBlank="1" showInputMessage="1" showErrorMessage="1" xr:uid="{847420F0-22E6-4130-A75A-A2DE91945E71}">
          <x14:formula1>
            <xm:f>'(参考)リスト'!$E$16:$E$27</xm:f>
          </x14:formula1>
          <xm:sqref>E9 E20 P9 P20</xm:sqref>
        </x14:dataValidation>
        <x14:dataValidation type="list" allowBlank="1" showInputMessage="1" showErrorMessage="1" xr:uid="{BDBB6CB4-94A4-4F99-AAF5-9497876FA76D}">
          <x14:formula1>
            <xm:f>'(参考)リスト'!$D$16:$D$18</xm:f>
          </x14:formula1>
          <xm:sqref>E10 E21 P10 P21</xm:sqref>
        </x14:dataValidation>
        <x14:dataValidation type="list" allowBlank="1" showInputMessage="1" showErrorMessage="1" xr:uid="{8B110EEF-F458-4B2C-A75B-BE577BB7F988}">
          <x14:formula1>
            <xm:f>'(参考)リスト'!$F$16:$F$21</xm:f>
          </x14:formula1>
          <xm:sqref>E11:E12 E22:E23 P11:P12 P22:P23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1546D-E509-4928-A40D-A487BB7AD8F0}">
  <dimension ref="B1:X31"/>
  <sheetViews>
    <sheetView showGridLines="0" showZeros="0" view="pageBreakPreview" topLeftCell="A2"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625</v>
      </c>
      <c r="C5" s="742" t="s">
        <v>626</v>
      </c>
      <c r="D5" s="743"/>
      <c r="E5" s="277" t="s">
        <v>503</v>
      </c>
      <c r="F5" s="744"/>
      <c r="G5" s="745"/>
      <c r="H5" s="745"/>
      <c r="I5" s="745"/>
      <c r="J5" s="745"/>
      <c r="K5" s="745"/>
      <c r="L5" s="746"/>
      <c r="M5" s="740" t="s">
        <v>625</v>
      </c>
      <c r="N5" s="742" t="s">
        <v>626</v>
      </c>
      <c r="O5" s="743"/>
      <c r="P5" s="277" t="s">
        <v>503</v>
      </c>
      <c r="Q5" s="744"/>
      <c r="R5" s="745"/>
      <c r="S5" s="745"/>
      <c r="T5" s="745"/>
      <c r="U5" s="745"/>
      <c r="V5" s="745"/>
      <c r="W5" s="746"/>
    </row>
    <row r="6" spans="2:23" s="31" customFormat="1" ht="25.5" customHeight="1" x14ac:dyDescent="0.15">
      <c r="B6" s="741"/>
      <c r="C6" s="742" t="s">
        <v>627</v>
      </c>
      <c r="D6" s="743"/>
      <c r="E6" s="278">
        <v>8</v>
      </c>
      <c r="F6" s="747"/>
      <c r="G6" s="748"/>
      <c r="H6" s="748"/>
      <c r="I6" s="748"/>
      <c r="J6" s="748"/>
      <c r="K6" s="748"/>
      <c r="L6" s="749"/>
      <c r="M6" s="741"/>
      <c r="N6" s="742" t="s">
        <v>627</v>
      </c>
      <c r="O6" s="743"/>
      <c r="P6" s="278">
        <v>9</v>
      </c>
      <c r="Q6" s="747"/>
      <c r="R6" s="748"/>
      <c r="S6" s="748"/>
      <c r="T6" s="748"/>
      <c r="U6" s="748"/>
      <c r="V6" s="748"/>
      <c r="W6" s="749"/>
    </row>
    <row r="7" spans="2:23" s="31" customFormat="1" ht="25.5" customHeight="1" x14ac:dyDescent="0.15">
      <c r="B7" s="740" t="s">
        <v>628</v>
      </c>
      <c r="C7" s="742" t="s">
        <v>629</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294</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296</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630</v>
      </c>
      <c r="C10" s="754" t="s">
        <v>295</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631</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632</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633</v>
      </c>
      <c r="C13" s="759"/>
      <c r="D13" s="759"/>
      <c r="E13" s="772" t="s">
        <v>657</v>
      </c>
      <c r="F13" s="773"/>
      <c r="G13" s="774"/>
      <c r="H13" s="759" t="s">
        <v>635</v>
      </c>
      <c r="I13" s="759"/>
      <c r="J13" s="760" t="s">
        <v>771</v>
      </c>
      <c r="K13" s="760"/>
      <c r="L13" s="760"/>
      <c r="M13" s="759" t="s">
        <v>633</v>
      </c>
      <c r="N13" s="759"/>
      <c r="O13" s="759"/>
      <c r="P13" s="775" t="s">
        <v>772</v>
      </c>
      <c r="Q13" s="776"/>
      <c r="R13" s="777"/>
      <c r="S13" s="759" t="s">
        <v>635</v>
      </c>
      <c r="T13" s="759"/>
      <c r="U13" s="760" t="s">
        <v>769</v>
      </c>
      <c r="V13" s="760"/>
      <c r="W13" s="760"/>
    </row>
    <row r="14" spans="2:23" s="31" customFormat="1" ht="25.5" customHeight="1" x14ac:dyDescent="0.15">
      <c r="B14" s="761" t="s">
        <v>638</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641</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625</v>
      </c>
      <c r="C16" s="758" t="s">
        <v>626</v>
      </c>
      <c r="D16" s="758"/>
      <c r="E16" s="277" t="s">
        <v>503</v>
      </c>
      <c r="F16" s="744"/>
      <c r="G16" s="745"/>
      <c r="H16" s="745"/>
      <c r="I16" s="745"/>
      <c r="J16" s="745"/>
      <c r="K16" s="745"/>
      <c r="L16" s="746"/>
      <c r="M16" s="758" t="s">
        <v>625</v>
      </c>
      <c r="N16" s="758" t="s">
        <v>626</v>
      </c>
      <c r="O16" s="758"/>
      <c r="P16" s="277" t="s">
        <v>503</v>
      </c>
      <c r="Q16" s="744"/>
      <c r="R16" s="745"/>
      <c r="S16" s="745"/>
      <c r="T16" s="745"/>
      <c r="U16" s="745"/>
      <c r="V16" s="745"/>
      <c r="W16" s="746"/>
    </row>
    <row r="17" spans="2:24" s="31" customFormat="1" ht="25.5" customHeight="1" x14ac:dyDescent="0.15">
      <c r="B17" s="758"/>
      <c r="C17" s="758" t="s">
        <v>627</v>
      </c>
      <c r="D17" s="758"/>
      <c r="E17" s="278">
        <v>10</v>
      </c>
      <c r="F17" s="747"/>
      <c r="G17" s="748"/>
      <c r="H17" s="748"/>
      <c r="I17" s="748"/>
      <c r="J17" s="748"/>
      <c r="K17" s="748"/>
      <c r="L17" s="749"/>
      <c r="M17" s="758"/>
      <c r="N17" s="758" t="s">
        <v>627</v>
      </c>
      <c r="O17" s="758"/>
      <c r="P17" s="278">
        <v>11</v>
      </c>
      <c r="Q17" s="747"/>
      <c r="R17" s="748"/>
      <c r="S17" s="748"/>
      <c r="T17" s="748"/>
      <c r="U17" s="748"/>
      <c r="V17" s="748"/>
      <c r="W17" s="749"/>
    </row>
    <row r="18" spans="2:24" s="31" customFormat="1" ht="25.5" customHeight="1" x14ac:dyDescent="0.15">
      <c r="B18" s="758" t="s">
        <v>628</v>
      </c>
      <c r="C18" s="758" t="s">
        <v>629</v>
      </c>
      <c r="D18" s="758"/>
      <c r="E18" s="279" t="s">
        <v>576</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294</v>
      </c>
      <c r="D19" s="758"/>
      <c r="E19" s="277" t="s">
        <v>577</v>
      </c>
      <c r="F19" s="747"/>
      <c r="G19" s="748"/>
      <c r="H19" s="748"/>
      <c r="I19" s="748"/>
      <c r="J19" s="748"/>
      <c r="K19" s="748"/>
      <c r="L19" s="749"/>
      <c r="M19" s="758"/>
      <c r="N19" s="758" t="s">
        <v>294</v>
      </c>
      <c r="O19" s="758"/>
      <c r="P19" s="277" t="s">
        <v>602</v>
      </c>
      <c r="Q19" s="747"/>
      <c r="R19" s="748"/>
      <c r="S19" s="748"/>
      <c r="T19" s="748"/>
      <c r="U19" s="748"/>
      <c r="V19" s="748"/>
      <c r="W19" s="749"/>
    </row>
    <row r="20" spans="2:24" s="31" customFormat="1" ht="25.5" customHeight="1" x14ac:dyDescent="0.15">
      <c r="B20" s="756" t="s">
        <v>296</v>
      </c>
      <c r="C20" s="756"/>
      <c r="D20" s="756"/>
      <c r="E20" s="280" t="s">
        <v>347</v>
      </c>
      <c r="F20" s="747"/>
      <c r="G20" s="748"/>
      <c r="H20" s="748"/>
      <c r="I20" s="748"/>
      <c r="J20" s="748"/>
      <c r="K20" s="748"/>
      <c r="L20" s="749"/>
      <c r="M20" s="756" t="s">
        <v>296</v>
      </c>
      <c r="N20" s="756"/>
      <c r="O20" s="756"/>
      <c r="P20" s="280" t="s">
        <v>305</v>
      </c>
      <c r="Q20" s="747"/>
      <c r="R20" s="748"/>
      <c r="S20" s="748"/>
      <c r="T20" s="748"/>
      <c r="U20" s="748"/>
      <c r="V20" s="748"/>
      <c r="W20" s="749"/>
    </row>
    <row r="21" spans="2:24" s="31" customFormat="1" ht="25.5" customHeight="1" x14ac:dyDescent="0.15">
      <c r="B21" s="740" t="s">
        <v>630</v>
      </c>
      <c r="C21" s="756" t="s">
        <v>295</v>
      </c>
      <c r="D21" s="756"/>
      <c r="E21" s="278"/>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631</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632</v>
      </c>
      <c r="D23" s="756"/>
      <c r="E23" s="213"/>
      <c r="F23" s="750"/>
      <c r="G23" s="751"/>
      <c r="H23" s="751"/>
      <c r="I23" s="751"/>
      <c r="J23" s="751"/>
      <c r="K23" s="751"/>
      <c r="L23" s="752"/>
      <c r="M23" s="741"/>
      <c r="N23" s="756" t="s">
        <v>632</v>
      </c>
      <c r="O23" s="756"/>
      <c r="P23" s="213" t="s">
        <v>551</v>
      </c>
      <c r="Q23" s="750"/>
      <c r="R23" s="751"/>
      <c r="S23" s="751"/>
      <c r="T23" s="751"/>
      <c r="U23" s="751"/>
      <c r="V23" s="751"/>
      <c r="W23" s="752"/>
    </row>
    <row r="24" spans="2:24" s="31" customFormat="1" ht="25.5" customHeight="1" x14ac:dyDescent="0.15">
      <c r="B24" s="759" t="s">
        <v>633</v>
      </c>
      <c r="C24" s="759"/>
      <c r="D24" s="759"/>
      <c r="E24" s="775" t="s">
        <v>773</v>
      </c>
      <c r="F24" s="776"/>
      <c r="G24" s="777"/>
      <c r="H24" s="759" t="s">
        <v>635</v>
      </c>
      <c r="I24" s="759"/>
      <c r="J24" s="772" t="s">
        <v>774</v>
      </c>
      <c r="K24" s="773"/>
      <c r="L24" s="774"/>
      <c r="M24" s="759" t="s">
        <v>633</v>
      </c>
      <c r="N24" s="759"/>
      <c r="O24" s="759"/>
      <c r="P24" s="775" t="s">
        <v>775</v>
      </c>
      <c r="Q24" s="776"/>
      <c r="R24" s="777"/>
      <c r="S24" s="759" t="s">
        <v>635</v>
      </c>
      <c r="T24" s="759"/>
      <c r="U24" s="760" t="s">
        <v>696</v>
      </c>
      <c r="V24" s="760"/>
      <c r="W24" s="760"/>
    </row>
    <row r="25" spans="2:24" s="31" customFormat="1" ht="25.5" customHeight="1" x14ac:dyDescent="0.15">
      <c r="B25" s="761" t="s">
        <v>638</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641</v>
      </c>
      <c r="C26" s="756"/>
      <c r="D26" s="756"/>
      <c r="E26" s="778" t="s">
        <v>776</v>
      </c>
      <c r="F26" s="779"/>
      <c r="G26" s="779"/>
      <c r="H26" s="779"/>
      <c r="I26" s="779"/>
      <c r="J26" s="779"/>
      <c r="K26" s="779"/>
      <c r="L26" s="780"/>
      <c r="M26" s="756" t="s">
        <v>641</v>
      </c>
      <c r="N26" s="756"/>
      <c r="O26" s="756"/>
      <c r="P26" s="778" t="s">
        <v>777</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2F48ECB9-227E-4E08-A99F-A22910943F3F}">
      <formula1>INDIRECT(E7)</formula1>
    </dataValidation>
    <dataValidation allowBlank="1" showInputMessage="1" showErrorMessage="1" prompt="覆工スパン毎に連番を記入。_x000a_数値で入力する。" sqref="E6 E17 P17 P6" xr:uid="{2CCFA50E-449B-4E87-8BFF-733D87AC73C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E644875-4223-4E66-A9F5-03DE706299A7}">
          <x14:formula1>
            <xm:f>'(参考)リスト'!$B$16:$B$21</xm:f>
          </x14:formula1>
          <xm:sqref>E7 E18 P7 P18</xm:sqref>
        </x14:dataValidation>
        <x14:dataValidation type="list" allowBlank="1" showInputMessage="1" showErrorMessage="1" xr:uid="{9C27D382-42F0-408F-A587-25478AC0E448}">
          <x14:formula1>
            <xm:f>'(参考)リスト'!$E$16:$E$27</xm:f>
          </x14:formula1>
          <xm:sqref>E9 E20 P9 P20</xm:sqref>
        </x14:dataValidation>
        <x14:dataValidation type="list" allowBlank="1" showInputMessage="1" showErrorMessage="1" xr:uid="{12367D1A-D201-421E-A182-C5FA90141E5E}">
          <x14:formula1>
            <xm:f>'(参考)リスト'!$D$16:$D$18</xm:f>
          </x14:formula1>
          <xm:sqref>E10 E21 P10 P21</xm:sqref>
        </x14:dataValidation>
        <x14:dataValidation type="list" allowBlank="1" showInputMessage="1" showErrorMessage="1" xr:uid="{E034200F-67CC-48EE-80E2-3E01A170EB51}">
          <x14:formula1>
            <xm:f>'(参考)リスト'!$F$16:$F$21</xm:f>
          </x14:formula1>
          <xm:sqref>E11:E12 E22:E23 P11:P12 P22:P23</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5E439-2D3B-475C-90A3-15114F328C25}">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504</v>
      </c>
      <c r="F5" s="744"/>
      <c r="G5" s="745"/>
      <c r="H5" s="745"/>
      <c r="I5" s="745"/>
      <c r="J5" s="745"/>
      <c r="K5" s="745"/>
      <c r="L5" s="746"/>
      <c r="M5" s="740" t="s">
        <v>625</v>
      </c>
      <c r="N5" s="742" t="s">
        <v>626</v>
      </c>
      <c r="O5" s="743"/>
      <c r="P5" s="277" t="s">
        <v>504</v>
      </c>
      <c r="Q5" s="744"/>
      <c r="R5" s="745"/>
      <c r="S5" s="745"/>
      <c r="T5" s="745"/>
      <c r="U5" s="745"/>
      <c r="V5" s="745"/>
      <c r="W5" s="746"/>
    </row>
    <row r="6" spans="2:23" s="31" customFormat="1" ht="25.5" customHeight="1" x14ac:dyDescent="0.15">
      <c r="B6" s="741"/>
      <c r="C6" s="742" t="s">
        <v>179</v>
      </c>
      <c r="D6" s="743"/>
      <c r="E6" s="278">
        <v>1</v>
      </c>
      <c r="F6" s="747"/>
      <c r="G6" s="748"/>
      <c r="H6" s="748"/>
      <c r="I6" s="748"/>
      <c r="J6" s="748"/>
      <c r="K6" s="748"/>
      <c r="L6" s="749"/>
      <c r="M6" s="741"/>
      <c r="N6" s="742" t="s">
        <v>627</v>
      </c>
      <c r="O6" s="743"/>
      <c r="P6" s="278">
        <v>2</v>
      </c>
      <c r="Q6" s="747"/>
      <c r="R6" s="748"/>
      <c r="S6" s="748"/>
      <c r="T6" s="748"/>
      <c r="U6" s="748"/>
      <c r="V6" s="748"/>
      <c r="W6" s="749"/>
    </row>
    <row r="7" spans="2:23" s="31" customFormat="1" ht="25.5" customHeight="1" x14ac:dyDescent="0.15">
      <c r="B7" s="740" t="s">
        <v>180</v>
      </c>
      <c r="C7" s="742" t="s">
        <v>132</v>
      </c>
      <c r="D7" s="743"/>
      <c r="E7" s="279" t="s">
        <v>558</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559</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t="s">
        <v>542</v>
      </c>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t="s">
        <v>561</v>
      </c>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560</v>
      </c>
      <c r="F13" s="773"/>
      <c r="G13" s="774"/>
      <c r="H13" s="759" t="s">
        <v>635</v>
      </c>
      <c r="I13" s="759"/>
      <c r="J13" s="760" t="s">
        <v>637</v>
      </c>
      <c r="K13" s="760"/>
      <c r="L13" s="760"/>
      <c r="M13" s="759" t="s">
        <v>633</v>
      </c>
      <c r="N13" s="759"/>
      <c r="O13" s="759"/>
      <c r="P13" s="775" t="s">
        <v>778</v>
      </c>
      <c r="Q13" s="776"/>
      <c r="R13" s="777"/>
      <c r="S13" s="759" t="s">
        <v>635</v>
      </c>
      <c r="T13" s="759"/>
      <c r="U13" s="760" t="s">
        <v>779</v>
      </c>
      <c r="V13" s="760"/>
      <c r="W13" s="760"/>
    </row>
    <row r="14" spans="2:23" s="31" customFormat="1" ht="25.5" customHeight="1" x14ac:dyDescent="0.15">
      <c r="B14" s="761" t="s">
        <v>184</v>
      </c>
      <c r="C14" s="761"/>
      <c r="D14" s="761"/>
      <c r="E14" s="762" t="s">
        <v>563</v>
      </c>
      <c r="F14" s="762"/>
      <c r="G14" s="762"/>
      <c r="H14" s="763" t="s">
        <v>639</v>
      </c>
      <c r="I14" s="764"/>
      <c r="J14" s="765" t="s">
        <v>640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643</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177</v>
      </c>
      <c r="C16" s="758" t="s">
        <v>178</v>
      </c>
      <c r="D16" s="758"/>
      <c r="E16" s="277" t="s">
        <v>504</v>
      </c>
      <c r="F16" s="744"/>
      <c r="G16" s="745"/>
      <c r="H16" s="745"/>
      <c r="I16" s="745"/>
      <c r="J16" s="745"/>
      <c r="K16" s="745"/>
      <c r="L16" s="746"/>
      <c r="M16" s="758" t="s">
        <v>625</v>
      </c>
      <c r="N16" s="758" t="s">
        <v>626</v>
      </c>
      <c r="O16" s="758"/>
      <c r="P16" s="277" t="s">
        <v>505</v>
      </c>
      <c r="Q16" s="744"/>
      <c r="R16" s="745"/>
      <c r="S16" s="745"/>
      <c r="T16" s="745"/>
      <c r="U16" s="745"/>
      <c r="V16" s="745"/>
      <c r="W16" s="746"/>
    </row>
    <row r="17" spans="2:24" s="31" customFormat="1" ht="25.5" customHeight="1" x14ac:dyDescent="0.15">
      <c r="B17" s="758"/>
      <c r="C17" s="758" t="s">
        <v>179</v>
      </c>
      <c r="D17" s="758"/>
      <c r="E17" s="278">
        <v>3</v>
      </c>
      <c r="F17" s="747"/>
      <c r="G17" s="748"/>
      <c r="H17" s="748"/>
      <c r="I17" s="748"/>
      <c r="J17" s="748"/>
      <c r="K17" s="748"/>
      <c r="L17" s="749"/>
      <c r="M17" s="758"/>
      <c r="N17" s="758" t="s">
        <v>627</v>
      </c>
      <c r="O17" s="758"/>
      <c r="P17" s="278">
        <v>1</v>
      </c>
      <c r="Q17" s="747"/>
      <c r="R17" s="748"/>
      <c r="S17" s="748"/>
      <c r="T17" s="748"/>
      <c r="U17" s="748"/>
      <c r="V17" s="748"/>
      <c r="W17" s="749"/>
    </row>
    <row r="18" spans="2:24" s="31" customFormat="1" ht="25.5" customHeight="1" x14ac:dyDescent="0.15">
      <c r="B18" s="758" t="s">
        <v>180</v>
      </c>
      <c r="C18" s="758" t="s">
        <v>132</v>
      </c>
      <c r="D18" s="758"/>
      <c r="E18" s="279" t="s">
        <v>576</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577</v>
      </c>
      <c r="F19" s="747"/>
      <c r="G19" s="748"/>
      <c r="H19" s="748"/>
      <c r="I19" s="748"/>
      <c r="J19" s="748"/>
      <c r="K19" s="748"/>
      <c r="L19" s="749"/>
      <c r="M19" s="758"/>
      <c r="N19" s="758" t="s">
        <v>294</v>
      </c>
      <c r="O19" s="758"/>
      <c r="P19" s="277" t="s">
        <v>559</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c r="F23" s="750"/>
      <c r="G23" s="751"/>
      <c r="H23" s="751"/>
      <c r="I23" s="751"/>
      <c r="J23" s="751"/>
      <c r="K23" s="751"/>
      <c r="L23" s="752"/>
      <c r="M23" s="741"/>
      <c r="N23" s="756" t="s">
        <v>632</v>
      </c>
      <c r="O23" s="756"/>
      <c r="P23" s="213" t="s">
        <v>561</v>
      </c>
      <c r="Q23" s="750"/>
      <c r="R23" s="751"/>
      <c r="S23" s="751"/>
      <c r="T23" s="751"/>
      <c r="U23" s="751"/>
      <c r="V23" s="751"/>
      <c r="W23" s="752"/>
    </row>
    <row r="24" spans="2:24" s="31" customFormat="1" ht="25.5" customHeight="1" x14ac:dyDescent="0.15">
      <c r="B24" s="759" t="s">
        <v>183</v>
      </c>
      <c r="C24" s="759"/>
      <c r="D24" s="759"/>
      <c r="E24" s="775" t="s">
        <v>780</v>
      </c>
      <c r="F24" s="776"/>
      <c r="G24" s="777"/>
      <c r="H24" s="759" t="s">
        <v>635</v>
      </c>
      <c r="I24" s="759"/>
      <c r="J24" s="772" t="s">
        <v>781</v>
      </c>
      <c r="K24" s="773"/>
      <c r="L24" s="774"/>
      <c r="M24" s="759" t="s">
        <v>633</v>
      </c>
      <c r="N24" s="759"/>
      <c r="O24" s="759"/>
      <c r="P24" s="775" t="s">
        <v>560</v>
      </c>
      <c r="Q24" s="776"/>
      <c r="R24" s="777"/>
      <c r="S24" s="759" t="s">
        <v>635</v>
      </c>
      <c r="T24" s="759"/>
      <c r="U24" s="760" t="s">
        <v>637</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563</v>
      </c>
      <c r="Q25" s="762"/>
      <c r="R25" s="762"/>
      <c r="S25" s="770" t="s">
        <v>639</v>
      </c>
      <c r="T25" s="771"/>
      <c r="U25" s="765" t="s">
        <v>640</v>
      </c>
      <c r="V25" s="766"/>
      <c r="W25" s="767"/>
    </row>
    <row r="26" spans="2:24" s="31" customFormat="1" ht="39.75" customHeight="1" x14ac:dyDescent="0.15">
      <c r="B26" s="756" t="s">
        <v>185</v>
      </c>
      <c r="C26" s="756"/>
      <c r="D26" s="756"/>
      <c r="E26" s="778" t="s">
        <v>660</v>
      </c>
      <c r="F26" s="779"/>
      <c r="G26" s="779"/>
      <c r="H26" s="779"/>
      <c r="I26" s="779"/>
      <c r="J26" s="779"/>
      <c r="K26" s="779"/>
      <c r="L26" s="780"/>
      <c r="M26" s="756" t="s">
        <v>641</v>
      </c>
      <c r="N26" s="756"/>
      <c r="O26" s="756"/>
      <c r="P26" s="778" t="s">
        <v>643</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C327621C-F110-4929-863F-C1B7E4754485}"/>
    <dataValidation type="list" allowBlank="1" showInputMessage="1" showErrorMessage="1" sqref="E8 E19 P8 P19" xr:uid="{40323B95-543A-4F3C-9076-45CB04579D5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90F3B5-80AE-4E84-84AC-8D75A02FECF8}">
          <x14:formula1>
            <xm:f>'(参考)リスト'!$F$16:$F$21</xm:f>
          </x14:formula1>
          <xm:sqref>E11:E12 E22:E23 P11:P12 P22:P23</xm:sqref>
        </x14:dataValidation>
        <x14:dataValidation type="list" allowBlank="1" showInputMessage="1" showErrorMessage="1" xr:uid="{5BF98BA8-F487-4742-B9F1-FF2E5572408F}">
          <x14:formula1>
            <xm:f>'(参考)リスト'!$D$16:$D$18</xm:f>
          </x14:formula1>
          <xm:sqref>E10 E21 P10 P21</xm:sqref>
        </x14:dataValidation>
        <x14:dataValidation type="list" allowBlank="1" showInputMessage="1" showErrorMessage="1" xr:uid="{78E4B8F2-0D77-482B-9362-ADBC652F27E8}">
          <x14:formula1>
            <xm:f>'(参考)リスト'!$E$16:$E$27</xm:f>
          </x14:formula1>
          <xm:sqref>E9 E20 P9 P20</xm:sqref>
        </x14:dataValidation>
        <x14:dataValidation type="list" allowBlank="1" showInputMessage="1" showErrorMessage="1" xr:uid="{C7A456A3-E4D4-45A8-983C-2E199D24C48D}">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2DC8-6A93-4A45-AE5B-343AE9D5C2B9}">
  <dimension ref="B1:X31"/>
  <sheetViews>
    <sheetView showGridLines="0" showZeros="0" view="pageBreakPreview" topLeftCell="A3"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505</v>
      </c>
      <c r="F5" s="744"/>
      <c r="G5" s="745"/>
      <c r="H5" s="745"/>
      <c r="I5" s="745"/>
      <c r="J5" s="745"/>
      <c r="K5" s="745"/>
      <c r="L5" s="746"/>
      <c r="M5" s="740" t="s">
        <v>625</v>
      </c>
      <c r="N5" s="742" t="s">
        <v>626</v>
      </c>
      <c r="O5" s="743"/>
      <c r="P5" s="277" t="s">
        <v>505</v>
      </c>
      <c r="Q5" s="744"/>
      <c r="R5" s="745"/>
      <c r="S5" s="745"/>
      <c r="T5" s="745"/>
      <c r="U5" s="745"/>
      <c r="V5" s="745"/>
      <c r="W5" s="746"/>
    </row>
    <row r="6" spans="2:23" s="31" customFormat="1" ht="25.5" customHeight="1" x14ac:dyDescent="0.15">
      <c r="B6" s="741"/>
      <c r="C6" s="742" t="s">
        <v>179</v>
      </c>
      <c r="D6" s="743"/>
      <c r="E6" s="278">
        <v>2</v>
      </c>
      <c r="F6" s="747"/>
      <c r="G6" s="748"/>
      <c r="H6" s="748"/>
      <c r="I6" s="748"/>
      <c r="J6" s="748"/>
      <c r="K6" s="748"/>
      <c r="L6" s="749"/>
      <c r="M6" s="741"/>
      <c r="N6" s="742" t="s">
        <v>627</v>
      </c>
      <c r="O6" s="743"/>
      <c r="P6" s="278">
        <v>3</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782</v>
      </c>
      <c r="F13" s="773"/>
      <c r="G13" s="774"/>
      <c r="H13" s="759" t="s">
        <v>635</v>
      </c>
      <c r="I13" s="759"/>
      <c r="J13" s="760" t="s">
        <v>783</v>
      </c>
      <c r="K13" s="760"/>
      <c r="L13" s="760"/>
      <c r="M13" s="759" t="s">
        <v>633</v>
      </c>
      <c r="N13" s="759"/>
      <c r="O13" s="759"/>
      <c r="P13" s="775" t="s">
        <v>784</v>
      </c>
      <c r="Q13" s="776"/>
      <c r="R13" s="777"/>
      <c r="S13" s="759" t="s">
        <v>635</v>
      </c>
      <c r="T13" s="759"/>
      <c r="U13" s="760" t="s">
        <v>785</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177</v>
      </c>
      <c r="C16" s="758" t="s">
        <v>178</v>
      </c>
      <c r="D16" s="758"/>
      <c r="E16" s="277" t="s">
        <v>506</v>
      </c>
      <c r="F16" s="744"/>
      <c r="G16" s="745"/>
      <c r="H16" s="745"/>
      <c r="I16" s="745"/>
      <c r="J16" s="745"/>
      <c r="K16" s="745"/>
      <c r="L16" s="746"/>
      <c r="M16" s="758" t="s">
        <v>625</v>
      </c>
      <c r="N16" s="758" t="s">
        <v>626</v>
      </c>
      <c r="O16" s="758"/>
      <c r="P16" s="277" t="s">
        <v>506</v>
      </c>
      <c r="Q16" s="744"/>
      <c r="R16" s="745"/>
      <c r="S16" s="745"/>
      <c r="T16" s="745"/>
      <c r="U16" s="745"/>
      <c r="V16" s="745"/>
      <c r="W16" s="746"/>
    </row>
    <row r="17" spans="2:24" s="31" customFormat="1" ht="25.5" customHeight="1" x14ac:dyDescent="0.15">
      <c r="B17" s="758"/>
      <c r="C17" s="758" t="s">
        <v>179</v>
      </c>
      <c r="D17" s="758"/>
      <c r="E17" s="278">
        <v>1</v>
      </c>
      <c r="F17" s="747"/>
      <c r="G17" s="748"/>
      <c r="H17" s="748"/>
      <c r="I17" s="748"/>
      <c r="J17" s="748"/>
      <c r="K17" s="748"/>
      <c r="L17" s="749"/>
      <c r="M17" s="758"/>
      <c r="N17" s="758" t="s">
        <v>627</v>
      </c>
      <c r="O17" s="758"/>
      <c r="P17" s="278">
        <v>2</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559</v>
      </c>
      <c r="F19" s="747"/>
      <c r="G19" s="748"/>
      <c r="H19" s="748"/>
      <c r="I19" s="748"/>
      <c r="J19" s="748"/>
      <c r="K19" s="748"/>
      <c r="L19" s="749"/>
      <c r="M19" s="758"/>
      <c r="N19" s="758" t="s">
        <v>294</v>
      </c>
      <c r="O19" s="758"/>
      <c r="P19" s="277" t="s">
        <v>575</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313</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561</v>
      </c>
      <c r="F23" s="750"/>
      <c r="G23" s="751"/>
      <c r="H23" s="751"/>
      <c r="I23" s="751"/>
      <c r="J23" s="751"/>
      <c r="K23" s="751"/>
      <c r="L23" s="752"/>
      <c r="M23" s="741"/>
      <c r="N23" s="756" t="s">
        <v>632</v>
      </c>
      <c r="O23" s="756"/>
      <c r="P23" s="213" t="s">
        <v>551</v>
      </c>
      <c r="Q23" s="750"/>
      <c r="R23" s="751"/>
      <c r="S23" s="751"/>
      <c r="T23" s="751"/>
      <c r="U23" s="751"/>
      <c r="V23" s="751"/>
      <c r="W23" s="752"/>
    </row>
    <row r="24" spans="2:24" s="31" customFormat="1" ht="25.5" customHeight="1" x14ac:dyDescent="0.15">
      <c r="B24" s="759" t="s">
        <v>183</v>
      </c>
      <c r="C24" s="759"/>
      <c r="D24" s="759"/>
      <c r="E24" s="775" t="s">
        <v>560</v>
      </c>
      <c r="F24" s="776"/>
      <c r="G24" s="777"/>
      <c r="H24" s="759" t="s">
        <v>635</v>
      </c>
      <c r="I24" s="759"/>
      <c r="J24" s="772" t="s">
        <v>637</v>
      </c>
      <c r="K24" s="773"/>
      <c r="L24" s="774"/>
      <c r="M24" s="759" t="s">
        <v>633</v>
      </c>
      <c r="N24" s="759"/>
      <c r="O24" s="759"/>
      <c r="P24" s="775" t="s">
        <v>786</v>
      </c>
      <c r="Q24" s="776"/>
      <c r="R24" s="777"/>
      <c r="S24" s="759" t="s">
        <v>635</v>
      </c>
      <c r="T24" s="759"/>
      <c r="U24" s="760" t="s">
        <v>787</v>
      </c>
      <c r="V24" s="760"/>
      <c r="W24" s="760"/>
    </row>
    <row r="25" spans="2:24" s="31" customFormat="1" ht="25.5" customHeight="1" x14ac:dyDescent="0.15">
      <c r="B25" s="761" t="s">
        <v>184</v>
      </c>
      <c r="C25" s="761"/>
      <c r="D25" s="761"/>
      <c r="E25" s="762" t="s">
        <v>563</v>
      </c>
      <c r="F25" s="762"/>
      <c r="G25" s="762"/>
      <c r="H25" s="763" t="s">
        <v>639</v>
      </c>
      <c r="I25" s="764"/>
      <c r="J25" s="765" t="s">
        <v>640</v>
      </c>
      <c r="K25" s="766"/>
      <c r="L25" s="767"/>
      <c r="M25" s="763" t="s">
        <v>638</v>
      </c>
      <c r="N25" s="764"/>
      <c r="O25" s="768"/>
      <c r="P25" s="769" t="s">
        <v>556</v>
      </c>
      <c r="Q25" s="762"/>
      <c r="R25" s="762"/>
      <c r="S25" s="770" t="s">
        <v>639</v>
      </c>
      <c r="T25" s="771"/>
      <c r="U25" s="765" t="s">
        <v>555</v>
      </c>
      <c r="V25" s="766"/>
      <c r="W25" s="767"/>
    </row>
    <row r="26" spans="2:24" s="31" customFormat="1" ht="39.75" customHeight="1" x14ac:dyDescent="0.15">
      <c r="B26" s="756" t="s">
        <v>185</v>
      </c>
      <c r="C26" s="756"/>
      <c r="D26" s="756"/>
      <c r="E26" s="778" t="s">
        <v>643</v>
      </c>
      <c r="F26" s="779"/>
      <c r="G26" s="779"/>
      <c r="H26" s="779"/>
      <c r="I26" s="779"/>
      <c r="J26" s="779"/>
      <c r="K26" s="779"/>
      <c r="L26" s="780"/>
      <c r="M26" s="756" t="s">
        <v>641</v>
      </c>
      <c r="N26" s="756"/>
      <c r="O26" s="756"/>
      <c r="P26" s="778" t="s">
        <v>765</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3E7524BD-F565-4799-A1D4-C151E76B1185}"/>
    <dataValidation type="list" allowBlank="1" showInputMessage="1" showErrorMessage="1" sqref="E8 E19 P8 P19" xr:uid="{5C8FD517-C267-43A4-B18B-58413FE799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B0959B7-70CF-44D3-80F5-0B7CDAEE6619}">
          <x14:formula1>
            <xm:f>'(参考)リスト'!$F$16:$F$21</xm:f>
          </x14:formula1>
          <xm:sqref>E11:E12 E22:E23 P11:P12 P22:P23</xm:sqref>
        </x14:dataValidation>
        <x14:dataValidation type="list" allowBlank="1" showInputMessage="1" showErrorMessage="1" xr:uid="{729FE60D-DD5E-44AA-BBC1-FC074D98FAA0}">
          <x14:formula1>
            <xm:f>'(参考)リスト'!$D$16:$D$18</xm:f>
          </x14:formula1>
          <xm:sqref>E10 E21 P10 P21</xm:sqref>
        </x14:dataValidation>
        <x14:dataValidation type="list" allowBlank="1" showInputMessage="1" showErrorMessage="1" xr:uid="{1E6BEBB3-F542-4FB8-BBEE-D89E92516E91}">
          <x14:formula1>
            <xm:f>'(参考)リスト'!$E$16:$E$27</xm:f>
          </x14:formula1>
          <xm:sqref>E9 E20 P9 P20</xm:sqref>
        </x14:dataValidation>
        <x14:dataValidation type="list" allowBlank="1" showInputMessage="1" showErrorMessage="1" xr:uid="{BEB37A22-E377-4918-99D2-A87A2F6CD40F}">
          <x14:formula1>
            <xm:f>'(参考)リスト'!$B$16:$B$21</xm:f>
          </x14:formula1>
          <xm:sqref>E7 E18 P7 P18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26510-7B2A-4EF0-A007-CBDFF55CA38F}">
  <dimension ref="B1:X31"/>
  <sheetViews>
    <sheetView showGridLines="0" showZeros="0" view="pageBreakPreview" topLeftCell="A8"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506</v>
      </c>
      <c r="F5" s="744"/>
      <c r="G5" s="745"/>
      <c r="H5" s="745"/>
      <c r="I5" s="745"/>
      <c r="J5" s="745"/>
      <c r="K5" s="745"/>
      <c r="L5" s="746"/>
      <c r="M5" s="740" t="s">
        <v>625</v>
      </c>
      <c r="N5" s="742" t="s">
        <v>626</v>
      </c>
      <c r="O5" s="743"/>
      <c r="P5" s="277" t="s">
        <v>506</v>
      </c>
      <c r="Q5" s="744"/>
      <c r="R5" s="745"/>
      <c r="S5" s="745"/>
      <c r="T5" s="745"/>
      <c r="U5" s="745"/>
      <c r="V5" s="745"/>
      <c r="W5" s="746"/>
    </row>
    <row r="6" spans="2:23" s="31" customFormat="1" ht="25.5" customHeight="1" x14ac:dyDescent="0.15">
      <c r="B6" s="741"/>
      <c r="C6" s="742" t="s">
        <v>179</v>
      </c>
      <c r="D6" s="743"/>
      <c r="E6" s="278">
        <v>3</v>
      </c>
      <c r="F6" s="747"/>
      <c r="G6" s="748"/>
      <c r="H6" s="748"/>
      <c r="I6" s="748"/>
      <c r="J6" s="748"/>
      <c r="K6" s="748"/>
      <c r="L6" s="749"/>
      <c r="M6" s="741"/>
      <c r="N6" s="742" t="s">
        <v>627</v>
      </c>
      <c r="O6" s="743"/>
      <c r="P6" s="278">
        <v>4</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788</v>
      </c>
      <c r="F13" s="773"/>
      <c r="G13" s="774"/>
      <c r="H13" s="759" t="s">
        <v>635</v>
      </c>
      <c r="I13" s="759"/>
      <c r="J13" s="760" t="s">
        <v>789</v>
      </c>
      <c r="K13" s="760"/>
      <c r="L13" s="760"/>
      <c r="M13" s="759" t="s">
        <v>633</v>
      </c>
      <c r="N13" s="759"/>
      <c r="O13" s="759"/>
      <c r="P13" s="775" t="s">
        <v>680</v>
      </c>
      <c r="Q13" s="776"/>
      <c r="R13" s="777"/>
      <c r="S13" s="759" t="s">
        <v>635</v>
      </c>
      <c r="T13" s="759"/>
      <c r="U13" s="760" t="s">
        <v>790</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177</v>
      </c>
      <c r="C16" s="758" t="s">
        <v>178</v>
      </c>
      <c r="D16" s="758"/>
      <c r="E16" s="277" t="s">
        <v>506</v>
      </c>
      <c r="F16" s="744"/>
      <c r="G16" s="745"/>
      <c r="H16" s="745"/>
      <c r="I16" s="745"/>
      <c r="J16" s="745"/>
      <c r="K16" s="745"/>
      <c r="L16" s="746"/>
      <c r="M16" s="758" t="s">
        <v>625</v>
      </c>
      <c r="N16" s="758" t="s">
        <v>626</v>
      </c>
      <c r="O16" s="758"/>
      <c r="P16" s="277" t="s">
        <v>507</v>
      </c>
      <c r="Q16" s="744"/>
      <c r="R16" s="745"/>
      <c r="S16" s="745"/>
      <c r="T16" s="745"/>
      <c r="U16" s="745"/>
      <c r="V16" s="745"/>
      <c r="W16" s="746"/>
    </row>
    <row r="17" spans="2:24" s="31" customFormat="1" ht="25.5" customHeight="1" x14ac:dyDescent="0.15">
      <c r="B17" s="758"/>
      <c r="C17" s="758" t="s">
        <v>179</v>
      </c>
      <c r="D17" s="758"/>
      <c r="E17" s="278">
        <v>5</v>
      </c>
      <c r="F17" s="747"/>
      <c r="G17" s="748"/>
      <c r="H17" s="748"/>
      <c r="I17" s="748"/>
      <c r="J17" s="748"/>
      <c r="K17" s="748"/>
      <c r="L17" s="749"/>
      <c r="M17" s="758"/>
      <c r="N17" s="758" t="s">
        <v>627</v>
      </c>
      <c r="O17" s="758"/>
      <c r="P17" s="278">
        <v>1</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575</v>
      </c>
      <c r="F19" s="747"/>
      <c r="G19" s="748"/>
      <c r="H19" s="748"/>
      <c r="I19" s="748"/>
      <c r="J19" s="748"/>
      <c r="K19" s="748"/>
      <c r="L19" s="749"/>
      <c r="M19" s="758"/>
      <c r="N19" s="758" t="s">
        <v>294</v>
      </c>
      <c r="O19" s="758"/>
      <c r="P19" s="277" t="s">
        <v>559</v>
      </c>
      <c r="Q19" s="747"/>
      <c r="R19" s="748"/>
      <c r="S19" s="748"/>
      <c r="T19" s="748"/>
      <c r="U19" s="748"/>
      <c r="V19" s="748"/>
      <c r="W19" s="749"/>
    </row>
    <row r="20" spans="2:24" s="31" customFormat="1" ht="25.5" customHeight="1" x14ac:dyDescent="0.15">
      <c r="B20" s="756" t="s">
        <v>135</v>
      </c>
      <c r="C20" s="756"/>
      <c r="D20" s="756"/>
      <c r="E20" s="280" t="s">
        <v>313</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552</v>
      </c>
      <c r="F23" s="750"/>
      <c r="G23" s="751"/>
      <c r="H23" s="751"/>
      <c r="I23" s="751"/>
      <c r="J23" s="751"/>
      <c r="K23" s="751"/>
      <c r="L23" s="752"/>
      <c r="M23" s="741"/>
      <c r="N23" s="756" t="s">
        <v>632</v>
      </c>
      <c r="O23" s="756"/>
      <c r="P23" s="213" t="s">
        <v>561</v>
      </c>
      <c r="Q23" s="750"/>
      <c r="R23" s="751"/>
      <c r="S23" s="751"/>
      <c r="T23" s="751"/>
      <c r="U23" s="751"/>
      <c r="V23" s="751"/>
      <c r="W23" s="752"/>
    </row>
    <row r="24" spans="2:24" s="31" customFormat="1" ht="25.5" customHeight="1" x14ac:dyDescent="0.15">
      <c r="B24" s="759" t="s">
        <v>183</v>
      </c>
      <c r="C24" s="759"/>
      <c r="D24" s="759"/>
      <c r="E24" s="775" t="s">
        <v>791</v>
      </c>
      <c r="F24" s="776"/>
      <c r="G24" s="777"/>
      <c r="H24" s="759" t="s">
        <v>635</v>
      </c>
      <c r="I24" s="759"/>
      <c r="J24" s="772" t="s">
        <v>645</v>
      </c>
      <c r="K24" s="773"/>
      <c r="L24" s="774"/>
      <c r="M24" s="759" t="s">
        <v>633</v>
      </c>
      <c r="N24" s="759"/>
      <c r="O24" s="759"/>
      <c r="P24" s="775" t="s">
        <v>560</v>
      </c>
      <c r="Q24" s="776"/>
      <c r="R24" s="777"/>
      <c r="S24" s="759" t="s">
        <v>635</v>
      </c>
      <c r="T24" s="759"/>
      <c r="U24" s="760" t="s">
        <v>637</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563</v>
      </c>
      <c r="Q25" s="762"/>
      <c r="R25" s="762"/>
      <c r="S25" s="770" t="s">
        <v>639</v>
      </c>
      <c r="T25" s="771"/>
      <c r="U25" s="765" t="s">
        <v>640</v>
      </c>
      <c r="V25" s="766"/>
      <c r="W25" s="767"/>
    </row>
    <row r="26" spans="2:24" s="31" customFormat="1" ht="39.75" customHeight="1" x14ac:dyDescent="0.15">
      <c r="B26" s="756" t="s">
        <v>185</v>
      </c>
      <c r="C26" s="756"/>
      <c r="D26" s="756"/>
      <c r="E26" s="778" t="s">
        <v>792</v>
      </c>
      <c r="F26" s="779"/>
      <c r="G26" s="779"/>
      <c r="H26" s="779"/>
      <c r="I26" s="779"/>
      <c r="J26" s="779"/>
      <c r="K26" s="779"/>
      <c r="L26" s="780"/>
      <c r="M26" s="756" t="s">
        <v>641</v>
      </c>
      <c r="N26" s="756"/>
      <c r="O26" s="756"/>
      <c r="P26" s="778" t="s">
        <v>643</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D7AF6337-424A-4E9D-8B5B-25E8368A134E}">
      <formula1>INDIRECT(E7)</formula1>
    </dataValidation>
    <dataValidation allowBlank="1" showInputMessage="1" showErrorMessage="1" prompt="覆工スパン毎に連番を記入。_x000a_数値で入力する。" sqref="E6 E17 P17 P6" xr:uid="{6C4D0C24-2185-4555-AFCC-DBC27626712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5667EAC-C2E1-4014-A9C5-F32F877832DD}">
          <x14:formula1>
            <xm:f>'(参考)リスト'!$B$16:$B$21</xm:f>
          </x14:formula1>
          <xm:sqref>E7 E18 P7 P18</xm:sqref>
        </x14:dataValidation>
        <x14:dataValidation type="list" allowBlank="1" showInputMessage="1" showErrorMessage="1" xr:uid="{3B3127FE-CFAE-4DE8-949B-55125BA6D351}">
          <x14:formula1>
            <xm:f>'(参考)リスト'!$E$16:$E$27</xm:f>
          </x14:formula1>
          <xm:sqref>E9 E20 P9 P20</xm:sqref>
        </x14:dataValidation>
        <x14:dataValidation type="list" allowBlank="1" showInputMessage="1" showErrorMessage="1" xr:uid="{B5D36000-2510-4F7F-BB5B-CC4CEAA234C0}">
          <x14:formula1>
            <xm:f>'(参考)リスト'!$D$16:$D$18</xm:f>
          </x14:formula1>
          <xm:sqref>E10 E21 P10 P21</xm:sqref>
        </x14:dataValidation>
        <x14:dataValidation type="list" allowBlank="1" showInputMessage="1" showErrorMessage="1" xr:uid="{1C8F8EF8-9CE0-478D-A2F7-68511AE02299}">
          <x14:formula1>
            <xm:f>'(参考)リスト'!$F$16:$F$21</xm:f>
          </x14:formula1>
          <xm:sqref>E11:E12 E22:E23 P11:P12 P22:P23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3D894-A3D7-4600-877E-E99CCA0F181F}">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507</v>
      </c>
      <c r="F5" s="744"/>
      <c r="G5" s="745"/>
      <c r="H5" s="745"/>
      <c r="I5" s="745"/>
      <c r="J5" s="745"/>
      <c r="K5" s="745"/>
      <c r="L5" s="746"/>
      <c r="M5" s="740" t="s">
        <v>625</v>
      </c>
      <c r="N5" s="742" t="s">
        <v>626</v>
      </c>
      <c r="O5" s="743"/>
      <c r="P5" s="277" t="s">
        <v>507</v>
      </c>
      <c r="Q5" s="744"/>
      <c r="R5" s="745"/>
      <c r="S5" s="745"/>
      <c r="T5" s="745"/>
      <c r="U5" s="745"/>
      <c r="V5" s="745"/>
      <c r="W5" s="746"/>
    </row>
    <row r="6" spans="2:23" s="31" customFormat="1" ht="25.5" customHeight="1" x14ac:dyDescent="0.15">
      <c r="B6" s="741"/>
      <c r="C6" s="742" t="s">
        <v>179</v>
      </c>
      <c r="D6" s="743"/>
      <c r="E6" s="278">
        <v>2</v>
      </c>
      <c r="F6" s="747"/>
      <c r="G6" s="748"/>
      <c r="H6" s="748"/>
      <c r="I6" s="748"/>
      <c r="J6" s="748"/>
      <c r="K6" s="748"/>
      <c r="L6" s="749"/>
      <c r="M6" s="741"/>
      <c r="N6" s="742" t="s">
        <v>627</v>
      </c>
      <c r="O6" s="743"/>
      <c r="P6" s="278">
        <v>3</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602</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305</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t="s">
        <v>551</v>
      </c>
      <c r="Q12" s="750"/>
      <c r="R12" s="751"/>
      <c r="S12" s="751"/>
      <c r="T12" s="751"/>
      <c r="U12" s="751"/>
      <c r="V12" s="751"/>
      <c r="W12" s="752"/>
    </row>
    <row r="13" spans="2:23" s="31" customFormat="1" ht="25.5" customHeight="1" x14ac:dyDescent="0.15">
      <c r="B13" s="759" t="s">
        <v>183</v>
      </c>
      <c r="C13" s="759"/>
      <c r="D13" s="759"/>
      <c r="E13" s="772" t="s">
        <v>736</v>
      </c>
      <c r="F13" s="773"/>
      <c r="G13" s="774"/>
      <c r="H13" s="759" t="s">
        <v>635</v>
      </c>
      <c r="I13" s="759"/>
      <c r="J13" s="760" t="s">
        <v>793</v>
      </c>
      <c r="K13" s="760"/>
      <c r="L13" s="760"/>
      <c r="M13" s="759" t="s">
        <v>633</v>
      </c>
      <c r="N13" s="759"/>
      <c r="O13" s="759"/>
      <c r="P13" s="775" t="s">
        <v>794</v>
      </c>
      <c r="Q13" s="776"/>
      <c r="R13" s="777"/>
      <c r="S13" s="759" t="s">
        <v>635</v>
      </c>
      <c r="T13" s="759"/>
      <c r="U13" s="760" t="s">
        <v>696</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795</v>
      </c>
      <c r="F15" s="779"/>
      <c r="G15" s="779"/>
      <c r="H15" s="779"/>
      <c r="I15" s="779"/>
      <c r="J15" s="779"/>
      <c r="K15" s="779"/>
      <c r="L15" s="780"/>
      <c r="M15" s="756" t="s">
        <v>641</v>
      </c>
      <c r="N15" s="756"/>
      <c r="O15" s="756"/>
      <c r="P15" s="778" t="s">
        <v>777</v>
      </c>
      <c r="Q15" s="779"/>
      <c r="R15" s="779"/>
      <c r="S15" s="779"/>
      <c r="T15" s="779"/>
      <c r="U15" s="779"/>
      <c r="V15" s="779"/>
      <c r="W15" s="780"/>
    </row>
    <row r="16" spans="2:23" s="31" customFormat="1" ht="25.5" customHeight="1" x14ac:dyDescent="0.15">
      <c r="B16" s="758" t="s">
        <v>177</v>
      </c>
      <c r="C16" s="758" t="s">
        <v>178</v>
      </c>
      <c r="D16" s="758"/>
      <c r="E16" s="277" t="s">
        <v>508</v>
      </c>
      <c r="F16" s="744"/>
      <c r="G16" s="745"/>
      <c r="H16" s="745"/>
      <c r="I16" s="745"/>
      <c r="J16" s="745"/>
      <c r="K16" s="745"/>
      <c r="L16" s="746"/>
      <c r="M16" s="758" t="s">
        <v>625</v>
      </c>
      <c r="N16" s="758" t="s">
        <v>626</v>
      </c>
      <c r="O16" s="758"/>
      <c r="P16" s="277" t="s">
        <v>508</v>
      </c>
      <c r="Q16" s="744"/>
      <c r="R16" s="745"/>
      <c r="S16" s="745"/>
      <c r="T16" s="745"/>
      <c r="U16" s="745"/>
      <c r="V16" s="745"/>
      <c r="W16" s="746"/>
    </row>
    <row r="17" spans="2:24" s="31" customFormat="1" ht="25.5" customHeight="1" x14ac:dyDescent="0.15">
      <c r="B17" s="758"/>
      <c r="C17" s="758" t="s">
        <v>179</v>
      </c>
      <c r="D17" s="758"/>
      <c r="E17" s="278">
        <v>1</v>
      </c>
      <c r="F17" s="747"/>
      <c r="G17" s="748"/>
      <c r="H17" s="748"/>
      <c r="I17" s="748"/>
      <c r="J17" s="748"/>
      <c r="K17" s="748"/>
      <c r="L17" s="749"/>
      <c r="M17" s="758"/>
      <c r="N17" s="758" t="s">
        <v>627</v>
      </c>
      <c r="O17" s="758"/>
      <c r="P17" s="278">
        <v>2</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133</v>
      </c>
      <c r="D19" s="758"/>
      <c r="E19" s="277" t="s">
        <v>559</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561</v>
      </c>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183</v>
      </c>
      <c r="C24" s="759"/>
      <c r="D24" s="759"/>
      <c r="E24" s="775" t="s">
        <v>560</v>
      </c>
      <c r="F24" s="776"/>
      <c r="G24" s="777"/>
      <c r="H24" s="759" t="s">
        <v>635</v>
      </c>
      <c r="I24" s="759"/>
      <c r="J24" s="772" t="s">
        <v>637</v>
      </c>
      <c r="K24" s="773"/>
      <c r="L24" s="774"/>
      <c r="M24" s="759" t="s">
        <v>633</v>
      </c>
      <c r="N24" s="759"/>
      <c r="O24" s="759"/>
      <c r="P24" s="775" t="s">
        <v>796</v>
      </c>
      <c r="Q24" s="776"/>
      <c r="R24" s="777"/>
      <c r="S24" s="759" t="s">
        <v>635</v>
      </c>
      <c r="T24" s="759"/>
      <c r="U24" s="760" t="s">
        <v>797</v>
      </c>
      <c r="V24" s="760"/>
      <c r="W24" s="760"/>
    </row>
    <row r="25" spans="2:24" s="31" customFormat="1" ht="25.5" customHeight="1" x14ac:dyDescent="0.15">
      <c r="B25" s="761" t="s">
        <v>184</v>
      </c>
      <c r="C25" s="761"/>
      <c r="D25" s="761"/>
      <c r="E25" s="762" t="s">
        <v>563</v>
      </c>
      <c r="F25" s="762"/>
      <c r="G25" s="762"/>
      <c r="H25" s="763" t="s">
        <v>639</v>
      </c>
      <c r="I25" s="764"/>
      <c r="J25" s="765" t="s">
        <v>640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643</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7F817E7D-0331-496D-A5CE-2B6EEAD1DA77}">
      <formula1>INDIRECT(E7)</formula1>
    </dataValidation>
    <dataValidation allowBlank="1" showInputMessage="1" showErrorMessage="1" prompt="覆工スパン毎に連番を記入。_x000a_数値で入力する。" sqref="E6 E17 P17 P6" xr:uid="{E3512120-A279-4128-B3F0-573FC1E7AA7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D3CFF8-0139-4BD6-BF07-10AD027B929C}">
          <x14:formula1>
            <xm:f>'(参考)リスト'!$B$16:$B$21</xm:f>
          </x14:formula1>
          <xm:sqref>E7 E18 P7 P18</xm:sqref>
        </x14:dataValidation>
        <x14:dataValidation type="list" allowBlank="1" showInputMessage="1" showErrorMessage="1" xr:uid="{595EC66D-D1A5-4782-A695-51FB98C9E827}">
          <x14:formula1>
            <xm:f>'(参考)リスト'!$E$16:$E$27</xm:f>
          </x14:formula1>
          <xm:sqref>E9 E20 P9 P20</xm:sqref>
        </x14:dataValidation>
        <x14:dataValidation type="list" allowBlank="1" showInputMessage="1" showErrorMessage="1" xr:uid="{17230B7C-BA5E-42BF-877A-F156891BEA27}">
          <x14:formula1>
            <xm:f>'(参考)リスト'!$D$16:$D$18</xm:f>
          </x14:formula1>
          <xm:sqref>E10 E21 P10 P21</xm:sqref>
        </x14:dataValidation>
        <x14:dataValidation type="list" allowBlank="1" showInputMessage="1" showErrorMessage="1" xr:uid="{8AB3BF20-70B0-457B-BD2E-9C19EF7B4DB8}">
          <x14:formula1>
            <xm:f>'(参考)リスト'!$F$16:$F$21</xm:f>
          </x14:formula1>
          <xm:sqref>E11:E12 E22:E23 P11:P12 P22:P23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C380F-A346-43F8-8F2D-84A7B3BA5C17}">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508</v>
      </c>
      <c r="F5" s="744"/>
      <c r="G5" s="745"/>
      <c r="H5" s="745"/>
      <c r="I5" s="745"/>
      <c r="J5" s="745"/>
      <c r="K5" s="745"/>
      <c r="L5" s="746"/>
      <c r="M5" s="740" t="s">
        <v>625</v>
      </c>
      <c r="N5" s="742" t="s">
        <v>626</v>
      </c>
      <c r="O5" s="743"/>
      <c r="P5" s="277" t="s">
        <v>508</v>
      </c>
      <c r="Q5" s="744"/>
      <c r="R5" s="745"/>
      <c r="S5" s="745"/>
      <c r="T5" s="745"/>
      <c r="U5" s="745"/>
      <c r="V5" s="745"/>
      <c r="W5" s="746"/>
    </row>
    <row r="6" spans="2:23" s="31" customFormat="1" ht="25.5" customHeight="1" x14ac:dyDescent="0.15">
      <c r="B6" s="741"/>
      <c r="C6" s="742" t="s">
        <v>179</v>
      </c>
      <c r="D6" s="743"/>
      <c r="E6" s="278">
        <v>3</v>
      </c>
      <c r="F6" s="747"/>
      <c r="G6" s="748"/>
      <c r="H6" s="748"/>
      <c r="I6" s="748"/>
      <c r="J6" s="748"/>
      <c r="K6" s="748"/>
      <c r="L6" s="749"/>
      <c r="M6" s="741"/>
      <c r="N6" s="742" t="s">
        <v>627</v>
      </c>
      <c r="O6" s="743"/>
      <c r="P6" s="278">
        <v>4</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746</v>
      </c>
      <c r="F13" s="773"/>
      <c r="G13" s="774"/>
      <c r="H13" s="759" t="s">
        <v>635</v>
      </c>
      <c r="I13" s="759"/>
      <c r="J13" s="760" t="s">
        <v>747</v>
      </c>
      <c r="K13" s="760"/>
      <c r="L13" s="760"/>
      <c r="M13" s="759" t="s">
        <v>633</v>
      </c>
      <c r="N13" s="759"/>
      <c r="O13" s="759"/>
      <c r="P13" s="775" t="s">
        <v>746</v>
      </c>
      <c r="Q13" s="776"/>
      <c r="R13" s="777"/>
      <c r="S13" s="759" t="s">
        <v>635</v>
      </c>
      <c r="T13" s="759"/>
      <c r="U13" s="760" t="s">
        <v>747</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177</v>
      </c>
      <c r="C16" s="758" t="s">
        <v>178</v>
      </c>
      <c r="D16" s="758"/>
      <c r="E16" s="277" t="s">
        <v>508</v>
      </c>
      <c r="F16" s="744"/>
      <c r="G16" s="745"/>
      <c r="H16" s="745"/>
      <c r="I16" s="745"/>
      <c r="J16" s="745"/>
      <c r="K16" s="745"/>
      <c r="L16" s="746"/>
      <c r="M16" s="758" t="s">
        <v>625</v>
      </c>
      <c r="N16" s="758" t="s">
        <v>626</v>
      </c>
      <c r="O16" s="758"/>
      <c r="P16" s="277" t="s">
        <v>509</v>
      </c>
      <c r="Q16" s="744"/>
      <c r="R16" s="745"/>
      <c r="S16" s="745"/>
      <c r="T16" s="745"/>
      <c r="U16" s="745"/>
      <c r="V16" s="745"/>
      <c r="W16" s="746"/>
    </row>
    <row r="17" spans="2:24" s="31" customFormat="1" ht="25.5" customHeight="1" x14ac:dyDescent="0.15">
      <c r="B17" s="758"/>
      <c r="C17" s="758" t="s">
        <v>179</v>
      </c>
      <c r="D17" s="758"/>
      <c r="E17" s="278">
        <v>5</v>
      </c>
      <c r="F17" s="747"/>
      <c r="G17" s="748"/>
      <c r="H17" s="748"/>
      <c r="I17" s="748"/>
      <c r="J17" s="748"/>
      <c r="K17" s="748"/>
      <c r="L17" s="749"/>
      <c r="M17" s="758"/>
      <c r="N17" s="758" t="s">
        <v>627</v>
      </c>
      <c r="O17" s="758"/>
      <c r="P17" s="278">
        <v>1</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602</v>
      </c>
      <c r="F19" s="747"/>
      <c r="G19" s="748"/>
      <c r="H19" s="748"/>
      <c r="I19" s="748"/>
      <c r="J19" s="748"/>
      <c r="K19" s="748"/>
      <c r="L19" s="749"/>
      <c r="M19" s="758"/>
      <c r="N19" s="758" t="s">
        <v>294</v>
      </c>
      <c r="O19" s="758"/>
      <c r="P19" s="277" t="s">
        <v>559</v>
      </c>
      <c r="Q19" s="747"/>
      <c r="R19" s="748"/>
      <c r="S19" s="748"/>
      <c r="T19" s="748"/>
      <c r="U19" s="748"/>
      <c r="V19" s="748"/>
      <c r="W19" s="749"/>
    </row>
    <row r="20" spans="2:24" s="31" customFormat="1" ht="25.5" customHeight="1" x14ac:dyDescent="0.15">
      <c r="B20" s="756" t="s">
        <v>135</v>
      </c>
      <c r="C20" s="756"/>
      <c r="D20" s="756"/>
      <c r="E20" s="280" t="s">
        <v>305</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551</v>
      </c>
      <c r="F23" s="750"/>
      <c r="G23" s="751"/>
      <c r="H23" s="751"/>
      <c r="I23" s="751"/>
      <c r="J23" s="751"/>
      <c r="K23" s="751"/>
      <c r="L23" s="752"/>
      <c r="M23" s="741"/>
      <c r="N23" s="756" t="s">
        <v>632</v>
      </c>
      <c r="O23" s="756"/>
      <c r="P23" s="213" t="s">
        <v>561</v>
      </c>
      <c r="Q23" s="750"/>
      <c r="R23" s="751"/>
      <c r="S23" s="751"/>
      <c r="T23" s="751"/>
      <c r="U23" s="751"/>
      <c r="V23" s="751"/>
      <c r="W23" s="752"/>
    </row>
    <row r="24" spans="2:24" s="31" customFormat="1" ht="25.5" customHeight="1" x14ac:dyDescent="0.15">
      <c r="B24" s="759" t="s">
        <v>183</v>
      </c>
      <c r="C24" s="759"/>
      <c r="D24" s="759"/>
      <c r="E24" s="775" t="s">
        <v>798</v>
      </c>
      <c r="F24" s="776"/>
      <c r="G24" s="777"/>
      <c r="H24" s="759" t="s">
        <v>635</v>
      </c>
      <c r="I24" s="759"/>
      <c r="J24" s="772" t="s">
        <v>696</v>
      </c>
      <c r="K24" s="773"/>
      <c r="L24" s="774"/>
      <c r="M24" s="759" t="s">
        <v>633</v>
      </c>
      <c r="N24" s="759"/>
      <c r="O24" s="759"/>
      <c r="P24" s="775" t="s">
        <v>560</v>
      </c>
      <c r="Q24" s="776"/>
      <c r="R24" s="777"/>
      <c r="S24" s="759" t="s">
        <v>635</v>
      </c>
      <c r="T24" s="759"/>
      <c r="U24" s="760" t="s">
        <v>637</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563</v>
      </c>
      <c r="Q25" s="762"/>
      <c r="R25" s="762"/>
      <c r="S25" s="770" t="s">
        <v>639</v>
      </c>
      <c r="T25" s="771"/>
      <c r="U25" s="765" t="s">
        <v>640</v>
      </c>
      <c r="V25" s="766"/>
      <c r="W25" s="767"/>
    </row>
    <row r="26" spans="2:24" s="31" customFormat="1" ht="39.75" customHeight="1" x14ac:dyDescent="0.15">
      <c r="B26" s="756" t="s">
        <v>185</v>
      </c>
      <c r="C26" s="756"/>
      <c r="D26" s="756"/>
      <c r="E26" s="778" t="s">
        <v>777</v>
      </c>
      <c r="F26" s="779"/>
      <c r="G26" s="779"/>
      <c r="H26" s="779"/>
      <c r="I26" s="779"/>
      <c r="J26" s="779"/>
      <c r="K26" s="779"/>
      <c r="L26" s="780"/>
      <c r="M26" s="756" t="s">
        <v>641</v>
      </c>
      <c r="N26" s="756"/>
      <c r="O26" s="756"/>
      <c r="P26" s="778" t="s">
        <v>643</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51FB46DE-7B89-4A9F-A71A-0B3E3BF7C5D4}"/>
    <dataValidation type="list" allowBlank="1" showInputMessage="1" showErrorMessage="1" sqref="E8 E19 P8 P19" xr:uid="{609308DF-F09E-41A4-ABD0-C1C051B0770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B7E6B7-7BAF-4153-822A-16510EAA85AB}">
          <x14:formula1>
            <xm:f>'(参考)リスト'!$F$16:$F$21</xm:f>
          </x14:formula1>
          <xm:sqref>E11:E12 E22:E23 P11:P12 P22:P23</xm:sqref>
        </x14:dataValidation>
        <x14:dataValidation type="list" allowBlank="1" showInputMessage="1" showErrorMessage="1" xr:uid="{305DEC12-7EB1-4C86-89FD-867D68DDE003}">
          <x14:formula1>
            <xm:f>'(参考)リスト'!$D$16:$D$18</xm:f>
          </x14:formula1>
          <xm:sqref>E10 E21 P10 P21</xm:sqref>
        </x14:dataValidation>
        <x14:dataValidation type="list" allowBlank="1" showInputMessage="1" showErrorMessage="1" xr:uid="{172E502C-F464-4F2F-A358-9CED431B8E98}">
          <x14:formula1>
            <xm:f>'(参考)リスト'!$E$16:$E$27</xm:f>
          </x14:formula1>
          <xm:sqref>E9 E20 P9 P20</xm:sqref>
        </x14:dataValidation>
        <x14:dataValidation type="list" allowBlank="1" showInputMessage="1" showErrorMessage="1" xr:uid="{DDD081C9-F4FA-4FC8-80E2-C4345E3301FB}">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89E85-1BFD-4998-B480-13965BBEF326}">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509</v>
      </c>
      <c r="F5" s="744"/>
      <c r="G5" s="745"/>
      <c r="H5" s="745"/>
      <c r="I5" s="745"/>
      <c r="J5" s="745"/>
      <c r="K5" s="745"/>
      <c r="L5" s="746"/>
      <c r="M5" s="740" t="s">
        <v>625</v>
      </c>
      <c r="N5" s="742" t="s">
        <v>626</v>
      </c>
      <c r="O5" s="743"/>
      <c r="P5" s="277" t="s">
        <v>509</v>
      </c>
      <c r="Q5" s="744"/>
      <c r="R5" s="745"/>
      <c r="S5" s="745"/>
      <c r="T5" s="745"/>
      <c r="U5" s="745"/>
      <c r="V5" s="745"/>
      <c r="W5" s="746"/>
    </row>
    <row r="6" spans="2:23" s="31" customFormat="1" ht="25.5" customHeight="1" x14ac:dyDescent="0.15">
      <c r="B6" s="741"/>
      <c r="C6" s="742" t="s">
        <v>179</v>
      </c>
      <c r="D6" s="743"/>
      <c r="E6" s="278">
        <v>2</v>
      </c>
      <c r="F6" s="747"/>
      <c r="G6" s="748"/>
      <c r="H6" s="748"/>
      <c r="I6" s="748"/>
      <c r="J6" s="748"/>
      <c r="K6" s="748"/>
      <c r="L6" s="749"/>
      <c r="M6" s="741"/>
      <c r="N6" s="742" t="s">
        <v>627</v>
      </c>
      <c r="O6" s="743"/>
      <c r="P6" s="278">
        <v>3</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746</v>
      </c>
      <c r="F13" s="773"/>
      <c r="G13" s="774"/>
      <c r="H13" s="759" t="s">
        <v>635</v>
      </c>
      <c r="I13" s="759"/>
      <c r="J13" s="760" t="s">
        <v>747</v>
      </c>
      <c r="K13" s="760"/>
      <c r="L13" s="760"/>
      <c r="M13" s="759" t="s">
        <v>633</v>
      </c>
      <c r="N13" s="759"/>
      <c r="O13" s="759"/>
      <c r="P13" s="775" t="s">
        <v>799</v>
      </c>
      <c r="Q13" s="776"/>
      <c r="R13" s="777"/>
      <c r="S13" s="759" t="s">
        <v>635</v>
      </c>
      <c r="T13" s="759"/>
      <c r="U13" s="760" t="s">
        <v>800</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177</v>
      </c>
      <c r="C16" s="758" t="s">
        <v>178</v>
      </c>
      <c r="D16" s="758"/>
      <c r="E16" s="277" t="s">
        <v>509</v>
      </c>
      <c r="F16" s="744"/>
      <c r="G16" s="745"/>
      <c r="H16" s="745"/>
      <c r="I16" s="745"/>
      <c r="J16" s="745"/>
      <c r="K16" s="745"/>
      <c r="L16" s="746"/>
      <c r="M16" s="758" t="s">
        <v>625</v>
      </c>
      <c r="N16" s="758" t="s">
        <v>626</v>
      </c>
      <c r="O16" s="758"/>
      <c r="P16" s="277" t="s">
        <v>509</v>
      </c>
      <c r="Q16" s="744"/>
      <c r="R16" s="745"/>
      <c r="S16" s="745"/>
      <c r="T16" s="745"/>
      <c r="U16" s="745"/>
      <c r="V16" s="745"/>
      <c r="W16" s="746"/>
    </row>
    <row r="17" spans="2:24" s="31" customFormat="1" ht="25.5" customHeight="1" x14ac:dyDescent="0.15">
      <c r="B17" s="758"/>
      <c r="C17" s="758" t="s">
        <v>179</v>
      </c>
      <c r="D17" s="758"/>
      <c r="E17" s="278">
        <v>4</v>
      </c>
      <c r="F17" s="747"/>
      <c r="G17" s="748"/>
      <c r="H17" s="748"/>
      <c r="I17" s="748"/>
      <c r="J17" s="748"/>
      <c r="K17" s="748"/>
      <c r="L17" s="749"/>
      <c r="M17" s="758"/>
      <c r="N17" s="758" t="s">
        <v>627</v>
      </c>
      <c r="O17" s="758"/>
      <c r="P17" s="278">
        <v>5</v>
      </c>
      <c r="Q17" s="747"/>
      <c r="R17" s="748"/>
      <c r="S17" s="748"/>
      <c r="T17" s="748"/>
      <c r="U17" s="748"/>
      <c r="V17" s="748"/>
      <c r="W17" s="749"/>
    </row>
    <row r="18" spans="2:24" s="31" customFormat="1" ht="25.5" customHeight="1" x14ac:dyDescent="0.15">
      <c r="B18" s="758" t="s">
        <v>180</v>
      </c>
      <c r="C18" s="758" t="s">
        <v>132</v>
      </c>
      <c r="D18" s="758"/>
      <c r="E18" s="279" t="s">
        <v>576</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133</v>
      </c>
      <c r="D19" s="758"/>
      <c r="E19" s="277" t="s">
        <v>577</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183</v>
      </c>
      <c r="C24" s="759"/>
      <c r="D24" s="759"/>
      <c r="E24" s="775" t="s">
        <v>791</v>
      </c>
      <c r="F24" s="776"/>
      <c r="G24" s="777"/>
      <c r="H24" s="759" t="s">
        <v>635</v>
      </c>
      <c r="I24" s="759"/>
      <c r="J24" s="772" t="s">
        <v>801</v>
      </c>
      <c r="K24" s="773"/>
      <c r="L24" s="774"/>
      <c r="M24" s="759" t="s">
        <v>633</v>
      </c>
      <c r="N24" s="759"/>
      <c r="O24" s="759"/>
      <c r="P24" s="775" t="s">
        <v>647</v>
      </c>
      <c r="Q24" s="776"/>
      <c r="R24" s="777"/>
      <c r="S24" s="759" t="s">
        <v>635</v>
      </c>
      <c r="T24" s="759"/>
      <c r="U24" s="760" t="s">
        <v>802</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660</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34900EEE-29D1-4186-9AF6-9ABA874B46BE}">
      <formula1>INDIRECT(E7)</formula1>
    </dataValidation>
    <dataValidation allowBlank="1" showInputMessage="1" showErrorMessage="1" prompt="覆工スパン毎に連番を記入。_x000a_数値で入力する。" sqref="E6 E17 P17 P6" xr:uid="{8D2524BE-EF62-4B21-B2B0-C8E9BF622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D9D389-933A-408D-85F5-A1F0AA82A4C5}">
          <x14:formula1>
            <xm:f>'(参考)リスト'!$B$16:$B$21</xm:f>
          </x14:formula1>
          <xm:sqref>E7 E18 P7 P18</xm:sqref>
        </x14:dataValidation>
        <x14:dataValidation type="list" allowBlank="1" showInputMessage="1" showErrorMessage="1" xr:uid="{0B8062D1-8495-4E80-9DCF-9027E2FE30BE}">
          <x14:formula1>
            <xm:f>'(参考)リスト'!$E$16:$E$27</xm:f>
          </x14:formula1>
          <xm:sqref>E9 E20 P9 P20</xm:sqref>
        </x14:dataValidation>
        <x14:dataValidation type="list" allowBlank="1" showInputMessage="1" showErrorMessage="1" xr:uid="{3ECAF446-2E1F-4B36-A070-775747E810A3}">
          <x14:formula1>
            <xm:f>'(参考)リスト'!$D$16:$D$18</xm:f>
          </x14:formula1>
          <xm:sqref>E10 E21 P10 P21</xm:sqref>
        </x14:dataValidation>
        <x14:dataValidation type="list" allowBlank="1" showInputMessage="1" showErrorMessage="1" xr:uid="{08D0E0B4-AD79-41DA-9B91-9B7ACAF4CF19}">
          <x14:formula1>
            <xm:f>'(参考)リスト'!$F$16:$F$21</xm:f>
          </x14:formula1>
          <xm:sqref>E11:E12 E22:E23 P11:P12 P22:P23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D5003-E504-4B08-8304-CB69B0D7F855}">
  <dimension ref="B1:X31"/>
  <sheetViews>
    <sheetView showGridLines="0" showZeros="0" view="pageBreakPreview" topLeftCell="A11"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509</v>
      </c>
      <c r="F5" s="744"/>
      <c r="G5" s="745"/>
      <c r="H5" s="745"/>
      <c r="I5" s="745"/>
      <c r="J5" s="745"/>
      <c r="K5" s="745"/>
      <c r="L5" s="746"/>
      <c r="M5" s="740" t="s">
        <v>625</v>
      </c>
      <c r="N5" s="742" t="s">
        <v>626</v>
      </c>
      <c r="O5" s="743"/>
      <c r="P5" s="277" t="s">
        <v>509</v>
      </c>
      <c r="Q5" s="744"/>
      <c r="R5" s="745"/>
      <c r="S5" s="745"/>
      <c r="T5" s="745"/>
      <c r="U5" s="745"/>
      <c r="V5" s="745"/>
      <c r="W5" s="746"/>
    </row>
    <row r="6" spans="2:23" s="31" customFormat="1" ht="25.5" customHeight="1" x14ac:dyDescent="0.15">
      <c r="B6" s="741"/>
      <c r="C6" s="742" t="s">
        <v>179</v>
      </c>
      <c r="D6" s="743"/>
      <c r="E6" s="278">
        <v>6</v>
      </c>
      <c r="F6" s="747"/>
      <c r="G6" s="748"/>
      <c r="H6" s="748"/>
      <c r="I6" s="748"/>
      <c r="J6" s="748"/>
      <c r="K6" s="748"/>
      <c r="L6" s="749"/>
      <c r="M6" s="741"/>
      <c r="N6" s="742" t="s">
        <v>627</v>
      </c>
      <c r="O6" s="743"/>
      <c r="P6" s="278">
        <v>7</v>
      </c>
      <c r="Q6" s="747"/>
      <c r="R6" s="748"/>
      <c r="S6" s="748"/>
      <c r="T6" s="748"/>
      <c r="U6" s="748"/>
      <c r="V6" s="748"/>
      <c r="W6" s="749"/>
    </row>
    <row r="7" spans="2:23" s="31" customFormat="1" ht="25.5" customHeight="1" x14ac:dyDescent="0.15">
      <c r="B7" s="740" t="s">
        <v>180</v>
      </c>
      <c r="C7" s="742" t="s">
        <v>132</v>
      </c>
      <c r="D7" s="743"/>
      <c r="E7" s="279" t="s">
        <v>558</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133</v>
      </c>
      <c r="D8" s="743"/>
      <c r="E8" s="277" t="s">
        <v>602</v>
      </c>
      <c r="F8" s="747"/>
      <c r="G8" s="748"/>
      <c r="H8" s="748"/>
      <c r="I8" s="748"/>
      <c r="J8" s="748"/>
      <c r="K8" s="748"/>
      <c r="L8" s="749"/>
      <c r="M8" s="741"/>
      <c r="N8" s="742" t="s">
        <v>294</v>
      </c>
      <c r="O8" s="743"/>
      <c r="P8" s="277" t="s">
        <v>602</v>
      </c>
      <c r="Q8" s="747"/>
      <c r="R8" s="748"/>
      <c r="S8" s="748"/>
      <c r="T8" s="748"/>
      <c r="U8" s="748"/>
      <c r="V8" s="748"/>
      <c r="W8" s="749"/>
    </row>
    <row r="9" spans="2:23" s="31" customFormat="1" ht="25.5" customHeight="1" x14ac:dyDescent="0.15">
      <c r="B9" s="754" t="s">
        <v>135</v>
      </c>
      <c r="C9" s="757"/>
      <c r="D9" s="755"/>
      <c r="E9" s="280" t="s">
        <v>313</v>
      </c>
      <c r="F9" s="747"/>
      <c r="G9" s="748"/>
      <c r="H9" s="748"/>
      <c r="I9" s="748"/>
      <c r="J9" s="748"/>
      <c r="K9" s="748"/>
      <c r="L9" s="749"/>
      <c r="M9" s="754" t="s">
        <v>296</v>
      </c>
      <c r="N9" s="757"/>
      <c r="O9" s="755"/>
      <c r="P9" s="280" t="s">
        <v>305</v>
      </c>
      <c r="Q9" s="747"/>
      <c r="R9" s="748"/>
      <c r="S9" s="748"/>
      <c r="T9" s="748"/>
      <c r="U9" s="748"/>
      <c r="V9" s="748"/>
      <c r="W9" s="749"/>
    </row>
    <row r="10" spans="2:23" s="31" customFormat="1" ht="25.5" customHeight="1" x14ac:dyDescent="0.15">
      <c r="B10" s="740" t="s">
        <v>181</v>
      </c>
      <c r="C10" s="754" t="s">
        <v>182</v>
      </c>
      <c r="D10" s="755"/>
      <c r="E10" s="278" t="s">
        <v>542</v>
      </c>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t="s">
        <v>552</v>
      </c>
      <c r="F12" s="750"/>
      <c r="G12" s="751"/>
      <c r="H12" s="751"/>
      <c r="I12" s="751"/>
      <c r="J12" s="751"/>
      <c r="K12" s="751"/>
      <c r="L12" s="752"/>
      <c r="M12" s="741"/>
      <c r="N12" s="754" t="s">
        <v>632</v>
      </c>
      <c r="O12" s="755"/>
      <c r="P12" s="213" t="s">
        <v>551</v>
      </c>
      <c r="Q12" s="750"/>
      <c r="R12" s="751"/>
      <c r="S12" s="751"/>
      <c r="T12" s="751"/>
      <c r="U12" s="751"/>
      <c r="V12" s="751"/>
      <c r="W12" s="752"/>
    </row>
    <row r="13" spans="2:23" s="31" customFormat="1" ht="25.5" customHeight="1" x14ac:dyDescent="0.15">
      <c r="B13" s="759" t="s">
        <v>183</v>
      </c>
      <c r="C13" s="759"/>
      <c r="D13" s="759"/>
      <c r="E13" s="772" t="s">
        <v>803</v>
      </c>
      <c r="F13" s="773"/>
      <c r="G13" s="774"/>
      <c r="H13" s="784" t="s">
        <v>635</v>
      </c>
      <c r="I13" s="785"/>
      <c r="J13" s="772" t="s">
        <v>645</v>
      </c>
      <c r="K13" s="773"/>
      <c r="L13" s="774"/>
      <c r="M13" s="784" t="s">
        <v>633</v>
      </c>
      <c r="N13" s="787"/>
      <c r="O13" s="785"/>
      <c r="P13" s="775" t="s">
        <v>804</v>
      </c>
      <c r="Q13" s="776"/>
      <c r="R13" s="777"/>
      <c r="S13" s="784" t="s">
        <v>635</v>
      </c>
      <c r="T13" s="785"/>
      <c r="U13" s="772" t="s">
        <v>696</v>
      </c>
      <c r="V13" s="773"/>
      <c r="W13" s="774"/>
    </row>
    <row r="14" spans="2:23" s="31" customFormat="1" ht="25.5" customHeight="1" x14ac:dyDescent="0.15">
      <c r="B14" s="761" t="s">
        <v>184</v>
      </c>
      <c r="C14" s="761"/>
      <c r="D14" s="761"/>
      <c r="E14" s="769" t="s">
        <v>560</v>
      </c>
      <c r="F14" s="762"/>
      <c r="G14" s="786"/>
      <c r="H14" s="763" t="s">
        <v>639</v>
      </c>
      <c r="I14" s="768"/>
      <c r="J14" s="765" t="s">
        <v>560</v>
      </c>
      <c r="K14" s="766"/>
      <c r="L14" s="767"/>
      <c r="M14" s="763" t="s">
        <v>638</v>
      </c>
      <c r="N14" s="764"/>
      <c r="O14" s="768"/>
      <c r="P14" s="769" t="s">
        <v>560</v>
      </c>
      <c r="Q14" s="762"/>
      <c r="R14" s="786"/>
      <c r="S14" s="770" t="s">
        <v>639</v>
      </c>
      <c r="T14" s="771"/>
      <c r="U14" s="765" t="s">
        <v>560</v>
      </c>
      <c r="V14" s="766"/>
      <c r="W14" s="767"/>
    </row>
    <row r="15" spans="2:23" s="31" customFormat="1" ht="39.75" customHeight="1" x14ac:dyDescent="0.15">
      <c r="B15" s="756" t="s">
        <v>185</v>
      </c>
      <c r="C15" s="756"/>
      <c r="D15" s="756"/>
      <c r="E15" s="778" t="s">
        <v>733</v>
      </c>
      <c r="F15" s="779"/>
      <c r="G15" s="779"/>
      <c r="H15" s="779"/>
      <c r="I15" s="779"/>
      <c r="J15" s="779"/>
      <c r="K15" s="779"/>
      <c r="L15" s="780"/>
      <c r="M15" s="754" t="s">
        <v>641</v>
      </c>
      <c r="N15" s="757"/>
      <c r="O15" s="755"/>
      <c r="P15" s="778" t="s">
        <v>806</v>
      </c>
      <c r="Q15" s="779"/>
      <c r="R15" s="779"/>
      <c r="S15" s="779"/>
      <c r="T15" s="779"/>
      <c r="U15" s="779"/>
      <c r="V15" s="779"/>
      <c r="W15" s="780"/>
    </row>
    <row r="16" spans="2:23" s="31" customFormat="1" ht="25.5" customHeight="1" x14ac:dyDescent="0.15">
      <c r="B16" s="758" t="s">
        <v>177</v>
      </c>
      <c r="C16" s="758" t="s">
        <v>178</v>
      </c>
      <c r="D16" s="758"/>
      <c r="E16" s="277" t="s">
        <v>510</v>
      </c>
      <c r="F16" s="744"/>
      <c r="G16" s="745"/>
      <c r="H16" s="745"/>
      <c r="I16" s="745"/>
      <c r="J16" s="745"/>
      <c r="K16" s="745"/>
      <c r="L16" s="746"/>
      <c r="M16" s="740" t="s">
        <v>625</v>
      </c>
      <c r="N16" s="742" t="s">
        <v>626</v>
      </c>
      <c r="O16" s="743"/>
      <c r="P16" s="277" t="s">
        <v>510</v>
      </c>
      <c r="Q16" s="744"/>
      <c r="R16" s="745"/>
      <c r="S16" s="745"/>
      <c r="T16" s="745"/>
      <c r="U16" s="745"/>
      <c r="V16" s="745"/>
      <c r="W16" s="746"/>
    </row>
    <row r="17" spans="2:24" s="31" customFormat="1" ht="25.5" customHeight="1" x14ac:dyDescent="0.15">
      <c r="B17" s="758"/>
      <c r="C17" s="758" t="s">
        <v>179</v>
      </c>
      <c r="D17" s="758"/>
      <c r="E17" s="278">
        <v>1</v>
      </c>
      <c r="F17" s="747"/>
      <c r="G17" s="748"/>
      <c r="H17" s="748"/>
      <c r="I17" s="748"/>
      <c r="J17" s="748"/>
      <c r="K17" s="748"/>
      <c r="L17" s="749"/>
      <c r="M17" s="741"/>
      <c r="N17" s="742" t="s">
        <v>627</v>
      </c>
      <c r="O17" s="743"/>
      <c r="P17" s="278">
        <v>2</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40" t="s">
        <v>628</v>
      </c>
      <c r="N18" s="742" t="s">
        <v>629</v>
      </c>
      <c r="O18" s="743"/>
      <c r="P18" s="279" t="s">
        <v>558</v>
      </c>
      <c r="Q18" s="747"/>
      <c r="R18" s="748"/>
      <c r="S18" s="748"/>
      <c r="T18" s="748"/>
      <c r="U18" s="748"/>
      <c r="V18" s="748"/>
      <c r="W18" s="749"/>
    </row>
    <row r="19" spans="2:24" s="31" customFormat="1" ht="25.5" customHeight="1" x14ac:dyDescent="0.15">
      <c r="B19" s="758"/>
      <c r="C19" s="758" t="s">
        <v>133</v>
      </c>
      <c r="D19" s="758"/>
      <c r="E19" s="277" t="s">
        <v>559</v>
      </c>
      <c r="F19" s="747"/>
      <c r="G19" s="748"/>
      <c r="H19" s="748"/>
      <c r="I19" s="748"/>
      <c r="J19" s="748"/>
      <c r="K19" s="748"/>
      <c r="L19" s="749"/>
      <c r="M19" s="741"/>
      <c r="N19" s="742" t="s">
        <v>294</v>
      </c>
      <c r="O19" s="743"/>
      <c r="P19" s="277" t="s">
        <v>575</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4" t="s">
        <v>296</v>
      </c>
      <c r="N20" s="757"/>
      <c r="O20" s="755"/>
      <c r="P20" s="280" t="s">
        <v>313</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4" t="s">
        <v>295</v>
      </c>
      <c r="O21" s="755"/>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4" t="s">
        <v>631</v>
      </c>
      <c r="O22" s="755"/>
      <c r="P22" s="213"/>
      <c r="Q22" s="747"/>
      <c r="R22" s="748"/>
      <c r="S22" s="748"/>
      <c r="T22" s="748"/>
      <c r="U22" s="748"/>
      <c r="V22" s="748"/>
      <c r="W22" s="749"/>
    </row>
    <row r="23" spans="2:24" s="31" customFormat="1" ht="25.5" customHeight="1" x14ac:dyDescent="0.15">
      <c r="B23" s="741"/>
      <c r="C23" s="756" t="s">
        <v>145</v>
      </c>
      <c r="D23" s="756"/>
      <c r="E23" s="213" t="s">
        <v>561</v>
      </c>
      <c r="F23" s="750"/>
      <c r="G23" s="751"/>
      <c r="H23" s="751"/>
      <c r="I23" s="751"/>
      <c r="J23" s="751"/>
      <c r="K23" s="751"/>
      <c r="L23" s="752"/>
      <c r="M23" s="741"/>
      <c r="N23" s="754" t="s">
        <v>632</v>
      </c>
      <c r="O23" s="755"/>
      <c r="P23" s="213" t="s">
        <v>551</v>
      </c>
      <c r="Q23" s="750"/>
      <c r="R23" s="751"/>
      <c r="S23" s="751"/>
      <c r="T23" s="751"/>
      <c r="U23" s="751"/>
      <c r="V23" s="751"/>
      <c r="W23" s="752"/>
    </row>
    <row r="24" spans="2:24" s="31" customFormat="1" ht="25.5" customHeight="1" x14ac:dyDescent="0.15">
      <c r="B24" s="759" t="s">
        <v>183</v>
      </c>
      <c r="C24" s="759"/>
      <c r="D24" s="759"/>
      <c r="E24" s="775" t="s">
        <v>560</v>
      </c>
      <c r="F24" s="776"/>
      <c r="G24" s="777"/>
      <c r="H24" s="759" t="s">
        <v>635</v>
      </c>
      <c r="I24" s="759"/>
      <c r="J24" s="772" t="s">
        <v>637</v>
      </c>
      <c r="K24" s="773"/>
      <c r="L24" s="774"/>
      <c r="M24" s="759" t="s">
        <v>633</v>
      </c>
      <c r="N24" s="759"/>
      <c r="O24" s="759"/>
      <c r="P24" s="775" t="s">
        <v>647</v>
      </c>
      <c r="Q24" s="776"/>
      <c r="R24" s="777"/>
      <c r="S24" s="759" t="s">
        <v>635</v>
      </c>
      <c r="T24" s="759"/>
      <c r="U24" s="760" t="s">
        <v>805</v>
      </c>
      <c r="V24" s="760"/>
      <c r="W24" s="760"/>
    </row>
    <row r="25" spans="2:24" s="31" customFormat="1" ht="25.5" customHeight="1" x14ac:dyDescent="0.15">
      <c r="B25" s="761" t="s">
        <v>184</v>
      </c>
      <c r="C25" s="761"/>
      <c r="D25" s="761"/>
      <c r="E25" s="762" t="s">
        <v>563</v>
      </c>
      <c r="F25" s="762"/>
      <c r="G25" s="762"/>
      <c r="H25" s="763" t="s">
        <v>639</v>
      </c>
      <c r="I25" s="764"/>
      <c r="J25" s="765" t="s">
        <v>640</v>
      </c>
      <c r="K25" s="766"/>
      <c r="L25" s="767"/>
      <c r="M25" s="763" t="s">
        <v>638</v>
      </c>
      <c r="N25" s="764"/>
      <c r="O25" s="768"/>
      <c r="P25" s="769" t="s">
        <v>556</v>
      </c>
      <c r="Q25" s="762"/>
      <c r="R25" s="762"/>
      <c r="S25" s="770" t="s">
        <v>639</v>
      </c>
      <c r="T25" s="771"/>
      <c r="U25" s="765" t="s">
        <v>555</v>
      </c>
      <c r="V25" s="766"/>
      <c r="W25" s="767"/>
    </row>
    <row r="26" spans="2:24" s="31" customFormat="1" ht="39.75" customHeight="1" x14ac:dyDescent="0.15">
      <c r="B26" s="756" t="s">
        <v>185</v>
      </c>
      <c r="C26" s="756"/>
      <c r="D26" s="756"/>
      <c r="E26" s="778" t="s">
        <v>643</v>
      </c>
      <c r="F26" s="779"/>
      <c r="G26" s="779"/>
      <c r="H26" s="779"/>
      <c r="I26" s="779"/>
      <c r="J26" s="779"/>
      <c r="K26" s="779"/>
      <c r="L26" s="780"/>
      <c r="M26" s="756" t="s">
        <v>641</v>
      </c>
      <c r="N26" s="756"/>
      <c r="O26" s="756"/>
      <c r="P26" s="778" t="s">
        <v>807</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BCB18944-0EE0-487C-B728-6417D65887FC}"/>
    <dataValidation type="list" allowBlank="1" showInputMessage="1" showErrorMessage="1" sqref="E8 E19 P8 P19" xr:uid="{F4C13AF3-A5C5-4B75-9EC4-A9B64B4924F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07A732-166F-43A3-A08E-8C76E7A6A7A2}">
          <x14:formula1>
            <xm:f>'(参考)リスト'!$F$16:$F$21</xm:f>
          </x14:formula1>
          <xm:sqref>E11:E12 E22:E23 P11:P12 P22:P23</xm:sqref>
        </x14:dataValidation>
        <x14:dataValidation type="list" allowBlank="1" showInputMessage="1" showErrorMessage="1" xr:uid="{EE4BF90A-E7A9-4BB4-AB23-45524242A6BF}">
          <x14:formula1>
            <xm:f>'(参考)リスト'!$D$16:$D$18</xm:f>
          </x14:formula1>
          <xm:sqref>E10 E21 P10 P21</xm:sqref>
        </x14:dataValidation>
        <x14:dataValidation type="list" allowBlank="1" showInputMessage="1" showErrorMessage="1" xr:uid="{310FB162-E2E8-46B3-8ECE-E3CD032F6ABF}">
          <x14:formula1>
            <xm:f>'(参考)リスト'!$E$16:$E$27</xm:f>
          </x14:formula1>
          <xm:sqref>E9 E20 P9 P20</xm:sqref>
        </x14:dataValidation>
        <x14:dataValidation type="list" allowBlank="1" showInputMessage="1" showErrorMessage="1" xr:uid="{A1721560-0870-424F-B24F-4C8AF9F91671}">
          <x14:formula1>
            <xm:f>'(参考)リスト'!$B$16:$B$21</xm:f>
          </x14:formula1>
          <xm:sqref>E7 E18 P7 P18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7ADDC-15C1-4DB2-B208-BC6C535A96D4}">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510</v>
      </c>
      <c r="F5" s="744"/>
      <c r="G5" s="745"/>
      <c r="H5" s="745"/>
      <c r="I5" s="745"/>
      <c r="J5" s="745"/>
      <c r="K5" s="745"/>
      <c r="L5" s="746"/>
      <c r="M5" s="740" t="s">
        <v>625</v>
      </c>
      <c r="N5" s="742" t="s">
        <v>626</v>
      </c>
      <c r="O5" s="743"/>
      <c r="P5" s="277" t="s">
        <v>510</v>
      </c>
      <c r="Q5" s="744"/>
      <c r="R5" s="745"/>
      <c r="S5" s="745"/>
      <c r="T5" s="745"/>
      <c r="U5" s="745"/>
      <c r="V5" s="745"/>
      <c r="W5" s="746"/>
    </row>
    <row r="6" spans="2:23" s="31" customFormat="1" ht="25.5" customHeight="1" x14ac:dyDescent="0.15">
      <c r="B6" s="741"/>
      <c r="C6" s="742" t="s">
        <v>179</v>
      </c>
      <c r="D6" s="743"/>
      <c r="E6" s="278">
        <v>3</v>
      </c>
      <c r="F6" s="747"/>
      <c r="G6" s="748"/>
      <c r="H6" s="748"/>
      <c r="I6" s="748"/>
      <c r="J6" s="748"/>
      <c r="K6" s="748"/>
      <c r="L6" s="749"/>
      <c r="M6" s="741"/>
      <c r="N6" s="742" t="s">
        <v>627</v>
      </c>
      <c r="O6" s="743"/>
      <c r="P6" s="278">
        <v>4</v>
      </c>
      <c r="Q6" s="747"/>
      <c r="R6" s="748"/>
      <c r="S6" s="748"/>
      <c r="T6" s="748"/>
      <c r="U6" s="748"/>
      <c r="V6" s="748"/>
      <c r="W6" s="749"/>
    </row>
    <row r="7" spans="2:23" s="31" customFormat="1" ht="25.5" customHeight="1" x14ac:dyDescent="0.15">
      <c r="B7" s="740" t="s">
        <v>180</v>
      </c>
      <c r="C7" s="742" t="s">
        <v>132</v>
      </c>
      <c r="D7" s="743"/>
      <c r="E7" s="279" t="s">
        <v>558</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575</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313</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t="s">
        <v>542</v>
      </c>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t="s">
        <v>551</v>
      </c>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647</v>
      </c>
      <c r="F13" s="773"/>
      <c r="G13" s="774"/>
      <c r="H13" s="759" t="s">
        <v>635</v>
      </c>
      <c r="I13" s="759"/>
      <c r="J13" s="760" t="s">
        <v>805</v>
      </c>
      <c r="K13" s="760"/>
      <c r="L13" s="760"/>
      <c r="M13" s="759" t="s">
        <v>633</v>
      </c>
      <c r="N13" s="759"/>
      <c r="O13" s="759"/>
      <c r="P13" s="775" t="s">
        <v>808</v>
      </c>
      <c r="Q13" s="776"/>
      <c r="R13" s="777"/>
      <c r="S13" s="759" t="s">
        <v>635</v>
      </c>
      <c r="T13" s="759"/>
      <c r="U13" s="760" t="s">
        <v>809</v>
      </c>
      <c r="V13" s="760"/>
      <c r="W13" s="760"/>
    </row>
    <row r="14" spans="2:23" s="31" customFormat="1" ht="25.5" customHeight="1" x14ac:dyDescent="0.15">
      <c r="B14" s="761" t="s">
        <v>184</v>
      </c>
      <c r="C14" s="761"/>
      <c r="D14" s="761"/>
      <c r="E14" s="762" t="s">
        <v>556</v>
      </c>
      <c r="F14" s="762"/>
      <c r="G14" s="762"/>
      <c r="H14" s="763" t="s">
        <v>639</v>
      </c>
      <c r="I14" s="764"/>
      <c r="J14" s="765" t="s">
        <v>555</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765</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177</v>
      </c>
      <c r="C16" s="758" t="s">
        <v>178</v>
      </c>
      <c r="D16" s="758"/>
      <c r="E16" s="277" t="s">
        <v>510</v>
      </c>
      <c r="F16" s="744"/>
      <c r="G16" s="745"/>
      <c r="H16" s="745"/>
      <c r="I16" s="745"/>
      <c r="J16" s="745"/>
      <c r="K16" s="745"/>
      <c r="L16" s="746"/>
      <c r="M16" s="758" t="s">
        <v>625</v>
      </c>
      <c r="N16" s="758" t="s">
        <v>626</v>
      </c>
      <c r="O16" s="758"/>
      <c r="P16" s="277" t="s">
        <v>510</v>
      </c>
      <c r="Q16" s="744"/>
      <c r="R16" s="745"/>
      <c r="S16" s="745"/>
      <c r="T16" s="745"/>
      <c r="U16" s="745"/>
      <c r="V16" s="745"/>
      <c r="W16" s="746"/>
    </row>
    <row r="17" spans="2:24" s="31" customFormat="1" ht="25.5" customHeight="1" x14ac:dyDescent="0.15">
      <c r="B17" s="758"/>
      <c r="C17" s="758" t="s">
        <v>179</v>
      </c>
      <c r="D17" s="758"/>
      <c r="E17" s="278">
        <v>5</v>
      </c>
      <c r="F17" s="747"/>
      <c r="G17" s="748"/>
      <c r="H17" s="748"/>
      <c r="I17" s="748"/>
      <c r="J17" s="748"/>
      <c r="K17" s="748"/>
      <c r="L17" s="749"/>
      <c r="M17" s="758"/>
      <c r="N17" s="758" t="s">
        <v>627</v>
      </c>
      <c r="O17" s="758"/>
      <c r="P17" s="278">
        <v>6</v>
      </c>
      <c r="Q17" s="747"/>
      <c r="R17" s="748"/>
      <c r="S17" s="748"/>
      <c r="T17" s="748"/>
      <c r="U17" s="748"/>
      <c r="V17" s="748"/>
      <c r="W17" s="749"/>
    </row>
    <row r="18" spans="2:24" s="31" customFormat="1" ht="25.5" customHeight="1" x14ac:dyDescent="0.15">
      <c r="B18" s="758" t="s">
        <v>180</v>
      </c>
      <c r="C18" s="758" t="s">
        <v>132</v>
      </c>
      <c r="D18" s="758"/>
      <c r="E18" s="279" t="s">
        <v>576</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577</v>
      </c>
      <c r="F19" s="747"/>
      <c r="G19" s="748"/>
      <c r="H19" s="748"/>
      <c r="I19" s="748"/>
      <c r="J19" s="748"/>
      <c r="K19" s="748"/>
      <c r="L19" s="749"/>
      <c r="M19" s="758"/>
      <c r="N19" s="758" t="s">
        <v>294</v>
      </c>
      <c r="O19" s="758"/>
      <c r="P19" s="277" t="s">
        <v>602</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313</v>
      </c>
      <c r="Q20" s="747"/>
      <c r="R20" s="748"/>
      <c r="S20" s="748"/>
      <c r="T20" s="748"/>
      <c r="U20" s="748"/>
      <c r="V20" s="748"/>
      <c r="W20" s="749"/>
    </row>
    <row r="21" spans="2:24" s="31" customFormat="1" ht="25.5" customHeight="1" x14ac:dyDescent="0.15">
      <c r="B21" s="740" t="s">
        <v>181</v>
      </c>
      <c r="C21" s="756" t="s">
        <v>182</v>
      </c>
      <c r="D21" s="756"/>
      <c r="E21" s="278"/>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c r="F23" s="750"/>
      <c r="G23" s="751"/>
      <c r="H23" s="751"/>
      <c r="I23" s="751"/>
      <c r="J23" s="751"/>
      <c r="K23" s="751"/>
      <c r="L23" s="752"/>
      <c r="M23" s="741"/>
      <c r="N23" s="756" t="s">
        <v>632</v>
      </c>
      <c r="O23" s="756"/>
      <c r="P23" s="213" t="s">
        <v>552</v>
      </c>
      <c r="Q23" s="750"/>
      <c r="R23" s="751"/>
      <c r="S23" s="751"/>
      <c r="T23" s="751"/>
      <c r="U23" s="751"/>
      <c r="V23" s="751"/>
      <c r="W23" s="752"/>
    </row>
    <row r="24" spans="2:24" s="31" customFormat="1" ht="25.5" customHeight="1" x14ac:dyDescent="0.15">
      <c r="B24" s="759" t="s">
        <v>183</v>
      </c>
      <c r="C24" s="759"/>
      <c r="D24" s="759"/>
      <c r="E24" s="775" t="s">
        <v>810</v>
      </c>
      <c r="F24" s="776"/>
      <c r="G24" s="777"/>
      <c r="H24" s="759" t="s">
        <v>635</v>
      </c>
      <c r="I24" s="759"/>
      <c r="J24" s="772" t="s">
        <v>811</v>
      </c>
      <c r="K24" s="773"/>
      <c r="L24" s="774"/>
      <c r="M24" s="759" t="s">
        <v>633</v>
      </c>
      <c r="N24" s="759"/>
      <c r="O24" s="759"/>
      <c r="P24" s="775" t="s">
        <v>812</v>
      </c>
      <c r="Q24" s="776"/>
      <c r="R24" s="777"/>
      <c r="S24" s="759" t="s">
        <v>635</v>
      </c>
      <c r="T24" s="759"/>
      <c r="U24" s="760" t="s">
        <v>645</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813</v>
      </c>
      <c r="F26" s="779"/>
      <c r="G26" s="779"/>
      <c r="H26" s="779"/>
      <c r="I26" s="779"/>
      <c r="J26" s="779"/>
      <c r="K26" s="779"/>
      <c r="L26" s="780"/>
      <c r="M26" s="756" t="s">
        <v>641</v>
      </c>
      <c r="N26" s="756"/>
      <c r="O26" s="756"/>
      <c r="P26" s="778" t="s">
        <v>733</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11A91EA9-9D17-4317-8CC0-A78B3987A21B}"/>
    <dataValidation type="list" allowBlank="1" showInputMessage="1" showErrorMessage="1" sqref="E8 E19 P8 P19" xr:uid="{8B84F0A6-8DE9-4FE3-84D7-556956605B8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7528D6-0210-40B9-A396-C6E2C492C8C8}">
          <x14:formula1>
            <xm:f>'(参考)リスト'!$F$16:$F$21</xm:f>
          </x14:formula1>
          <xm:sqref>E11:E12 E22:E23 P11:P12 P22:P23</xm:sqref>
        </x14:dataValidation>
        <x14:dataValidation type="list" allowBlank="1" showInputMessage="1" showErrorMessage="1" xr:uid="{377D7CFB-0606-4262-8FA0-4DD2040F76BD}">
          <x14:formula1>
            <xm:f>'(参考)リスト'!$D$16:$D$18</xm:f>
          </x14:formula1>
          <xm:sqref>E10 E21 P10 P21</xm:sqref>
        </x14:dataValidation>
        <x14:dataValidation type="list" allowBlank="1" showInputMessage="1" showErrorMessage="1" xr:uid="{99BCA352-A5F0-40EA-870E-C8C11A78087C}">
          <x14:formula1>
            <xm:f>'(参考)リスト'!$E$16:$E$27</xm:f>
          </x14:formula1>
          <xm:sqref>E9 E20 P9 P20</xm:sqref>
        </x14:dataValidation>
        <x14:dataValidation type="list" allowBlank="1" showInputMessage="1" showErrorMessage="1" xr:uid="{389A72EF-B9FA-4220-80C7-863CA15DDDF2}">
          <x14:formula1>
            <xm:f>'(参考)リスト'!$B$16:$B$21</xm:f>
          </x14:formula1>
          <xm:sqref>E7 E18 P7 P18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88EE-413B-441C-A168-BE2A3FEA8BA9}">
  <dimension ref="B1:X31"/>
  <sheetViews>
    <sheetView showGridLines="0" showZeros="0" view="pageBreakPreview" topLeftCell="A11"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510</v>
      </c>
      <c r="F5" s="744"/>
      <c r="G5" s="745"/>
      <c r="H5" s="745"/>
      <c r="I5" s="745"/>
      <c r="J5" s="745"/>
      <c r="K5" s="745"/>
      <c r="L5" s="746"/>
      <c r="M5" s="740" t="s">
        <v>625</v>
      </c>
      <c r="N5" s="742" t="s">
        <v>626</v>
      </c>
      <c r="O5" s="743"/>
      <c r="P5" s="277" t="s">
        <v>510</v>
      </c>
      <c r="Q5" s="744"/>
      <c r="R5" s="745"/>
      <c r="S5" s="745"/>
      <c r="T5" s="745"/>
      <c r="U5" s="745"/>
      <c r="V5" s="745"/>
      <c r="W5" s="746"/>
    </row>
    <row r="6" spans="2:23" s="31" customFormat="1" ht="25.5" customHeight="1" x14ac:dyDescent="0.15">
      <c r="B6" s="741"/>
      <c r="C6" s="742" t="s">
        <v>179</v>
      </c>
      <c r="D6" s="743"/>
      <c r="E6" s="278">
        <v>7</v>
      </c>
      <c r="F6" s="747"/>
      <c r="G6" s="748"/>
      <c r="H6" s="748"/>
      <c r="I6" s="748"/>
      <c r="J6" s="748"/>
      <c r="K6" s="748"/>
      <c r="L6" s="749"/>
      <c r="M6" s="741"/>
      <c r="N6" s="742" t="s">
        <v>627</v>
      </c>
      <c r="O6" s="743"/>
      <c r="P6" s="278">
        <v>8</v>
      </c>
      <c r="Q6" s="747"/>
      <c r="R6" s="748"/>
      <c r="S6" s="748"/>
      <c r="T6" s="748"/>
      <c r="U6" s="748"/>
      <c r="V6" s="748"/>
      <c r="W6" s="749"/>
    </row>
    <row r="7" spans="2:23" s="31" customFormat="1" ht="25.5" customHeight="1" x14ac:dyDescent="0.15">
      <c r="B7" s="740" t="s">
        <v>180</v>
      </c>
      <c r="C7" s="742" t="s">
        <v>132</v>
      </c>
      <c r="D7" s="743"/>
      <c r="E7" s="279" t="s">
        <v>558</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133</v>
      </c>
      <c r="D8" s="743"/>
      <c r="E8" s="277" t="s">
        <v>602</v>
      </c>
      <c r="F8" s="747"/>
      <c r="G8" s="748"/>
      <c r="H8" s="748"/>
      <c r="I8" s="748"/>
      <c r="J8" s="748"/>
      <c r="K8" s="748"/>
      <c r="L8" s="749"/>
      <c r="M8" s="753"/>
      <c r="N8" s="742" t="s">
        <v>294</v>
      </c>
      <c r="O8" s="743"/>
      <c r="P8" s="277" t="s">
        <v>575</v>
      </c>
      <c r="Q8" s="747"/>
      <c r="R8" s="748"/>
      <c r="S8" s="748"/>
      <c r="T8" s="748"/>
      <c r="U8" s="748"/>
      <c r="V8" s="748"/>
      <c r="W8" s="749"/>
    </row>
    <row r="9" spans="2:23" s="31" customFormat="1" ht="25.5" customHeight="1" x14ac:dyDescent="0.15">
      <c r="B9" s="754" t="s">
        <v>135</v>
      </c>
      <c r="C9" s="757"/>
      <c r="D9" s="755"/>
      <c r="E9" s="280" t="s">
        <v>305</v>
      </c>
      <c r="F9" s="747"/>
      <c r="G9" s="748"/>
      <c r="H9" s="748"/>
      <c r="I9" s="748"/>
      <c r="J9" s="748"/>
      <c r="K9" s="748"/>
      <c r="L9" s="749"/>
      <c r="M9" s="754" t="s">
        <v>296</v>
      </c>
      <c r="N9" s="757"/>
      <c r="O9" s="755"/>
      <c r="P9" s="280" t="s">
        <v>313</v>
      </c>
      <c r="Q9" s="747"/>
      <c r="R9" s="748"/>
      <c r="S9" s="748"/>
      <c r="T9" s="748"/>
      <c r="U9" s="748"/>
      <c r="V9" s="748"/>
      <c r="W9" s="749"/>
    </row>
    <row r="10" spans="2:23" s="31" customFormat="1" ht="25.5" customHeight="1" x14ac:dyDescent="0.15">
      <c r="B10" s="740" t="s">
        <v>181</v>
      </c>
      <c r="C10" s="754" t="s">
        <v>182</v>
      </c>
      <c r="D10" s="755"/>
      <c r="E10" s="278" t="s">
        <v>542</v>
      </c>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t="s">
        <v>551</v>
      </c>
      <c r="F12" s="750"/>
      <c r="G12" s="751"/>
      <c r="H12" s="751"/>
      <c r="I12" s="751"/>
      <c r="J12" s="751"/>
      <c r="K12" s="751"/>
      <c r="L12" s="752"/>
      <c r="M12" s="741"/>
      <c r="N12" s="756" t="s">
        <v>632</v>
      </c>
      <c r="O12" s="756"/>
      <c r="P12" s="213" t="s">
        <v>551</v>
      </c>
      <c r="Q12" s="750"/>
      <c r="R12" s="751"/>
      <c r="S12" s="751"/>
      <c r="T12" s="751"/>
      <c r="U12" s="751"/>
      <c r="V12" s="751"/>
      <c r="W12" s="752"/>
    </row>
    <row r="13" spans="2:23" s="31" customFormat="1" ht="25.5" customHeight="1" x14ac:dyDescent="0.15">
      <c r="B13" s="759" t="s">
        <v>183</v>
      </c>
      <c r="C13" s="759"/>
      <c r="D13" s="759"/>
      <c r="E13" s="772" t="s">
        <v>814</v>
      </c>
      <c r="F13" s="773"/>
      <c r="G13" s="774"/>
      <c r="H13" s="759" t="s">
        <v>635</v>
      </c>
      <c r="I13" s="759"/>
      <c r="J13" s="760" t="s">
        <v>696</v>
      </c>
      <c r="K13" s="760"/>
      <c r="L13" s="760"/>
      <c r="M13" s="759" t="s">
        <v>633</v>
      </c>
      <c r="N13" s="759"/>
      <c r="O13" s="759"/>
      <c r="P13" s="775" t="s">
        <v>791</v>
      </c>
      <c r="Q13" s="776"/>
      <c r="R13" s="777"/>
      <c r="S13" s="759" t="s">
        <v>635</v>
      </c>
      <c r="T13" s="759"/>
      <c r="U13" s="760" t="s">
        <v>645</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777</v>
      </c>
      <c r="F15" s="779"/>
      <c r="G15" s="779"/>
      <c r="H15" s="779"/>
      <c r="I15" s="779"/>
      <c r="J15" s="779"/>
      <c r="K15" s="779"/>
      <c r="L15" s="780"/>
      <c r="M15" s="756" t="s">
        <v>641</v>
      </c>
      <c r="N15" s="756"/>
      <c r="O15" s="756"/>
      <c r="P15" s="778" t="s">
        <v>753</v>
      </c>
      <c r="Q15" s="779"/>
      <c r="R15" s="779"/>
      <c r="S15" s="779"/>
      <c r="T15" s="779"/>
      <c r="U15" s="779"/>
      <c r="V15" s="779"/>
      <c r="W15" s="780"/>
    </row>
    <row r="16" spans="2:23" s="31" customFormat="1" ht="25.5" customHeight="1" x14ac:dyDescent="0.15">
      <c r="B16" s="758" t="s">
        <v>177</v>
      </c>
      <c r="C16" s="758" t="s">
        <v>178</v>
      </c>
      <c r="D16" s="758"/>
      <c r="E16" s="277" t="s">
        <v>511</v>
      </c>
      <c r="F16" s="744"/>
      <c r="G16" s="745"/>
      <c r="H16" s="745"/>
      <c r="I16" s="745"/>
      <c r="J16" s="745"/>
      <c r="K16" s="745"/>
      <c r="L16" s="746"/>
      <c r="M16" s="758" t="s">
        <v>625</v>
      </c>
      <c r="N16" s="758" t="s">
        <v>626</v>
      </c>
      <c r="O16" s="758"/>
      <c r="P16" s="277" t="s">
        <v>511</v>
      </c>
      <c r="Q16" s="744"/>
      <c r="R16" s="745"/>
      <c r="S16" s="745"/>
      <c r="T16" s="745"/>
      <c r="U16" s="745"/>
      <c r="V16" s="745"/>
      <c r="W16" s="746"/>
    </row>
    <row r="17" spans="2:24" s="31" customFormat="1" ht="25.5" customHeight="1" x14ac:dyDescent="0.15">
      <c r="B17" s="758"/>
      <c r="C17" s="758" t="s">
        <v>179</v>
      </c>
      <c r="D17" s="758"/>
      <c r="E17" s="278">
        <v>1</v>
      </c>
      <c r="F17" s="747"/>
      <c r="G17" s="748"/>
      <c r="H17" s="748"/>
      <c r="I17" s="748"/>
      <c r="J17" s="748"/>
      <c r="K17" s="748"/>
      <c r="L17" s="749"/>
      <c r="M17" s="758"/>
      <c r="N17" s="758" t="s">
        <v>627</v>
      </c>
      <c r="O17" s="758"/>
      <c r="P17" s="278">
        <v>2</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133</v>
      </c>
      <c r="D19" s="758"/>
      <c r="E19" s="277" t="s">
        <v>559</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561</v>
      </c>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183</v>
      </c>
      <c r="C24" s="759"/>
      <c r="D24" s="759"/>
      <c r="E24" s="775" t="s">
        <v>560</v>
      </c>
      <c r="F24" s="776"/>
      <c r="G24" s="777"/>
      <c r="H24" s="759" t="s">
        <v>635</v>
      </c>
      <c r="I24" s="759"/>
      <c r="J24" s="772" t="s">
        <v>637</v>
      </c>
      <c r="K24" s="773"/>
      <c r="L24" s="774"/>
      <c r="M24" s="759" t="s">
        <v>633</v>
      </c>
      <c r="N24" s="759"/>
      <c r="O24" s="759"/>
      <c r="P24" s="775" t="s">
        <v>815</v>
      </c>
      <c r="Q24" s="776"/>
      <c r="R24" s="777"/>
      <c r="S24" s="759" t="s">
        <v>635</v>
      </c>
      <c r="T24" s="759"/>
      <c r="U24" s="760" t="s">
        <v>816</v>
      </c>
      <c r="V24" s="760"/>
      <c r="W24" s="760"/>
    </row>
    <row r="25" spans="2:24" s="31" customFormat="1" ht="25.5" customHeight="1" x14ac:dyDescent="0.15">
      <c r="B25" s="761" t="s">
        <v>184</v>
      </c>
      <c r="C25" s="761"/>
      <c r="D25" s="761"/>
      <c r="E25" s="762" t="s">
        <v>563</v>
      </c>
      <c r="F25" s="762"/>
      <c r="G25" s="762"/>
      <c r="H25" s="763" t="s">
        <v>639</v>
      </c>
      <c r="I25" s="764"/>
      <c r="J25" s="765" t="s">
        <v>640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643</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1A13EAB3-0D5A-44E0-832F-481CEC54D1AD}">
      <formula1>INDIRECT(E7)</formula1>
    </dataValidation>
    <dataValidation allowBlank="1" showInputMessage="1" showErrorMessage="1" prompt="覆工スパン毎に連番を記入。_x000a_数値で入力する。" sqref="E6 E17 P17 P6" xr:uid="{5F32EDF3-0BEA-43ED-8474-734B0DA55814}"/>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E5F41F-3712-418C-8EE7-A4FFBE204CCA}">
          <x14:formula1>
            <xm:f>'(参考)リスト'!$B$16:$B$21</xm:f>
          </x14:formula1>
          <xm:sqref>E7 E18 P7 P18</xm:sqref>
        </x14:dataValidation>
        <x14:dataValidation type="list" allowBlank="1" showInputMessage="1" showErrorMessage="1" xr:uid="{456A2D11-9815-4D3E-B11D-08035B7D5E5B}">
          <x14:formula1>
            <xm:f>'(参考)リスト'!$E$16:$E$27</xm:f>
          </x14:formula1>
          <xm:sqref>E9 E20 P9 P20</xm:sqref>
        </x14:dataValidation>
        <x14:dataValidation type="list" allowBlank="1" showInputMessage="1" showErrorMessage="1" xr:uid="{85BE1A85-9890-4E1C-82F8-AB16142C7F56}">
          <x14:formula1>
            <xm:f>'(参考)リスト'!$D$16:$D$18</xm:f>
          </x14:formula1>
          <xm:sqref>E10 E21 P10 P21</xm:sqref>
        </x14:dataValidation>
        <x14:dataValidation type="list" allowBlank="1" showInputMessage="1" showErrorMessage="1" xr:uid="{F1247021-876F-4834-B345-A234E6FABEEB}">
          <x14:formula1>
            <xm:f>'(参考)リスト'!$F$16:$F$21</xm:f>
          </x14:formula1>
          <xm:sqref>E11:E12 E22:E23 P11:P12 P22:P23</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8E0E-4E0D-4EA3-974B-1EC23C19199C}">
  <dimension ref="B1:X31"/>
  <sheetViews>
    <sheetView showGridLines="0" showZeros="0" view="pageBreakPreview" topLeftCell="A4"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511</v>
      </c>
      <c r="F5" s="744"/>
      <c r="G5" s="745"/>
      <c r="H5" s="745"/>
      <c r="I5" s="745"/>
      <c r="J5" s="745"/>
      <c r="K5" s="745"/>
      <c r="L5" s="746"/>
      <c r="M5" s="740" t="s">
        <v>625</v>
      </c>
      <c r="N5" s="742" t="s">
        <v>626</v>
      </c>
      <c r="O5" s="743"/>
      <c r="P5" s="277" t="s">
        <v>511</v>
      </c>
      <c r="Q5" s="744"/>
      <c r="R5" s="745"/>
      <c r="S5" s="745"/>
      <c r="T5" s="745"/>
      <c r="U5" s="745"/>
      <c r="V5" s="745"/>
      <c r="W5" s="746"/>
    </row>
    <row r="6" spans="2:23" s="31" customFormat="1" ht="25.5" customHeight="1" x14ac:dyDescent="0.15">
      <c r="B6" s="741"/>
      <c r="C6" s="742" t="s">
        <v>179</v>
      </c>
      <c r="D6" s="743"/>
      <c r="E6" s="278">
        <v>3</v>
      </c>
      <c r="F6" s="747"/>
      <c r="G6" s="748"/>
      <c r="H6" s="748"/>
      <c r="I6" s="748"/>
      <c r="J6" s="748"/>
      <c r="K6" s="748"/>
      <c r="L6" s="749"/>
      <c r="M6" s="741"/>
      <c r="N6" s="742" t="s">
        <v>627</v>
      </c>
      <c r="O6" s="743"/>
      <c r="P6" s="278">
        <v>4</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602</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313</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t="s">
        <v>552</v>
      </c>
      <c r="Q12" s="750"/>
      <c r="R12" s="751"/>
      <c r="S12" s="751"/>
      <c r="T12" s="751"/>
      <c r="U12" s="751"/>
      <c r="V12" s="751"/>
      <c r="W12" s="752"/>
    </row>
    <row r="13" spans="2:23" s="31" customFormat="1" ht="25.5" customHeight="1" x14ac:dyDescent="0.15">
      <c r="B13" s="759" t="s">
        <v>183</v>
      </c>
      <c r="C13" s="759"/>
      <c r="D13" s="759"/>
      <c r="E13" s="772" t="s">
        <v>704</v>
      </c>
      <c r="F13" s="773"/>
      <c r="G13" s="774"/>
      <c r="H13" s="759" t="s">
        <v>635</v>
      </c>
      <c r="I13" s="759"/>
      <c r="J13" s="760" t="s">
        <v>722</v>
      </c>
      <c r="K13" s="760"/>
      <c r="L13" s="760"/>
      <c r="M13" s="759" t="s">
        <v>633</v>
      </c>
      <c r="N13" s="759"/>
      <c r="O13" s="759"/>
      <c r="P13" s="775" t="s">
        <v>812</v>
      </c>
      <c r="Q13" s="776"/>
      <c r="R13" s="777"/>
      <c r="S13" s="759" t="s">
        <v>635</v>
      </c>
      <c r="T13" s="759"/>
      <c r="U13" s="760" t="s">
        <v>645</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660</v>
      </c>
      <c r="F15" s="779"/>
      <c r="G15" s="779"/>
      <c r="H15" s="779"/>
      <c r="I15" s="779"/>
      <c r="J15" s="779"/>
      <c r="K15" s="779"/>
      <c r="L15" s="780"/>
      <c r="M15" s="756" t="s">
        <v>641</v>
      </c>
      <c r="N15" s="756"/>
      <c r="O15" s="756"/>
      <c r="P15" s="778" t="s">
        <v>733</v>
      </c>
      <c r="Q15" s="779"/>
      <c r="R15" s="779"/>
      <c r="S15" s="779"/>
      <c r="T15" s="779"/>
      <c r="U15" s="779"/>
      <c r="V15" s="779"/>
      <c r="W15" s="780"/>
    </row>
    <row r="16" spans="2:23" s="31" customFormat="1" ht="25.5" customHeight="1" x14ac:dyDescent="0.15">
      <c r="B16" s="758" t="s">
        <v>177</v>
      </c>
      <c r="C16" s="758" t="s">
        <v>178</v>
      </c>
      <c r="D16" s="758"/>
      <c r="E16" s="277" t="s">
        <v>511</v>
      </c>
      <c r="F16" s="744"/>
      <c r="G16" s="745"/>
      <c r="H16" s="745"/>
      <c r="I16" s="745"/>
      <c r="J16" s="745"/>
      <c r="K16" s="745"/>
      <c r="L16" s="746"/>
      <c r="M16" s="758" t="s">
        <v>625</v>
      </c>
      <c r="N16" s="758" t="s">
        <v>626</v>
      </c>
      <c r="O16" s="758"/>
      <c r="P16" s="277" t="s">
        <v>511</v>
      </c>
      <c r="Q16" s="744"/>
      <c r="R16" s="745"/>
      <c r="S16" s="745"/>
      <c r="T16" s="745"/>
      <c r="U16" s="745"/>
      <c r="V16" s="745"/>
      <c r="W16" s="746"/>
    </row>
    <row r="17" spans="2:24" s="31" customFormat="1" ht="25.5" customHeight="1" x14ac:dyDescent="0.15">
      <c r="B17" s="758"/>
      <c r="C17" s="758" t="s">
        <v>179</v>
      </c>
      <c r="D17" s="758"/>
      <c r="E17" s="278">
        <v>5</v>
      </c>
      <c r="F17" s="747"/>
      <c r="G17" s="748"/>
      <c r="H17" s="748"/>
      <c r="I17" s="748"/>
      <c r="J17" s="748"/>
      <c r="K17" s="748"/>
      <c r="L17" s="749"/>
      <c r="M17" s="758"/>
      <c r="N17" s="758" t="s">
        <v>627</v>
      </c>
      <c r="O17" s="758"/>
      <c r="P17" s="278">
        <v>6</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602</v>
      </c>
      <c r="F19" s="747"/>
      <c r="G19" s="748"/>
      <c r="H19" s="748"/>
      <c r="I19" s="748"/>
      <c r="J19" s="748"/>
      <c r="K19" s="748"/>
      <c r="L19" s="749"/>
      <c r="M19" s="758"/>
      <c r="N19" s="758" t="s">
        <v>294</v>
      </c>
      <c r="O19" s="758"/>
      <c r="P19" s="277" t="s">
        <v>602</v>
      </c>
      <c r="Q19" s="747"/>
      <c r="R19" s="748"/>
      <c r="S19" s="748"/>
      <c r="T19" s="748"/>
      <c r="U19" s="748"/>
      <c r="V19" s="748"/>
      <c r="W19" s="749"/>
    </row>
    <row r="20" spans="2:24" s="31" customFormat="1" ht="25.5" customHeight="1" x14ac:dyDescent="0.15">
      <c r="B20" s="756" t="s">
        <v>135</v>
      </c>
      <c r="C20" s="756"/>
      <c r="D20" s="756"/>
      <c r="E20" s="280" t="s">
        <v>313</v>
      </c>
      <c r="F20" s="747"/>
      <c r="G20" s="748"/>
      <c r="H20" s="748"/>
      <c r="I20" s="748"/>
      <c r="J20" s="748"/>
      <c r="K20" s="748"/>
      <c r="L20" s="749"/>
      <c r="M20" s="756" t="s">
        <v>296</v>
      </c>
      <c r="N20" s="756"/>
      <c r="O20" s="756"/>
      <c r="P20" s="280" t="s">
        <v>313</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552</v>
      </c>
      <c r="F23" s="750"/>
      <c r="G23" s="751"/>
      <c r="H23" s="751"/>
      <c r="I23" s="751"/>
      <c r="J23" s="751"/>
      <c r="K23" s="751"/>
      <c r="L23" s="752"/>
      <c r="M23" s="741"/>
      <c r="N23" s="756" t="s">
        <v>632</v>
      </c>
      <c r="O23" s="756"/>
      <c r="P23" s="213" t="s">
        <v>551</v>
      </c>
      <c r="Q23" s="750"/>
      <c r="R23" s="751"/>
      <c r="S23" s="751"/>
      <c r="T23" s="751"/>
      <c r="U23" s="751"/>
      <c r="V23" s="751"/>
      <c r="W23" s="752"/>
    </row>
    <row r="24" spans="2:24" s="31" customFormat="1" ht="25.5" customHeight="1" x14ac:dyDescent="0.15">
      <c r="B24" s="759" t="s">
        <v>183</v>
      </c>
      <c r="C24" s="759"/>
      <c r="D24" s="759"/>
      <c r="E24" s="775" t="s">
        <v>702</v>
      </c>
      <c r="F24" s="776"/>
      <c r="G24" s="777"/>
      <c r="H24" s="759" t="s">
        <v>635</v>
      </c>
      <c r="I24" s="759"/>
      <c r="J24" s="772" t="s">
        <v>645</v>
      </c>
      <c r="K24" s="773"/>
      <c r="L24" s="774"/>
      <c r="M24" s="759" t="s">
        <v>633</v>
      </c>
      <c r="N24" s="759"/>
      <c r="O24" s="759"/>
      <c r="P24" s="775" t="s">
        <v>817</v>
      </c>
      <c r="Q24" s="776"/>
      <c r="R24" s="777"/>
      <c r="S24" s="759" t="s">
        <v>635</v>
      </c>
      <c r="T24" s="759"/>
      <c r="U24" s="760" t="s">
        <v>645</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733</v>
      </c>
      <c r="F26" s="779"/>
      <c r="G26" s="779"/>
      <c r="H26" s="779"/>
      <c r="I26" s="779"/>
      <c r="J26" s="779"/>
      <c r="K26" s="779"/>
      <c r="L26" s="780"/>
      <c r="M26" s="756" t="s">
        <v>641</v>
      </c>
      <c r="N26" s="756"/>
      <c r="O26" s="756"/>
      <c r="P26" s="778" t="s">
        <v>818</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EAC81FA8-87EF-4164-AE48-50E040C74AF6}">
      <formula1>INDIRECT(E7)</formula1>
    </dataValidation>
    <dataValidation allowBlank="1" showInputMessage="1" showErrorMessage="1" prompt="覆工スパン毎に連番を記入。_x000a_数値で入力する。" sqref="E6 E17 P17 P6" xr:uid="{2872EB24-07AF-4A6F-8658-9D8F88B6F38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E8A1AA-5D66-41EB-8FE1-80123C7D6403}">
          <x14:formula1>
            <xm:f>'(参考)リスト'!$B$16:$B$21</xm:f>
          </x14:formula1>
          <xm:sqref>E7 E18 P7 P18</xm:sqref>
        </x14:dataValidation>
        <x14:dataValidation type="list" allowBlank="1" showInputMessage="1" showErrorMessage="1" xr:uid="{245B72DD-B987-4A1F-BE89-0239FE40DFD3}">
          <x14:formula1>
            <xm:f>'(参考)リスト'!$E$16:$E$27</xm:f>
          </x14:formula1>
          <xm:sqref>E9 E20 P9 P20</xm:sqref>
        </x14:dataValidation>
        <x14:dataValidation type="list" allowBlank="1" showInputMessage="1" showErrorMessage="1" xr:uid="{B3057848-50A4-4186-A98D-34719C0DA655}">
          <x14:formula1>
            <xm:f>'(参考)リスト'!$D$16:$D$18</xm:f>
          </x14:formula1>
          <xm:sqref>E10 E21 P10 P21</xm:sqref>
        </x14:dataValidation>
        <x14:dataValidation type="list" allowBlank="1" showInputMessage="1" showErrorMessage="1" xr:uid="{F8FE1C11-A466-4ED8-8B68-2EC0970D866A}">
          <x14:formula1>
            <xm:f>'(参考)リスト'!$F$16:$F$21</xm:f>
          </x14:formula1>
          <xm:sqref>E11:E12 E22:E23 P11:P12 P22:P23</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050F4-024D-464D-A5BA-3F77BB5587CA}">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511</v>
      </c>
      <c r="F5" s="744"/>
      <c r="G5" s="745"/>
      <c r="H5" s="745"/>
      <c r="I5" s="745"/>
      <c r="J5" s="745"/>
      <c r="K5" s="745"/>
      <c r="L5" s="746"/>
      <c r="M5" s="740" t="s">
        <v>625</v>
      </c>
      <c r="N5" s="742" t="s">
        <v>626</v>
      </c>
      <c r="O5" s="743"/>
      <c r="P5" s="277" t="s">
        <v>511</v>
      </c>
      <c r="Q5" s="744"/>
      <c r="R5" s="745"/>
      <c r="S5" s="745"/>
      <c r="T5" s="745"/>
      <c r="U5" s="745"/>
      <c r="V5" s="745"/>
      <c r="W5" s="746"/>
    </row>
    <row r="6" spans="2:23" s="31" customFormat="1" ht="25.5" customHeight="1" x14ac:dyDescent="0.15">
      <c r="B6" s="741"/>
      <c r="C6" s="742" t="s">
        <v>179</v>
      </c>
      <c r="D6" s="743"/>
      <c r="E6" s="278">
        <v>7</v>
      </c>
      <c r="F6" s="747"/>
      <c r="G6" s="748"/>
      <c r="H6" s="748"/>
      <c r="I6" s="748"/>
      <c r="J6" s="748"/>
      <c r="K6" s="748"/>
      <c r="L6" s="749"/>
      <c r="M6" s="741"/>
      <c r="N6" s="742" t="s">
        <v>627</v>
      </c>
      <c r="O6" s="743"/>
      <c r="P6" s="278">
        <v>8</v>
      </c>
      <c r="Q6" s="747"/>
      <c r="R6" s="748"/>
      <c r="S6" s="748"/>
      <c r="T6" s="748"/>
      <c r="U6" s="748"/>
      <c r="V6" s="748"/>
      <c r="W6" s="749"/>
    </row>
    <row r="7" spans="2:23" s="31" customFormat="1" ht="25.5" customHeight="1" x14ac:dyDescent="0.15">
      <c r="B7" s="740" t="s">
        <v>180</v>
      </c>
      <c r="C7" s="742" t="s">
        <v>132</v>
      </c>
      <c r="D7" s="743"/>
      <c r="E7" s="279" t="s">
        <v>558</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133</v>
      </c>
      <c r="D8" s="743"/>
      <c r="E8" s="277" t="s">
        <v>602</v>
      </c>
      <c r="F8" s="747"/>
      <c r="G8" s="748"/>
      <c r="H8" s="748"/>
      <c r="I8" s="748"/>
      <c r="J8" s="748"/>
      <c r="K8" s="748"/>
      <c r="L8" s="749"/>
      <c r="M8" s="753"/>
      <c r="N8" s="742" t="s">
        <v>294</v>
      </c>
      <c r="O8" s="743"/>
      <c r="P8" s="277" t="s">
        <v>602</v>
      </c>
      <c r="Q8" s="747"/>
      <c r="R8" s="748"/>
      <c r="S8" s="748"/>
      <c r="T8" s="748"/>
      <c r="U8" s="748"/>
      <c r="V8" s="748"/>
      <c r="W8" s="749"/>
    </row>
    <row r="9" spans="2:23" s="31" customFormat="1" ht="25.5" customHeight="1" x14ac:dyDescent="0.15">
      <c r="B9" s="754" t="s">
        <v>135</v>
      </c>
      <c r="C9" s="757"/>
      <c r="D9" s="755"/>
      <c r="E9" s="280" t="s">
        <v>305</v>
      </c>
      <c r="F9" s="747"/>
      <c r="G9" s="748"/>
      <c r="H9" s="748"/>
      <c r="I9" s="748"/>
      <c r="J9" s="748"/>
      <c r="K9" s="748"/>
      <c r="L9" s="749"/>
      <c r="M9" s="754" t="s">
        <v>296</v>
      </c>
      <c r="N9" s="757"/>
      <c r="O9" s="755"/>
      <c r="P9" s="280" t="s">
        <v>313</v>
      </c>
      <c r="Q9" s="747"/>
      <c r="R9" s="748"/>
      <c r="S9" s="748"/>
      <c r="T9" s="748"/>
      <c r="U9" s="748"/>
      <c r="V9" s="748"/>
      <c r="W9" s="749"/>
    </row>
    <row r="10" spans="2:23" s="31" customFormat="1" ht="25.5" customHeight="1" x14ac:dyDescent="0.15">
      <c r="B10" s="740" t="s">
        <v>181</v>
      </c>
      <c r="C10" s="754" t="s">
        <v>182</v>
      </c>
      <c r="D10" s="755"/>
      <c r="E10" s="278" t="s">
        <v>542</v>
      </c>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t="s">
        <v>551</v>
      </c>
      <c r="F12" s="750"/>
      <c r="G12" s="751"/>
      <c r="H12" s="751"/>
      <c r="I12" s="751"/>
      <c r="J12" s="751"/>
      <c r="K12" s="751"/>
      <c r="L12" s="752"/>
      <c r="M12" s="741"/>
      <c r="N12" s="756" t="s">
        <v>632</v>
      </c>
      <c r="O12" s="756"/>
      <c r="P12" s="213" t="s">
        <v>552</v>
      </c>
      <c r="Q12" s="750"/>
      <c r="R12" s="751"/>
      <c r="S12" s="751"/>
      <c r="T12" s="751"/>
      <c r="U12" s="751"/>
      <c r="V12" s="751"/>
      <c r="W12" s="752"/>
    </row>
    <row r="13" spans="2:23" s="31" customFormat="1" ht="25.5" customHeight="1" x14ac:dyDescent="0.15">
      <c r="B13" s="759" t="s">
        <v>183</v>
      </c>
      <c r="C13" s="759"/>
      <c r="D13" s="759"/>
      <c r="E13" s="772" t="s">
        <v>819</v>
      </c>
      <c r="F13" s="773"/>
      <c r="G13" s="774"/>
      <c r="H13" s="759" t="s">
        <v>635</v>
      </c>
      <c r="I13" s="759"/>
      <c r="J13" s="760" t="s">
        <v>696</v>
      </c>
      <c r="K13" s="760"/>
      <c r="L13" s="760"/>
      <c r="M13" s="759" t="s">
        <v>633</v>
      </c>
      <c r="N13" s="759"/>
      <c r="O13" s="759"/>
      <c r="P13" s="775" t="s">
        <v>702</v>
      </c>
      <c r="Q13" s="776"/>
      <c r="R13" s="777"/>
      <c r="S13" s="759" t="s">
        <v>635</v>
      </c>
      <c r="T13" s="759"/>
      <c r="U13" s="760" t="s">
        <v>645</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806</v>
      </c>
      <c r="F15" s="779"/>
      <c r="G15" s="779"/>
      <c r="H15" s="779"/>
      <c r="I15" s="779"/>
      <c r="J15" s="779"/>
      <c r="K15" s="779"/>
      <c r="L15" s="780"/>
      <c r="M15" s="756" t="s">
        <v>641</v>
      </c>
      <c r="N15" s="756"/>
      <c r="O15" s="756"/>
      <c r="P15" s="778" t="s">
        <v>733</v>
      </c>
      <c r="Q15" s="779"/>
      <c r="R15" s="779"/>
      <c r="S15" s="779"/>
      <c r="T15" s="779"/>
      <c r="U15" s="779"/>
      <c r="V15" s="779"/>
      <c r="W15" s="780"/>
    </row>
    <row r="16" spans="2:23" s="31" customFormat="1" ht="25.5" customHeight="1" x14ac:dyDescent="0.15">
      <c r="B16" s="758" t="s">
        <v>177</v>
      </c>
      <c r="C16" s="758" t="s">
        <v>178</v>
      </c>
      <c r="D16" s="758"/>
      <c r="E16" s="277" t="s">
        <v>511</v>
      </c>
      <c r="F16" s="744"/>
      <c r="G16" s="745"/>
      <c r="H16" s="745"/>
      <c r="I16" s="745"/>
      <c r="J16" s="745"/>
      <c r="K16" s="745"/>
      <c r="L16" s="746"/>
      <c r="M16" s="758" t="s">
        <v>625</v>
      </c>
      <c r="N16" s="758" t="s">
        <v>626</v>
      </c>
      <c r="O16" s="758"/>
      <c r="P16" s="277" t="s">
        <v>512</v>
      </c>
      <c r="Q16" s="744"/>
      <c r="R16" s="745"/>
      <c r="S16" s="745"/>
      <c r="T16" s="745"/>
      <c r="U16" s="745"/>
      <c r="V16" s="745"/>
      <c r="W16" s="746"/>
    </row>
    <row r="17" spans="2:24" s="31" customFormat="1" ht="25.5" customHeight="1" x14ac:dyDescent="0.15">
      <c r="B17" s="758"/>
      <c r="C17" s="758" t="s">
        <v>179</v>
      </c>
      <c r="D17" s="758"/>
      <c r="E17" s="278">
        <v>9</v>
      </c>
      <c r="F17" s="747"/>
      <c r="G17" s="748"/>
      <c r="H17" s="748"/>
      <c r="I17" s="748"/>
      <c r="J17" s="748"/>
      <c r="K17" s="748"/>
      <c r="L17" s="749"/>
      <c r="M17" s="758"/>
      <c r="N17" s="758" t="s">
        <v>627</v>
      </c>
      <c r="O17" s="758"/>
      <c r="P17" s="278">
        <v>1</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602</v>
      </c>
      <c r="F19" s="747"/>
      <c r="G19" s="748"/>
      <c r="H19" s="748"/>
      <c r="I19" s="748"/>
      <c r="J19" s="748"/>
      <c r="K19" s="748"/>
      <c r="L19" s="749"/>
      <c r="M19" s="758"/>
      <c r="N19" s="758" t="s">
        <v>294</v>
      </c>
      <c r="O19" s="758"/>
      <c r="P19" s="277" t="s">
        <v>559</v>
      </c>
      <c r="Q19" s="747"/>
      <c r="R19" s="748"/>
      <c r="S19" s="748"/>
      <c r="T19" s="748"/>
      <c r="U19" s="748"/>
      <c r="V19" s="748"/>
      <c r="W19" s="749"/>
    </row>
    <row r="20" spans="2:24" s="31" customFormat="1" ht="25.5" customHeight="1" x14ac:dyDescent="0.15">
      <c r="B20" s="756" t="s">
        <v>135</v>
      </c>
      <c r="C20" s="756"/>
      <c r="D20" s="756"/>
      <c r="E20" s="280" t="s">
        <v>339</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t="s">
        <v>543</v>
      </c>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561</v>
      </c>
      <c r="F23" s="750"/>
      <c r="G23" s="751"/>
      <c r="H23" s="751"/>
      <c r="I23" s="751"/>
      <c r="J23" s="751"/>
      <c r="K23" s="751"/>
      <c r="L23" s="752"/>
      <c r="M23" s="741"/>
      <c r="N23" s="756" t="s">
        <v>632</v>
      </c>
      <c r="O23" s="756"/>
      <c r="P23" s="213" t="s">
        <v>561</v>
      </c>
      <c r="Q23" s="750"/>
      <c r="R23" s="751"/>
      <c r="S23" s="751"/>
      <c r="T23" s="751"/>
      <c r="U23" s="751"/>
      <c r="V23" s="751"/>
      <c r="W23" s="752"/>
    </row>
    <row r="24" spans="2:24" s="31" customFormat="1" ht="25.5" customHeight="1" x14ac:dyDescent="0.15">
      <c r="B24" s="759" t="s">
        <v>183</v>
      </c>
      <c r="C24" s="759"/>
      <c r="D24" s="759"/>
      <c r="E24" s="775" t="s">
        <v>618</v>
      </c>
      <c r="F24" s="776"/>
      <c r="G24" s="777"/>
      <c r="H24" s="759" t="s">
        <v>635</v>
      </c>
      <c r="I24" s="759"/>
      <c r="J24" s="772" t="s">
        <v>645</v>
      </c>
      <c r="K24" s="773"/>
      <c r="L24" s="774"/>
      <c r="M24" s="759" t="s">
        <v>633</v>
      </c>
      <c r="N24" s="759"/>
      <c r="O24" s="759"/>
      <c r="P24" s="775" t="s">
        <v>560</v>
      </c>
      <c r="Q24" s="776"/>
      <c r="R24" s="777"/>
      <c r="S24" s="759" t="s">
        <v>635</v>
      </c>
      <c r="T24" s="759"/>
      <c r="U24" s="760" t="s">
        <v>637</v>
      </c>
      <c r="V24" s="760"/>
      <c r="W24" s="760"/>
    </row>
    <row r="25" spans="2:24" s="31" customFormat="1" ht="25.5" customHeight="1" x14ac:dyDescent="0.15">
      <c r="B25" s="761" t="s">
        <v>184</v>
      </c>
      <c r="C25" s="761"/>
      <c r="D25" s="761"/>
      <c r="E25" s="762" t="s">
        <v>619</v>
      </c>
      <c r="F25" s="762"/>
      <c r="G25" s="762"/>
      <c r="H25" s="763" t="s">
        <v>639</v>
      </c>
      <c r="I25" s="764"/>
      <c r="J25" s="765">
        <v>45910</v>
      </c>
      <c r="K25" s="766"/>
      <c r="L25" s="767"/>
      <c r="M25" s="763" t="s">
        <v>638</v>
      </c>
      <c r="N25" s="764"/>
      <c r="O25" s="768"/>
      <c r="P25" s="769" t="s">
        <v>563</v>
      </c>
      <c r="Q25" s="762"/>
      <c r="R25" s="762"/>
      <c r="S25" s="770" t="s">
        <v>639</v>
      </c>
      <c r="T25" s="771"/>
      <c r="U25" s="765" t="s">
        <v>640</v>
      </c>
      <c r="V25" s="766"/>
      <c r="W25" s="767"/>
    </row>
    <row r="26" spans="2:24" s="31" customFormat="1" ht="39.75" customHeight="1" x14ac:dyDescent="0.15">
      <c r="B26" s="756" t="s">
        <v>185</v>
      </c>
      <c r="C26" s="756"/>
      <c r="D26" s="756"/>
      <c r="E26" s="778" t="s">
        <v>820</v>
      </c>
      <c r="F26" s="779"/>
      <c r="G26" s="779"/>
      <c r="H26" s="779"/>
      <c r="I26" s="779"/>
      <c r="J26" s="779"/>
      <c r="K26" s="779"/>
      <c r="L26" s="780"/>
      <c r="M26" s="756" t="s">
        <v>641</v>
      </c>
      <c r="N26" s="756"/>
      <c r="O26" s="756"/>
      <c r="P26" s="778" t="s">
        <v>643</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319DF03D-41B5-4E6A-9AEF-83BD439A1939}"/>
    <dataValidation type="list" allowBlank="1" showInputMessage="1" showErrorMessage="1" sqref="E8 E19 P8 P19" xr:uid="{D5F48F15-BC78-4657-B05B-3571DC2787B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5BC513-1CB7-41B6-A964-11AD71995A83}">
          <x14:formula1>
            <xm:f>'(参考)リスト'!$F$16:$F$21</xm:f>
          </x14:formula1>
          <xm:sqref>E11:E12 E22:E23 P11:P12 P22:P23</xm:sqref>
        </x14:dataValidation>
        <x14:dataValidation type="list" allowBlank="1" showInputMessage="1" showErrorMessage="1" xr:uid="{D4FA9CFC-FB91-454F-8C47-1E8D115C96B0}">
          <x14:formula1>
            <xm:f>'(参考)リスト'!$D$16:$D$18</xm:f>
          </x14:formula1>
          <xm:sqref>E10 E21 P10 P21</xm:sqref>
        </x14:dataValidation>
        <x14:dataValidation type="list" allowBlank="1" showInputMessage="1" showErrorMessage="1" xr:uid="{0F234C84-23D6-4E85-8887-CA8DF612F87A}">
          <x14:formula1>
            <xm:f>'(参考)リスト'!$E$16:$E$27</xm:f>
          </x14:formula1>
          <xm:sqref>E9 E20 P9 P20</xm:sqref>
        </x14:dataValidation>
        <x14:dataValidation type="list" allowBlank="1" showInputMessage="1" showErrorMessage="1" xr:uid="{723DB6E0-C76F-4B2D-8F3D-F2011E4634DF}">
          <x14:formula1>
            <xm:f>'(参考)リスト'!$B$16:$B$21</xm:f>
          </x14:formula1>
          <xm:sqref>E7 E18 P7 P18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0D6BF-9176-4F8C-87E2-77E0D9407D6E}">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512</v>
      </c>
      <c r="F5" s="744"/>
      <c r="G5" s="745"/>
      <c r="H5" s="745"/>
      <c r="I5" s="745"/>
      <c r="J5" s="745"/>
      <c r="K5" s="745"/>
      <c r="L5" s="746"/>
      <c r="M5" s="740" t="s">
        <v>625</v>
      </c>
      <c r="N5" s="742" t="s">
        <v>626</v>
      </c>
      <c r="O5" s="743"/>
      <c r="P5" s="277" t="s">
        <v>512</v>
      </c>
      <c r="Q5" s="744"/>
      <c r="R5" s="745"/>
      <c r="S5" s="745"/>
      <c r="T5" s="745"/>
      <c r="U5" s="745"/>
      <c r="V5" s="745"/>
      <c r="W5" s="746"/>
    </row>
    <row r="6" spans="2:23" s="31" customFormat="1" ht="25.5" customHeight="1" x14ac:dyDescent="0.15">
      <c r="B6" s="741"/>
      <c r="C6" s="742" t="s">
        <v>179</v>
      </c>
      <c r="D6" s="743"/>
      <c r="E6" s="278">
        <v>2</v>
      </c>
      <c r="F6" s="747"/>
      <c r="G6" s="748"/>
      <c r="H6" s="748"/>
      <c r="I6" s="748"/>
      <c r="J6" s="748"/>
      <c r="K6" s="748"/>
      <c r="L6" s="749"/>
      <c r="M6" s="741"/>
      <c r="N6" s="742" t="s">
        <v>627</v>
      </c>
      <c r="O6" s="743"/>
      <c r="P6" s="278">
        <v>3</v>
      </c>
      <c r="Q6" s="747"/>
      <c r="R6" s="748"/>
      <c r="S6" s="748"/>
      <c r="T6" s="748"/>
      <c r="U6" s="748"/>
      <c r="V6" s="748"/>
      <c r="W6" s="749"/>
    </row>
    <row r="7" spans="2:23" s="31" customFormat="1" ht="25.5" customHeight="1" x14ac:dyDescent="0.15">
      <c r="B7" s="740" t="s">
        <v>180</v>
      </c>
      <c r="C7" s="742" t="s">
        <v>132</v>
      </c>
      <c r="D7" s="743"/>
      <c r="E7" s="279" t="s">
        <v>558</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133</v>
      </c>
      <c r="D8" s="743"/>
      <c r="E8" s="277" t="s">
        <v>602</v>
      </c>
      <c r="F8" s="747"/>
      <c r="G8" s="748"/>
      <c r="H8" s="748"/>
      <c r="I8" s="748"/>
      <c r="J8" s="748"/>
      <c r="K8" s="748"/>
      <c r="L8" s="749"/>
      <c r="M8" s="753"/>
      <c r="N8" s="742" t="s">
        <v>294</v>
      </c>
      <c r="O8" s="743"/>
      <c r="P8" s="277" t="s">
        <v>575</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313</v>
      </c>
      <c r="Q9" s="747"/>
      <c r="R9" s="748"/>
      <c r="S9" s="748"/>
      <c r="T9" s="748"/>
      <c r="U9" s="748"/>
      <c r="V9" s="748"/>
      <c r="W9" s="749"/>
    </row>
    <row r="10" spans="2:23" s="31" customFormat="1" ht="25.5" customHeight="1" x14ac:dyDescent="0.15">
      <c r="B10" s="740" t="s">
        <v>181</v>
      </c>
      <c r="C10" s="754" t="s">
        <v>182</v>
      </c>
      <c r="D10" s="755"/>
      <c r="E10" s="278" t="s">
        <v>542</v>
      </c>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t="s">
        <v>561</v>
      </c>
      <c r="F12" s="750"/>
      <c r="G12" s="751"/>
      <c r="H12" s="751"/>
      <c r="I12" s="751"/>
      <c r="J12" s="751"/>
      <c r="K12" s="751"/>
      <c r="L12" s="752"/>
      <c r="M12" s="741"/>
      <c r="N12" s="756" t="s">
        <v>632</v>
      </c>
      <c r="O12" s="756"/>
      <c r="P12" s="213" t="s">
        <v>551</v>
      </c>
      <c r="Q12" s="750"/>
      <c r="R12" s="751"/>
      <c r="S12" s="751"/>
      <c r="T12" s="751"/>
      <c r="U12" s="751"/>
      <c r="V12" s="751"/>
      <c r="W12" s="752"/>
    </row>
    <row r="13" spans="2:23" s="31" customFormat="1" ht="25.5" customHeight="1" x14ac:dyDescent="0.15">
      <c r="B13" s="759" t="s">
        <v>183</v>
      </c>
      <c r="C13" s="759"/>
      <c r="D13" s="759"/>
      <c r="E13" s="772" t="s">
        <v>560</v>
      </c>
      <c r="F13" s="773"/>
      <c r="G13" s="774"/>
      <c r="H13" s="759" t="s">
        <v>635</v>
      </c>
      <c r="I13" s="759"/>
      <c r="J13" s="760" t="s">
        <v>637</v>
      </c>
      <c r="K13" s="760"/>
      <c r="L13" s="760"/>
      <c r="M13" s="759" t="s">
        <v>633</v>
      </c>
      <c r="N13" s="759"/>
      <c r="O13" s="759"/>
      <c r="P13" s="775" t="s">
        <v>791</v>
      </c>
      <c r="Q13" s="776"/>
      <c r="R13" s="777"/>
      <c r="S13" s="759" t="s">
        <v>635</v>
      </c>
      <c r="T13" s="759"/>
      <c r="U13" s="760" t="s">
        <v>821</v>
      </c>
      <c r="V13" s="760"/>
      <c r="W13" s="760"/>
    </row>
    <row r="14" spans="2:23" s="31" customFormat="1" ht="25.5" customHeight="1" x14ac:dyDescent="0.15">
      <c r="B14" s="761" t="s">
        <v>184</v>
      </c>
      <c r="C14" s="761"/>
      <c r="D14" s="761"/>
      <c r="E14" s="762" t="s">
        <v>563</v>
      </c>
      <c r="F14" s="762"/>
      <c r="G14" s="762"/>
      <c r="H14" s="763" t="s">
        <v>639</v>
      </c>
      <c r="I14" s="764"/>
      <c r="J14" s="765" t="s">
        <v>640</v>
      </c>
      <c r="K14" s="766"/>
      <c r="L14" s="767"/>
      <c r="M14" s="763" t="s">
        <v>638</v>
      </c>
      <c r="N14" s="764"/>
      <c r="O14" s="768"/>
      <c r="P14" s="769" t="s">
        <v>556</v>
      </c>
      <c r="Q14" s="762"/>
      <c r="R14" s="762"/>
      <c r="S14" s="770" t="s">
        <v>639</v>
      </c>
      <c r="T14" s="771"/>
      <c r="U14" s="765" t="s">
        <v>555</v>
      </c>
      <c r="V14" s="766"/>
      <c r="W14" s="767"/>
    </row>
    <row r="15" spans="2:23" s="31" customFormat="1" ht="39.75" customHeight="1" x14ac:dyDescent="0.15">
      <c r="B15" s="756" t="s">
        <v>185</v>
      </c>
      <c r="C15" s="756"/>
      <c r="D15" s="756"/>
      <c r="E15" s="778" t="s">
        <v>764</v>
      </c>
      <c r="F15" s="779"/>
      <c r="G15" s="779"/>
      <c r="H15" s="779"/>
      <c r="I15" s="779"/>
      <c r="J15" s="779"/>
      <c r="K15" s="779"/>
      <c r="L15" s="780"/>
      <c r="M15" s="756" t="s">
        <v>641</v>
      </c>
      <c r="N15" s="756"/>
      <c r="O15" s="756"/>
      <c r="P15" s="778" t="s">
        <v>765</v>
      </c>
      <c r="Q15" s="779"/>
      <c r="R15" s="779"/>
      <c r="S15" s="779"/>
      <c r="T15" s="779"/>
      <c r="U15" s="779"/>
      <c r="V15" s="779"/>
      <c r="W15" s="780"/>
    </row>
    <row r="16" spans="2:23" s="31" customFormat="1" ht="25.5" customHeight="1" x14ac:dyDescent="0.15">
      <c r="B16" s="758" t="s">
        <v>177</v>
      </c>
      <c r="C16" s="758" t="s">
        <v>178</v>
      </c>
      <c r="D16" s="758"/>
      <c r="E16" s="277" t="s">
        <v>512</v>
      </c>
      <c r="F16" s="744"/>
      <c r="G16" s="745"/>
      <c r="H16" s="745"/>
      <c r="I16" s="745"/>
      <c r="J16" s="745"/>
      <c r="K16" s="745"/>
      <c r="L16" s="746"/>
      <c r="M16" s="758" t="s">
        <v>625</v>
      </c>
      <c r="N16" s="758" t="s">
        <v>626</v>
      </c>
      <c r="O16" s="758"/>
      <c r="P16" s="277" t="s">
        <v>512</v>
      </c>
      <c r="Q16" s="744"/>
      <c r="R16" s="745"/>
      <c r="S16" s="745"/>
      <c r="T16" s="745"/>
      <c r="U16" s="745"/>
      <c r="V16" s="745"/>
      <c r="W16" s="746"/>
    </row>
    <row r="17" spans="2:24" s="31" customFormat="1" ht="25.5" customHeight="1" x14ac:dyDescent="0.15">
      <c r="B17" s="758"/>
      <c r="C17" s="758" t="s">
        <v>179</v>
      </c>
      <c r="D17" s="758"/>
      <c r="E17" s="278">
        <v>4</v>
      </c>
      <c r="F17" s="747"/>
      <c r="G17" s="748"/>
      <c r="H17" s="748"/>
      <c r="I17" s="748"/>
      <c r="J17" s="748"/>
      <c r="K17" s="748"/>
      <c r="L17" s="749"/>
      <c r="M17" s="758"/>
      <c r="N17" s="758" t="s">
        <v>627</v>
      </c>
      <c r="O17" s="758"/>
      <c r="P17" s="278">
        <v>5</v>
      </c>
      <c r="Q17" s="747"/>
      <c r="R17" s="748"/>
      <c r="S17" s="748"/>
      <c r="T17" s="748"/>
      <c r="U17" s="748"/>
      <c r="V17" s="748"/>
      <c r="W17" s="749"/>
    </row>
    <row r="18" spans="2:24" s="31" customFormat="1" ht="25.5" customHeight="1" x14ac:dyDescent="0.15">
      <c r="B18" s="758" t="s">
        <v>180</v>
      </c>
      <c r="C18" s="758" t="s">
        <v>132</v>
      </c>
      <c r="D18" s="758"/>
      <c r="E18" s="279" t="s">
        <v>576</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577</v>
      </c>
      <c r="F19" s="747"/>
      <c r="G19" s="748"/>
      <c r="H19" s="748"/>
      <c r="I19" s="748"/>
      <c r="J19" s="748"/>
      <c r="K19" s="748"/>
      <c r="L19" s="749"/>
      <c r="M19" s="758"/>
      <c r="N19" s="758" t="s">
        <v>294</v>
      </c>
      <c r="O19" s="758"/>
      <c r="P19" s="277" t="s">
        <v>564</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313</v>
      </c>
      <c r="Q20" s="747"/>
      <c r="R20" s="748"/>
      <c r="S20" s="748"/>
      <c r="T20" s="748"/>
      <c r="U20" s="748"/>
      <c r="V20" s="748"/>
      <c r="W20" s="749"/>
    </row>
    <row r="21" spans="2:24" s="31" customFormat="1" ht="25.5" customHeight="1" x14ac:dyDescent="0.15">
      <c r="B21" s="740" t="s">
        <v>181</v>
      </c>
      <c r="C21" s="756" t="s">
        <v>182</v>
      </c>
      <c r="D21" s="756"/>
      <c r="E21" s="278"/>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c r="F23" s="750"/>
      <c r="G23" s="751"/>
      <c r="H23" s="751"/>
      <c r="I23" s="751"/>
      <c r="J23" s="751"/>
      <c r="K23" s="751"/>
      <c r="L23" s="752"/>
      <c r="M23" s="741"/>
      <c r="N23" s="756" t="s">
        <v>632</v>
      </c>
      <c r="O23" s="756"/>
      <c r="P23" s="213" t="s">
        <v>551</v>
      </c>
      <c r="Q23" s="750"/>
      <c r="R23" s="751"/>
      <c r="S23" s="751"/>
      <c r="T23" s="751"/>
      <c r="U23" s="751"/>
      <c r="V23" s="751"/>
      <c r="W23" s="752"/>
    </row>
    <row r="24" spans="2:24" s="31" customFormat="1" ht="25.5" customHeight="1" x14ac:dyDescent="0.15">
      <c r="B24" s="759" t="s">
        <v>183</v>
      </c>
      <c r="C24" s="759"/>
      <c r="D24" s="759"/>
      <c r="E24" s="775" t="s">
        <v>822</v>
      </c>
      <c r="F24" s="776"/>
      <c r="G24" s="777"/>
      <c r="H24" s="759" t="s">
        <v>635</v>
      </c>
      <c r="I24" s="759"/>
      <c r="J24" s="772" t="s">
        <v>823</v>
      </c>
      <c r="K24" s="773"/>
      <c r="L24" s="774"/>
      <c r="M24" s="759" t="s">
        <v>633</v>
      </c>
      <c r="N24" s="759"/>
      <c r="O24" s="759"/>
      <c r="P24" s="775" t="s">
        <v>746</v>
      </c>
      <c r="Q24" s="776"/>
      <c r="R24" s="777"/>
      <c r="S24" s="759" t="s">
        <v>635</v>
      </c>
      <c r="T24" s="759"/>
      <c r="U24" s="760" t="s">
        <v>645</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660</v>
      </c>
      <c r="F26" s="779"/>
      <c r="G26" s="779"/>
      <c r="H26" s="779"/>
      <c r="I26" s="779"/>
      <c r="J26" s="779"/>
      <c r="K26" s="779"/>
      <c r="L26" s="780"/>
      <c r="M26" s="756" t="s">
        <v>641</v>
      </c>
      <c r="N26" s="756"/>
      <c r="O26" s="756"/>
      <c r="P26" s="778" t="s">
        <v>646</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319F9904-3352-4D1D-A640-E37A2970DC81}"/>
    <dataValidation type="list" allowBlank="1" showInputMessage="1" showErrorMessage="1" sqref="E8 E19 P8 P19" xr:uid="{41C21F2D-3A38-4C8E-BAF2-F06403B293E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32FE9D-06E6-4EF4-9C73-C8915129CB64}">
          <x14:formula1>
            <xm:f>'(参考)リスト'!$F$16:$F$21</xm:f>
          </x14:formula1>
          <xm:sqref>E11:E12 E22:E23 P11:P12 P22:P23</xm:sqref>
        </x14:dataValidation>
        <x14:dataValidation type="list" allowBlank="1" showInputMessage="1" showErrorMessage="1" xr:uid="{972A967A-368D-4F4D-AEE4-88CEA3C995D3}">
          <x14:formula1>
            <xm:f>'(参考)リスト'!$D$16:$D$18</xm:f>
          </x14:formula1>
          <xm:sqref>E10 E21 P10 P21</xm:sqref>
        </x14:dataValidation>
        <x14:dataValidation type="list" allowBlank="1" showInputMessage="1" showErrorMessage="1" xr:uid="{A23C59BE-696B-41E4-89FF-59ADC35D6717}">
          <x14:formula1>
            <xm:f>'(参考)リスト'!$E$16:$E$27</xm:f>
          </x14:formula1>
          <xm:sqref>E9 E20 P9 P20</xm:sqref>
        </x14:dataValidation>
        <x14:dataValidation type="list" allowBlank="1" showInputMessage="1" showErrorMessage="1" xr:uid="{1176E9F4-074A-4F50-945C-3AEA5FFAAFF4}">
          <x14:formula1>
            <xm:f>'(参考)リスト'!$B$16:$B$21</xm:f>
          </x14:formula1>
          <xm:sqref>E7 E18 P7 P18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0434A-D828-47E9-9C38-2B0E754A9BD0}">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512</v>
      </c>
      <c r="F5" s="744"/>
      <c r="G5" s="745"/>
      <c r="H5" s="745"/>
      <c r="I5" s="745"/>
      <c r="J5" s="745"/>
      <c r="K5" s="745"/>
      <c r="L5" s="746"/>
      <c r="M5" s="740" t="s">
        <v>625</v>
      </c>
      <c r="N5" s="742" t="s">
        <v>626</v>
      </c>
      <c r="O5" s="743"/>
      <c r="P5" s="277" t="s">
        <v>513</v>
      </c>
      <c r="Q5" s="744"/>
      <c r="R5" s="745"/>
      <c r="S5" s="745"/>
      <c r="T5" s="745"/>
      <c r="U5" s="745"/>
      <c r="V5" s="745"/>
      <c r="W5" s="746"/>
    </row>
    <row r="6" spans="2:23" s="31" customFormat="1" ht="25.5" customHeight="1" x14ac:dyDescent="0.15">
      <c r="B6" s="741"/>
      <c r="C6" s="742" t="s">
        <v>179</v>
      </c>
      <c r="D6" s="743"/>
      <c r="E6" s="278">
        <v>6</v>
      </c>
      <c r="F6" s="747"/>
      <c r="G6" s="748"/>
      <c r="H6" s="748"/>
      <c r="I6" s="748"/>
      <c r="J6" s="748"/>
      <c r="K6" s="748"/>
      <c r="L6" s="749"/>
      <c r="M6" s="741"/>
      <c r="N6" s="742" t="s">
        <v>627</v>
      </c>
      <c r="O6" s="743"/>
      <c r="P6" s="278">
        <v>1</v>
      </c>
      <c r="Q6" s="747"/>
      <c r="R6" s="748"/>
      <c r="S6" s="748"/>
      <c r="T6" s="748"/>
      <c r="U6" s="748"/>
      <c r="V6" s="748"/>
      <c r="W6" s="749"/>
    </row>
    <row r="7" spans="2:23" s="31" customFormat="1" ht="25.5" customHeight="1" x14ac:dyDescent="0.15">
      <c r="B7" s="740" t="s">
        <v>180</v>
      </c>
      <c r="C7" s="742" t="s">
        <v>132</v>
      </c>
      <c r="D7" s="743"/>
      <c r="E7" s="279" t="s">
        <v>558</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133</v>
      </c>
      <c r="D8" s="743"/>
      <c r="E8" s="277" t="s">
        <v>602</v>
      </c>
      <c r="F8" s="747"/>
      <c r="G8" s="748"/>
      <c r="H8" s="748"/>
      <c r="I8" s="748"/>
      <c r="J8" s="748"/>
      <c r="K8" s="748"/>
      <c r="L8" s="749"/>
      <c r="M8" s="753"/>
      <c r="N8" s="742" t="s">
        <v>294</v>
      </c>
      <c r="O8" s="743"/>
      <c r="P8" s="277" t="s">
        <v>564</v>
      </c>
      <c r="Q8" s="747"/>
      <c r="R8" s="748"/>
      <c r="S8" s="748"/>
      <c r="T8" s="748"/>
      <c r="U8" s="748"/>
      <c r="V8" s="748"/>
      <c r="W8" s="749"/>
    </row>
    <row r="9" spans="2:23" s="31" customFormat="1" ht="25.5" customHeight="1" x14ac:dyDescent="0.15">
      <c r="B9" s="754" t="s">
        <v>135</v>
      </c>
      <c r="C9" s="757"/>
      <c r="D9" s="755"/>
      <c r="E9" s="280" t="s">
        <v>339</v>
      </c>
      <c r="F9" s="747"/>
      <c r="G9" s="748"/>
      <c r="H9" s="748"/>
      <c r="I9" s="748"/>
      <c r="J9" s="748"/>
      <c r="K9" s="748"/>
      <c r="L9" s="749"/>
      <c r="M9" s="754" t="s">
        <v>296</v>
      </c>
      <c r="N9" s="757"/>
      <c r="O9" s="755"/>
      <c r="P9" s="280" t="s">
        <v>313</v>
      </c>
      <c r="Q9" s="747"/>
      <c r="R9" s="748"/>
      <c r="S9" s="748"/>
      <c r="T9" s="748"/>
      <c r="U9" s="748"/>
      <c r="V9" s="748"/>
      <c r="W9" s="749"/>
    </row>
    <row r="10" spans="2:23" s="31" customFormat="1" ht="25.5" customHeight="1" x14ac:dyDescent="0.15">
      <c r="B10" s="740" t="s">
        <v>181</v>
      </c>
      <c r="C10" s="754" t="s">
        <v>182</v>
      </c>
      <c r="D10" s="755"/>
      <c r="E10" s="278" t="s">
        <v>542</v>
      </c>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144</v>
      </c>
      <c r="D11" s="755"/>
      <c r="E11" s="213" t="s">
        <v>543</v>
      </c>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t="s">
        <v>561</v>
      </c>
      <c r="F12" s="750"/>
      <c r="G12" s="751"/>
      <c r="H12" s="751"/>
      <c r="I12" s="751"/>
      <c r="J12" s="751"/>
      <c r="K12" s="751"/>
      <c r="L12" s="752"/>
      <c r="M12" s="741"/>
      <c r="N12" s="756" t="s">
        <v>632</v>
      </c>
      <c r="O12" s="756"/>
      <c r="P12" s="213" t="s">
        <v>561</v>
      </c>
      <c r="Q12" s="750"/>
      <c r="R12" s="751"/>
      <c r="S12" s="751"/>
      <c r="T12" s="751"/>
      <c r="U12" s="751"/>
      <c r="V12" s="751"/>
      <c r="W12" s="752"/>
    </row>
    <row r="13" spans="2:23" s="31" customFormat="1" ht="25.5" customHeight="1" x14ac:dyDescent="0.15">
      <c r="B13" s="759" t="s">
        <v>183</v>
      </c>
      <c r="C13" s="759"/>
      <c r="D13" s="759"/>
      <c r="E13" s="772" t="s">
        <v>618</v>
      </c>
      <c r="F13" s="773"/>
      <c r="G13" s="774"/>
      <c r="H13" s="759" t="s">
        <v>635</v>
      </c>
      <c r="I13" s="759"/>
      <c r="J13" s="760" t="s">
        <v>645</v>
      </c>
      <c r="K13" s="760"/>
      <c r="L13" s="760"/>
      <c r="M13" s="759" t="s">
        <v>633</v>
      </c>
      <c r="N13" s="759"/>
      <c r="O13" s="759"/>
      <c r="P13" s="775" t="s">
        <v>824</v>
      </c>
      <c r="Q13" s="776"/>
      <c r="R13" s="777"/>
      <c r="S13" s="759" t="s">
        <v>635</v>
      </c>
      <c r="T13" s="759"/>
      <c r="U13" s="760" t="s">
        <v>637</v>
      </c>
      <c r="V13" s="760"/>
      <c r="W13" s="760"/>
    </row>
    <row r="14" spans="2:23" s="31" customFormat="1" ht="25.5" customHeight="1" x14ac:dyDescent="0.15">
      <c r="B14" s="761" t="s">
        <v>184</v>
      </c>
      <c r="C14" s="761"/>
      <c r="D14" s="761"/>
      <c r="E14" s="762" t="s">
        <v>620</v>
      </c>
      <c r="F14" s="762"/>
      <c r="G14" s="762"/>
      <c r="H14" s="763" t="s">
        <v>639</v>
      </c>
      <c r="I14" s="764"/>
      <c r="J14" s="765">
        <v>45910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825</v>
      </c>
      <c r="F15" s="779"/>
      <c r="G15" s="779"/>
      <c r="H15" s="779"/>
      <c r="I15" s="779"/>
      <c r="J15" s="779"/>
      <c r="K15" s="779"/>
      <c r="L15" s="780"/>
      <c r="M15" s="756" t="s">
        <v>641</v>
      </c>
      <c r="N15" s="756"/>
      <c r="O15" s="756"/>
      <c r="P15" s="778" t="s">
        <v>826</v>
      </c>
      <c r="Q15" s="779"/>
      <c r="R15" s="779"/>
      <c r="S15" s="779"/>
      <c r="T15" s="779"/>
      <c r="U15" s="779"/>
      <c r="V15" s="779"/>
      <c r="W15" s="780"/>
    </row>
    <row r="16" spans="2:23" s="31" customFormat="1" ht="25.5" customHeight="1" x14ac:dyDescent="0.15">
      <c r="B16" s="758" t="s">
        <v>177</v>
      </c>
      <c r="C16" s="758" t="s">
        <v>178</v>
      </c>
      <c r="D16" s="758"/>
      <c r="E16" s="277" t="s">
        <v>513</v>
      </c>
      <c r="F16" s="744"/>
      <c r="G16" s="745"/>
      <c r="H16" s="745"/>
      <c r="I16" s="745"/>
      <c r="J16" s="745"/>
      <c r="K16" s="745"/>
      <c r="L16" s="746"/>
      <c r="M16" s="758" t="s">
        <v>625</v>
      </c>
      <c r="N16" s="758" t="s">
        <v>626</v>
      </c>
      <c r="O16" s="758"/>
      <c r="P16" s="277" t="s">
        <v>513</v>
      </c>
      <c r="Q16" s="744"/>
      <c r="R16" s="745"/>
      <c r="S16" s="745"/>
      <c r="T16" s="745"/>
      <c r="U16" s="745"/>
      <c r="V16" s="745"/>
      <c r="W16" s="746"/>
    </row>
    <row r="17" spans="2:24" s="31" customFormat="1" ht="25.5" customHeight="1" x14ac:dyDescent="0.15">
      <c r="B17" s="758"/>
      <c r="C17" s="758" t="s">
        <v>179</v>
      </c>
      <c r="D17" s="758"/>
      <c r="E17" s="278">
        <v>2</v>
      </c>
      <c r="F17" s="747"/>
      <c r="G17" s="748"/>
      <c r="H17" s="748"/>
      <c r="I17" s="748"/>
      <c r="J17" s="748"/>
      <c r="K17" s="748"/>
      <c r="L17" s="749"/>
      <c r="M17" s="758"/>
      <c r="N17" s="758" t="s">
        <v>627</v>
      </c>
      <c r="O17" s="758"/>
      <c r="P17" s="278">
        <v>3</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559</v>
      </c>
      <c r="F19" s="747"/>
      <c r="G19" s="748"/>
      <c r="H19" s="748"/>
      <c r="I19" s="748"/>
      <c r="J19" s="748"/>
      <c r="K19" s="748"/>
      <c r="L19" s="749"/>
      <c r="M19" s="758"/>
      <c r="N19" s="758" t="s">
        <v>294</v>
      </c>
      <c r="O19" s="758"/>
      <c r="P19" s="277" t="s">
        <v>569</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313</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561</v>
      </c>
      <c r="F23" s="750"/>
      <c r="G23" s="751"/>
      <c r="H23" s="751"/>
      <c r="I23" s="751"/>
      <c r="J23" s="751"/>
      <c r="K23" s="751"/>
      <c r="L23" s="752"/>
      <c r="M23" s="741"/>
      <c r="N23" s="756" t="s">
        <v>632</v>
      </c>
      <c r="O23" s="756"/>
      <c r="P23" s="213" t="s">
        <v>552</v>
      </c>
      <c r="Q23" s="750"/>
      <c r="R23" s="751"/>
      <c r="S23" s="751"/>
      <c r="T23" s="751"/>
      <c r="U23" s="751"/>
      <c r="V23" s="751"/>
      <c r="W23" s="752"/>
    </row>
    <row r="24" spans="2:24" s="31" customFormat="1" ht="25.5" customHeight="1" x14ac:dyDescent="0.15">
      <c r="B24" s="759" t="s">
        <v>183</v>
      </c>
      <c r="C24" s="759"/>
      <c r="D24" s="759"/>
      <c r="E24" s="775" t="s">
        <v>560</v>
      </c>
      <c r="F24" s="776"/>
      <c r="G24" s="777"/>
      <c r="H24" s="759" t="s">
        <v>635</v>
      </c>
      <c r="I24" s="759"/>
      <c r="J24" s="772" t="s">
        <v>637</v>
      </c>
      <c r="K24" s="773"/>
      <c r="L24" s="774"/>
      <c r="M24" s="759" t="s">
        <v>633</v>
      </c>
      <c r="N24" s="759"/>
      <c r="O24" s="759"/>
      <c r="P24" s="775" t="s">
        <v>827</v>
      </c>
      <c r="Q24" s="776"/>
      <c r="R24" s="777"/>
      <c r="S24" s="759" t="s">
        <v>635</v>
      </c>
      <c r="T24" s="759"/>
      <c r="U24" s="760" t="s">
        <v>828</v>
      </c>
      <c r="V24" s="760"/>
      <c r="W24" s="760"/>
    </row>
    <row r="25" spans="2:24" s="31" customFormat="1" ht="25.5" customHeight="1" x14ac:dyDescent="0.15">
      <c r="B25" s="761" t="s">
        <v>184</v>
      </c>
      <c r="C25" s="761"/>
      <c r="D25" s="761"/>
      <c r="E25" s="762" t="s">
        <v>563</v>
      </c>
      <c r="F25" s="762"/>
      <c r="G25" s="762"/>
      <c r="H25" s="763" t="s">
        <v>639</v>
      </c>
      <c r="I25" s="764"/>
      <c r="J25" s="765" t="s">
        <v>640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643</v>
      </c>
      <c r="F26" s="779"/>
      <c r="G26" s="779"/>
      <c r="H26" s="779"/>
      <c r="I26" s="779"/>
      <c r="J26" s="779"/>
      <c r="K26" s="779"/>
      <c r="L26" s="780"/>
      <c r="M26" s="756" t="s">
        <v>641</v>
      </c>
      <c r="N26" s="756"/>
      <c r="O26" s="756"/>
      <c r="P26" s="778" t="s">
        <v>829</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A150D1A8-F69F-450B-AA8C-99A0C5A57E39}">
      <formula1>INDIRECT(E7)</formula1>
    </dataValidation>
    <dataValidation allowBlank="1" showInputMessage="1" showErrorMessage="1" prompt="覆工スパン毎に連番を記入。_x000a_数値で入力する。" sqref="E6 E17 P17 P6" xr:uid="{26E776CD-3F3A-45FE-A41D-DBE0E75FE87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098C247-0419-4A57-BCEF-7B1BA0B5D2FB}">
          <x14:formula1>
            <xm:f>'(参考)リスト'!$B$16:$B$21</xm:f>
          </x14:formula1>
          <xm:sqref>E7 E18 P7 P18</xm:sqref>
        </x14:dataValidation>
        <x14:dataValidation type="list" allowBlank="1" showInputMessage="1" showErrorMessage="1" xr:uid="{FA6D3E79-8770-411F-BFDD-485C79A1F6E8}">
          <x14:formula1>
            <xm:f>'(参考)リスト'!$E$16:$E$27</xm:f>
          </x14:formula1>
          <xm:sqref>E9 E20 P9 P20</xm:sqref>
        </x14:dataValidation>
        <x14:dataValidation type="list" allowBlank="1" showInputMessage="1" showErrorMessage="1" xr:uid="{92576CA5-C590-46BA-8AEC-9A8A4198C475}">
          <x14:formula1>
            <xm:f>'(参考)リスト'!$D$16:$D$18</xm:f>
          </x14:formula1>
          <xm:sqref>E10 E21 P10 P21</xm:sqref>
        </x14:dataValidation>
        <x14:dataValidation type="list" allowBlank="1" showInputMessage="1" showErrorMessage="1" xr:uid="{B561267F-D50E-4BE9-8040-FB86FA83BEC5}">
          <x14:formula1>
            <xm:f>'(参考)リスト'!$F$16:$F$21</xm:f>
          </x14:formula1>
          <xm:sqref>E11:E12 E22:E23 P11:P12 P22:P23</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E7805-7443-4277-8FF2-8D0CFD4DF505}">
  <dimension ref="B1:X31"/>
  <sheetViews>
    <sheetView showGridLines="0" showZeros="0" view="pageBreakPreview" zoomScale="112" zoomScaleNormal="70" zoomScaleSheetLayoutView="112" workbookViewId="0">
      <selection activeCell="P12" sqref="P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513</v>
      </c>
      <c r="F5" s="744"/>
      <c r="G5" s="745"/>
      <c r="H5" s="745"/>
      <c r="I5" s="745"/>
      <c r="J5" s="745"/>
      <c r="K5" s="745"/>
      <c r="L5" s="746"/>
      <c r="M5" s="740" t="s">
        <v>625</v>
      </c>
      <c r="N5" s="742" t="s">
        <v>626</v>
      </c>
      <c r="O5" s="743"/>
      <c r="P5" s="277" t="s">
        <v>513</v>
      </c>
      <c r="Q5" s="744"/>
      <c r="R5" s="745"/>
      <c r="S5" s="745"/>
      <c r="T5" s="745"/>
      <c r="U5" s="745"/>
      <c r="V5" s="745"/>
      <c r="W5" s="746"/>
    </row>
    <row r="6" spans="2:23" s="31" customFormat="1" ht="25.5" customHeight="1" x14ac:dyDescent="0.15">
      <c r="B6" s="741"/>
      <c r="C6" s="742" t="s">
        <v>179</v>
      </c>
      <c r="D6" s="743"/>
      <c r="E6" s="278">
        <v>4</v>
      </c>
      <c r="F6" s="747"/>
      <c r="G6" s="748"/>
      <c r="H6" s="748"/>
      <c r="I6" s="748"/>
      <c r="J6" s="748"/>
      <c r="K6" s="748"/>
      <c r="L6" s="749"/>
      <c r="M6" s="741"/>
      <c r="N6" s="742" t="s">
        <v>627</v>
      </c>
      <c r="O6" s="743"/>
      <c r="P6" s="278">
        <v>5</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830</v>
      </c>
      <c r="F13" s="773"/>
      <c r="G13" s="774"/>
      <c r="H13" s="759" t="s">
        <v>635</v>
      </c>
      <c r="I13" s="759"/>
      <c r="J13" s="760" t="s">
        <v>831</v>
      </c>
      <c r="K13" s="760"/>
      <c r="L13" s="760"/>
      <c r="M13" s="759" t="s">
        <v>633</v>
      </c>
      <c r="N13" s="759"/>
      <c r="O13" s="759"/>
      <c r="P13" s="775" t="s">
        <v>746</v>
      </c>
      <c r="Q13" s="776"/>
      <c r="R13" s="777"/>
      <c r="S13" s="759" t="s">
        <v>635</v>
      </c>
      <c r="T13" s="759"/>
      <c r="U13" s="760" t="s">
        <v>747</v>
      </c>
      <c r="V13" s="760"/>
      <c r="W13" s="760"/>
    </row>
    <row r="14" spans="2:23" s="31" customFormat="1" ht="25.5" customHeight="1" x14ac:dyDescent="0.15">
      <c r="B14" s="761" t="s">
        <v>184</v>
      </c>
      <c r="C14" s="761"/>
      <c r="D14" s="761"/>
      <c r="E14" s="762" t="s">
        <v>556</v>
      </c>
      <c r="F14" s="762"/>
      <c r="G14" s="762"/>
      <c r="H14" s="763" t="s">
        <v>639</v>
      </c>
      <c r="I14" s="764"/>
      <c r="J14" s="765" t="s">
        <v>555</v>
      </c>
      <c r="K14" s="766"/>
      <c r="L14" s="767"/>
      <c r="M14" s="763" t="s">
        <v>638</v>
      </c>
      <c r="N14" s="764"/>
      <c r="O14" s="768"/>
      <c r="P14" s="769" t="s">
        <v>556</v>
      </c>
      <c r="Q14" s="762"/>
      <c r="R14" s="762"/>
      <c r="S14" s="770" t="s">
        <v>639</v>
      </c>
      <c r="T14" s="771"/>
      <c r="U14" s="765" t="s">
        <v>555</v>
      </c>
      <c r="V14" s="766"/>
      <c r="W14" s="767"/>
    </row>
    <row r="15" spans="2:23" s="31" customFormat="1" ht="39.75" customHeight="1" x14ac:dyDescent="0.15">
      <c r="B15" s="756" t="s">
        <v>185</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177</v>
      </c>
      <c r="C16" s="758" t="s">
        <v>178</v>
      </c>
      <c r="D16" s="758"/>
      <c r="E16" s="277" t="s">
        <v>514</v>
      </c>
      <c r="F16" s="744"/>
      <c r="G16" s="745"/>
      <c r="H16" s="745"/>
      <c r="I16" s="745"/>
      <c r="J16" s="745"/>
      <c r="K16" s="745"/>
      <c r="L16" s="746"/>
      <c r="M16" s="758" t="s">
        <v>625</v>
      </c>
      <c r="N16" s="758" t="s">
        <v>626</v>
      </c>
      <c r="O16" s="758"/>
      <c r="P16" s="277" t="s">
        <v>514</v>
      </c>
      <c r="Q16" s="744"/>
      <c r="R16" s="745"/>
      <c r="S16" s="745"/>
      <c r="T16" s="745"/>
      <c r="U16" s="745"/>
      <c r="V16" s="745"/>
      <c r="W16" s="746"/>
    </row>
    <row r="17" spans="2:24" s="31" customFormat="1" ht="25.5" customHeight="1" x14ac:dyDescent="0.15">
      <c r="B17" s="758"/>
      <c r="C17" s="758" t="s">
        <v>179</v>
      </c>
      <c r="D17" s="758"/>
      <c r="E17" s="278">
        <v>1</v>
      </c>
      <c r="F17" s="747"/>
      <c r="G17" s="748"/>
      <c r="H17" s="748"/>
      <c r="I17" s="748"/>
      <c r="J17" s="748"/>
      <c r="K17" s="748"/>
      <c r="L17" s="749"/>
      <c r="M17" s="758"/>
      <c r="N17" s="758" t="s">
        <v>627</v>
      </c>
      <c r="O17" s="758"/>
      <c r="P17" s="278">
        <v>2</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559</v>
      </c>
      <c r="F19" s="747"/>
      <c r="G19" s="748"/>
      <c r="H19" s="748"/>
      <c r="I19" s="748"/>
      <c r="J19" s="748"/>
      <c r="K19" s="748"/>
      <c r="L19" s="749"/>
      <c r="M19" s="758"/>
      <c r="N19" s="758" t="s">
        <v>294</v>
      </c>
      <c r="O19" s="758"/>
      <c r="P19" s="277" t="s">
        <v>602</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313</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561</v>
      </c>
      <c r="F23" s="750"/>
      <c r="G23" s="751"/>
      <c r="H23" s="751"/>
      <c r="I23" s="751"/>
      <c r="J23" s="751"/>
      <c r="K23" s="751"/>
      <c r="L23" s="752"/>
      <c r="M23" s="741"/>
      <c r="N23" s="756" t="s">
        <v>632</v>
      </c>
      <c r="O23" s="756"/>
      <c r="P23" s="213" t="s">
        <v>551</v>
      </c>
      <c r="Q23" s="750"/>
      <c r="R23" s="751"/>
      <c r="S23" s="751"/>
      <c r="T23" s="751"/>
      <c r="U23" s="751"/>
      <c r="V23" s="751"/>
      <c r="W23" s="752"/>
    </row>
    <row r="24" spans="2:24" s="31" customFormat="1" ht="25.5" customHeight="1" x14ac:dyDescent="0.15">
      <c r="B24" s="759" t="s">
        <v>183</v>
      </c>
      <c r="C24" s="759"/>
      <c r="D24" s="759"/>
      <c r="E24" s="775" t="s">
        <v>560</v>
      </c>
      <c r="F24" s="776"/>
      <c r="G24" s="777"/>
      <c r="H24" s="759" t="s">
        <v>635</v>
      </c>
      <c r="I24" s="759"/>
      <c r="J24" s="772" t="s">
        <v>637</v>
      </c>
      <c r="K24" s="773"/>
      <c r="L24" s="774"/>
      <c r="M24" s="759" t="s">
        <v>633</v>
      </c>
      <c r="N24" s="759"/>
      <c r="O24" s="759"/>
      <c r="P24" s="775" t="s">
        <v>832</v>
      </c>
      <c r="Q24" s="776"/>
      <c r="R24" s="777"/>
      <c r="S24" s="759" t="s">
        <v>635</v>
      </c>
      <c r="T24" s="759"/>
      <c r="U24" s="760" t="s">
        <v>833</v>
      </c>
      <c r="V24" s="760"/>
      <c r="W24" s="760"/>
    </row>
    <row r="25" spans="2:24" s="31" customFormat="1" ht="25.5" customHeight="1" x14ac:dyDescent="0.15">
      <c r="B25" s="761" t="s">
        <v>184</v>
      </c>
      <c r="C25" s="761"/>
      <c r="D25" s="761"/>
      <c r="E25" s="762" t="s">
        <v>563</v>
      </c>
      <c r="F25" s="762"/>
      <c r="G25" s="762"/>
      <c r="H25" s="763" t="s">
        <v>639</v>
      </c>
      <c r="I25" s="764"/>
      <c r="J25" s="765" t="s">
        <v>640</v>
      </c>
      <c r="K25" s="766"/>
      <c r="L25" s="767"/>
      <c r="M25" s="763" t="s">
        <v>638</v>
      </c>
      <c r="N25" s="764"/>
      <c r="O25" s="768"/>
      <c r="P25" s="769" t="s">
        <v>556</v>
      </c>
      <c r="Q25" s="762"/>
      <c r="R25" s="762"/>
      <c r="S25" s="770" t="s">
        <v>639</v>
      </c>
      <c r="T25" s="771"/>
      <c r="U25" s="765" t="s">
        <v>555</v>
      </c>
      <c r="V25" s="766"/>
      <c r="W25" s="767"/>
    </row>
    <row r="26" spans="2:24" s="31" customFormat="1" ht="39.75" customHeight="1" x14ac:dyDescent="0.15">
      <c r="B26" s="756" t="s">
        <v>185</v>
      </c>
      <c r="C26" s="756"/>
      <c r="D26" s="756"/>
      <c r="E26" s="778" t="s">
        <v>643</v>
      </c>
      <c r="F26" s="779"/>
      <c r="G26" s="779"/>
      <c r="H26" s="779"/>
      <c r="I26" s="779"/>
      <c r="J26" s="779"/>
      <c r="K26" s="779"/>
      <c r="L26" s="780"/>
      <c r="M26" s="756" t="s">
        <v>641</v>
      </c>
      <c r="N26" s="756"/>
      <c r="O26" s="756"/>
      <c r="P26" s="778" t="s">
        <v>834</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9F64BA6D-7B59-4938-BFD0-73D2CEF2ABD0}"/>
    <dataValidation type="list" allowBlank="1" showInputMessage="1" showErrorMessage="1" sqref="E8 E19 P8 P19" xr:uid="{169169BF-A5A4-4C75-ABED-9E8D9A2DF93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42795F-13B2-4B96-8C1A-E055D540DB70}">
          <x14:formula1>
            <xm:f>'(参考)リスト'!$F$16:$F$21</xm:f>
          </x14:formula1>
          <xm:sqref>E11:E12 E22:E23 P11:P12 P22:P23</xm:sqref>
        </x14:dataValidation>
        <x14:dataValidation type="list" allowBlank="1" showInputMessage="1" showErrorMessage="1" xr:uid="{9CD8BCD3-CFBD-4AF7-A18F-72BAF3B9348B}">
          <x14:formula1>
            <xm:f>'(参考)リスト'!$D$16:$D$18</xm:f>
          </x14:formula1>
          <xm:sqref>E10 E21 P10 P21</xm:sqref>
        </x14:dataValidation>
        <x14:dataValidation type="list" allowBlank="1" showInputMessage="1" showErrorMessage="1" xr:uid="{E9942E9C-78A6-4B8D-B198-4FA5948D6082}">
          <x14:formula1>
            <xm:f>'(参考)リスト'!$E$16:$E$27</xm:f>
          </x14:formula1>
          <xm:sqref>E9 E20 P9 P20</xm:sqref>
        </x14:dataValidation>
        <x14:dataValidation type="list" allowBlank="1" showInputMessage="1" showErrorMessage="1" xr:uid="{78AE671F-5963-46AF-9675-6E0CF0D4500B}">
          <x14:formula1>
            <xm:f>'(参考)リスト'!$B$16:$B$21</xm:f>
          </x14:formula1>
          <xm:sqref>E7 E18 P7 P18</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AF364-F394-40F6-A445-F690D502B829}">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514</v>
      </c>
      <c r="F5" s="744"/>
      <c r="G5" s="745"/>
      <c r="H5" s="745"/>
      <c r="I5" s="745"/>
      <c r="J5" s="745"/>
      <c r="K5" s="745"/>
      <c r="L5" s="746"/>
      <c r="M5" s="740" t="s">
        <v>625</v>
      </c>
      <c r="N5" s="742" t="s">
        <v>626</v>
      </c>
      <c r="O5" s="743"/>
      <c r="P5" s="277" t="s">
        <v>514</v>
      </c>
      <c r="Q5" s="744"/>
      <c r="R5" s="745"/>
      <c r="S5" s="745"/>
      <c r="T5" s="745"/>
      <c r="U5" s="745"/>
      <c r="V5" s="745"/>
      <c r="W5" s="746"/>
    </row>
    <row r="6" spans="2:23" s="31" customFormat="1" ht="25.5" customHeight="1" x14ac:dyDescent="0.15">
      <c r="B6" s="741"/>
      <c r="C6" s="742" t="s">
        <v>179</v>
      </c>
      <c r="D6" s="743"/>
      <c r="E6" s="278">
        <v>3</v>
      </c>
      <c r="F6" s="747"/>
      <c r="G6" s="748"/>
      <c r="H6" s="748"/>
      <c r="I6" s="748"/>
      <c r="J6" s="748"/>
      <c r="K6" s="748"/>
      <c r="L6" s="749"/>
      <c r="M6" s="741"/>
      <c r="N6" s="742" t="s">
        <v>627</v>
      </c>
      <c r="O6" s="743"/>
      <c r="P6" s="278">
        <v>4</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835</v>
      </c>
      <c r="F13" s="773"/>
      <c r="G13" s="774"/>
      <c r="H13" s="759" t="s">
        <v>635</v>
      </c>
      <c r="I13" s="759"/>
      <c r="J13" s="760" t="s">
        <v>836</v>
      </c>
      <c r="K13" s="760"/>
      <c r="L13" s="760"/>
      <c r="M13" s="759" t="s">
        <v>633</v>
      </c>
      <c r="N13" s="759"/>
      <c r="O13" s="759"/>
      <c r="P13" s="775" t="s">
        <v>837</v>
      </c>
      <c r="Q13" s="776"/>
      <c r="R13" s="777"/>
      <c r="S13" s="759" t="s">
        <v>635</v>
      </c>
      <c r="T13" s="759"/>
      <c r="U13" s="760" t="s">
        <v>838</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177</v>
      </c>
      <c r="C16" s="758" t="s">
        <v>178</v>
      </c>
      <c r="D16" s="758"/>
      <c r="E16" s="277" t="s">
        <v>515</v>
      </c>
      <c r="F16" s="744"/>
      <c r="G16" s="745"/>
      <c r="H16" s="745"/>
      <c r="I16" s="745"/>
      <c r="J16" s="745"/>
      <c r="K16" s="745"/>
      <c r="L16" s="746"/>
      <c r="M16" s="758" t="s">
        <v>625</v>
      </c>
      <c r="N16" s="758" t="s">
        <v>626</v>
      </c>
      <c r="O16" s="758"/>
      <c r="P16" s="277" t="s">
        <v>515</v>
      </c>
      <c r="Q16" s="744"/>
      <c r="R16" s="745"/>
      <c r="S16" s="745"/>
      <c r="T16" s="745"/>
      <c r="U16" s="745"/>
      <c r="V16" s="745"/>
      <c r="W16" s="746"/>
    </row>
    <row r="17" spans="2:24" s="31" customFormat="1" ht="25.5" customHeight="1" x14ac:dyDescent="0.15">
      <c r="B17" s="758"/>
      <c r="C17" s="758" t="s">
        <v>179</v>
      </c>
      <c r="D17" s="758"/>
      <c r="E17" s="278">
        <v>1</v>
      </c>
      <c r="F17" s="747"/>
      <c r="G17" s="748"/>
      <c r="H17" s="748"/>
      <c r="I17" s="748"/>
      <c r="J17" s="748"/>
      <c r="K17" s="748"/>
      <c r="L17" s="749"/>
      <c r="M17" s="758"/>
      <c r="N17" s="758" t="s">
        <v>627</v>
      </c>
      <c r="O17" s="758"/>
      <c r="P17" s="278">
        <v>2</v>
      </c>
      <c r="Q17" s="747"/>
      <c r="R17" s="748"/>
      <c r="S17" s="748"/>
      <c r="T17" s="748"/>
      <c r="U17" s="748"/>
      <c r="V17" s="748"/>
      <c r="W17" s="749"/>
    </row>
    <row r="18" spans="2:24" s="31" customFormat="1" ht="25.5" customHeight="1" x14ac:dyDescent="0.15">
      <c r="B18" s="758" t="s">
        <v>180</v>
      </c>
      <c r="C18" s="758" t="s">
        <v>132</v>
      </c>
      <c r="D18" s="758"/>
      <c r="E18" s="279" t="s">
        <v>558</v>
      </c>
      <c r="F18" s="747"/>
      <c r="G18" s="748"/>
      <c r="H18" s="748"/>
      <c r="I18" s="748"/>
      <c r="J18" s="748"/>
      <c r="K18" s="748"/>
      <c r="L18" s="749"/>
      <c r="M18" s="758" t="s">
        <v>628</v>
      </c>
      <c r="N18" s="758" t="s">
        <v>629</v>
      </c>
      <c r="O18" s="758"/>
      <c r="P18" s="279" t="s">
        <v>558</v>
      </c>
      <c r="Q18" s="747"/>
      <c r="R18" s="748"/>
      <c r="S18" s="748"/>
      <c r="T18" s="748"/>
      <c r="U18" s="748"/>
      <c r="V18" s="748"/>
      <c r="W18" s="749"/>
    </row>
    <row r="19" spans="2:24" s="31" customFormat="1" ht="25.5" customHeight="1" x14ac:dyDescent="0.15">
      <c r="B19" s="758"/>
      <c r="C19" s="758" t="s">
        <v>133</v>
      </c>
      <c r="D19" s="758"/>
      <c r="E19" s="277" t="s">
        <v>559</v>
      </c>
      <c r="F19" s="747"/>
      <c r="G19" s="748"/>
      <c r="H19" s="748"/>
      <c r="I19" s="748"/>
      <c r="J19" s="748"/>
      <c r="K19" s="748"/>
      <c r="L19" s="749"/>
      <c r="M19" s="758"/>
      <c r="N19" s="758" t="s">
        <v>294</v>
      </c>
      <c r="O19" s="758"/>
      <c r="P19" s="277" t="s">
        <v>602</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t="s">
        <v>542</v>
      </c>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561</v>
      </c>
      <c r="F23" s="750"/>
      <c r="G23" s="751"/>
      <c r="H23" s="751"/>
      <c r="I23" s="751"/>
      <c r="J23" s="751"/>
      <c r="K23" s="751"/>
      <c r="L23" s="752"/>
      <c r="M23" s="741"/>
      <c r="N23" s="756" t="s">
        <v>632</v>
      </c>
      <c r="O23" s="756"/>
      <c r="P23" s="213" t="s">
        <v>561</v>
      </c>
      <c r="Q23" s="750"/>
      <c r="R23" s="751"/>
      <c r="S23" s="751"/>
      <c r="T23" s="751"/>
      <c r="U23" s="751"/>
      <c r="V23" s="751"/>
      <c r="W23" s="752"/>
    </row>
    <row r="24" spans="2:24" s="31" customFormat="1" ht="25.5" customHeight="1" x14ac:dyDescent="0.15">
      <c r="B24" s="759" t="s">
        <v>183</v>
      </c>
      <c r="C24" s="759"/>
      <c r="D24" s="759"/>
      <c r="E24" s="775" t="s">
        <v>560</v>
      </c>
      <c r="F24" s="776"/>
      <c r="G24" s="777"/>
      <c r="H24" s="759" t="s">
        <v>635</v>
      </c>
      <c r="I24" s="759"/>
      <c r="J24" s="772" t="s">
        <v>637</v>
      </c>
      <c r="K24" s="773"/>
      <c r="L24" s="774"/>
      <c r="M24" s="759" t="s">
        <v>633</v>
      </c>
      <c r="N24" s="759"/>
      <c r="O24" s="759"/>
      <c r="P24" s="775" t="s">
        <v>560</v>
      </c>
      <c r="Q24" s="776"/>
      <c r="R24" s="777"/>
      <c r="S24" s="759" t="s">
        <v>635</v>
      </c>
      <c r="T24" s="759"/>
      <c r="U24" s="760" t="s">
        <v>637</v>
      </c>
      <c r="V24" s="760"/>
      <c r="W24" s="760"/>
    </row>
    <row r="25" spans="2:24" s="31" customFormat="1" ht="25.5" customHeight="1" x14ac:dyDescent="0.15">
      <c r="B25" s="761" t="s">
        <v>184</v>
      </c>
      <c r="C25" s="761"/>
      <c r="D25" s="761"/>
      <c r="E25" s="762" t="s">
        <v>563</v>
      </c>
      <c r="F25" s="762"/>
      <c r="G25" s="762"/>
      <c r="H25" s="763" t="s">
        <v>639</v>
      </c>
      <c r="I25" s="764"/>
      <c r="J25" s="765" t="s">
        <v>640</v>
      </c>
      <c r="K25" s="766"/>
      <c r="L25" s="767"/>
      <c r="M25" s="763" t="s">
        <v>638</v>
      </c>
      <c r="N25" s="764"/>
      <c r="O25" s="768"/>
      <c r="P25" s="769" t="s">
        <v>563</v>
      </c>
      <c r="Q25" s="762"/>
      <c r="R25" s="762"/>
      <c r="S25" s="770" t="s">
        <v>639</v>
      </c>
      <c r="T25" s="771"/>
      <c r="U25" s="765" t="s">
        <v>640</v>
      </c>
      <c r="V25" s="766"/>
      <c r="W25" s="767"/>
    </row>
    <row r="26" spans="2:24" s="31" customFormat="1" ht="39.75" customHeight="1" x14ac:dyDescent="0.15">
      <c r="B26" s="756" t="s">
        <v>185</v>
      </c>
      <c r="C26" s="756"/>
      <c r="D26" s="756"/>
      <c r="E26" s="778" t="s">
        <v>643</v>
      </c>
      <c r="F26" s="779"/>
      <c r="G26" s="779"/>
      <c r="H26" s="779"/>
      <c r="I26" s="779"/>
      <c r="J26" s="779"/>
      <c r="K26" s="779"/>
      <c r="L26" s="780"/>
      <c r="M26" s="756" t="s">
        <v>641</v>
      </c>
      <c r="N26" s="756"/>
      <c r="O26" s="756"/>
      <c r="P26" s="778" t="s">
        <v>764</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7650325D-4AA8-4059-9120-9503A73DABA1}">
      <formula1>INDIRECT(E7)</formula1>
    </dataValidation>
    <dataValidation allowBlank="1" showInputMessage="1" showErrorMessage="1" prompt="覆工スパン毎に連番を記入。_x000a_数値で入力する。" sqref="E6 E17 P17 P6" xr:uid="{16DCA052-BFF7-4FC0-8650-8FE24711113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21083B3-F3A3-4BA1-9980-A35BECF32DF4}">
          <x14:formula1>
            <xm:f>'(参考)リスト'!$B$16:$B$21</xm:f>
          </x14:formula1>
          <xm:sqref>E7 E18 P7 P18</xm:sqref>
        </x14:dataValidation>
        <x14:dataValidation type="list" allowBlank="1" showInputMessage="1" showErrorMessage="1" xr:uid="{90EC1B3E-F240-4382-B8E9-E2336A34C6EB}">
          <x14:formula1>
            <xm:f>'(参考)リスト'!$E$16:$E$27</xm:f>
          </x14:formula1>
          <xm:sqref>E9 E20 P9 P20</xm:sqref>
        </x14:dataValidation>
        <x14:dataValidation type="list" allowBlank="1" showInputMessage="1" showErrorMessage="1" xr:uid="{556FA2CB-0859-4221-80A9-4781BCA84C2E}">
          <x14:formula1>
            <xm:f>'(参考)リスト'!$D$16:$D$18</xm:f>
          </x14:formula1>
          <xm:sqref>E10 E21 P10 P21</xm:sqref>
        </x14:dataValidation>
        <x14:dataValidation type="list" allowBlank="1" showInputMessage="1" showErrorMessage="1" xr:uid="{02490688-E0CA-4284-98F7-1DE51390EB35}">
          <x14:formula1>
            <xm:f>'(参考)リスト'!$F$16:$F$21</xm:f>
          </x14:formula1>
          <xm:sqref>E11:E12 E22:E23 P11:P12 P22:P23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D48B8-9742-4361-AD75-72ED7CE7FA0F}">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515</v>
      </c>
      <c r="F5" s="744"/>
      <c r="G5" s="745"/>
      <c r="H5" s="745"/>
      <c r="I5" s="745"/>
      <c r="J5" s="745"/>
      <c r="K5" s="745"/>
      <c r="L5" s="746"/>
      <c r="M5" s="740" t="s">
        <v>625</v>
      </c>
      <c r="N5" s="742" t="s">
        <v>626</v>
      </c>
      <c r="O5" s="743"/>
      <c r="P5" s="277" t="s">
        <v>515</v>
      </c>
      <c r="Q5" s="744"/>
      <c r="R5" s="745"/>
      <c r="S5" s="745"/>
      <c r="T5" s="745"/>
      <c r="U5" s="745"/>
      <c r="V5" s="745"/>
      <c r="W5" s="746"/>
    </row>
    <row r="6" spans="2:23" s="31" customFormat="1" ht="25.5" customHeight="1" x14ac:dyDescent="0.15">
      <c r="B6" s="741"/>
      <c r="C6" s="742" t="s">
        <v>179</v>
      </c>
      <c r="D6" s="743"/>
      <c r="E6" s="278">
        <v>3</v>
      </c>
      <c r="F6" s="747"/>
      <c r="G6" s="748"/>
      <c r="H6" s="748"/>
      <c r="I6" s="748"/>
      <c r="J6" s="748"/>
      <c r="K6" s="748"/>
      <c r="L6" s="749"/>
      <c r="M6" s="741"/>
      <c r="N6" s="742" t="s">
        <v>627</v>
      </c>
      <c r="O6" s="743"/>
      <c r="P6" s="278">
        <v>4</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704</v>
      </c>
      <c r="F13" s="773"/>
      <c r="G13" s="774"/>
      <c r="H13" s="759" t="s">
        <v>635</v>
      </c>
      <c r="I13" s="759"/>
      <c r="J13" s="760" t="s">
        <v>839</v>
      </c>
      <c r="K13" s="760"/>
      <c r="L13" s="760"/>
      <c r="M13" s="759" t="s">
        <v>633</v>
      </c>
      <c r="N13" s="759"/>
      <c r="O13" s="759"/>
      <c r="P13" s="775" t="s">
        <v>840</v>
      </c>
      <c r="Q13" s="776"/>
      <c r="R13" s="777"/>
      <c r="S13" s="759" t="s">
        <v>635</v>
      </c>
      <c r="T13" s="759"/>
      <c r="U13" s="760" t="s">
        <v>841</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177</v>
      </c>
      <c r="C16" s="758" t="s">
        <v>178</v>
      </c>
      <c r="D16" s="758"/>
      <c r="E16" s="277" t="s">
        <v>515</v>
      </c>
      <c r="F16" s="744"/>
      <c r="G16" s="745"/>
      <c r="H16" s="745"/>
      <c r="I16" s="745"/>
      <c r="J16" s="745"/>
      <c r="K16" s="745"/>
      <c r="L16" s="746"/>
      <c r="M16" s="758" t="s">
        <v>625</v>
      </c>
      <c r="N16" s="758" t="s">
        <v>626</v>
      </c>
      <c r="O16" s="758"/>
      <c r="P16" s="277" t="s">
        <v>516</v>
      </c>
      <c r="Q16" s="744"/>
      <c r="R16" s="745"/>
      <c r="S16" s="745"/>
      <c r="T16" s="745"/>
      <c r="U16" s="745"/>
      <c r="V16" s="745"/>
      <c r="W16" s="746"/>
    </row>
    <row r="17" spans="2:24" s="31" customFormat="1" ht="25.5" customHeight="1" x14ac:dyDescent="0.15">
      <c r="B17" s="758"/>
      <c r="C17" s="758" t="s">
        <v>179</v>
      </c>
      <c r="D17" s="758"/>
      <c r="E17" s="278">
        <v>5</v>
      </c>
      <c r="F17" s="747"/>
      <c r="G17" s="748"/>
      <c r="H17" s="748"/>
      <c r="I17" s="748"/>
      <c r="J17" s="748"/>
      <c r="K17" s="748"/>
      <c r="L17" s="749"/>
      <c r="M17" s="758"/>
      <c r="N17" s="758" t="s">
        <v>627</v>
      </c>
      <c r="O17" s="758"/>
      <c r="P17" s="278">
        <v>1</v>
      </c>
      <c r="Q17" s="747"/>
      <c r="R17" s="748"/>
      <c r="S17" s="748"/>
      <c r="T17" s="748"/>
      <c r="U17" s="748"/>
      <c r="V17" s="748"/>
      <c r="W17" s="749"/>
    </row>
    <row r="18" spans="2:24" s="31" customFormat="1" ht="25.5" customHeight="1" x14ac:dyDescent="0.15">
      <c r="B18" s="758" t="s">
        <v>180</v>
      </c>
      <c r="C18" s="758" t="s">
        <v>132</v>
      </c>
      <c r="D18" s="758"/>
      <c r="E18" s="279" t="s">
        <v>576</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133</v>
      </c>
      <c r="D19" s="758"/>
      <c r="E19" s="277" t="s">
        <v>577</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183</v>
      </c>
      <c r="C24" s="759"/>
      <c r="D24" s="759"/>
      <c r="E24" s="775" t="s">
        <v>842</v>
      </c>
      <c r="F24" s="776"/>
      <c r="G24" s="777"/>
      <c r="H24" s="759" t="s">
        <v>635</v>
      </c>
      <c r="I24" s="759"/>
      <c r="J24" s="772" t="s">
        <v>843</v>
      </c>
      <c r="K24" s="773"/>
      <c r="L24" s="774"/>
      <c r="M24" s="759" t="s">
        <v>633</v>
      </c>
      <c r="N24" s="759"/>
      <c r="O24" s="759"/>
      <c r="P24" s="775" t="s">
        <v>664</v>
      </c>
      <c r="Q24" s="776"/>
      <c r="R24" s="777"/>
      <c r="S24" s="759" t="s">
        <v>635</v>
      </c>
      <c r="T24" s="759"/>
      <c r="U24" s="760" t="s">
        <v>844</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660</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type="list" allowBlank="1" showInputMessage="1" showErrorMessage="1" sqref="E8 E19 P8 P19" xr:uid="{43DCDA95-A2EB-4E05-ACB6-1EF27008F36E}">
      <formula1>INDIRECT(E7)</formula1>
    </dataValidation>
    <dataValidation allowBlank="1" showInputMessage="1" showErrorMessage="1" prompt="覆工スパン毎に連番を記入。_x000a_数値で入力する。" sqref="E6 E17 P17 P6" xr:uid="{975DD623-FAD7-477A-B6AF-CF397061BE8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C28BCFF-9D8E-4C33-96F7-F22C2A834750}">
          <x14:formula1>
            <xm:f>'(参考)リスト'!$B$16:$B$21</xm:f>
          </x14:formula1>
          <xm:sqref>E7 E18 P7 P18</xm:sqref>
        </x14:dataValidation>
        <x14:dataValidation type="list" allowBlank="1" showInputMessage="1" showErrorMessage="1" xr:uid="{AB7DFF63-C219-4F5E-A774-D122042ACF34}">
          <x14:formula1>
            <xm:f>'(参考)リスト'!$E$16:$E$27</xm:f>
          </x14:formula1>
          <xm:sqref>E9 E20 P9 P20</xm:sqref>
        </x14:dataValidation>
        <x14:dataValidation type="list" allowBlank="1" showInputMessage="1" showErrorMessage="1" xr:uid="{916F039C-1484-458D-B2B9-46EAC7F9A174}">
          <x14:formula1>
            <xm:f>'(参考)リスト'!$D$16:$D$18</xm:f>
          </x14:formula1>
          <xm:sqref>E10 E21 P10 P21</xm:sqref>
        </x14:dataValidation>
        <x14:dataValidation type="list" allowBlank="1" showInputMessage="1" showErrorMessage="1" xr:uid="{49636229-8735-42B9-94DC-B35550BCD6E9}">
          <x14:formula1>
            <xm:f>'(参考)リスト'!$F$16:$F$21</xm:f>
          </x14:formula1>
          <xm:sqref>E11:E12 E22:E23 P11:P12 P22:P23</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D584-38D7-4EF5-BBCA-D38258E2FC8F}">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516</v>
      </c>
      <c r="F5" s="744"/>
      <c r="G5" s="745"/>
      <c r="H5" s="745"/>
      <c r="I5" s="745"/>
      <c r="J5" s="745"/>
      <c r="K5" s="745"/>
      <c r="L5" s="746"/>
      <c r="M5" s="740" t="s">
        <v>625</v>
      </c>
      <c r="N5" s="742" t="s">
        <v>626</v>
      </c>
      <c r="O5" s="743"/>
      <c r="P5" s="277" t="s">
        <v>516</v>
      </c>
      <c r="Q5" s="744"/>
      <c r="R5" s="745"/>
      <c r="S5" s="745"/>
      <c r="T5" s="745"/>
      <c r="U5" s="745"/>
      <c r="V5" s="745"/>
      <c r="W5" s="746"/>
    </row>
    <row r="6" spans="2:23" s="31" customFormat="1" ht="25.5" customHeight="1" x14ac:dyDescent="0.15">
      <c r="B6" s="741"/>
      <c r="C6" s="742" t="s">
        <v>179</v>
      </c>
      <c r="D6" s="743"/>
      <c r="E6" s="278">
        <v>2</v>
      </c>
      <c r="F6" s="747"/>
      <c r="G6" s="748"/>
      <c r="H6" s="748"/>
      <c r="I6" s="748"/>
      <c r="J6" s="748"/>
      <c r="K6" s="748"/>
      <c r="L6" s="749"/>
      <c r="M6" s="741"/>
      <c r="N6" s="742" t="s">
        <v>627</v>
      </c>
      <c r="O6" s="743"/>
      <c r="P6" s="278">
        <v>3</v>
      </c>
      <c r="Q6" s="747"/>
      <c r="R6" s="748"/>
      <c r="S6" s="748"/>
      <c r="T6" s="748"/>
      <c r="U6" s="748"/>
      <c r="V6" s="748"/>
      <c r="W6" s="749"/>
    </row>
    <row r="7" spans="2:23" s="31" customFormat="1" ht="25.5" customHeight="1" x14ac:dyDescent="0.15">
      <c r="B7" s="740" t="s">
        <v>180</v>
      </c>
      <c r="C7" s="742" t="s">
        <v>132</v>
      </c>
      <c r="D7" s="743"/>
      <c r="E7" s="279" t="s">
        <v>576</v>
      </c>
      <c r="F7" s="747"/>
      <c r="G7" s="748"/>
      <c r="H7" s="748"/>
      <c r="I7" s="748"/>
      <c r="J7" s="748"/>
      <c r="K7" s="748"/>
      <c r="L7" s="749"/>
      <c r="M7" s="740" t="s">
        <v>628</v>
      </c>
      <c r="N7" s="742" t="s">
        <v>629</v>
      </c>
      <c r="O7" s="743"/>
      <c r="P7" s="279" t="s">
        <v>576</v>
      </c>
      <c r="Q7" s="747"/>
      <c r="R7" s="748"/>
      <c r="S7" s="748"/>
      <c r="T7" s="748"/>
      <c r="U7" s="748"/>
      <c r="V7" s="748"/>
      <c r="W7" s="749"/>
    </row>
    <row r="8" spans="2:23" s="31" customFormat="1" ht="25.5" customHeight="1" x14ac:dyDescent="0.15">
      <c r="B8" s="753"/>
      <c r="C8" s="742" t="s">
        <v>133</v>
      </c>
      <c r="D8" s="743"/>
      <c r="E8" s="277" t="s">
        <v>577</v>
      </c>
      <c r="F8" s="747"/>
      <c r="G8" s="748"/>
      <c r="H8" s="748"/>
      <c r="I8" s="748"/>
      <c r="J8" s="748"/>
      <c r="K8" s="748"/>
      <c r="L8" s="749"/>
      <c r="M8" s="753"/>
      <c r="N8" s="742" t="s">
        <v>294</v>
      </c>
      <c r="O8" s="743"/>
      <c r="P8" s="277" t="s">
        <v>577</v>
      </c>
      <c r="Q8" s="747"/>
      <c r="R8" s="748"/>
      <c r="S8" s="748"/>
      <c r="T8" s="748"/>
      <c r="U8" s="748"/>
      <c r="V8" s="748"/>
      <c r="W8" s="749"/>
    </row>
    <row r="9" spans="2:23" s="31" customFormat="1" ht="25.5" customHeight="1" x14ac:dyDescent="0.15">
      <c r="B9" s="754" t="s">
        <v>135</v>
      </c>
      <c r="C9" s="757"/>
      <c r="D9" s="755"/>
      <c r="E9" s="280" t="s">
        <v>347</v>
      </c>
      <c r="F9" s="747"/>
      <c r="G9" s="748"/>
      <c r="H9" s="748"/>
      <c r="I9" s="748"/>
      <c r="J9" s="748"/>
      <c r="K9" s="748"/>
      <c r="L9" s="749"/>
      <c r="M9" s="754" t="s">
        <v>296</v>
      </c>
      <c r="N9" s="757"/>
      <c r="O9" s="755"/>
      <c r="P9" s="280" t="s">
        <v>347</v>
      </c>
      <c r="Q9" s="747"/>
      <c r="R9" s="748"/>
      <c r="S9" s="748"/>
      <c r="T9" s="748"/>
      <c r="U9" s="748"/>
      <c r="V9" s="748"/>
      <c r="W9" s="749"/>
    </row>
    <row r="10" spans="2:23" s="31" customFormat="1" ht="25.5" customHeight="1" x14ac:dyDescent="0.15">
      <c r="B10" s="740" t="s">
        <v>181</v>
      </c>
      <c r="C10" s="754" t="s">
        <v>182</v>
      </c>
      <c r="D10" s="755"/>
      <c r="E10" s="278"/>
      <c r="F10" s="747"/>
      <c r="G10" s="748"/>
      <c r="H10" s="748"/>
      <c r="I10" s="748"/>
      <c r="J10" s="748"/>
      <c r="K10" s="748"/>
      <c r="L10" s="749"/>
      <c r="M10" s="740" t="s">
        <v>630</v>
      </c>
      <c r="N10" s="754" t="s">
        <v>295</v>
      </c>
      <c r="O10" s="755"/>
      <c r="P10" s="278"/>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c r="F12" s="750"/>
      <c r="G12" s="751"/>
      <c r="H12" s="751"/>
      <c r="I12" s="751"/>
      <c r="J12" s="751"/>
      <c r="K12" s="751"/>
      <c r="L12" s="752"/>
      <c r="M12" s="741"/>
      <c r="N12" s="756" t="s">
        <v>632</v>
      </c>
      <c r="O12" s="756"/>
      <c r="P12" s="213"/>
      <c r="Q12" s="750"/>
      <c r="R12" s="751"/>
      <c r="S12" s="751"/>
      <c r="T12" s="751"/>
      <c r="U12" s="751"/>
      <c r="V12" s="751"/>
      <c r="W12" s="752"/>
    </row>
    <row r="13" spans="2:23" s="31" customFormat="1" ht="25.5" customHeight="1" x14ac:dyDescent="0.15">
      <c r="B13" s="759" t="s">
        <v>183</v>
      </c>
      <c r="C13" s="759"/>
      <c r="D13" s="759"/>
      <c r="E13" s="772" t="s">
        <v>845</v>
      </c>
      <c r="F13" s="773"/>
      <c r="G13" s="774"/>
      <c r="H13" s="759" t="s">
        <v>635</v>
      </c>
      <c r="I13" s="759"/>
      <c r="J13" s="760" t="s">
        <v>846</v>
      </c>
      <c r="K13" s="760"/>
      <c r="L13" s="760"/>
      <c r="M13" s="759" t="s">
        <v>633</v>
      </c>
      <c r="N13" s="759"/>
      <c r="O13" s="759"/>
      <c r="P13" s="775" t="s">
        <v>847</v>
      </c>
      <c r="Q13" s="776"/>
      <c r="R13" s="777"/>
      <c r="S13" s="759" t="s">
        <v>635</v>
      </c>
      <c r="T13" s="759"/>
      <c r="U13" s="760" t="s">
        <v>848</v>
      </c>
      <c r="V13" s="760"/>
      <c r="W13" s="760"/>
    </row>
    <row r="14" spans="2:23" s="31" customFormat="1" ht="25.5" customHeight="1" x14ac:dyDescent="0.15">
      <c r="B14" s="761" t="s">
        <v>184</v>
      </c>
      <c r="C14" s="761"/>
      <c r="D14" s="761"/>
      <c r="E14" s="762" t="s">
        <v>560</v>
      </c>
      <c r="F14" s="762"/>
      <c r="G14" s="762"/>
      <c r="H14" s="763" t="s">
        <v>639</v>
      </c>
      <c r="I14" s="764"/>
      <c r="J14" s="765" t="s">
        <v>560</v>
      </c>
      <c r="K14" s="766"/>
      <c r="L14" s="767"/>
      <c r="M14" s="763" t="s">
        <v>638</v>
      </c>
      <c r="N14" s="764"/>
      <c r="O14" s="768"/>
      <c r="P14" s="769" t="s">
        <v>560</v>
      </c>
      <c r="Q14" s="762"/>
      <c r="R14" s="762"/>
      <c r="S14" s="770" t="s">
        <v>639</v>
      </c>
      <c r="T14" s="771"/>
      <c r="U14" s="765" t="s">
        <v>560</v>
      </c>
      <c r="V14" s="766"/>
      <c r="W14" s="767"/>
    </row>
    <row r="15" spans="2:23" s="31" customFormat="1" ht="39.75" customHeight="1" x14ac:dyDescent="0.15">
      <c r="B15" s="756" t="s">
        <v>185</v>
      </c>
      <c r="C15" s="756"/>
      <c r="D15" s="756"/>
      <c r="E15" s="778" t="s">
        <v>660</v>
      </c>
      <c r="F15" s="779"/>
      <c r="G15" s="779"/>
      <c r="H15" s="779"/>
      <c r="I15" s="779"/>
      <c r="J15" s="779"/>
      <c r="K15" s="779"/>
      <c r="L15" s="780"/>
      <c r="M15" s="756" t="s">
        <v>641</v>
      </c>
      <c r="N15" s="756"/>
      <c r="O15" s="756"/>
      <c r="P15" s="778" t="s">
        <v>660</v>
      </c>
      <c r="Q15" s="779"/>
      <c r="R15" s="779"/>
      <c r="S15" s="779"/>
      <c r="T15" s="779"/>
      <c r="U15" s="779"/>
      <c r="V15" s="779"/>
      <c r="W15" s="780"/>
    </row>
    <row r="16" spans="2:23" s="31" customFormat="1" ht="25.5" customHeight="1" x14ac:dyDescent="0.15">
      <c r="B16" s="758" t="s">
        <v>177</v>
      </c>
      <c r="C16" s="758" t="s">
        <v>178</v>
      </c>
      <c r="D16" s="758"/>
      <c r="E16" s="277" t="s">
        <v>516</v>
      </c>
      <c r="F16" s="744"/>
      <c r="G16" s="745"/>
      <c r="H16" s="745"/>
      <c r="I16" s="745"/>
      <c r="J16" s="745"/>
      <c r="K16" s="745"/>
      <c r="L16" s="746"/>
      <c r="M16" s="758" t="s">
        <v>625</v>
      </c>
      <c r="N16" s="758" t="s">
        <v>626</v>
      </c>
      <c r="O16" s="758"/>
      <c r="P16" s="277" t="s">
        <v>516</v>
      </c>
      <c r="Q16" s="744"/>
      <c r="R16" s="745"/>
      <c r="S16" s="745"/>
      <c r="T16" s="745"/>
      <c r="U16" s="745"/>
      <c r="V16" s="745"/>
      <c r="W16" s="746"/>
    </row>
    <row r="17" spans="2:24" s="31" customFormat="1" ht="25.5" customHeight="1" x14ac:dyDescent="0.15">
      <c r="B17" s="758"/>
      <c r="C17" s="758" t="s">
        <v>179</v>
      </c>
      <c r="D17" s="758"/>
      <c r="E17" s="278">
        <v>4</v>
      </c>
      <c r="F17" s="747"/>
      <c r="G17" s="748"/>
      <c r="H17" s="748"/>
      <c r="I17" s="748"/>
      <c r="J17" s="748"/>
      <c r="K17" s="748"/>
      <c r="L17" s="749"/>
      <c r="M17" s="758"/>
      <c r="N17" s="758" t="s">
        <v>627</v>
      </c>
      <c r="O17" s="758"/>
      <c r="P17" s="278">
        <v>5</v>
      </c>
      <c r="Q17" s="747"/>
      <c r="R17" s="748"/>
      <c r="S17" s="748"/>
      <c r="T17" s="748"/>
      <c r="U17" s="748"/>
      <c r="V17" s="748"/>
      <c r="W17" s="749"/>
    </row>
    <row r="18" spans="2:24" s="31" customFormat="1" ht="25.5" customHeight="1" x14ac:dyDescent="0.15">
      <c r="B18" s="758" t="s">
        <v>180</v>
      </c>
      <c r="C18" s="758" t="s">
        <v>132</v>
      </c>
      <c r="D18" s="758"/>
      <c r="E18" s="279" t="s">
        <v>576</v>
      </c>
      <c r="F18" s="747"/>
      <c r="G18" s="748"/>
      <c r="H18" s="748"/>
      <c r="I18" s="748"/>
      <c r="J18" s="748"/>
      <c r="K18" s="748"/>
      <c r="L18" s="749"/>
      <c r="M18" s="758" t="s">
        <v>628</v>
      </c>
      <c r="N18" s="758" t="s">
        <v>629</v>
      </c>
      <c r="O18" s="758"/>
      <c r="P18" s="279" t="s">
        <v>576</v>
      </c>
      <c r="Q18" s="747"/>
      <c r="R18" s="748"/>
      <c r="S18" s="748"/>
      <c r="T18" s="748"/>
      <c r="U18" s="748"/>
      <c r="V18" s="748"/>
      <c r="W18" s="749"/>
    </row>
    <row r="19" spans="2:24" s="31" customFormat="1" ht="25.5" customHeight="1" x14ac:dyDescent="0.15">
      <c r="B19" s="758"/>
      <c r="C19" s="758" t="s">
        <v>133</v>
      </c>
      <c r="D19" s="758"/>
      <c r="E19" s="277" t="s">
        <v>577</v>
      </c>
      <c r="F19" s="747"/>
      <c r="G19" s="748"/>
      <c r="H19" s="748"/>
      <c r="I19" s="748"/>
      <c r="J19" s="748"/>
      <c r="K19" s="748"/>
      <c r="L19" s="749"/>
      <c r="M19" s="758"/>
      <c r="N19" s="758" t="s">
        <v>294</v>
      </c>
      <c r="O19" s="758"/>
      <c r="P19" s="277" t="s">
        <v>577</v>
      </c>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t="s">
        <v>347</v>
      </c>
      <c r="Q20" s="747"/>
      <c r="R20" s="748"/>
      <c r="S20" s="748"/>
      <c r="T20" s="748"/>
      <c r="U20" s="748"/>
      <c r="V20" s="748"/>
      <c r="W20" s="749"/>
    </row>
    <row r="21" spans="2:24" s="31" customFormat="1" ht="25.5" customHeight="1" x14ac:dyDescent="0.15">
      <c r="B21" s="740" t="s">
        <v>181</v>
      </c>
      <c r="C21" s="756" t="s">
        <v>182</v>
      </c>
      <c r="D21" s="756"/>
      <c r="E21" s="278"/>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c r="F23" s="750"/>
      <c r="G23" s="751"/>
      <c r="H23" s="751"/>
      <c r="I23" s="751"/>
      <c r="J23" s="751"/>
      <c r="K23" s="751"/>
      <c r="L23" s="752"/>
      <c r="M23" s="741"/>
      <c r="N23" s="756" t="s">
        <v>632</v>
      </c>
      <c r="O23" s="756"/>
      <c r="P23" s="213"/>
      <c r="Q23" s="750"/>
      <c r="R23" s="751"/>
      <c r="S23" s="751"/>
      <c r="T23" s="751"/>
      <c r="U23" s="751"/>
      <c r="V23" s="751"/>
      <c r="W23" s="752"/>
    </row>
    <row r="24" spans="2:24" s="31" customFormat="1" ht="25.5" customHeight="1" x14ac:dyDescent="0.15">
      <c r="B24" s="759" t="s">
        <v>183</v>
      </c>
      <c r="C24" s="759"/>
      <c r="D24" s="759"/>
      <c r="E24" s="775" t="s">
        <v>837</v>
      </c>
      <c r="F24" s="776"/>
      <c r="G24" s="777"/>
      <c r="H24" s="759" t="s">
        <v>635</v>
      </c>
      <c r="I24" s="759"/>
      <c r="J24" s="772" t="s">
        <v>849</v>
      </c>
      <c r="K24" s="773"/>
      <c r="L24" s="774"/>
      <c r="M24" s="759" t="s">
        <v>633</v>
      </c>
      <c r="N24" s="759"/>
      <c r="O24" s="759"/>
      <c r="P24" s="775" t="s">
        <v>791</v>
      </c>
      <c r="Q24" s="776"/>
      <c r="R24" s="777"/>
      <c r="S24" s="759" t="s">
        <v>635</v>
      </c>
      <c r="T24" s="759"/>
      <c r="U24" s="760" t="s">
        <v>850</v>
      </c>
      <c r="V24" s="760"/>
      <c r="W24" s="760"/>
    </row>
    <row r="25" spans="2:24" s="31" customFormat="1" ht="25.5" customHeight="1" x14ac:dyDescent="0.15">
      <c r="B25" s="761" t="s">
        <v>184</v>
      </c>
      <c r="C25" s="761"/>
      <c r="D25" s="761"/>
      <c r="E25" s="762" t="s">
        <v>560</v>
      </c>
      <c r="F25" s="762"/>
      <c r="G25" s="762"/>
      <c r="H25" s="763" t="s">
        <v>639</v>
      </c>
      <c r="I25" s="764"/>
      <c r="J25" s="765" t="s">
        <v>560</v>
      </c>
      <c r="K25" s="766"/>
      <c r="L25" s="767"/>
      <c r="M25" s="763" t="s">
        <v>638</v>
      </c>
      <c r="N25" s="764"/>
      <c r="O25" s="768"/>
      <c r="P25" s="769" t="s">
        <v>560</v>
      </c>
      <c r="Q25" s="762"/>
      <c r="R25" s="762"/>
      <c r="S25" s="770" t="s">
        <v>639</v>
      </c>
      <c r="T25" s="771"/>
      <c r="U25" s="765" t="s">
        <v>560</v>
      </c>
      <c r="V25" s="766"/>
      <c r="W25" s="767"/>
    </row>
    <row r="26" spans="2:24" s="31" customFormat="1" ht="39.75" customHeight="1" x14ac:dyDescent="0.15">
      <c r="B26" s="756" t="s">
        <v>185</v>
      </c>
      <c r="C26" s="756"/>
      <c r="D26" s="756"/>
      <c r="E26" s="778" t="s">
        <v>660</v>
      </c>
      <c r="F26" s="779"/>
      <c r="G26" s="779"/>
      <c r="H26" s="779"/>
      <c r="I26" s="779"/>
      <c r="J26" s="779"/>
      <c r="K26" s="779"/>
      <c r="L26" s="780"/>
      <c r="M26" s="756" t="s">
        <v>641</v>
      </c>
      <c r="N26" s="756"/>
      <c r="O26" s="756"/>
      <c r="P26" s="778" t="s">
        <v>660</v>
      </c>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count="2">
    <dataValidation allowBlank="1" showInputMessage="1" showErrorMessage="1" prompt="覆工スパン毎に連番を記入。_x000a_数値で入力する。" sqref="E6 E17 P17 P6" xr:uid="{2666D690-1638-4FE4-977C-76BBF92BD8D5}"/>
    <dataValidation type="list" allowBlank="1" showInputMessage="1" showErrorMessage="1" sqref="E8 E19 P8 P19" xr:uid="{8DF154CE-79F7-45DE-95A2-85DCCDF030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98641F8-2CDC-4AE4-88A9-9065C82FE004}">
          <x14:formula1>
            <xm:f>'(参考)リスト'!$F$16:$F$21</xm:f>
          </x14:formula1>
          <xm:sqref>E11:E12 E22:E23 P11:P12 P22:P23</xm:sqref>
        </x14:dataValidation>
        <x14:dataValidation type="list" allowBlank="1" showInputMessage="1" showErrorMessage="1" xr:uid="{4C196EBA-8391-488A-B3F7-04C366DE29EB}">
          <x14:formula1>
            <xm:f>'(参考)リスト'!$D$16:$D$18</xm:f>
          </x14:formula1>
          <xm:sqref>E10 E21 P10 P21</xm:sqref>
        </x14:dataValidation>
        <x14:dataValidation type="list" allowBlank="1" showInputMessage="1" showErrorMessage="1" xr:uid="{929955E8-8096-43C7-A7B4-53D9D2EE1A00}">
          <x14:formula1>
            <xm:f>'(参考)リスト'!$E$16:$E$27</xm:f>
          </x14:formula1>
          <xm:sqref>E9 E20 P9 P20</xm:sqref>
        </x14:dataValidation>
        <x14:dataValidation type="list" allowBlank="1" showInputMessage="1" showErrorMessage="1" xr:uid="{1CCD4A3D-D570-4F81-88E5-9C4284160E24}">
          <x14:formula1>
            <xm:f>'(参考)リスト'!$B$16:$B$21</xm:f>
          </x14:formula1>
          <xm:sqref>E7 E18 P7 P18</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FA660-5AEB-4A04-A992-20394F4F4087}">
  <dimension ref="B1:X31"/>
  <sheetViews>
    <sheetView showGridLines="0" showZeros="0" view="pageBreakPreview" zoomScale="112" zoomScaleNormal="70" zoomScaleSheetLayoutView="112" workbookViewId="0">
      <selection activeCell="B3" sqref="B3:Y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173</v>
      </c>
      <c r="C2" s="276"/>
      <c r="D2" s="276"/>
      <c r="E2" s="276"/>
      <c r="F2" s="276"/>
      <c r="G2" s="276"/>
      <c r="H2" s="276"/>
      <c r="I2" s="276"/>
      <c r="J2" s="276"/>
      <c r="K2" s="276"/>
      <c r="L2" s="276"/>
      <c r="M2" s="276"/>
      <c r="N2" s="276"/>
      <c r="O2" s="276"/>
      <c r="P2" s="276"/>
      <c r="Q2" s="276"/>
      <c r="R2" s="339" t="s">
        <v>110</v>
      </c>
      <c r="S2" s="339"/>
      <c r="T2" s="725" t="s">
        <v>518</v>
      </c>
      <c r="U2" s="725"/>
      <c r="V2" s="725"/>
      <c r="W2" s="725"/>
    </row>
    <row r="3" spans="2:23" ht="25.35" customHeight="1" x14ac:dyDescent="0.15">
      <c r="B3" s="726" t="s">
        <v>401</v>
      </c>
      <c r="C3" s="727"/>
      <c r="D3" s="727"/>
      <c r="E3" s="728" t="s">
        <v>530</v>
      </c>
      <c r="F3" s="729"/>
      <c r="G3" s="730"/>
      <c r="H3" s="719" t="s">
        <v>174</v>
      </c>
      <c r="I3" s="720"/>
      <c r="J3" s="721" t="s">
        <v>520</v>
      </c>
      <c r="K3" s="722"/>
      <c r="L3" s="723"/>
      <c r="M3" s="731" t="s">
        <v>175</v>
      </c>
      <c r="N3" s="732"/>
      <c r="O3" s="733"/>
      <c r="P3" s="737" t="s">
        <v>532</v>
      </c>
      <c r="Q3" s="737"/>
      <c r="R3" s="737"/>
      <c r="S3" s="731" t="s">
        <v>121</v>
      </c>
      <c r="T3" s="733"/>
      <c r="U3" s="708">
        <v>45910</v>
      </c>
      <c r="V3" s="709"/>
      <c r="W3" s="710"/>
    </row>
    <row r="4" spans="2:23" ht="25.35" customHeight="1" x14ac:dyDescent="0.15">
      <c r="B4" s="714" t="s">
        <v>176</v>
      </c>
      <c r="C4" s="715"/>
      <c r="D4" s="715"/>
      <c r="E4" s="716" t="s">
        <v>521</v>
      </c>
      <c r="F4" s="717"/>
      <c r="G4" s="718"/>
      <c r="H4" s="719" t="s">
        <v>403</v>
      </c>
      <c r="I4" s="720"/>
      <c r="J4" s="721" t="s">
        <v>404</v>
      </c>
      <c r="K4" s="722"/>
      <c r="L4" s="723"/>
      <c r="M4" s="734"/>
      <c r="N4" s="735"/>
      <c r="O4" s="736"/>
      <c r="P4" s="724" t="s">
        <v>533</v>
      </c>
      <c r="Q4" s="724"/>
      <c r="R4" s="724"/>
      <c r="S4" s="738"/>
      <c r="T4" s="739"/>
      <c r="U4" s="711"/>
      <c r="V4" s="712"/>
      <c r="W4" s="713"/>
    </row>
    <row r="5" spans="2:23" s="31" customFormat="1" ht="25.5" customHeight="1" x14ac:dyDescent="0.15">
      <c r="B5" s="740" t="s">
        <v>177</v>
      </c>
      <c r="C5" s="742" t="s">
        <v>178</v>
      </c>
      <c r="D5" s="743"/>
      <c r="E5" s="277" t="s">
        <v>517</v>
      </c>
      <c r="F5" s="744"/>
      <c r="G5" s="745"/>
      <c r="H5" s="745"/>
      <c r="I5" s="745"/>
      <c r="J5" s="745"/>
      <c r="K5" s="745"/>
      <c r="L5" s="746"/>
      <c r="M5" s="740" t="s">
        <v>625</v>
      </c>
      <c r="N5" s="742" t="s">
        <v>626</v>
      </c>
      <c r="O5" s="743"/>
      <c r="P5" s="277" t="s">
        <v>517</v>
      </c>
      <c r="Q5" s="744"/>
      <c r="R5" s="745"/>
      <c r="S5" s="745"/>
      <c r="T5" s="745"/>
      <c r="U5" s="745"/>
      <c r="V5" s="745"/>
      <c r="W5" s="746"/>
    </row>
    <row r="6" spans="2:23" s="31" customFormat="1" ht="25.5" customHeight="1" x14ac:dyDescent="0.15">
      <c r="B6" s="741"/>
      <c r="C6" s="742" t="s">
        <v>179</v>
      </c>
      <c r="D6" s="743"/>
      <c r="E6" s="278">
        <v>1</v>
      </c>
      <c r="F6" s="747"/>
      <c r="G6" s="748"/>
      <c r="H6" s="748"/>
      <c r="I6" s="748"/>
      <c r="J6" s="748"/>
      <c r="K6" s="748"/>
      <c r="L6" s="749"/>
      <c r="M6" s="741"/>
      <c r="N6" s="742" t="s">
        <v>627</v>
      </c>
      <c r="O6" s="743"/>
      <c r="P6" s="278">
        <v>2</v>
      </c>
      <c r="Q6" s="747"/>
      <c r="R6" s="748"/>
      <c r="S6" s="748"/>
      <c r="T6" s="748"/>
      <c r="U6" s="748"/>
      <c r="V6" s="748"/>
      <c r="W6" s="749"/>
    </row>
    <row r="7" spans="2:23" s="31" customFormat="1" ht="25.5" customHeight="1" x14ac:dyDescent="0.15">
      <c r="B7" s="740" t="s">
        <v>180</v>
      </c>
      <c r="C7" s="742" t="s">
        <v>132</v>
      </c>
      <c r="D7" s="743"/>
      <c r="E7" s="279" t="s">
        <v>558</v>
      </c>
      <c r="F7" s="747"/>
      <c r="G7" s="748"/>
      <c r="H7" s="748"/>
      <c r="I7" s="748"/>
      <c r="J7" s="748"/>
      <c r="K7" s="748"/>
      <c r="L7" s="749"/>
      <c r="M7" s="740" t="s">
        <v>628</v>
      </c>
      <c r="N7" s="742" t="s">
        <v>629</v>
      </c>
      <c r="O7" s="743"/>
      <c r="P7" s="279" t="s">
        <v>558</v>
      </c>
      <c r="Q7" s="747"/>
      <c r="R7" s="748"/>
      <c r="S7" s="748"/>
      <c r="T7" s="748"/>
      <c r="U7" s="748"/>
      <c r="V7" s="748"/>
      <c r="W7" s="749"/>
    </row>
    <row r="8" spans="2:23" s="31" customFormat="1" ht="25.5" customHeight="1" x14ac:dyDescent="0.15">
      <c r="B8" s="753"/>
      <c r="C8" s="742" t="s">
        <v>133</v>
      </c>
      <c r="D8" s="743"/>
      <c r="E8" s="277" t="s">
        <v>569</v>
      </c>
      <c r="F8" s="747"/>
      <c r="G8" s="748"/>
      <c r="H8" s="748"/>
      <c r="I8" s="748"/>
      <c r="J8" s="748"/>
      <c r="K8" s="748"/>
      <c r="L8" s="749"/>
      <c r="M8" s="753"/>
      <c r="N8" s="742" t="s">
        <v>294</v>
      </c>
      <c r="O8" s="743"/>
      <c r="P8" s="277" t="s">
        <v>602</v>
      </c>
      <c r="Q8" s="747"/>
      <c r="R8" s="748"/>
      <c r="S8" s="748"/>
      <c r="T8" s="748"/>
      <c r="U8" s="748"/>
      <c r="V8" s="748"/>
      <c r="W8" s="749"/>
    </row>
    <row r="9" spans="2:23" s="31" customFormat="1" ht="25.5" customHeight="1" x14ac:dyDescent="0.15">
      <c r="B9" s="754" t="s">
        <v>135</v>
      </c>
      <c r="C9" s="757"/>
      <c r="D9" s="755"/>
      <c r="E9" s="280" t="s">
        <v>313</v>
      </c>
      <c r="F9" s="747"/>
      <c r="G9" s="748"/>
      <c r="H9" s="748"/>
      <c r="I9" s="748"/>
      <c r="J9" s="748"/>
      <c r="K9" s="748"/>
      <c r="L9" s="749"/>
      <c r="M9" s="754" t="s">
        <v>296</v>
      </c>
      <c r="N9" s="757"/>
      <c r="O9" s="755"/>
      <c r="P9" s="280" t="s">
        <v>313</v>
      </c>
      <c r="Q9" s="747"/>
      <c r="R9" s="748"/>
      <c r="S9" s="748"/>
      <c r="T9" s="748"/>
      <c r="U9" s="748"/>
      <c r="V9" s="748"/>
      <c r="W9" s="749"/>
    </row>
    <row r="10" spans="2:23" s="31" customFormat="1" ht="25.5" customHeight="1" x14ac:dyDescent="0.15">
      <c r="B10" s="740" t="s">
        <v>181</v>
      </c>
      <c r="C10" s="754" t="s">
        <v>182</v>
      </c>
      <c r="D10" s="755"/>
      <c r="E10" s="278" t="s">
        <v>542</v>
      </c>
      <c r="F10" s="747"/>
      <c r="G10" s="748"/>
      <c r="H10" s="748"/>
      <c r="I10" s="748"/>
      <c r="J10" s="748"/>
      <c r="K10" s="748"/>
      <c r="L10" s="749"/>
      <c r="M10" s="740" t="s">
        <v>630</v>
      </c>
      <c r="N10" s="754" t="s">
        <v>295</v>
      </c>
      <c r="O10" s="755"/>
      <c r="P10" s="278" t="s">
        <v>542</v>
      </c>
      <c r="Q10" s="747"/>
      <c r="R10" s="748"/>
      <c r="S10" s="748"/>
      <c r="T10" s="748"/>
      <c r="U10" s="748"/>
      <c r="V10" s="748"/>
      <c r="W10" s="749"/>
    </row>
    <row r="11" spans="2:23" s="31" customFormat="1" ht="25.5" customHeight="1" x14ac:dyDescent="0.15">
      <c r="B11" s="753"/>
      <c r="C11" s="754" t="s">
        <v>144</v>
      </c>
      <c r="D11" s="755"/>
      <c r="E11" s="213"/>
      <c r="F11" s="747"/>
      <c r="G11" s="748"/>
      <c r="H11" s="748"/>
      <c r="I11" s="748"/>
      <c r="J11" s="748"/>
      <c r="K11" s="748"/>
      <c r="L11" s="749"/>
      <c r="M11" s="753"/>
      <c r="N11" s="754" t="s">
        <v>631</v>
      </c>
      <c r="O11" s="755"/>
      <c r="P11" s="213"/>
      <c r="Q11" s="747"/>
      <c r="R11" s="748"/>
      <c r="S11" s="748"/>
      <c r="T11" s="748"/>
      <c r="U11" s="748"/>
      <c r="V11" s="748"/>
      <c r="W11" s="749"/>
    </row>
    <row r="12" spans="2:23" s="31" customFormat="1" ht="25.5" customHeight="1" x14ac:dyDescent="0.15">
      <c r="B12" s="741"/>
      <c r="C12" s="756" t="s">
        <v>145</v>
      </c>
      <c r="D12" s="756"/>
      <c r="E12" s="213" t="s">
        <v>551</v>
      </c>
      <c r="F12" s="750"/>
      <c r="G12" s="751"/>
      <c r="H12" s="751"/>
      <c r="I12" s="751"/>
      <c r="J12" s="751"/>
      <c r="K12" s="751"/>
      <c r="L12" s="752"/>
      <c r="M12" s="741"/>
      <c r="N12" s="756" t="s">
        <v>632</v>
      </c>
      <c r="O12" s="756"/>
      <c r="P12" s="213" t="s">
        <v>551</v>
      </c>
      <c r="Q12" s="750"/>
      <c r="R12" s="751"/>
      <c r="S12" s="751"/>
      <c r="T12" s="751"/>
      <c r="U12" s="751"/>
      <c r="V12" s="751"/>
      <c r="W12" s="752"/>
    </row>
    <row r="13" spans="2:23" s="31" customFormat="1" ht="25.5" customHeight="1" x14ac:dyDescent="0.15">
      <c r="B13" s="759" t="s">
        <v>183</v>
      </c>
      <c r="C13" s="759"/>
      <c r="D13" s="759"/>
      <c r="E13" s="772" t="s">
        <v>851</v>
      </c>
      <c r="F13" s="773"/>
      <c r="G13" s="774"/>
      <c r="H13" s="759" t="s">
        <v>635</v>
      </c>
      <c r="I13" s="759"/>
      <c r="J13" s="760" t="s">
        <v>650</v>
      </c>
      <c r="K13" s="760"/>
      <c r="L13" s="760"/>
      <c r="M13" s="759" t="s">
        <v>633</v>
      </c>
      <c r="N13" s="759"/>
      <c r="O13" s="759"/>
      <c r="P13" s="775" t="s">
        <v>852</v>
      </c>
      <c r="Q13" s="776"/>
      <c r="R13" s="777"/>
      <c r="S13" s="759" t="s">
        <v>635</v>
      </c>
      <c r="T13" s="759"/>
      <c r="U13" s="760" t="s">
        <v>650</v>
      </c>
      <c r="V13" s="760"/>
      <c r="W13" s="760"/>
    </row>
    <row r="14" spans="2:23" s="31" customFormat="1" ht="25.5" customHeight="1" x14ac:dyDescent="0.15">
      <c r="B14" s="761" t="s">
        <v>184</v>
      </c>
      <c r="C14" s="761"/>
      <c r="D14" s="761"/>
      <c r="E14" s="762" t="s">
        <v>556</v>
      </c>
      <c r="F14" s="762"/>
      <c r="G14" s="762"/>
      <c r="H14" s="763" t="s">
        <v>639</v>
      </c>
      <c r="I14" s="764"/>
      <c r="J14" s="765" t="s">
        <v>555</v>
      </c>
      <c r="K14" s="766"/>
      <c r="L14" s="767"/>
      <c r="M14" s="763" t="s">
        <v>638</v>
      </c>
      <c r="N14" s="764"/>
      <c r="O14" s="768"/>
      <c r="P14" s="769" t="s">
        <v>556</v>
      </c>
      <c r="Q14" s="762"/>
      <c r="R14" s="762"/>
      <c r="S14" s="770" t="s">
        <v>639</v>
      </c>
      <c r="T14" s="771"/>
      <c r="U14" s="765" t="s">
        <v>555</v>
      </c>
      <c r="V14" s="766"/>
      <c r="W14" s="767"/>
    </row>
    <row r="15" spans="2:23" s="31" customFormat="1" ht="39.75" customHeight="1" x14ac:dyDescent="0.15">
      <c r="B15" s="756" t="s">
        <v>185</v>
      </c>
      <c r="C15" s="756"/>
      <c r="D15" s="756"/>
      <c r="E15" s="778" t="s">
        <v>652</v>
      </c>
      <c r="F15" s="779"/>
      <c r="G15" s="779"/>
      <c r="H15" s="779"/>
      <c r="I15" s="779"/>
      <c r="J15" s="779"/>
      <c r="K15" s="779"/>
      <c r="L15" s="780"/>
      <c r="M15" s="756" t="s">
        <v>641</v>
      </c>
      <c r="N15" s="756"/>
      <c r="O15" s="756"/>
      <c r="P15" s="778" t="s">
        <v>853</v>
      </c>
      <c r="Q15" s="779"/>
      <c r="R15" s="779"/>
      <c r="S15" s="779"/>
      <c r="T15" s="779"/>
      <c r="U15" s="779"/>
      <c r="V15" s="779"/>
      <c r="W15" s="780"/>
    </row>
    <row r="16" spans="2:23" s="31" customFormat="1" ht="25.5" customHeight="1" x14ac:dyDescent="0.15">
      <c r="B16" s="758" t="s">
        <v>177</v>
      </c>
      <c r="C16" s="758" t="s">
        <v>178</v>
      </c>
      <c r="D16" s="758"/>
      <c r="E16" s="277" t="s">
        <v>517</v>
      </c>
      <c r="F16" s="744"/>
      <c r="G16" s="745"/>
      <c r="H16" s="745"/>
      <c r="I16" s="745"/>
      <c r="J16" s="745"/>
      <c r="K16" s="745"/>
      <c r="L16" s="746"/>
      <c r="M16" s="758" t="s">
        <v>625</v>
      </c>
      <c r="N16" s="758" t="s">
        <v>626</v>
      </c>
      <c r="O16" s="758"/>
      <c r="P16" s="277"/>
      <c r="Q16" s="747"/>
      <c r="R16" s="748"/>
      <c r="S16" s="748"/>
      <c r="T16" s="748"/>
      <c r="U16" s="748"/>
      <c r="V16" s="748"/>
      <c r="W16" s="749"/>
    </row>
    <row r="17" spans="2:24" s="31" customFormat="1" ht="25.5" customHeight="1" x14ac:dyDescent="0.15">
      <c r="B17" s="758"/>
      <c r="C17" s="758" t="s">
        <v>179</v>
      </c>
      <c r="D17" s="758"/>
      <c r="E17" s="278">
        <v>3</v>
      </c>
      <c r="F17" s="747"/>
      <c r="G17" s="748"/>
      <c r="H17" s="748"/>
      <c r="I17" s="748"/>
      <c r="J17" s="748"/>
      <c r="K17" s="748"/>
      <c r="L17" s="749"/>
      <c r="M17" s="758"/>
      <c r="N17" s="758" t="s">
        <v>627</v>
      </c>
      <c r="O17" s="758"/>
      <c r="P17" s="278"/>
      <c r="Q17" s="747"/>
      <c r="R17" s="748"/>
      <c r="S17" s="748"/>
      <c r="T17" s="748"/>
      <c r="U17" s="748"/>
      <c r="V17" s="748"/>
      <c r="W17" s="749"/>
    </row>
    <row r="18" spans="2:24" s="31" customFormat="1" ht="25.5" customHeight="1" x14ac:dyDescent="0.15">
      <c r="B18" s="758" t="s">
        <v>180</v>
      </c>
      <c r="C18" s="758" t="s">
        <v>132</v>
      </c>
      <c r="D18" s="758"/>
      <c r="E18" s="279" t="s">
        <v>444</v>
      </c>
      <c r="F18" s="747"/>
      <c r="G18" s="748"/>
      <c r="H18" s="748"/>
      <c r="I18" s="748"/>
      <c r="J18" s="748"/>
      <c r="K18" s="748"/>
      <c r="L18" s="749"/>
      <c r="M18" s="758" t="s">
        <v>628</v>
      </c>
      <c r="N18" s="758" t="s">
        <v>629</v>
      </c>
      <c r="O18" s="758"/>
      <c r="P18" s="279"/>
      <c r="Q18" s="747"/>
      <c r="R18" s="748"/>
      <c r="S18" s="748"/>
      <c r="T18" s="748"/>
      <c r="U18" s="748"/>
      <c r="V18" s="748"/>
      <c r="W18" s="749"/>
    </row>
    <row r="19" spans="2:24" s="31" customFormat="1" ht="25.5" customHeight="1" x14ac:dyDescent="0.15">
      <c r="B19" s="758"/>
      <c r="C19" s="758" t="s">
        <v>133</v>
      </c>
      <c r="D19" s="758"/>
      <c r="E19" s="277" t="s">
        <v>549</v>
      </c>
      <c r="F19" s="747"/>
      <c r="G19" s="748"/>
      <c r="H19" s="748"/>
      <c r="I19" s="748"/>
      <c r="J19" s="748"/>
      <c r="K19" s="748"/>
      <c r="L19" s="749"/>
      <c r="M19" s="758"/>
      <c r="N19" s="758" t="s">
        <v>294</v>
      </c>
      <c r="O19" s="758"/>
      <c r="P19" s="277"/>
      <c r="Q19" s="747"/>
      <c r="R19" s="748"/>
      <c r="S19" s="748"/>
      <c r="T19" s="748"/>
      <c r="U19" s="748"/>
      <c r="V19" s="748"/>
      <c r="W19" s="749"/>
    </row>
    <row r="20" spans="2:24" s="31" customFormat="1" ht="25.5" customHeight="1" x14ac:dyDescent="0.15">
      <c r="B20" s="756" t="s">
        <v>135</v>
      </c>
      <c r="C20" s="756"/>
      <c r="D20" s="756"/>
      <c r="E20" s="280" t="s">
        <v>347</v>
      </c>
      <c r="F20" s="747"/>
      <c r="G20" s="748"/>
      <c r="H20" s="748"/>
      <c r="I20" s="748"/>
      <c r="J20" s="748"/>
      <c r="K20" s="748"/>
      <c r="L20" s="749"/>
      <c r="M20" s="756" t="s">
        <v>296</v>
      </c>
      <c r="N20" s="756"/>
      <c r="O20" s="756"/>
      <c r="P20" s="280"/>
      <c r="Q20" s="747"/>
      <c r="R20" s="748"/>
      <c r="S20" s="748"/>
      <c r="T20" s="748"/>
      <c r="U20" s="748"/>
      <c r="V20" s="748"/>
      <c r="W20" s="749"/>
    </row>
    <row r="21" spans="2:24" s="31" customFormat="1" ht="25.5" customHeight="1" x14ac:dyDescent="0.15">
      <c r="B21" s="740" t="s">
        <v>181</v>
      </c>
      <c r="C21" s="756" t="s">
        <v>182</v>
      </c>
      <c r="D21" s="756"/>
      <c r="E21" s="278" t="s">
        <v>542</v>
      </c>
      <c r="F21" s="747"/>
      <c r="G21" s="748"/>
      <c r="H21" s="748"/>
      <c r="I21" s="748"/>
      <c r="J21" s="748"/>
      <c r="K21" s="748"/>
      <c r="L21" s="749"/>
      <c r="M21" s="740" t="s">
        <v>630</v>
      </c>
      <c r="N21" s="756" t="s">
        <v>295</v>
      </c>
      <c r="O21" s="756"/>
      <c r="P21" s="278"/>
      <c r="Q21" s="747"/>
      <c r="R21" s="748"/>
      <c r="S21" s="748"/>
      <c r="T21" s="748"/>
      <c r="U21" s="748"/>
      <c r="V21" s="748"/>
      <c r="W21" s="749"/>
    </row>
    <row r="22" spans="2:24" s="31" customFormat="1" ht="25.5" customHeight="1" x14ac:dyDescent="0.15">
      <c r="B22" s="753"/>
      <c r="C22" s="756" t="s">
        <v>144</v>
      </c>
      <c r="D22" s="756"/>
      <c r="E22" s="213"/>
      <c r="F22" s="747"/>
      <c r="G22" s="748"/>
      <c r="H22" s="748"/>
      <c r="I22" s="748"/>
      <c r="J22" s="748"/>
      <c r="K22" s="748"/>
      <c r="L22" s="749"/>
      <c r="M22" s="753"/>
      <c r="N22" s="756" t="s">
        <v>631</v>
      </c>
      <c r="O22" s="756"/>
      <c r="P22" s="213"/>
      <c r="Q22" s="747"/>
      <c r="R22" s="748"/>
      <c r="S22" s="748"/>
      <c r="T22" s="748"/>
      <c r="U22" s="748"/>
      <c r="V22" s="748"/>
      <c r="W22" s="749"/>
    </row>
    <row r="23" spans="2:24" s="31" customFormat="1" ht="25.5" customHeight="1" x14ac:dyDescent="0.15">
      <c r="B23" s="741"/>
      <c r="C23" s="756" t="s">
        <v>145</v>
      </c>
      <c r="D23" s="756"/>
      <c r="E23" s="213" t="s">
        <v>561</v>
      </c>
      <c r="F23" s="750"/>
      <c r="G23" s="751"/>
      <c r="H23" s="751"/>
      <c r="I23" s="751"/>
      <c r="J23" s="751"/>
      <c r="K23" s="751"/>
      <c r="L23" s="752"/>
      <c r="M23" s="741"/>
      <c r="N23" s="756" t="s">
        <v>632</v>
      </c>
      <c r="O23" s="756"/>
      <c r="P23" s="213"/>
      <c r="Q23" s="747"/>
      <c r="R23" s="748"/>
      <c r="S23" s="748"/>
      <c r="T23" s="748"/>
      <c r="U23" s="748"/>
      <c r="V23" s="748"/>
      <c r="W23" s="749"/>
    </row>
    <row r="24" spans="2:24" s="31" customFormat="1" ht="25.5" customHeight="1" x14ac:dyDescent="0.15">
      <c r="B24" s="759" t="s">
        <v>183</v>
      </c>
      <c r="C24" s="759"/>
      <c r="D24" s="759"/>
      <c r="E24" s="775" t="s">
        <v>560</v>
      </c>
      <c r="F24" s="776"/>
      <c r="G24" s="777"/>
      <c r="H24" s="759" t="s">
        <v>635</v>
      </c>
      <c r="I24" s="759"/>
      <c r="J24" s="772" t="s">
        <v>637</v>
      </c>
      <c r="K24" s="773"/>
      <c r="L24" s="774"/>
      <c r="M24" s="759" t="s">
        <v>633</v>
      </c>
      <c r="N24" s="759"/>
      <c r="O24" s="759"/>
      <c r="P24" s="775"/>
      <c r="Q24" s="776"/>
      <c r="R24" s="777"/>
      <c r="S24" s="759" t="s">
        <v>635</v>
      </c>
      <c r="T24" s="759"/>
      <c r="U24" s="760"/>
      <c r="V24" s="760"/>
      <c r="W24" s="760"/>
    </row>
    <row r="25" spans="2:24" s="31" customFormat="1" ht="25.5" customHeight="1" x14ac:dyDescent="0.15">
      <c r="B25" s="761" t="s">
        <v>184</v>
      </c>
      <c r="C25" s="761"/>
      <c r="D25" s="761"/>
      <c r="E25" s="762" t="s">
        <v>624</v>
      </c>
      <c r="F25" s="762"/>
      <c r="G25" s="762"/>
      <c r="H25" s="763" t="s">
        <v>639</v>
      </c>
      <c r="I25" s="764"/>
      <c r="J25" s="765" t="s">
        <v>640</v>
      </c>
      <c r="K25" s="766"/>
      <c r="L25" s="767"/>
      <c r="M25" s="763" t="s">
        <v>638</v>
      </c>
      <c r="N25" s="764"/>
      <c r="O25" s="768"/>
      <c r="P25" s="769"/>
      <c r="Q25" s="762"/>
      <c r="R25" s="762"/>
      <c r="S25" s="770" t="s">
        <v>639</v>
      </c>
      <c r="T25" s="771"/>
      <c r="U25" s="765"/>
      <c r="V25" s="766"/>
      <c r="W25" s="767"/>
    </row>
    <row r="26" spans="2:24" s="31" customFormat="1" ht="39.75" customHeight="1" x14ac:dyDescent="0.15">
      <c r="B26" s="756" t="s">
        <v>185</v>
      </c>
      <c r="C26" s="756"/>
      <c r="D26" s="756"/>
      <c r="E26" s="778" t="s">
        <v>854</v>
      </c>
      <c r="F26" s="779"/>
      <c r="G26" s="779"/>
      <c r="H26" s="779"/>
      <c r="I26" s="779"/>
      <c r="J26" s="779"/>
      <c r="K26" s="779"/>
      <c r="L26" s="780"/>
      <c r="M26" s="756" t="s">
        <v>641</v>
      </c>
      <c r="N26" s="756"/>
      <c r="O26" s="756"/>
      <c r="P26" s="778"/>
      <c r="Q26" s="779"/>
      <c r="R26" s="779"/>
      <c r="S26" s="779"/>
      <c r="T26" s="779"/>
      <c r="U26" s="779"/>
      <c r="V26" s="779"/>
      <c r="W26" s="780"/>
    </row>
    <row r="27" spans="2:24" s="31" customFormat="1" ht="15" customHeight="1" x14ac:dyDescent="0.15">
      <c r="B27" s="281"/>
      <c r="C27" s="781" t="s">
        <v>186</v>
      </c>
      <c r="D27" s="782"/>
      <c r="E27" s="782"/>
      <c r="F27" s="782"/>
      <c r="G27" s="782"/>
      <c r="H27" s="782"/>
      <c r="I27" s="782"/>
      <c r="J27" s="782"/>
      <c r="K27" s="782"/>
      <c r="L27" s="782"/>
      <c r="M27" s="282"/>
      <c r="N27" s="282" t="s">
        <v>187</v>
      </c>
      <c r="O27" s="282"/>
      <c r="P27" s="282"/>
      <c r="Q27" s="282"/>
      <c r="R27" s="282"/>
      <c r="S27" s="282"/>
      <c r="T27" s="282"/>
      <c r="U27" s="282"/>
      <c r="V27" s="282"/>
      <c r="W27" s="282"/>
    </row>
    <row r="28" spans="2:24" s="31" customFormat="1" ht="15" customHeight="1" x14ac:dyDescent="0.15">
      <c r="B28" s="281"/>
      <c r="C28" s="783"/>
      <c r="D28" s="783"/>
      <c r="E28" s="783"/>
      <c r="F28" s="783"/>
      <c r="G28" s="783"/>
      <c r="H28" s="783"/>
      <c r="I28" s="783"/>
      <c r="J28" s="783"/>
      <c r="K28" s="783"/>
      <c r="L28" s="783"/>
      <c r="M28" s="282"/>
      <c r="N28" s="282" t="s">
        <v>188</v>
      </c>
      <c r="O28" s="282"/>
      <c r="P28" s="282"/>
      <c r="Q28" s="282"/>
      <c r="R28" s="282"/>
      <c r="S28" s="282"/>
      <c r="T28" s="282"/>
      <c r="U28" s="282"/>
      <c r="V28" s="282"/>
      <c r="W28" s="282"/>
    </row>
    <row r="29" spans="2:24" ht="15" customHeight="1" x14ac:dyDescent="0.15">
      <c r="C29" s="118" t="s">
        <v>189</v>
      </c>
      <c r="D29" s="4"/>
      <c r="E29" s="4"/>
      <c r="F29" s="4"/>
      <c r="G29" s="4"/>
      <c r="H29" s="4"/>
      <c r="I29" s="4"/>
      <c r="J29" s="4"/>
      <c r="K29" s="4"/>
      <c r="L29" s="4"/>
      <c r="M29" s="4"/>
      <c r="N29" s="34" t="s">
        <v>190</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191</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U3:W4"/>
    <mergeCell ref="B4:D4"/>
    <mergeCell ref="E4:G4"/>
    <mergeCell ref="H4:I4"/>
    <mergeCell ref="J4:L4"/>
    <mergeCell ref="P4:R4"/>
    <mergeCell ref="R2:S2"/>
    <mergeCell ref="T2:W2"/>
    <mergeCell ref="B3:D3"/>
    <mergeCell ref="E3:G3"/>
    <mergeCell ref="H3:I3"/>
    <mergeCell ref="J3:L3"/>
    <mergeCell ref="M3:O4"/>
    <mergeCell ref="P3:R3"/>
    <mergeCell ref="S3:T4"/>
  </mergeCells>
  <phoneticPr fontId="13"/>
  <dataValidations disablePrompts="1" count="2">
    <dataValidation allowBlank="1" showInputMessage="1" showErrorMessage="1" prompt="覆工スパン毎に連番を記入。_x000a_数値で入力する。" sqref="E6 E17 P17 P6" xr:uid="{70F605A3-B900-46DE-A111-91839C46EB08}"/>
    <dataValidation type="list" allowBlank="1" showInputMessage="1" showErrorMessage="1" sqref="E8 E19 P8 P19" xr:uid="{E7E9616E-E50C-473A-8DD1-247C3ACAB2D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7653F3C7-950E-433E-96C6-8D0F6B1B0EAE}">
          <x14:formula1>
            <xm:f>'(参考)リスト'!$F$16:$F$21</xm:f>
          </x14:formula1>
          <xm:sqref>E11:E12 E22:E23 P11:P12 P22:P23</xm:sqref>
        </x14:dataValidation>
        <x14:dataValidation type="list" allowBlank="1" showInputMessage="1" showErrorMessage="1" xr:uid="{8B8B0A6B-A634-491E-B705-E4007B4B17B8}">
          <x14:formula1>
            <xm:f>'(参考)リスト'!$D$16:$D$18</xm:f>
          </x14:formula1>
          <xm:sqref>E10 E21 P10 P21</xm:sqref>
        </x14:dataValidation>
        <x14:dataValidation type="list" allowBlank="1" showInputMessage="1" showErrorMessage="1" xr:uid="{1844CCBE-41D9-4F21-8A3A-474252A31B80}">
          <x14:formula1>
            <xm:f>'(参考)リスト'!$E$16:$E$27</xm:f>
          </x14:formula1>
          <xm:sqref>E9 E20 P9 P20</xm:sqref>
        </x14:dataValidation>
        <x14:dataValidation type="list" allowBlank="1" showInputMessage="1" showErrorMessage="1" xr:uid="{A5002BEB-C21E-4CE1-8A99-8B8F20074EF0}">
          <x14:formula1>
            <xm:f>'(参考)リスト'!$B$16:$B$21</xm:f>
          </x14:formula1>
          <xm:sqref>E7 E18 P7 P18</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B3" sqref="B3:Y4"/>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192</v>
      </c>
      <c r="C2" s="276"/>
      <c r="D2" s="276"/>
      <c r="E2" s="276"/>
      <c r="F2" s="276"/>
      <c r="G2" s="276"/>
      <c r="H2" s="276"/>
      <c r="I2" s="276"/>
      <c r="J2" s="276"/>
      <c r="K2" s="276"/>
      <c r="L2" s="276"/>
      <c r="M2" s="276"/>
      <c r="N2" s="276"/>
      <c r="O2" s="276"/>
      <c r="P2" s="276"/>
      <c r="Q2" s="276"/>
    </row>
    <row r="3" spans="2:25" ht="25.35" customHeight="1" x14ac:dyDescent="0.15">
      <c r="B3" s="808" t="s">
        <v>401</v>
      </c>
      <c r="C3" s="808"/>
      <c r="D3" s="808"/>
      <c r="E3" s="809" t="s">
        <v>530</v>
      </c>
      <c r="F3" s="809"/>
      <c r="G3" s="809"/>
      <c r="H3" s="809"/>
      <c r="I3" s="799" t="s">
        <v>855</v>
      </c>
      <c r="J3" s="800"/>
      <c r="K3" s="801"/>
      <c r="L3" s="721" t="s">
        <v>520</v>
      </c>
      <c r="M3" s="722"/>
      <c r="N3" s="723"/>
      <c r="O3" s="829" t="s">
        <v>531</v>
      </c>
      <c r="P3" s="830"/>
      <c r="Q3" s="831"/>
      <c r="R3" s="810" t="s">
        <v>532</v>
      </c>
      <c r="S3" s="811"/>
      <c r="T3" s="812"/>
      <c r="U3" s="835" t="s">
        <v>529</v>
      </c>
      <c r="V3" s="836"/>
      <c r="W3" s="839">
        <v>45910</v>
      </c>
      <c r="X3" s="840"/>
      <c r="Y3" s="841"/>
    </row>
    <row r="4" spans="2:25" ht="25.35" customHeight="1" x14ac:dyDescent="0.15">
      <c r="B4" s="813" t="s">
        <v>406</v>
      </c>
      <c r="C4" s="813"/>
      <c r="D4" s="813"/>
      <c r="E4" s="814" t="s">
        <v>521</v>
      </c>
      <c r="F4" s="814"/>
      <c r="G4" s="814"/>
      <c r="H4" s="814"/>
      <c r="I4" s="799" t="s">
        <v>403</v>
      </c>
      <c r="J4" s="800"/>
      <c r="K4" s="801"/>
      <c r="L4" s="775" t="s">
        <v>404</v>
      </c>
      <c r="M4" s="815"/>
      <c r="N4" s="816"/>
      <c r="O4" s="832"/>
      <c r="P4" s="833"/>
      <c r="Q4" s="834"/>
      <c r="R4" s="817" t="s">
        <v>533</v>
      </c>
      <c r="S4" s="818"/>
      <c r="T4" s="819"/>
      <c r="U4" s="837"/>
      <c r="V4" s="838"/>
      <c r="W4" s="842"/>
      <c r="X4" s="843"/>
      <c r="Y4" s="844"/>
    </row>
    <row r="5" spans="2:25" ht="15" customHeight="1" x14ac:dyDescent="0.15">
      <c r="B5" s="799" t="s">
        <v>193</v>
      </c>
      <c r="C5" s="800"/>
      <c r="D5" s="801"/>
      <c r="E5" s="283"/>
      <c r="F5" s="799" t="s">
        <v>194</v>
      </c>
      <c r="G5" s="800"/>
      <c r="H5" s="801"/>
      <c r="I5" s="284"/>
      <c r="J5" s="799" t="s">
        <v>193</v>
      </c>
      <c r="K5" s="800"/>
      <c r="L5" s="801"/>
      <c r="M5" s="283"/>
      <c r="N5" s="799" t="s">
        <v>194</v>
      </c>
      <c r="O5" s="800"/>
      <c r="P5" s="801"/>
      <c r="Q5" s="284"/>
      <c r="R5" s="802" t="s">
        <v>193</v>
      </c>
      <c r="S5" s="804"/>
      <c r="T5" s="803"/>
      <c r="U5" s="119"/>
      <c r="V5" s="802" t="s">
        <v>194</v>
      </c>
      <c r="W5" s="804"/>
      <c r="X5" s="803"/>
      <c r="Y5" s="153"/>
    </row>
    <row r="6" spans="2:25" ht="15" customHeight="1" x14ac:dyDescent="0.15">
      <c r="B6" s="799" t="s">
        <v>195</v>
      </c>
      <c r="C6" s="800"/>
      <c r="D6" s="213"/>
      <c r="E6" s="805"/>
      <c r="F6" s="806"/>
      <c r="G6" s="806"/>
      <c r="H6" s="806"/>
      <c r="I6" s="807"/>
      <c r="J6" s="799" t="s">
        <v>195</v>
      </c>
      <c r="K6" s="800"/>
      <c r="L6" s="213"/>
      <c r="M6" s="805"/>
      <c r="N6" s="806"/>
      <c r="O6" s="806"/>
      <c r="P6" s="806"/>
      <c r="Q6" s="807"/>
      <c r="R6" s="802" t="s">
        <v>195</v>
      </c>
      <c r="S6" s="804"/>
      <c r="T6" s="180"/>
      <c r="U6" s="820"/>
      <c r="V6" s="821"/>
      <c r="W6" s="821"/>
      <c r="X6" s="821"/>
      <c r="Y6" s="822"/>
    </row>
    <row r="7" spans="2:25" ht="15" customHeight="1" x14ac:dyDescent="0.15">
      <c r="B7" s="799" t="s">
        <v>196</v>
      </c>
      <c r="C7" s="801"/>
      <c r="D7" s="721"/>
      <c r="E7" s="723"/>
      <c r="F7" s="799" t="s">
        <v>197</v>
      </c>
      <c r="G7" s="801"/>
      <c r="H7" s="311"/>
      <c r="I7" s="311"/>
      <c r="J7" s="799" t="s">
        <v>196</v>
      </c>
      <c r="K7" s="801"/>
      <c r="L7" s="721"/>
      <c r="M7" s="723"/>
      <c r="N7" s="799" t="s">
        <v>197</v>
      </c>
      <c r="O7" s="801"/>
      <c r="P7" s="311"/>
      <c r="Q7" s="311"/>
      <c r="R7" s="802" t="s">
        <v>196</v>
      </c>
      <c r="S7" s="803"/>
      <c r="T7" s="823"/>
      <c r="U7" s="824"/>
      <c r="V7" s="802" t="s">
        <v>197</v>
      </c>
      <c r="W7" s="803"/>
      <c r="X7" s="845"/>
      <c r="Y7" s="845"/>
    </row>
    <row r="8" spans="2:25" ht="15" customHeight="1" x14ac:dyDescent="0.15">
      <c r="B8" s="825" t="s">
        <v>198</v>
      </c>
      <c r="C8" s="825"/>
      <c r="D8" s="213"/>
      <c r="E8" s="285" t="s">
        <v>199</v>
      </c>
      <c r="F8" s="826"/>
      <c r="G8" s="826"/>
      <c r="H8" s="826"/>
      <c r="I8" s="826"/>
      <c r="J8" s="825" t="s">
        <v>198</v>
      </c>
      <c r="K8" s="825"/>
      <c r="L8" s="213"/>
      <c r="M8" s="285" t="s">
        <v>199</v>
      </c>
      <c r="N8" s="826"/>
      <c r="O8" s="826"/>
      <c r="P8" s="826"/>
      <c r="Q8" s="826"/>
      <c r="R8" s="827" t="s">
        <v>198</v>
      </c>
      <c r="S8" s="827"/>
      <c r="T8" s="180"/>
      <c r="U8" s="156" t="s">
        <v>199</v>
      </c>
      <c r="V8" s="828"/>
      <c r="W8" s="828"/>
      <c r="X8" s="828"/>
      <c r="Y8" s="828"/>
    </row>
    <row r="9" spans="2:25" s="31" customFormat="1" ht="14.1" customHeight="1" x14ac:dyDescent="0.15">
      <c r="B9" s="788"/>
      <c r="C9" s="788"/>
      <c r="D9" s="788"/>
      <c r="E9" s="788"/>
      <c r="F9" s="788"/>
      <c r="G9" s="788"/>
      <c r="H9" s="788"/>
      <c r="I9" s="788"/>
      <c r="J9" s="789"/>
      <c r="K9" s="789"/>
      <c r="L9" s="789"/>
      <c r="M9" s="789"/>
      <c r="N9" s="789"/>
      <c r="O9" s="789"/>
      <c r="P9" s="789"/>
      <c r="Q9" s="789"/>
      <c r="R9" s="790"/>
      <c r="S9" s="790"/>
      <c r="T9" s="790"/>
      <c r="U9" s="790"/>
      <c r="V9" s="790"/>
      <c r="W9" s="790"/>
      <c r="X9" s="790"/>
      <c r="Y9" s="791"/>
    </row>
    <row r="10" spans="2:25" s="31" customFormat="1" ht="14.1" customHeight="1" x14ac:dyDescent="0.15">
      <c r="B10" s="760"/>
      <c r="C10" s="760"/>
      <c r="D10" s="760"/>
      <c r="E10" s="760"/>
      <c r="F10" s="760"/>
      <c r="G10" s="760"/>
      <c r="H10" s="760"/>
      <c r="I10" s="760"/>
      <c r="J10" s="789"/>
      <c r="K10" s="789"/>
      <c r="L10" s="789"/>
      <c r="M10" s="789"/>
      <c r="N10" s="789"/>
      <c r="O10" s="789"/>
      <c r="P10" s="789"/>
      <c r="Q10" s="789"/>
      <c r="R10" s="790"/>
      <c r="S10" s="790"/>
      <c r="T10" s="790"/>
      <c r="U10" s="790"/>
      <c r="V10" s="790"/>
      <c r="W10" s="790"/>
      <c r="X10" s="790"/>
      <c r="Y10" s="791"/>
    </row>
    <row r="11" spans="2:25" s="31" customFormat="1" ht="14.1" customHeight="1" x14ac:dyDescent="0.15">
      <c r="B11" s="760"/>
      <c r="C11" s="760"/>
      <c r="D11" s="760"/>
      <c r="E11" s="760"/>
      <c r="F11" s="760"/>
      <c r="G11" s="760"/>
      <c r="H11" s="760"/>
      <c r="I11" s="760"/>
      <c r="J11" s="789"/>
      <c r="K11" s="789"/>
      <c r="L11" s="789"/>
      <c r="M11" s="789"/>
      <c r="N11" s="789"/>
      <c r="O11" s="789"/>
      <c r="P11" s="789"/>
      <c r="Q11" s="789"/>
      <c r="R11" s="790"/>
      <c r="S11" s="790"/>
      <c r="T11" s="790"/>
      <c r="U11" s="790"/>
      <c r="V11" s="790"/>
      <c r="W11" s="790"/>
      <c r="X11" s="790"/>
      <c r="Y11" s="791"/>
    </row>
    <row r="12" spans="2:25" s="31" customFormat="1" ht="14.1" customHeight="1" x14ac:dyDescent="0.15">
      <c r="B12" s="760"/>
      <c r="C12" s="760"/>
      <c r="D12" s="760"/>
      <c r="E12" s="760"/>
      <c r="F12" s="760"/>
      <c r="G12" s="760"/>
      <c r="H12" s="760"/>
      <c r="I12" s="760"/>
      <c r="J12" s="789"/>
      <c r="K12" s="789"/>
      <c r="L12" s="789"/>
      <c r="M12" s="789"/>
      <c r="N12" s="789"/>
      <c r="O12" s="789"/>
      <c r="P12" s="789"/>
      <c r="Q12" s="789"/>
      <c r="R12" s="790"/>
      <c r="S12" s="790"/>
      <c r="T12" s="790"/>
      <c r="U12" s="790"/>
      <c r="V12" s="790"/>
      <c r="W12" s="790"/>
      <c r="X12" s="790"/>
      <c r="Y12" s="791"/>
    </row>
    <row r="13" spans="2:25" s="31" customFormat="1" ht="14.1" customHeight="1" x14ac:dyDescent="0.15">
      <c r="B13" s="760"/>
      <c r="C13" s="760"/>
      <c r="D13" s="760"/>
      <c r="E13" s="760"/>
      <c r="F13" s="760"/>
      <c r="G13" s="760"/>
      <c r="H13" s="760"/>
      <c r="I13" s="760"/>
      <c r="J13" s="789"/>
      <c r="K13" s="789"/>
      <c r="L13" s="789"/>
      <c r="M13" s="789"/>
      <c r="N13" s="789"/>
      <c r="O13" s="789"/>
      <c r="P13" s="789"/>
      <c r="Q13" s="789"/>
      <c r="R13" s="790"/>
      <c r="S13" s="790"/>
      <c r="T13" s="790"/>
      <c r="U13" s="790"/>
      <c r="V13" s="790"/>
      <c r="W13" s="790"/>
      <c r="X13" s="790"/>
      <c r="Y13" s="791"/>
    </row>
    <row r="14" spans="2:25" s="31" customFormat="1" ht="14.1" customHeight="1" x14ac:dyDescent="0.15">
      <c r="B14" s="760"/>
      <c r="C14" s="760"/>
      <c r="D14" s="760"/>
      <c r="E14" s="760"/>
      <c r="F14" s="760"/>
      <c r="G14" s="760"/>
      <c r="H14" s="760"/>
      <c r="I14" s="760"/>
      <c r="J14" s="789"/>
      <c r="K14" s="789"/>
      <c r="L14" s="789"/>
      <c r="M14" s="789"/>
      <c r="N14" s="789"/>
      <c r="O14" s="789"/>
      <c r="P14" s="789"/>
      <c r="Q14" s="789"/>
      <c r="R14" s="790"/>
      <c r="S14" s="790"/>
      <c r="T14" s="790"/>
      <c r="U14" s="790"/>
      <c r="V14" s="790"/>
      <c r="W14" s="790"/>
      <c r="X14" s="790"/>
      <c r="Y14" s="791"/>
    </row>
    <row r="15" spans="2:25" s="31" customFormat="1" ht="14.1" customHeight="1" x14ac:dyDescent="0.15">
      <c r="B15" s="760"/>
      <c r="C15" s="760"/>
      <c r="D15" s="760"/>
      <c r="E15" s="760"/>
      <c r="F15" s="760"/>
      <c r="G15" s="760"/>
      <c r="H15" s="760"/>
      <c r="I15" s="760"/>
      <c r="J15" s="789"/>
      <c r="K15" s="789"/>
      <c r="L15" s="789"/>
      <c r="M15" s="789"/>
      <c r="N15" s="789"/>
      <c r="O15" s="789"/>
      <c r="P15" s="789"/>
      <c r="Q15" s="789"/>
      <c r="R15" s="790"/>
      <c r="S15" s="790"/>
      <c r="T15" s="790"/>
      <c r="U15" s="790"/>
      <c r="V15" s="790"/>
      <c r="W15" s="790"/>
      <c r="X15" s="790"/>
      <c r="Y15" s="791"/>
    </row>
    <row r="16" spans="2:25" s="31" customFormat="1" ht="14.1" customHeight="1" x14ac:dyDescent="0.15">
      <c r="B16" s="760"/>
      <c r="C16" s="760"/>
      <c r="D16" s="760"/>
      <c r="E16" s="760"/>
      <c r="F16" s="760"/>
      <c r="G16" s="760"/>
      <c r="H16" s="760"/>
      <c r="I16" s="760"/>
      <c r="J16" s="789"/>
      <c r="K16" s="789"/>
      <c r="L16" s="789"/>
      <c r="M16" s="789"/>
      <c r="N16" s="789"/>
      <c r="O16" s="789"/>
      <c r="P16" s="789"/>
      <c r="Q16" s="789"/>
      <c r="R16" s="790"/>
      <c r="S16" s="790"/>
      <c r="T16" s="790"/>
      <c r="U16" s="790"/>
      <c r="V16" s="790"/>
      <c r="W16" s="790"/>
      <c r="X16" s="790"/>
      <c r="Y16" s="791"/>
    </row>
    <row r="17" spans="2:25" s="31" customFormat="1" ht="14.1" customHeight="1" x14ac:dyDescent="0.15">
      <c r="B17" s="760"/>
      <c r="C17" s="760"/>
      <c r="D17" s="760"/>
      <c r="E17" s="760"/>
      <c r="F17" s="760"/>
      <c r="G17" s="760"/>
      <c r="H17" s="760"/>
      <c r="I17" s="760"/>
      <c r="J17" s="789"/>
      <c r="K17" s="789"/>
      <c r="L17" s="789"/>
      <c r="M17" s="789"/>
      <c r="N17" s="789"/>
      <c r="O17" s="789"/>
      <c r="P17" s="789"/>
      <c r="Q17" s="789"/>
      <c r="R17" s="790"/>
      <c r="S17" s="790"/>
      <c r="T17" s="790"/>
      <c r="U17" s="790"/>
      <c r="V17" s="790"/>
      <c r="W17" s="790"/>
      <c r="X17" s="790"/>
      <c r="Y17" s="791"/>
    </row>
    <row r="18" spans="2:25" s="31" customFormat="1" ht="14.1" customHeight="1" x14ac:dyDescent="0.15">
      <c r="B18" s="760"/>
      <c r="C18" s="760"/>
      <c r="D18" s="760"/>
      <c r="E18" s="760"/>
      <c r="F18" s="760"/>
      <c r="G18" s="760"/>
      <c r="H18" s="760"/>
      <c r="I18" s="760"/>
      <c r="J18" s="789"/>
      <c r="K18" s="789"/>
      <c r="L18" s="789"/>
      <c r="M18" s="789"/>
      <c r="N18" s="789"/>
      <c r="O18" s="789"/>
      <c r="P18" s="789"/>
      <c r="Q18" s="789"/>
      <c r="R18" s="790"/>
      <c r="S18" s="790"/>
      <c r="T18" s="790"/>
      <c r="U18" s="790"/>
      <c r="V18" s="790"/>
      <c r="W18" s="790"/>
      <c r="X18" s="790"/>
      <c r="Y18" s="791"/>
    </row>
    <row r="19" spans="2:25" s="31" customFormat="1" ht="14.1" customHeight="1" x14ac:dyDescent="0.15">
      <c r="B19" s="760"/>
      <c r="C19" s="760"/>
      <c r="D19" s="760"/>
      <c r="E19" s="760"/>
      <c r="F19" s="760"/>
      <c r="G19" s="760"/>
      <c r="H19" s="760"/>
      <c r="I19" s="760"/>
      <c r="J19" s="789"/>
      <c r="K19" s="789"/>
      <c r="L19" s="789"/>
      <c r="M19" s="789"/>
      <c r="N19" s="789"/>
      <c r="O19" s="789"/>
      <c r="P19" s="789"/>
      <c r="Q19" s="789"/>
      <c r="R19" s="790"/>
      <c r="S19" s="790"/>
      <c r="T19" s="790"/>
      <c r="U19" s="790"/>
      <c r="V19" s="790"/>
      <c r="W19" s="790"/>
      <c r="X19" s="790"/>
      <c r="Y19" s="791"/>
    </row>
    <row r="20" spans="2:25" s="31" customFormat="1" ht="14.1" customHeight="1" x14ac:dyDescent="0.15">
      <c r="B20" s="760"/>
      <c r="C20" s="760"/>
      <c r="D20" s="760"/>
      <c r="E20" s="760"/>
      <c r="F20" s="760"/>
      <c r="G20" s="760"/>
      <c r="H20" s="760"/>
      <c r="I20" s="760"/>
      <c r="J20" s="789"/>
      <c r="K20" s="789"/>
      <c r="L20" s="789"/>
      <c r="M20" s="789"/>
      <c r="N20" s="789"/>
      <c r="O20" s="789"/>
      <c r="P20" s="789"/>
      <c r="Q20" s="789"/>
      <c r="R20" s="790"/>
      <c r="S20" s="790"/>
      <c r="T20" s="790"/>
      <c r="U20" s="790"/>
      <c r="V20" s="790"/>
      <c r="W20" s="790"/>
      <c r="X20" s="790"/>
      <c r="Y20" s="791"/>
    </row>
    <row r="21" spans="2:25" s="31" customFormat="1" ht="14.1" customHeight="1" x14ac:dyDescent="0.15">
      <c r="B21" s="760"/>
      <c r="C21" s="760"/>
      <c r="D21" s="760"/>
      <c r="E21" s="760"/>
      <c r="F21" s="760"/>
      <c r="G21" s="760"/>
      <c r="H21" s="760"/>
      <c r="I21" s="760"/>
      <c r="J21" s="789"/>
      <c r="K21" s="789"/>
      <c r="L21" s="789"/>
      <c r="M21" s="789"/>
      <c r="N21" s="789"/>
      <c r="O21" s="789"/>
      <c r="P21" s="789"/>
      <c r="Q21" s="789"/>
      <c r="R21" s="790"/>
      <c r="S21" s="790"/>
      <c r="T21" s="790"/>
      <c r="U21" s="790"/>
      <c r="V21" s="790"/>
      <c r="W21" s="790"/>
      <c r="X21" s="790"/>
      <c r="Y21" s="791"/>
    </row>
    <row r="22" spans="2:25" ht="15" customHeight="1" x14ac:dyDescent="0.15">
      <c r="B22" s="799" t="s">
        <v>193</v>
      </c>
      <c r="C22" s="800"/>
      <c r="D22" s="801"/>
      <c r="E22" s="283"/>
      <c r="F22" s="799" t="s">
        <v>194</v>
      </c>
      <c r="G22" s="800"/>
      <c r="H22" s="801"/>
      <c r="I22" s="284"/>
      <c r="J22" s="799" t="s">
        <v>193</v>
      </c>
      <c r="K22" s="800"/>
      <c r="L22" s="801"/>
      <c r="M22" s="283"/>
      <c r="N22" s="799" t="s">
        <v>194</v>
      </c>
      <c r="O22" s="800"/>
      <c r="P22" s="801"/>
      <c r="Q22" s="284"/>
      <c r="R22" s="802" t="s">
        <v>193</v>
      </c>
      <c r="S22" s="804"/>
      <c r="T22" s="803"/>
      <c r="U22" s="119"/>
      <c r="V22" s="802" t="s">
        <v>194</v>
      </c>
      <c r="W22" s="804"/>
      <c r="X22" s="803"/>
      <c r="Y22" s="153"/>
    </row>
    <row r="23" spans="2:25" ht="15" customHeight="1" x14ac:dyDescent="0.15">
      <c r="B23" s="799" t="s">
        <v>195</v>
      </c>
      <c r="C23" s="800"/>
      <c r="D23" s="213"/>
      <c r="E23" s="805"/>
      <c r="F23" s="806"/>
      <c r="G23" s="806"/>
      <c r="H23" s="806"/>
      <c r="I23" s="807"/>
      <c r="J23" s="799" t="s">
        <v>195</v>
      </c>
      <c r="K23" s="800"/>
      <c r="L23" s="213"/>
      <c r="M23" s="805"/>
      <c r="N23" s="806"/>
      <c r="O23" s="806"/>
      <c r="P23" s="806"/>
      <c r="Q23" s="807"/>
      <c r="R23" s="802" t="s">
        <v>195</v>
      </c>
      <c r="S23" s="804"/>
      <c r="T23" s="180"/>
      <c r="U23" s="820"/>
      <c r="V23" s="821"/>
      <c r="W23" s="821"/>
      <c r="X23" s="821"/>
      <c r="Y23" s="822"/>
    </row>
    <row r="24" spans="2:25" ht="15" customHeight="1" x14ac:dyDescent="0.15">
      <c r="B24" s="799" t="s">
        <v>196</v>
      </c>
      <c r="C24" s="801"/>
      <c r="D24" s="721"/>
      <c r="E24" s="723"/>
      <c r="F24" s="799" t="s">
        <v>197</v>
      </c>
      <c r="G24" s="801"/>
      <c r="H24" s="311"/>
      <c r="I24" s="311"/>
      <c r="J24" s="799" t="s">
        <v>196</v>
      </c>
      <c r="K24" s="801"/>
      <c r="L24" s="721"/>
      <c r="M24" s="723"/>
      <c r="N24" s="799" t="s">
        <v>197</v>
      </c>
      <c r="O24" s="801"/>
      <c r="P24" s="311"/>
      <c r="Q24" s="311"/>
      <c r="R24" s="802" t="s">
        <v>196</v>
      </c>
      <c r="S24" s="803"/>
      <c r="T24" s="823"/>
      <c r="U24" s="824"/>
      <c r="V24" s="802" t="s">
        <v>197</v>
      </c>
      <c r="W24" s="803"/>
      <c r="X24" s="845"/>
      <c r="Y24" s="845"/>
    </row>
    <row r="25" spans="2:25" ht="15" customHeight="1" x14ac:dyDescent="0.15">
      <c r="B25" s="825" t="s">
        <v>198</v>
      </c>
      <c r="C25" s="825"/>
      <c r="D25" s="213"/>
      <c r="E25" s="285" t="s">
        <v>199</v>
      </c>
      <c r="F25" s="826"/>
      <c r="G25" s="826"/>
      <c r="H25" s="826"/>
      <c r="I25" s="826"/>
      <c r="J25" s="825" t="s">
        <v>198</v>
      </c>
      <c r="K25" s="825"/>
      <c r="L25" s="213"/>
      <c r="M25" s="285" t="s">
        <v>199</v>
      </c>
      <c r="N25" s="826"/>
      <c r="O25" s="826"/>
      <c r="P25" s="826"/>
      <c r="Q25" s="826"/>
      <c r="R25" s="827" t="s">
        <v>198</v>
      </c>
      <c r="S25" s="827"/>
      <c r="T25" s="180"/>
      <c r="U25" s="156" t="s">
        <v>199</v>
      </c>
      <c r="V25" s="828"/>
      <c r="W25" s="828"/>
      <c r="X25" s="828"/>
      <c r="Y25" s="828"/>
    </row>
    <row r="26" spans="2:25" s="31" customFormat="1" ht="14.1" customHeight="1" x14ac:dyDescent="0.15">
      <c r="B26" s="788"/>
      <c r="C26" s="788"/>
      <c r="D26" s="788"/>
      <c r="E26" s="788"/>
      <c r="F26" s="788"/>
      <c r="G26" s="788"/>
      <c r="H26" s="788"/>
      <c r="I26" s="788"/>
      <c r="J26" s="789"/>
      <c r="K26" s="789"/>
      <c r="L26" s="789"/>
      <c r="M26" s="789"/>
      <c r="N26" s="789"/>
      <c r="O26" s="789"/>
      <c r="P26" s="789"/>
      <c r="Q26" s="789"/>
      <c r="R26" s="792"/>
      <c r="S26" s="793"/>
      <c r="T26" s="793"/>
      <c r="U26" s="793"/>
      <c r="V26" s="793"/>
      <c r="W26" s="793"/>
      <c r="X26" s="793"/>
      <c r="Y26" s="794"/>
    </row>
    <row r="27" spans="2:25" s="31" customFormat="1" ht="14.1" customHeight="1" x14ac:dyDescent="0.15">
      <c r="B27" s="760"/>
      <c r="C27" s="760"/>
      <c r="D27" s="760"/>
      <c r="E27" s="760"/>
      <c r="F27" s="760"/>
      <c r="G27" s="760"/>
      <c r="H27" s="760"/>
      <c r="I27" s="760"/>
      <c r="J27" s="789"/>
      <c r="K27" s="789"/>
      <c r="L27" s="789"/>
      <c r="M27" s="789"/>
      <c r="N27" s="789"/>
      <c r="O27" s="789"/>
      <c r="P27" s="789"/>
      <c r="Q27" s="789"/>
      <c r="R27" s="795"/>
      <c r="S27" s="790"/>
      <c r="T27" s="790"/>
      <c r="U27" s="790"/>
      <c r="V27" s="790"/>
      <c r="W27" s="790"/>
      <c r="X27" s="790"/>
      <c r="Y27" s="791"/>
    </row>
    <row r="28" spans="2:25" s="31" customFormat="1" ht="14.1" customHeight="1" x14ac:dyDescent="0.15">
      <c r="B28" s="760"/>
      <c r="C28" s="760"/>
      <c r="D28" s="760"/>
      <c r="E28" s="760"/>
      <c r="F28" s="760"/>
      <c r="G28" s="760"/>
      <c r="H28" s="760"/>
      <c r="I28" s="760"/>
      <c r="J28" s="789"/>
      <c r="K28" s="789"/>
      <c r="L28" s="789"/>
      <c r="M28" s="789"/>
      <c r="N28" s="789"/>
      <c r="O28" s="789"/>
      <c r="P28" s="789"/>
      <c r="Q28" s="789"/>
      <c r="R28" s="795"/>
      <c r="S28" s="790"/>
      <c r="T28" s="790"/>
      <c r="U28" s="790"/>
      <c r="V28" s="790"/>
      <c r="W28" s="790"/>
      <c r="X28" s="790"/>
      <c r="Y28" s="791"/>
    </row>
    <row r="29" spans="2:25" s="31" customFormat="1" ht="14.1" customHeight="1" x14ac:dyDescent="0.15">
      <c r="B29" s="760"/>
      <c r="C29" s="760"/>
      <c r="D29" s="760"/>
      <c r="E29" s="760"/>
      <c r="F29" s="760"/>
      <c r="G29" s="760"/>
      <c r="H29" s="760"/>
      <c r="I29" s="760"/>
      <c r="J29" s="789"/>
      <c r="K29" s="789"/>
      <c r="L29" s="789"/>
      <c r="M29" s="789"/>
      <c r="N29" s="789"/>
      <c r="O29" s="789"/>
      <c r="P29" s="789"/>
      <c r="Q29" s="789"/>
      <c r="R29" s="795"/>
      <c r="S29" s="790"/>
      <c r="T29" s="790"/>
      <c r="U29" s="790"/>
      <c r="V29" s="790"/>
      <c r="W29" s="790"/>
      <c r="X29" s="790"/>
      <c r="Y29" s="791"/>
    </row>
    <row r="30" spans="2:25" s="31" customFormat="1" ht="14.1" customHeight="1" x14ac:dyDescent="0.15">
      <c r="B30" s="760"/>
      <c r="C30" s="760"/>
      <c r="D30" s="760"/>
      <c r="E30" s="760"/>
      <c r="F30" s="760"/>
      <c r="G30" s="760"/>
      <c r="H30" s="760"/>
      <c r="I30" s="760"/>
      <c r="J30" s="789"/>
      <c r="K30" s="789"/>
      <c r="L30" s="789"/>
      <c r="M30" s="789"/>
      <c r="N30" s="789"/>
      <c r="O30" s="789"/>
      <c r="P30" s="789"/>
      <c r="Q30" s="789"/>
      <c r="R30" s="795"/>
      <c r="S30" s="790"/>
      <c r="T30" s="790"/>
      <c r="U30" s="790"/>
      <c r="V30" s="790"/>
      <c r="W30" s="790"/>
      <c r="X30" s="790"/>
      <c r="Y30" s="791"/>
    </row>
    <row r="31" spans="2:25" s="31" customFormat="1" ht="14.1" customHeight="1" x14ac:dyDescent="0.15">
      <c r="B31" s="760"/>
      <c r="C31" s="760"/>
      <c r="D31" s="760"/>
      <c r="E31" s="760"/>
      <c r="F31" s="760"/>
      <c r="G31" s="760"/>
      <c r="H31" s="760"/>
      <c r="I31" s="760"/>
      <c r="J31" s="789"/>
      <c r="K31" s="789"/>
      <c r="L31" s="789"/>
      <c r="M31" s="789"/>
      <c r="N31" s="789"/>
      <c r="O31" s="789"/>
      <c r="P31" s="789"/>
      <c r="Q31" s="789"/>
      <c r="R31" s="795"/>
      <c r="S31" s="790"/>
      <c r="T31" s="790"/>
      <c r="U31" s="790"/>
      <c r="V31" s="790"/>
      <c r="W31" s="790"/>
      <c r="X31" s="790"/>
      <c r="Y31" s="791"/>
    </row>
    <row r="32" spans="2:25" s="31" customFormat="1" ht="14.1" customHeight="1" x14ac:dyDescent="0.15">
      <c r="B32" s="760"/>
      <c r="C32" s="760"/>
      <c r="D32" s="760"/>
      <c r="E32" s="760"/>
      <c r="F32" s="760"/>
      <c r="G32" s="760"/>
      <c r="H32" s="760"/>
      <c r="I32" s="760"/>
      <c r="J32" s="789"/>
      <c r="K32" s="789"/>
      <c r="L32" s="789"/>
      <c r="M32" s="789"/>
      <c r="N32" s="789"/>
      <c r="O32" s="789"/>
      <c r="P32" s="789"/>
      <c r="Q32" s="789"/>
      <c r="R32" s="795"/>
      <c r="S32" s="790"/>
      <c r="T32" s="790"/>
      <c r="U32" s="790"/>
      <c r="V32" s="790"/>
      <c r="W32" s="790"/>
      <c r="X32" s="790"/>
      <c r="Y32" s="791"/>
    </row>
    <row r="33" spans="2:25" s="31" customFormat="1" ht="14.1" customHeight="1" x14ac:dyDescent="0.15">
      <c r="B33" s="760"/>
      <c r="C33" s="760"/>
      <c r="D33" s="760"/>
      <c r="E33" s="760"/>
      <c r="F33" s="760"/>
      <c r="G33" s="760"/>
      <c r="H33" s="760"/>
      <c r="I33" s="760"/>
      <c r="J33" s="789"/>
      <c r="K33" s="789"/>
      <c r="L33" s="789"/>
      <c r="M33" s="789"/>
      <c r="N33" s="789"/>
      <c r="O33" s="789"/>
      <c r="P33" s="789"/>
      <c r="Q33" s="789"/>
      <c r="R33" s="795"/>
      <c r="S33" s="790"/>
      <c r="T33" s="790"/>
      <c r="U33" s="790"/>
      <c r="V33" s="790"/>
      <c r="W33" s="790"/>
      <c r="X33" s="790"/>
      <c r="Y33" s="791"/>
    </row>
    <row r="34" spans="2:25" s="31" customFormat="1" ht="14.1" customHeight="1" x14ac:dyDescent="0.15">
      <c r="B34" s="760"/>
      <c r="C34" s="760"/>
      <c r="D34" s="760"/>
      <c r="E34" s="760"/>
      <c r="F34" s="760"/>
      <c r="G34" s="760"/>
      <c r="H34" s="760"/>
      <c r="I34" s="760"/>
      <c r="J34" s="789"/>
      <c r="K34" s="789"/>
      <c r="L34" s="789"/>
      <c r="M34" s="789"/>
      <c r="N34" s="789"/>
      <c r="O34" s="789"/>
      <c r="P34" s="789"/>
      <c r="Q34" s="789"/>
      <c r="R34" s="795"/>
      <c r="S34" s="790"/>
      <c r="T34" s="790"/>
      <c r="U34" s="790"/>
      <c r="V34" s="790"/>
      <c r="W34" s="790"/>
      <c r="X34" s="790"/>
      <c r="Y34" s="791"/>
    </row>
    <row r="35" spans="2:25" s="31" customFormat="1" ht="14.1" customHeight="1" x14ac:dyDescent="0.15">
      <c r="B35" s="760"/>
      <c r="C35" s="760"/>
      <c r="D35" s="760"/>
      <c r="E35" s="760"/>
      <c r="F35" s="760"/>
      <c r="G35" s="760"/>
      <c r="H35" s="760"/>
      <c r="I35" s="760"/>
      <c r="J35" s="789"/>
      <c r="K35" s="789"/>
      <c r="L35" s="789"/>
      <c r="M35" s="789"/>
      <c r="N35" s="789"/>
      <c r="O35" s="789"/>
      <c r="P35" s="789"/>
      <c r="Q35" s="789"/>
      <c r="R35" s="795"/>
      <c r="S35" s="790"/>
      <c r="T35" s="790"/>
      <c r="U35" s="790"/>
      <c r="V35" s="790"/>
      <c r="W35" s="790"/>
      <c r="X35" s="790"/>
      <c r="Y35" s="791"/>
    </row>
    <row r="36" spans="2:25" s="31" customFormat="1" ht="14.1" customHeight="1" x14ac:dyDescent="0.15">
      <c r="B36" s="760"/>
      <c r="C36" s="760"/>
      <c r="D36" s="760"/>
      <c r="E36" s="760"/>
      <c r="F36" s="760"/>
      <c r="G36" s="760"/>
      <c r="H36" s="760"/>
      <c r="I36" s="760"/>
      <c r="J36" s="789"/>
      <c r="K36" s="789"/>
      <c r="L36" s="789"/>
      <c r="M36" s="789"/>
      <c r="N36" s="789"/>
      <c r="O36" s="789"/>
      <c r="P36" s="789"/>
      <c r="Q36" s="789"/>
      <c r="R36" s="795"/>
      <c r="S36" s="790"/>
      <c r="T36" s="790"/>
      <c r="U36" s="790"/>
      <c r="V36" s="790"/>
      <c r="W36" s="790"/>
      <c r="X36" s="790"/>
      <c r="Y36" s="791"/>
    </row>
    <row r="37" spans="2:25" s="31" customFormat="1" ht="14.1" customHeight="1" x14ac:dyDescent="0.15">
      <c r="B37" s="760"/>
      <c r="C37" s="760"/>
      <c r="D37" s="760"/>
      <c r="E37" s="760"/>
      <c r="F37" s="760"/>
      <c r="G37" s="760"/>
      <c r="H37" s="760"/>
      <c r="I37" s="760"/>
      <c r="J37" s="789"/>
      <c r="K37" s="789"/>
      <c r="L37" s="789"/>
      <c r="M37" s="789"/>
      <c r="N37" s="789"/>
      <c r="O37" s="789"/>
      <c r="P37" s="789"/>
      <c r="Q37" s="789"/>
      <c r="R37" s="795"/>
      <c r="S37" s="790"/>
      <c r="T37" s="790"/>
      <c r="U37" s="790"/>
      <c r="V37" s="790"/>
      <c r="W37" s="790"/>
      <c r="X37" s="790"/>
      <c r="Y37" s="791"/>
    </row>
    <row r="38" spans="2:25" s="31" customFormat="1" ht="14.1" customHeight="1" x14ac:dyDescent="0.15">
      <c r="B38" s="760"/>
      <c r="C38" s="760"/>
      <c r="D38" s="760"/>
      <c r="E38" s="760"/>
      <c r="F38" s="760"/>
      <c r="G38" s="760"/>
      <c r="H38" s="760"/>
      <c r="I38" s="760"/>
      <c r="J38" s="789"/>
      <c r="K38" s="789"/>
      <c r="L38" s="789"/>
      <c r="M38" s="789"/>
      <c r="N38" s="789"/>
      <c r="O38" s="789"/>
      <c r="P38" s="789"/>
      <c r="Q38" s="789"/>
      <c r="R38" s="796"/>
      <c r="S38" s="797"/>
      <c r="T38" s="797"/>
      <c r="U38" s="797"/>
      <c r="V38" s="797"/>
      <c r="W38" s="797"/>
      <c r="X38" s="797"/>
      <c r="Y38" s="798"/>
    </row>
    <row r="39" spans="2:25" ht="15" customHeight="1" x14ac:dyDescent="0.15">
      <c r="B39" s="32"/>
      <c r="C39" s="35" t="s">
        <v>200</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201</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202</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3"/>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83" t="s">
        <v>203</v>
      </c>
      <c r="C3" s="483"/>
      <c r="D3" s="483"/>
      <c r="E3" s="846"/>
      <c r="F3" s="846"/>
      <c r="G3" s="846"/>
      <c r="H3" s="846"/>
      <c r="I3" s="846"/>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7" t="s">
        <v>401</v>
      </c>
      <c r="C4" s="848"/>
      <c r="D4" s="849"/>
      <c r="E4" s="850" t="s">
        <v>530</v>
      </c>
      <c r="F4" s="851"/>
      <c r="G4" s="851"/>
      <c r="H4" s="851"/>
      <c r="I4" s="852"/>
      <c r="J4" s="853" t="s">
        <v>402</v>
      </c>
      <c r="K4" s="854"/>
      <c r="L4" s="855"/>
      <c r="M4" s="856" t="s">
        <v>520</v>
      </c>
      <c r="N4" s="857"/>
      <c r="O4" s="857"/>
      <c r="P4" s="857"/>
      <c r="Q4" s="857"/>
      <c r="R4" s="858"/>
      <c r="S4" s="731" t="s">
        <v>531</v>
      </c>
      <c r="T4" s="732"/>
      <c r="U4" s="732"/>
      <c r="V4" s="733"/>
      <c r="W4" s="859" t="s">
        <v>532</v>
      </c>
      <c r="X4" s="860"/>
      <c r="Y4" s="860"/>
      <c r="Z4" s="860"/>
      <c r="AA4" s="860"/>
      <c r="AB4" s="861"/>
      <c r="AC4" s="470" t="s">
        <v>529</v>
      </c>
      <c r="AD4" s="471"/>
      <c r="AE4" s="472"/>
      <c r="AF4" s="862">
        <v>45910</v>
      </c>
      <c r="AG4" s="863"/>
      <c r="AH4" s="863"/>
      <c r="AI4" s="864"/>
    </row>
    <row r="5" spans="2:35" ht="20.100000000000001" customHeight="1" x14ac:dyDescent="0.15">
      <c r="B5" s="876" t="s">
        <v>526</v>
      </c>
      <c r="C5" s="877"/>
      <c r="D5" s="878"/>
      <c r="E5" s="879" t="s">
        <v>521</v>
      </c>
      <c r="F5" s="880"/>
      <c r="G5" s="880"/>
      <c r="H5" s="880"/>
      <c r="I5" s="881"/>
      <c r="J5" s="882" t="s">
        <v>403</v>
      </c>
      <c r="K5" s="883"/>
      <c r="L5" s="884"/>
      <c r="M5" s="856" t="s">
        <v>404</v>
      </c>
      <c r="N5" s="857"/>
      <c r="O5" s="857"/>
      <c r="P5" s="857"/>
      <c r="Q5" s="857"/>
      <c r="R5" s="858"/>
      <c r="S5" s="734"/>
      <c r="T5" s="735"/>
      <c r="U5" s="735"/>
      <c r="V5" s="736"/>
      <c r="W5" s="885" t="s">
        <v>533</v>
      </c>
      <c r="X5" s="886"/>
      <c r="Y5" s="886"/>
      <c r="Z5" s="886"/>
      <c r="AA5" s="886"/>
      <c r="AB5" s="887"/>
      <c r="AC5" s="473"/>
      <c r="AD5" s="474"/>
      <c r="AE5" s="475"/>
      <c r="AF5" s="865"/>
      <c r="AG5" s="866"/>
      <c r="AH5" s="866"/>
      <c r="AI5" s="867"/>
    </row>
    <row r="6" spans="2:35" ht="26.25" customHeight="1" x14ac:dyDescent="0.2">
      <c r="B6" s="868" t="s">
        <v>204</v>
      </c>
      <c r="C6" s="871" t="s">
        <v>205</v>
      </c>
      <c r="D6" s="872"/>
      <c r="E6" s="872"/>
      <c r="F6" s="872"/>
      <c r="G6" s="872"/>
      <c r="H6" s="872"/>
      <c r="I6" s="872"/>
      <c r="J6" s="872"/>
      <c r="K6" s="872"/>
      <c r="L6" s="872"/>
      <c r="M6" s="872"/>
      <c r="N6" s="872"/>
      <c r="O6" s="872"/>
      <c r="P6" s="872"/>
      <c r="Q6" s="872"/>
      <c r="R6" s="872"/>
      <c r="S6" s="872"/>
      <c r="T6" s="872"/>
      <c r="U6" s="872"/>
      <c r="V6" s="872"/>
      <c r="W6" s="872"/>
      <c r="X6" s="872"/>
      <c r="Y6" s="872"/>
      <c r="Z6" s="872"/>
      <c r="AA6" s="872"/>
      <c r="AB6" s="872"/>
      <c r="AC6" s="872"/>
      <c r="AD6" s="872"/>
      <c r="AE6" s="872"/>
      <c r="AF6" s="872"/>
      <c r="AG6" s="872"/>
      <c r="AH6" s="872"/>
      <c r="AI6" s="873"/>
    </row>
    <row r="7" spans="2:35" ht="35.450000000000003" customHeight="1" x14ac:dyDescent="0.15">
      <c r="B7" s="869"/>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9"/>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9"/>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9"/>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9"/>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9"/>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9"/>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9"/>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9"/>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9"/>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9"/>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0"/>
      <c r="C18" s="95"/>
      <c r="D18" s="96"/>
      <c r="E18" s="97"/>
      <c r="F18" s="98"/>
      <c r="G18" s="98"/>
      <c r="H18" s="96"/>
      <c r="I18" s="96"/>
      <c r="J18" s="96"/>
      <c r="K18" s="96"/>
      <c r="L18" s="96"/>
      <c r="M18" s="96"/>
      <c r="N18" s="96"/>
      <c r="O18" s="96"/>
      <c r="P18" s="96"/>
      <c r="Q18" s="96"/>
      <c r="R18" s="96"/>
      <c r="S18" s="99"/>
      <c r="T18" s="99"/>
      <c r="U18" s="99"/>
      <c r="V18" s="874" t="s">
        <v>206</v>
      </c>
      <c r="W18" s="874"/>
      <c r="X18" s="874"/>
      <c r="Y18" s="874"/>
      <c r="Z18" s="874"/>
      <c r="AA18" s="874"/>
      <c r="AB18" s="874"/>
      <c r="AC18" s="874"/>
      <c r="AD18" s="874"/>
      <c r="AE18" s="874"/>
      <c r="AF18" s="874"/>
      <c r="AG18" s="874"/>
      <c r="AH18" s="874"/>
      <c r="AI18" s="875"/>
    </row>
    <row r="19" spans="2:35" ht="15" customHeight="1" x14ac:dyDescent="0.15"/>
  </sheetData>
  <mergeCells count="17">
    <mergeCell ref="B6:B18"/>
    <mergeCell ref="C6:AI6"/>
    <mergeCell ref="V18:AI18"/>
    <mergeCell ref="B5:D5"/>
    <mergeCell ref="E5:I5"/>
    <mergeCell ref="J5:L5"/>
    <mergeCell ref="M5:R5"/>
    <mergeCell ref="W5:AB5"/>
    <mergeCell ref="S4:V5"/>
    <mergeCell ref="B3:AI3"/>
    <mergeCell ref="B4:D4"/>
    <mergeCell ref="E4:I4"/>
    <mergeCell ref="J4:L4"/>
    <mergeCell ref="M4:R4"/>
    <mergeCell ref="W4:AB4"/>
    <mergeCell ref="AC4:AE5"/>
    <mergeCell ref="AF4:AI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4A26-B77A-4C59-A2D9-E5A06CA05BEC}">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83" t="s">
        <v>203</v>
      </c>
      <c r="C3" s="483"/>
      <c r="D3" s="483"/>
      <c r="E3" s="846"/>
      <c r="F3" s="846"/>
      <c r="G3" s="846"/>
      <c r="H3" s="846"/>
      <c r="I3" s="846"/>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7" t="s">
        <v>401</v>
      </c>
      <c r="C4" s="848"/>
      <c r="D4" s="849"/>
      <c r="E4" s="850" t="s">
        <v>530</v>
      </c>
      <c r="F4" s="851"/>
      <c r="G4" s="851"/>
      <c r="H4" s="851"/>
      <c r="I4" s="852"/>
      <c r="J4" s="853" t="s">
        <v>402</v>
      </c>
      <c r="K4" s="854"/>
      <c r="L4" s="855"/>
      <c r="M4" s="856" t="s">
        <v>520</v>
      </c>
      <c r="N4" s="857"/>
      <c r="O4" s="857"/>
      <c r="P4" s="857"/>
      <c r="Q4" s="857"/>
      <c r="R4" s="858"/>
      <c r="S4" s="731" t="s">
        <v>531</v>
      </c>
      <c r="T4" s="732"/>
      <c r="U4" s="732"/>
      <c r="V4" s="733"/>
      <c r="W4" s="859" t="s">
        <v>532</v>
      </c>
      <c r="X4" s="860"/>
      <c r="Y4" s="860"/>
      <c r="Z4" s="860"/>
      <c r="AA4" s="860"/>
      <c r="AB4" s="861"/>
      <c r="AC4" s="470" t="s">
        <v>529</v>
      </c>
      <c r="AD4" s="471"/>
      <c r="AE4" s="472"/>
      <c r="AF4" s="862">
        <v>45910</v>
      </c>
      <c r="AG4" s="863"/>
      <c r="AH4" s="863"/>
      <c r="AI4" s="864"/>
    </row>
    <row r="5" spans="2:35" ht="20.100000000000001" customHeight="1" x14ac:dyDescent="0.15">
      <c r="B5" s="876" t="s">
        <v>526</v>
      </c>
      <c r="C5" s="877"/>
      <c r="D5" s="878"/>
      <c r="E5" s="879" t="s">
        <v>521</v>
      </c>
      <c r="F5" s="880"/>
      <c r="G5" s="880"/>
      <c r="H5" s="880"/>
      <c r="I5" s="881"/>
      <c r="J5" s="882" t="s">
        <v>403</v>
      </c>
      <c r="K5" s="883"/>
      <c r="L5" s="884"/>
      <c r="M5" s="856" t="s">
        <v>404</v>
      </c>
      <c r="N5" s="857"/>
      <c r="O5" s="857"/>
      <c r="P5" s="857"/>
      <c r="Q5" s="857"/>
      <c r="R5" s="858"/>
      <c r="S5" s="734"/>
      <c r="T5" s="735"/>
      <c r="U5" s="735"/>
      <c r="V5" s="736"/>
      <c r="W5" s="885" t="s">
        <v>533</v>
      </c>
      <c r="X5" s="886"/>
      <c r="Y5" s="886"/>
      <c r="Z5" s="886"/>
      <c r="AA5" s="886"/>
      <c r="AB5" s="887"/>
      <c r="AC5" s="473"/>
      <c r="AD5" s="474"/>
      <c r="AE5" s="475"/>
      <c r="AF5" s="865"/>
      <c r="AG5" s="866"/>
      <c r="AH5" s="866"/>
      <c r="AI5" s="867"/>
    </row>
    <row r="6" spans="2:35" ht="26.25" customHeight="1" x14ac:dyDescent="0.2">
      <c r="B6" s="868" t="s">
        <v>204</v>
      </c>
      <c r="C6" s="871" t="s">
        <v>205</v>
      </c>
      <c r="D6" s="872"/>
      <c r="E6" s="872"/>
      <c r="F6" s="872"/>
      <c r="G6" s="872"/>
      <c r="H6" s="872"/>
      <c r="I6" s="872"/>
      <c r="J6" s="872"/>
      <c r="K6" s="872"/>
      <c r="L6" s="872"/>
      <c r="M6" s="872"/>
      <c r="N6" s="872"/>
      <c r="O6" s="872"/>
      <c r="P6" s="872"/>
      <c r="Q6" s="872"/>
      <c r="R6" s="872"/>
      <c r="S6" s="872"/>
      <c r="T6" s="872"/>
      <c r="U6" s="872"/>
      <c r="V6" s="872"/>
      <c r="W6" s="872"/>
      <c r="X6" s="872"/>
      <c r="Y6" s="872"/>
      <c r="Z6" s="872"/>
      <c r="AA6" s="872"/>
      <c r="AB6" s="872"/>
      <c r="AC6" s="872"/>
      <c r="AD6" s="872"/>
      <c r="AE6" s="872"/>
      <c r="AF6" s="872"/>
      <c r="AG6" s="872"/>
      <c r="AH6" s="872"/>
      <c r="AI6" s="873"/>
    </row>
    <row r="7" spans="2:35" ht="35.450000000000003" customHeight="1" x14ac:dyDescent="0.15">
      <c r="B7" s="869"/>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9"/>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9"/>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9"/>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9"/>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9"/>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9"/>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9"/>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9"/>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9"/>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9"/>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0"/>
      <c r="C18" s="95"/>
      <c r="D18" s="96"/>
      <c r="E18" s="97"/>
      <c r="F18" s="98"/>
      <c r="G18" s="98"/>
      <c r="H18" s="96"/>
      <c r="I18" s="96"/>
      <c r="J18" s="96"/>
      <c r="K18" s="96"/>
      <c r="L18" s="96"/>
      <c r="M18" s="96"/>
      <c r="N18" s="96"/>
      <c r="O18" s="96"/>
      <c r="P18" s="96"/>
      <c r="Q18" s="96"/>
      <c r="R18" s="96"/>
      <c r="S18" s="99"/>
      <c r="T18" s="99"/>
      <c r="U18" s="99"/>
      <c r="V18" s="874" t="s">
        <v>206</v>
      </c>
      <c r="W18" s="874"/>
      <c r="X18" s="874"/>
      <c r="Y18" s="874"/>
      <c r="Z18" s="874"/>
      <c r="AA18" s="874"/>
      <c r="AB18" s="874"/>
      <c r="AC18" s="874"/>
      <c r="AD18" s="874"/>
      <c r="AE18" s="874"/>
      <c r="AF18" s="874"/>
      <c r="AG18" s="874"/>
      <c r="AH18" s="874"/>
      <c r="AI18" s="87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A54F-AF87-45D6-A5FE-B245C1F30F35}">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83" t="s">
        <v>203</v>
      </c>
      <c r="C3" s="483"/>
      <c r="D3" s="483"/>
      <c r="E3" s="846"/>
      <c r="F3" s="846"/>
      <c r="G3" s="846"/>
      <c r="H3" s="846"/>
      <c r="I3" s="846"/>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7" t="s">
        <v>401</v>
      </c>
      <c r="C4" s="848"/>
      <c r="D4" s="849"/>
      <c r="E4" s="850" t="s">
        <v>530</v>
      </c>
      <c r="F4" s="851"/>
      <c r="G4" s="851"/>
      <c r="H4" s="851"/>
      <c r="I4" s="852"/>
      <c r="J4" s="853" t="s">
        <v>402</v>
      </c>
      <c r="K4" s="854"/>
      <c r="L4" s="855"/>
      <c r="M4" s="856" t="s">
        <v>520</v>
      </c>
      <c r="N4" s="857"/>
      <c r="O4" s="857"/>
      <c r="P4" s="857"/>
      <c r="Q4" s="857"/>
      <c r="R4" s="858"/>
      <c r="S4" s="731" t="s">
        <v>531</v>
      </c>
      <c r="T4" s="732"/>
      <c r="U4" s="732"/>
      <c r="V4" s="733"/>
      <c r="W4" s="859" t="s">
        <v>532</v>
      </c>
      <c r="X4" s="860"/>
      <c r="Y4" s="860"/>
      <c r="Z4" s="860"/>
      <c r="AA4" s="860"/>
      <c r="AB4" s="861"/>
      <c r="AC4" s="470" t="s">
        <v>529</v>
      </c>
      <c r="AD4" s="471"/>
      <c r="AE4" s="472"/>
      <c r="AF4" s="862">
        <v>45910</v>
      </c>
      <c r="AG4" s="863"/>
      <c r="AH4" s="863"/>
      <c r="AI4" s="864"/>
    </row>
    <row r="5" spans="2:35" ht="20.100000000000001" customHeight="1" x14ac:dyDescent="0.15">
      <c r="B5" s="876" t="s">
        <v>526</v>
      </c>
      <c r="C5" s="877"/>
      <c r="D5" s="878"/>
      <c r="E5" s="879" t="s">
        <v>521</v>
      </c>
      <c r="F5" s="880"/>
      <c r="G5" s="880"/>
      <c r="H5" s="880"/>
      <c r="I5" s="881"/>
      <c r="J5" s="882" t="s">
        <v>403</v>
      </c>
      <c r="K5" s="883"/>
      <c r="L5" s="884"/>
      <c r="M5" s="856" t="s">
        <v>404</v>
      </c>
      <c r="N5" s="857"/>
      <c r="O5" s="857"/>
      <c r="P5" s="857"/>
      <c r="Q5" s="857"/>
      <c r="R5" s="858"/>
      <c r="S5" s="734"/>
      <c r="T5" s="735"/>
      <c r="U5" s="735"/>
      <c r="V5" s="736"/>
      <c r="W5" s="885" t="s">
        <v>533</v>
      </c>
      <c r="X5" s="886"/>
      <c r="Y5" s="886"/>
      <c r="Z5" s="886"/>
      <c r="AA5" s="886"/>
      <c r="AB5" s="887"/>
      <c r="AC5" s="473"/>
      <c r="AD5" s="474"/>
      <c r="AE5" s="475"/>
      <c r="AF5" s="865"/>
      <c r="AG5" s="866"/>
      <c r="AH5" s="866"/>
      <c r="AI5" s="867"/>
    </row>
    <row r="6" spans="2:35" ht="26.25" customHeight="1" x14ac:dyDescent="0.2">
      <c r="B6" s="868" t="s">
        <v>204</v>
      </c>
      <c r="C6" s="871" t="s">
        <v>205</v>
      </c>
      <c r="D6" s="872"/>
      <c r="E6" s="872"/>
      <c r="F6" s="872"/>
      <c r="G6" s="872"/>
      <c r="H6" s="872"/>
      <c r="I6" s="872"/>
      <c r="J6" s="872"/>
      <c r="K6" s="872"/>
      <c r="L6" s="872"/>
      <c r="M6" s="872"/>
      <c r="N6" s="872"/>
      <c r="O6" s="872"/>
      <c r="P6" s="872"/>
      <c r="Q6" s="872"/>
      <c r="R6" s="872"/>
      <c r="S6" s="872"/>
      <c r="T6" s="872"/>
      <c r="U6" s="872"/>
      <c r="V6" s="872"/>
      <c r="W6" s="872"/>
      <c r="X6" s="872"/>
      <c r="Y6" s="872"/>
      <c r="Z6" s="872"/>
      <c r="AA6" s="872"/>
      <c r="AB6" s="872"/>
      <c r="AC6" s="872"/>
      <c r="AD6" s="872"/>
      <c r="AE6" s="872"/>
      <c r="AF6" s="872"/>
      <c r="AG6" s="872"/>
      <c r="AH6" s="872"/>
      <c r="AI6" s="873"/>
    </row>
    <row r="7" spans="2:35" ht="35.450000000000003" customHeight="1" x14ac:dyDescent="0.15">
      <c r="B7" s="869"/>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9"/>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9"/>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9"/>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9"/>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9"/>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9"/>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9"/>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9"/>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9"/>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9"/>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0"/>
      <c r="C18" s="95"/>
      <c r="D18" s="96"/>
      <c r="E18" s="97"/>
      <c r="F18" s="98"/>
      <c r="G18" s="98"/>
      <c r="H18" s="96"/>
      <c r="I18" s="96"/>
      <c r="J18" s="96"/>
      <c r="K18" s="96"/>
      <c r="L18" s="96"/>
      <c r="M18" s="96"/>
      <c r="N18" s="96"/>
      <c r="O18" s="96"/>
      <c r="P18" s="96"/>
      <c r="Q18" s="96"/>
      <c r="R18" s="96"/>
      <c r="S18" s="99"/>
      <c r="T18" s="99"/>
      <c r="U18" s="99"/>
      <c r="V18" s="874" t="s">
        <v>206</v>
      </c>
      <c r="W18" s="874"/>
      <c r="X18" s="874"/>
      <c r="Y18" s="874"/>
      <c r="Z18" s="874"/>
      <c r="AA18" s="874"/>
      <c r="AB18" s="874"/>
      <c r="AC18" s="874"/>
      <c r="AD18" s="874"/>
      <c r="AE18" s="874"/>
      <c r="AF18" s="874"/>
      <c r="AG18" s="874"/>
      <c r="AH18" s="874"/>
      <c r="AI18" s="87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BDF58-6E68-42F7-8CDD-C2AC50D8BDF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83" t="s">
        <v>203</v>
      </c>
      <c r="C3" s="483"/>
      <c r="D3" s="483"/>
      <c r="E3" s="846"/>
      <c r="F3" s="846"/>
      <c r="G3" s="846"/>
      <c r="H3" s="846"/>
      <c r="I3" s="846"/>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7" t="s">
        <v>401</v>
      </c>
      <c r="C4" s="848"/>
      <c r="D4" s="849"/>
      <c r="E4" s="850" t="s">
        <v>530</v>
      </c>
      <c r="F4" s="851"/>
      <c r="G4" s="851"/>
      <c r="H4" s="851"/>
      <c r="I4" s="852"/>
      <c r="J4" s="853" t="s">
        <v>402</v>
      </c>
      <c r="K4" s="854"/>
      <c r="L4" s="855"/>
      <c r="M4" s="856" t="s">
        <v>520</v>
      </c>
      <c r="N4" s="857"/>
      <c r="O4" s="857"/>
      <c r="P4" s="857"/>
      <c r="Q4" s="857"/>
      <c r="R4" s="858"/>
      <c r="S4" s="731" t="s">
        <v>531</v>
      </c>
      <c r="T4" s="732"/>
      <c r="U4" s="732"/>
      <c r="V4" s="733"/>
      <c r="W4" s="859" t="s">
        <v>532</v>
      </c>
      <c r="X4" s="860"/>
      <c r="Y4" s="860"/>
      <c r="Z4" s="860"/>
      <c r="AA4" s="860"/>
      <c r="AB4" s="861"/>
      <c r="AC4" s="470" t="s">
        <v>529</v>
      </c>
      <c r="AD4" s="471"/>
      <c r="AE4" s="472"/>
      <c r="AF4" s="862">
        <v>45910</v>
      </c>
      <c r="AG4" s="863"/>
      <c r="AH4" s="863"/>
      <c r="AI4" s="864"/>
    </row>
    <row r="5" spans="2:35" ht="20.100000000000001" customHeight="1" x14ac:dyDescent="0.15">
      <c r="B5" s="876" t="s">
        <v>526</v>
      </c>
      <c r="C5" s="877"/>
      <c r="D5" s="878"/>
      <c r="E5" s="879" t="s">
        <v>521</v>
      </c>
      <c r="F5" s="880"/>
      <c r="G5" s="880"/>
      <c r="H5" s="880"/>
      <c r="I5" s="881"/>
      <c r="J5" s="882" t="s">
        <v>403</v>
      </c>
      <c r="K5" s="883"/>
      <c r="L5" s="884"/>
      <c r="M5" s="856" t="s">
        <v>404</v>
      </c>
      <c r="N5" s="857"/>
      <c r="O5" s="857"/>
      <c r="P5" s="857"/>
      <c r="Q5" s="857"/>
      <c r="R5" s="858"/>
      <c r="S5" s="734"/>
      <c r="T5" s="735"/>
      <c r="U5" s="735"/>
      <c r="V5" s="736"/>
      <c r="W5" s="885" t="s">
        <v>533</v>
      </c>
      <c r="X5" s="886"/>
      <c r="Y5" s="886"/>
      <c r="Z5" s="886"/>
      <c r="AA5" s="886"/>
      <c r="AB5" s="887"/>
      <c r="AC5" s="473"/>
      <c r="AD5" s="474"/>
      <c r="AE5" s="475"/>
      <c r="AF5" s="865"/>
      <c r="AG5" s="866"/>
      <c r="AH5" s="866"/>
      <c r="AI5" s="867"/>
    </row>
    <row r="6" spans="2:35" ht="26.25" customHeight="1" x14ac:dyDescent="0.2">
      <c r="B6" s="868" t="s">
        <v>204</v>
      </c>
      <c r="C6" s="871" t="s">
        <v>205</v>
      </c>
      <c r="D6" s="872"/>
      <c r="E6" s="872"/>
      <c r="F6" s="872"/>
      <c r="G6" s="872"/>
      <c r="H6" s="872"/>
      <c r="I6" s="872"/>
      <c r="J6" s="872"/>
      <c r="K6" s="872"/>
      <c r="L6" s="872"/>
      <c r="M6" s="872"/>
      <c r="N6" s="872"/>
      <c r="O6" s="872"/>
      <c r="P6" s="872"/>
      <c r="Q6" s="872"/>
      <c r="R6" s="872"/>
      <c r="S6" s="872"/>
      <c r="T6" s="872"/>
      <c r="U6" s="872"/>
      <c r="V6" s="872"/>
      <c r="W6" s="872"/>
      <c r="X6" s="872"/>
      <c r="Y6" s="872"/>
      <c r="Z6" s="872"/>
      <c r="AA6" s="872"/>
      <c r="AB6" s="872"/>
      <c r="AC6" s="872"/>
      <c r="AD6" s="872"/>
      <c r="AE6" s="872"/>
      <c r="AF6" s="872"/>
      <c r="AG6" s="872"/>
      <c r="AH6" s="872"/>
      <c r="AI6" s="873"/>
    </row>
    <row r="7" spans="2:35" ht="35.450000000000003" customHeight="1" x14ac:dyDescent="0.15">
      <c r="B7" s="869"/>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9"/>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9"/>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9"/>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9"/>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9"/>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9"/>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9"/>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9"/>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9"/>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9"/>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0"/>
      <c r="C18" s="95"/>
      <c r="D18" s="96"/>
      <c r="E18" s="97"/>
      <c r="F18" s="98"/>
      <c r="G18" s="98"/>
      <c r="H18" s="96"/>
      <c r="I18" s="96"/>
      <c r="J18" s="96"/>
      <c r="K18" s="96"/>
      <c r="L18" s="96"/>
      <c r="M18" s="96"/>
      <c r="N18" s="96"/>
      <c r="O18" s="96"/>
      <c r="P18" s="96"/>
      <c r="Q18" s="96"/>
      <c r="R18" s="96"/>
      <c r="S18" s="99"/>
      <c r="T18" s="99"/>
      <c r="U18" s="99"/>
      <c r="V18" s="874" t="s">
        <v>206</v>
      </c>
      <c r="W18" s="874"/>
      <c r="X18" s="874"/>
      <c r="Y18" s="874"/>
      <c r="Z18" s="874"/>
      <c r="AA18" s="874"/>
      <c r="AB18" s="874"/>
      <c r="AC18" s="874"/>
      <c r="AD18" s="874"/>
      <c r="AE18" s="874"/>
      <c r="AF18" s="874"/>
      <c r="AG18" s="874"/>
      <c r="AH18" s="874"/>
      <c r="AI18" s="87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CC33D-7DD1-4E81-9D05-6925882DEC85}">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83" t="s">
        <v>203</v>
      </c>
      <c r="C3" s="483"/>
      <c r="D3" s="483"/>
      <c r="E3" s="846"/>
      <c r="F3" s="846"/>
      <c r="G3" s="846"/>
      <c r="H3" s="846"/>
      <c r="I3" s="846"/>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7" t="s">
        <v>401</v>
      </c>
      <c r="C4" s="848"/>
      <c r="D4" s="849"/>
      <c r="E4" s="850" t="s">
        <v>530</v>
      </c>
      <c r="F4" s="851"/>
      <c r="G4" s="851"/>
      <c r="H4" s="851"/>
      <c r="I4" s="852"/>
      <c r="J4" s="853" t="s">
        <v>402</v>
      </c>
      <c r="K4" s="854"/>
      <c r="L4" s="855"/>
      <c r="M4" s="856" t="s">
        <v>520</v>
      </c>
      <c r="N4" s="857"/>
      <c r="O4" s="857"/>
      <c r="P4" s="857"/>
      <c r="Q4" s="857"/>
      <c r="R4" s="858"/>
      <c r="S4" s="731" t="s">
        <v>531</v>
      </c>
      <c r="T4" s="732"/>
      <c r="U4" s="732"/>
      <c r="V4" s="733"/>
      <c r="W4" s="859" t="s">
        <v>532</v>
      </c>
      <c r="X4" s="860"/>
      <c r="Y4" s="860"/>
      <c r="Z4" s="860"/>
      <c r="AA4" s="860"/>
      <c r="AB4" s="861"/>
      <c r="AC4" s="470" t="s">
        <v>529</v>
      </c>
      <c r="AD4" s="471"/>
      <c r="AE4" s="472"/>
      <c r="AF4" s="862">
        <v>45910</v>
      </c>
      <c r="AG4" s="863"/>
      <c r="AH4" s="863"/>
      <c r="AI4" s="864"/>
    </row>
    <row r="5" spans="2:35" ht="20.100000000000001" customHeight="1" x14ac:dyDescent="0.15">
      <c r="B5" s="876" t="s">
        <v>526</v>
      </c>
      <c r="C5" s="877"/>
      <c r="D5" s="878"/>
      <c r="E5" s="879" t="s">
        <v>521</v>
      </c>
      <c r="F5" s="880"/>
      <c r="G5" s="880"/>
      <c r="H5" s="880"/>
      <c r="I5" s="881"/>
      <c r="J5" s="882" t="s">
        <v>403</v>
      </c>
      <c r="K5" s="883"/>
      <c r="L5" s="884"/>
      <c r="M5" s="856" t="s">
        <v>404</v>
      </c>
      <c r="N5" s="857"/>
      <c r="O5" s="857"/>
      <c r="P5" s="857"/>
      <c r="Q5" s="857"/>
      <c r="R5" s="858"/>
      <c r="S5" s="734"/>
      <c r="T5" s="735"/>
      <c r="U5" s="735"/>
      <c r="V5" s="736"/>
      <c r="W5" s="885" t="s">
        <v>533</v>
      </c>
      <c r="X5" s="886"/>
      <c r="Y5" s="886"/>
      <c r="Z5" s="886"/>
      <c r="AA5" s="886"/>
      <c r="AB5" s="887"/>
      <c r="AC5" s="473"/>
      <c r="AD5" s="474"/>
      <c r="AE5" s="475"/>
      <c r="AF5" s="865"/>
      <c r="AG5" s="866"/>
      <c r="AH5" s="866"/>
      <c r="AI5" s="867"/>
    </row>
    <row r="6" spans="2:35" ht="26.25" customHeight="1" x14ac:dyDescent="0.2">
      <c r="B6" s="868" t="s">
        <v>204</v>
      </c>
      <c r="C6" s="871" t="s">
        <v>205</v>
      </c>
      <c r="D6" s="872"/>
      <c r="E6" s="872"/>
      <c r="F6" s="872"/>
      <c r="G6" s="872"/>
      <c r="H6" s="872"/>
      <c r="I6" s="872"/>
      <c r="J6" s="872"/>
      <c r="K6" s="872"/>
      <c r="L6" s="872"/>
      <c r="M6" s="872"/>
      <c r="N6" s="872"/>
      <c r="O6" s="872"/>
      <c r="P6" s="872"/>
      <c r="Q6" s="872"/>
      <c r="R6" s="872"/>
      <c r="S6" s="872"/>
      <c r="T6" s="872"/>
      <c r="U6" s="872"/>
      <c r="V6" s="872"/>
      <c r="W6" s="872"/>
      <c r="X6" s="872"/>
      <c r="Y6" s="872"/>
      <c r="Z6" s="872"/>
      <c r="AA6" s="872"/>
      <c r="AB6" s="872"/>
      <c r="AC6" s="872"/>
      <c r="AD6" s="872"/>
      <c r="AE6" s="872"/>
      <c r="AF6" s="872"/>
      <c r="AG6" s="872"/>
      <c r="AH6" s="872"/>
      <c r="AI6" s="873"/>
    </row>
    <row r="7" spans="2:35" ht="35.450000000000003" customHeight="1" x14ac:dyDescent="0.15">
      <c r="B7" s="869"/>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9"/>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9"/>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9"/>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9"/>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9"/>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9"/>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9"/>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9"/>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9"/>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9"/>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0"/>
      <c r="C18" s="95"/>
      <c r="D18" s="96"/>
      <c r="E18" s="97"/>
      <c r="F18" s="98"/>
      <c r="G18" s="98"/>
      <c r="H18" s="96"/>
      <c r="I18" s="96"/>
      <c r="J18" s="96"/>
      <c r="K18" s="96"/>
      <c r="L18" s="96"/>
      <c r="M18" s="96"/>
      <c r="N18" s="96"/>
      <c r="O18" s="96"/>
      <c r="P18" s="96"/>
      <c r="Q18" s="96"/>
      <c r="R18" s="96"/>
      <c r="S18" s="99"/>
      <c r="T18" s="99"/>
      <c r="U18" s="99"/>
      <c r="V18" s="874" t="s">
        <v>206</v>
      </c>
      <c r="W18" s="874"/>
      <c r="X18" s="874"/>
      <c r="Y18" s="874"/>
      <c r="Z18" s="874"/>
      <c r="AA18" s="874"/>
      <c r="AB18" s="874"/>
      <c r="AC18" s="874"/>
      <c r="AD18" s="874"/>
      <c r="AE18" s="874"/>
      <c r="AF18" s="874"/>
      <c r="AG18" s="874"/>
      <c r="AH18" s="874"/>
      <c r="AI18" s="87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83" t="s">
        <v>207</v>
      </c>
      <c r="C3" s="483"/>
      <c r="D3" s="483"/>
      <c r="E3" s="846"/>
      <c r="F3" s="846"/>
      <c r="G3" s="846"/>
      <c r="H3" s="846"/>
      <c r="I3" s="846"/>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7" t="s">
        <v>401</v>
      </c>
      <c r="C4" s="848"/>
      <c r="D4" s="849"/>
      <c r="E4" s="850" t="s">
        <v>530</v>
      </c>
      <c r="F4" s="851"/>
      <c r="G4" s="851"/>
      <c r="H4" s="851"/>
      <c r="I4" s="852"/>
      <c r="J4" s="853" t="s">
        <v>402</v>
      </c>
      <c r="K4" s="854"/>
      <c r="L4" s="855"/>
      <c r="M4" s="856" t="s">
        <v>520</v>
      </c>
      <c r="N4" s="857"/>
      <c r="O4" s="857"/>
      <c r="P4" s="857"/>
      <c r="Q4" s="857"/>
      <c r="R4" s="858"/>
      <c r="S4" s="470" t="s">
        <v>531</v>
      </c>
      <c r="T4" s="471"/>
      <c r="U4" s="471"/>
      <c r="V4" s="472"/>
      <c r="W4" s="859" t="s">
        <v>532</v>
      </c>
      <c r="X4" s="860"/>
      <c r="Y4" s="860"/>
      <c r="Z4" s="860"/>
      <c r="AA4" s="860"/>
      <c r="AB4" s="861"/>
      <c r="AC4" s="470" t="s">
        <v>529</v>
      </c>
      <c r="AD4" s="471"/>
      <c r="AE4" s="472"/>
      <c r="AF4" s="862">
        <v>45910</v>
      </c>
      <c r="AG4" s="863"/>
      <c r="AH4" s="863"/>
      <c r="AI4" s="864"/>
    </row>
    <row r="5" spans="2:35" ht="20.100000000000001" customHeight="1" x14ac:dyDescent="0.15">
      <c r="B5" s="876" t="s">
        <v>526</v>
      </c>
      <c r="C5" s="877"/>
      <c r="D5" s="878"/>
      <c r="E5" s="879" t="s">
        <v>521</v>
      </c>
      <c r="F5" s="880"/>
      <c r="G5" s="880"/>
      <c r="H5" s="880"/>
      <c r="I5" s="881"/>
      <c r="J5" s="882" t="s">
        <v>403</v>
      </c>
      <c r="K5" s="883"/>
      <c r="L5" s="884"/>
      <c r="M5" s="856" t="s">
        <v>404</v>
      </c>
      <c r="N5" s="857"/>
      <c r="O5" s="857"/>
      <c r="P5" s="857"/>
      <c r="Q5" s="857"/>
      <c r="R5" s="858"/>
      <c r="S5" s="473"/>
      <c r="T5" s="474"/>
      <c r="U5" s="474"/>
      <c r="V5" s="475"/>
      <c r="W5" s="885" t="s">
        <v>533</v>
      </c>
      <c r="X5" s="886"/>
      <c r="Y5" s="886"/>
      <c r="Z5" s="886"/>
      <c r="AA5" s="886"/>
      <c r="AB5" s="887"/>
      <c r="AC5" s="473"/>
      <c r="AD5" s="474"/>
      <c r="AE5" s="475"/>
      <c r="AF5" s="865"/>
      <c r="AG5" s="866"/>
      <c r="AH5" s="866"/>
      <c r="AI5" s="867"/>
    </row>
    <row r="6" spans="2:35" ht="26.25" customHeight="1" x14ac:dyDescent="0.2">
      <c r="B6" s="869" t="s">
        <v>204</v>
      </c>
      <c r="C6" s="888" t="s">
        <v>205</v>
      </c>
      <c r="D6" s="889"/>
      <c r="E6" s="889"/>
      <c r="F6" s="889"/>
      <c r="G6" s="889"/>
      <c r="H6" s="889"/>
      <c r="I6" s="889"/>
      <c r="J6" s="889"/>
      <c r="K6" s="889"/>
      <c r="L6" s="889"/>
      <c r="M6" s="889"/>
      <c r="N6" s="889"/>
      <c r="O6" s="889"/>
      <c r="P6" s="889"/>
      <c r="Q6" s="889"/>
      <c r="R6" s="889"/>
      <c r="S6" s="889"/>
      <c r="T6" s="889"/>
      <c r="U6" s="889"/>
      <c r="V6" s="889"/>
      <c r="W6" s="889"/>
      <c r="X6" s="889"/>
      <c r="Y6" s="889"/>
      <c r="Z6" s="889"/>
      <c r="AA6" s="889"/>
      <c r="AB6" s="889"/>
      <c r="AC6" s="889"/>
      <c r="AD6" s="889"/>
      <c r="AE6" s="889"/>
      <c r="AF6" s="889"/>
      <c r="AG6" s="889"/>
      <c r="AH6" s="889"/>
      <c r="AI6" s="890"/>
    </row>
    <row r="7" spans="2:35" ht="35.450000000000003" customHeight="1" x14ac:dyDescent="0.15">
      <c r="B7" s="869"/>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9"/>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9"/>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9"/>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9"/>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9"/>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9"/>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9"/>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9"/>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9"/>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9"/>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0"/>
      <c r="C18" s="95"/>
      <c r="D18" s="96"/>
      <c r="E18" s="97"/>
      <c r="F18" s="98"/>
      <c r="G18" s="98"/>
      <c r="H18" s="96"/>
      <c r="I18" s="96"/>
      <c r="J18" s="96"/>
      <c r="K18" s="96"/>
      <c r="L18" s="96"/>
      <c r="M18" s="96"/>
      <c r="N18" s="96"/>
      <c r="O18" s="96"/>
      <c r="P18" s="96"/>
      <c r="Q18" s="96"/>
      <c r="R18" s="96"/>
      <c r="S18" s="99"/>
      <c r="T18" s="99"/>
      <c r="U18" s="99"/>
      <c r="V18" s="874" t="s">
        <v>206</v>
      </c>
      <c r="W18" s="874"/>
      <c r="X18" s="874"/>
      <c r="Y18" s="874"/>
      <c r="Z18" s="874"/>
      <c r="AA18" s="874"/>
      <c r="AB18" s="874"/>
      <c r="AC18" s="874"/>
      <c r="AD18" s="874"/>
      <c r="AE18" s="874"/>
      <c r="AF18" s="874"/>
      <c r="AG18" s="874"/>
      <c r="AH18" s="874"/>
      <c r="AI18" s="875"/>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759C-D697-4433-87ED-DA7756629FE3}">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83" t="s">
        <v>207</v>
      </c>
      <c r="C3" s="483"/>
      <c r="D3" s="483"/>
      <c r="E3" s="846"/>
      <c r="F3" s="846"/>
      <c r="G3" s="846"/>
      <c r="H3" s="846"/>
      <c r="I3" s="846"/>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7" t="s">
        <v>401</v>
      </c>
      <c r="C4" s="848"/>
      <c r="D4" s="849"/>
      <c r="E4" s="850" t="s">
        <v>530</v>
      </c>
      <c r="F4" s="851"/>
      <c r="G4" s="851"/>
      <c r="H4" s="851"/>
      <c r="I4" s="852"/>
      <c r="J4" s="853" t="s">
        <v>402</v>
      </c>
      <c r="K4" s="854"/>
      <c r="L4" s="855"/>
      <c r="M4" s="856" t="s">
        <v>520</v>
      </c>
      <c r="N4" s="857"/>
      <c r="O4" s="857"/>
      <c r="P4" s="857"/>
      <c r="Q4" s="857"/>
      <c r="R4" s="858"/>
      <c r="S4" s="470" t="s">
        <v>531</v>
      </c>
      <c r="T4" s="471"/>
      <c r="U4" s="471"/>
      <c r="V4" s="472"/>
      <c r="W4" s="859" t="s">
        <v>532</v>
      </c>
      <c r="X4" s="860"/>
      <c r="Y4" s="860"/>
      <c r="Z4" s="860"/>
      <c r="AA4" s="860"/>
      <c r="AB4" s="861"/>
      <c r="AC4" s="470" t="s">
        <v>529</v>
      </c>
      <c r="AD4" s="471"/>
      <c r="AE4" s="472"/>
      <c r="AF4" s="862">
        <v>45910</v>
      </c>
      <c r="AG4" s="863"/>
      <c r="AH4" s="863"/>
      <c r="AI4" s="864"/>
    </row>
    <row r="5" spans="2:35" ht="20.100000000000001" customHeight="1" x14ac:dyDescent="0.15">
      <c r="B5" s="876" t="s">
        <v>526</v>
      </c>
      <c r="C5" s="877"/>
      <c r="D5" s="878"/>
      <c r="E5" s="879" t="s">
        <v>521</v>
      </c>
      <c r="F5" s="880"/>
      <c r="G5" s="880"/>
      <c r="H5" s="880"/>
      <c r="I5" s="881"/>
      <c r="J5" s="882" t="s">
        <v>403</v>
      </c>
      <c r="K5" s="883"/>
      <c r="L5" s="884"/>
      <c r="M5" s="856" t="s">
        <v>404</v>
      </c>
      <c r="N5" s="857"/>
      <c r="O5" s="857"/>
      <c r="P5" s="857"/>
      <c r="Q5" s="857"/>
      <c r="R5" s="858"/>
      <c r="S5" s="473"/>
      <c r="T5" s="474"/>
      <c r="U5" s="474"/>
      <c r="V5" s="475"/>
      <c r="W5" s="885" t="s">
        <v>533</v>
      </c>
      <c r="X5" s="886"/>
      <c r="Y5" s="886"/>
      <c r="Z5" s="886"/>
      <c r="AA5" s="886"/>
      <c r="AB5" s="887"/>
      <c r="AC5" s="473"/>
      <c r="AD5" s="474"/>
      <c r="AE5" s="475"/>
      <c r="AF5" s="865"/>
      <c r="AG5" s="866"/>
      <c r="AH5" s="866"/>
      <c r="AI5" s="867"/>
    </row>
    <row r="6" spans="2:35" ht="26.25" customHeight="1" x14ac:dyDescent="0.2">
      <c r="B6" s="869" t="s">
        <v>204</v>
      </c>
      <c r="C6" s="888" t="s">
        <v>205</v>
      </c>
      <c r="D6" s="889"/>
      <c r="E6" s="889"/>
      <c r="F6" s="889"/>
      <c r="G6" s="889"/>
      <c r="H6" s="889"/>
      <c r="I6" s="889"/>
      <c r="J6" s="889"/>
      <c r="K6" s="889"/>
      <c r="L6" s="889"/>
      <c r="M6" s="889"/>
      <c r="N6" s="889"/>
      <c r="O6" s="889"/>
      <c r="P6" s="889"/>
      <c r="Q6" s="889"/>
      <c r="R6" s="889"/>
      <c r="S6" s="889"/>
      <c r="T6" s="889"/>
      <c r="U6" s="889"/>
      <c r="V6" s="889"/>
      <c r="W6" s="889"/>
      <c r="X6" s="889"/>
      <c r="Y6" s="889"/>
      <c r="Z6" s="889"/>
      <c r="AA6" s="889"/>
      <c r="AB6" s="889"/>
      <c r="AC6" s="889"/>
      <c r="AD6" s="889"/>
      <c r="AE6" s="889"/>
      <c r="AF6" s="889"/>
      <c r="AG6" s="889"/>
      <c r="AH6" s="889"/>
      <c r="AI6" s="890"/>
    </row>
    <row r="7" spans="2:35" ht="35.450000000000003" customHeight="1" x14ac:dyDescent="0.15">
      <c r="B7" s="869"/>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9"/>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9"/>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9"/>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9"/>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9"/>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9"/>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9"/>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9"/>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9"/>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9"/>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0"/>
      <c r="C18" s="95"/>
      <c r="D18" s="96"/>
      <c r="E18" s="97"/>
      <c r="F18" s="98"/>
      <c r="G18" s="98"/>
      <c r="H18" s="96"/>
      <c r="I18" s="96"/>
      <c r="J18" s="96"/>
      <c r="K18" s="96"/>
      <c r="L18" s="96"/>
      <c r="M18" s="96"/>
      <c r="N18" s="96"/>
      <c r="O18" s="96"/>
      <c r="P18" s="96"/>
      <c r="Q18" s="96"/>
      <c r="R18" s="96"/>
      <c r="S18" s="99"/>
      <c r="T18" s="99"/>
      <c r="U18" s="99"/>
      <c r="V18" s="874" t="s">
        <v>206</v>
      </c>
      <c r="W18" s="874"/>
      <c r="X18" s="874"/>
      <c r="Y18" s="874"/>
      <c r="Z18" s="874"/>
      <c r="AA18" s="874"/>
      <c r="AB18" s="874"/>
      <c r="AC18" s="874"/>
      <c r="AD18" s="874"/>
      <c r="AE18" s="874"/>
      <c r="AF18" s="874"/>
      <c r="AG18" s="874"/>
      <c r="AH18" s="874"/>
      <c r="AI18" s="87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D81E0-10C9-4392-B7F9-A25D5C8B08F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83" t="s">
        <v>207</v>
      </c>
      <c r="C3" s="483"/>
      <c r="D3" s="483"/>
      <c r="E3" s="846"/>
      <c r="F3" s="846"/>
      <c r="G3" s="846"/>
      <c r="H3" s="846"/>
      <c r="I3" s="846"/>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row>
    <row r="4" spans="2:35" ht="20.100000000000001" customHeight="1" x14ac:dyDescent="0.15">
      <c r="B4" s="847" t="s">
        <v>401</v>
      </c>
      <c r="C4" s="848"/>
      <c r="D4" s="849"/>
      <c r="E4" s="850" t="s">
        <v>530</v>
      </c>
      <c r="F4" s="851"/>
      <c r="G4" s="851"/>
      <c r="H4" s="851"/>
      <c r="I4" s="852"/>
      <c r="J4" s="853" t="s">
        <v>402</v>
      </c>
      <c r="K4" s="854"/>
      <c r="L4" s="855"/>
      <c r="M4" s="856" t="s">
        <v>520</v>
      </c>
      <c r="N4" s="857"/>
      <c r="O4" s="857"/>
      <c r="P4" s="857"/>
      <c r="Q4" s="857"/>
      <c r="R4" s="858"/>
      <c r="S4" s="470" t="s">
        <v>531</v>
      </c>
      <c r="T4" s="471"/>
      <c r="U4" s="471"/>
      <c r="V4" s="472"/>
      <c r="W4" s="859" t="s">
        <v>532</v>
      </c>
      <c r="X4" s="860"/>
      <c r="Y4" s="860"/>
      <c r="Z4" s="860"/>
      <c r="AA4" s="860"/>
      <c r="AB4" s="861"/>
      <c r="AC4" s="470" t="s">
        <v>529</v>
      </c>
      <c r="AD4" s="471"/>
      <c r="AE4" s="472"/>
      <c r="AF4" s="862">
        <v>45910</v>
      </c>
      <c r="AG4" s="863"/>
      <c r="AH4" s="863"/>
      <c r="AI4" s="864"/>
    </row>
    <row r="5" spans="2:35" ht="20.100000000000001" customHeight="1" x14ac:dyDescent="0.15">
      <c r="B5" s="876" t="s">
        <v>526</v>
      </c>
      <c r="C5" s="877"/>
      <c r="D5" s="878"/>
      <c r="E5" s="879" t="s">
        <v>521</v>
      </c>
      <c r="F5" s="880"/>
      <c r="G5" s="880"/>
      <c r="H5" s="880"/>
      <c r="I5" s="881"/>
      <c r="J5" s="882" t="s">
        <v>403</v>
      </c>
      <c r="K5" s="883"/>
      <c r="L5" s="884"/>
      <c r="M5" s="856" t="s">
        <v>404</v>
      </c>
      <c r="N5" s="857"/>
      <c r="O5" s="857"/>
      <c r="P5" s="857"/>
      <c r="Q5" s="857"/>
      <c r="R5" s="858"/>
      <c r="S5" s="473"/>
      <c r="T5" s="474"/>
      <c r="U5" s="474"/>
      <c r="V5" s="475"/>
      <c r="W5" s="885" t="s">
        <v>533</v>
      </c>
      <c r="X5" s="886"/>
      <c r="Y5" s="886"/>
      <c r="Z5" s="886"/>
      <c r="AA5" s="886"/>
      <c r="AB5" s="887"/>
      <c r="AC5" s="473"/>
      <c r="AD5" s="474"/>
      <c r="AE5" s="475"/>
      <c r="AF5" s="865"/>
      <c r="AG5" s="866"/>
      <c r="AH5" s="866"/>
      <c r="AI5" s="867"/>
    </row>
    <row r="6" spans="2:35" ht="26.25" customHeight="1" x14ac:dyDescent="0.2">
      <c r="B6" s="869" t="s">
        <v>204</v>
      </c>
      <c r="C6" s="888" t="s">
        <v>205</v>
      </c>
      <c r="D6" s="889"/>
      <c r="E6" s="889"/>
      <c r="F6" s="889"/>
      <c r="G6" s="889"/>
      <c r="H6" s="889"/>
      <c r="I6" s="889"/>
      <c r="J6" s="889"/>
      <c r="K6" s="889"/>
      <c r="L6" s="889"/>
      <c r="M6" s="889"/>
      <c r="N6" s="889"/>
      <c r="O6" s="889"/>
      <c r="P6" s="889"/>
      <c r="Q6" s="889"/>
      <c r="R6" s="889"/>
      <c r="S6" s="889"/>
      <c r="T6" s="889"/>
      <c r="U6" s="889"/>
      <c r="V6" s="889"/>
      <c r="W6" s="889"/>
      <c r="X6" s="889"/>
      <c r="Y6" s="889"/>
      <c r="Z6" s="889"/>
      <c r="AA6" s="889"/>
      <c r="AB6" s="889"/>
      <c r="AC6" s="889"/>
      <c r="AD6" s="889"/>
      <c r="AE6" s="889"/>
      <c r="AF6" s="889"/>
      <c r="AG6" s="889"/>
      <c r="AH6" s="889"/>
      <c r="AI6" s="890"/>
    </row>
    <row r="7" spans="2:35" ht="35.450000000000003" customHeight="1" x14ac:dyDescent="0.15">
      <c r="B7" s="869"/>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69"/>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69"/>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69"/>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69"/>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69"/>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69"/>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69"/>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69"/>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69"/>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69"/>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0"/>
      <c r="C18" s="95"/>
      <c r="D18" s="96"/>
      <c r="E18" s="97"/>
      <c r="F18" s="98"/>
      <c r="G18" s="98"/>
      <c r="H18" s="96"/>
      <c r="I18" s="96"/>
      <c r="J18" s="96"/>
      <c r="K18" s="96"/>
      <c r="L18" s="96"/>
      <c r="M18" s="96"/>
      <c r="N18" s="96"/>
      <c r="O18" s="96"/>
      <c r="P18" s="96"/>
      <c r="Q18" s="96"/>
      <c r="R18" s="96"/>
      <c r="S18" s="99"/>
      <c r="T18" s="99"/>
      <c r="U18" s="99"/>
      <c r="V18" s="874" t="s">
        <v>206</v>
      </c>
      <c r="W18" s="874"/>
      <c r="X18" s="874"/>
      <c r="Y18" s="874"/>
      <c r="Z18" s="874"/>
      <c r="AA18" s="874"/>
      <c r="AB18" s="874"/>
      <c r="AC18" s="874"/>
      <c r="AD18" s="874"/>
      <c r="AE18" s="874"/>
      <c r="AF18" s="874"/>
      <c r="AG18" s="874"/>
      <c r="AH18" s="874"/>
      <c r="AI18" s="87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PS</v>
      </c>
      <c r="AW5" s="292">
        <f>R7</f>
        <v>7</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0.06</v>
      </c>
      <c r="BR5" s="55">
        <f t="shared" si="1"/>
        <v>0.02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486</v>
      </c>
      <c r="O7" s="894"/>
      <c r="P7" s="905" t="s">
        <v>858</v>
      </c>
      <c r="Q7" s="907"/>
      <c r="R7" s="931">
        <v>7</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444</v>
      </c>
      <c r="M11" s="900"/>
      <c r="N11" s="899" t="s">
        <v>549</v>
      </c>
      <c r="O11" s="900"/>
      <c r="P11" s="899" t="s">
        <v>542</v>
      </c>
      <c r="Q11" s="900"/>
      <c r="R11" s="845" t="s">
        <v>313</v>
      </c>
      <c r="S11" s="845"/>
      <c r="T11" s="845"/>
      <c r="U11" s="899" t="s">
        <v>551</v>
      </c>
      <c r="V11" s="900"/>
      <c r="W11" s="899"/>
      <c r="X11" s="900"/>
      <c r="Y11" s="54"/>
      <c r="Z11" s="54"/>
      <c r="AA11" s="54"/>
      <c r="AB11" s="54"/>
      <c r="AC11" s="60"/>
      <c r="AD11" s="60"/>
      <c r="AE11" s="60">
        <v>0.06</v>
      </c>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559</v>
      </c>
      <c r="O12" s="900"/>
      <c r="P12" s="899" t="s">
        <v>542</v>
      </c>
      <c r="Q12" s="900"/>
      <c r="R12" s="845" t="s">
        <v>347</v>
      </c>
      <c r="S12" s="845"/>
      <c r="T12" s="845"/>
      <c r="U12" s="899" t="s">
        <v>561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558</v>
      </c>
      <c r="M13" s="900"/>
      <c r="N13" s="899" t="s">
        <v>564</v>
      </c>
      <c r="O13" s="900"/>
      <c r="P13" s="899" t="s">
        <v>542</v>
      </c>
      <c r="Q13" s="900"/>
      <c r="R13" s="908" t="s">
        <v>313</v>
      </c>
      <c r="S13" s="909"/>
      <c r="T13" s="910"/>
      <c r="U13" s="899" t="s">
        <v>560</v>
      </c>
      <c r="V13" s="900"/>
      <c r="W13" s="899"/>
      <c r="X13" s="900"/>
      <c r="Y13" s="54"/>
      <c r="Z13" s="54"/>
      <c r="AA13" s="54"/>
      <c r="AB13" s="54"/>
      <c r="AC13" s="291"/>
      <c r="AD13" s="291"/>
      <c r="AE13" s="291"/>
      <c r="AF13" s="291">
        <v>0.02</v>
      </c>
      <c r="AG13" s="291"/>
      <c r="AH13" s="291"/>
      <c r="AI13" s="291"/>
      <c r="AJ13" s="291"/>
      <c r="AK13" s="893"/>
      <c r="AL13" s="894"/>
      <c r="AM13" s="894"/>
      <c r="AN13" s="894"/>
      <c r="AO13" s="895"/>
      <c r="AP13" s="2"/>
      <c r="AQ13" s="59">
        <f t="shared" si="2"/>
        <v>2</v>
      </c>
    </row>
    <row r="14" spans="2:86" ht="12" customHeight="1" x14ac:dyDescent="0.15">
      <c r="B14" s="935"/>
      <c r="C14" s="943"/>
      <c r="D14" s="941"/>
      <c r="E14" s="941"/>
      <c r="F14" s="941"/>
      <c r="G14" s="941"/>
      <c r="H14" s="941"/>
      <c r="I14" s="941"/>
      <c r="J14" s="942"/>
      <c r="K14" s="100">
        <v>4</v>
      </c>
      <c r="L14" s="899"/>
      <c r="M14" s="900"/>
      <c r="N14" s="899"/>
      <c r="O14" s="900"/>
      <c r="P14" s="899"/>
      <c r="Q14" s="900"/>
      <c r="R14" s="845"/>
      <c r="S14" s="845"/>
      <c r="T14" s="845"/>
      <c r="U14" s="899"/>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0.06</v>
      </c>
      <c r="AF35" s="124">
        <f t="shared" si="3"/>
        <v>0.02</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1</v>
      </c>
      <c r="AF37" s="891">
        <f t="shared" si="5"/>
        <v>1</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R22:T22"/>
    <mergeCell ref="L23:M23"/>
    <mergeCell ref="N23:O23"/>
    <mergeCell ref="P23:Q23"/>
    <mergeCell ref="R23:T23"/>
    <mergeCell ref="P28:Q28"/>
    <mergeCell ref="P29:Q29"/>
    <mergeCell ref="P7:Q7"/>
    <mergeCell ref="R7:T7"/>
    <mergeCell ref="L15:M15"/>
    <mergeCell ref="N15:O15"/>
    <mergeCell ref="P15:Q15"/>
    <mergeCell ref="R15:T15"/>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W23:X23"/>
    <mergeCell ref="L24:M24"/>
    <mergeCell ref="N24:O24"/>
    <mergeCell ref="P24:Q24"/>
    <mergeCell ref="R24:T24"/>
    <mergeCell ref="U24:V24"/>
    <mergeCell ref="W24:X24"/>
    <mergeCell ref="N27:O27"/>
    <mergeCell ref="P27:Q27"/>
    <mergeCell ref="R27:T27"/>
    <mergeCell ref="U27:V27"/>
    <mergeCell ref="W27:X27"/>
    <mergeCell ref="AK26:AO26"/>
    <mergeCell ref="L25:M25"/>
    <mergeCell ref="N25:O25"/>
    <mergeCell ref="P25:Q25"/>
    <mergeCell ref="R25:T25"/>
    <mergeCell ref="U25:V25"/>
    <mergeCell ref="W25:X25"/>
    <mergeCell ref="L26:M26"/>
    <mergeCell ref="N26:O26"/>
    <mergeCell ref="P26:Q26"/>
    <mergeCell ref="R26:T26"/>
    <mergeCell ref="U26:V26"/>
    <mergeCell ref="W26:X26"/>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s>
  <phoneticPr fontId="13"/>
  <conditionalFormatting sqref="Y11:AB28">
    <cfRule type="expression" dxfId="746" priority="2">
      <formula>$AQ11=2</formula>
    </cfRule>
  </conditionalFormatting>
  <conditionalFormatting sqref="Y29:AB29">
    <cfRule type="expression" dxfId="745" priority="11">
      <formula>$AQ28=2</formula>
    </cfRule>
  </conditionalFormatting>
  <conditionalFormatting sqref="Y30:AB31">
    <cfRule type="expression" dxfId="744" priority="9">
      <formula>$AQ28=2</formula>
    </cfRule>
  </conditionalFormatting>
  <conditionalFormatting sqref="Y32:AB32">
    <cfRule type="expression" dxfId="743" priority="7">
      <formula>$AQ29=2</formula>
    </cfRule>
  </conditionalFormatting>
  <conditionalFormatting sqref="Y33:AB33">
    <cfRule type="expression" dxfId="742" priority="5">
      <formula>$AQ29=2</formula>
    </cfRule>
  </conditionalFormatting>
  <conditionalFormatting sqref="Y34:AB34">
    <cfRule type="expression" dxfId="741" priority="3">
      <formula>$AQ29=2</formula>
    </cfRule>
  </conditionalFormatting>
  <conditionalFormatting sqref="Y11:AF28">
    <cfRule type="expression" dxfId="740" priority="1">
      <formula>$AQ11=3</formula>
    </cfRule>
  </conditionalFormatting>
  <conditionalFormatting sqref="Y29:AF29">
    <cfRule type="expression" dxfId="739" priority="12">
      <formula>$AQ28=3</formula>
    </cfRule>
  </conditionalFormatting>
  <conditionalFormatting sqref="Y30:AF31">
    <cfRule type="expression" dxfId="738" priority="10">
      <formula>$AQ28=3</formula>
    </cfRule>
  </conditionalFormatting>
  <conditionalFormatting sqref="Y32:AF32">
    <cfRule type="expression" dxfId="737" priority="8">
      <formula>$AQ29=3</formula>
    </cfRule>
  </conditionalFormatting>
  <conditionalFormatting sqref="Y33:AF33">
    <cfRule type="expression" dxfId="736" priority="6">
      <formula>$AQ29=3</formula>
    </cfRule>
  </conditionalFormatting>
  <conditionalFormatting sqref="Y34:AF34">
    <cfRule type="expression" dxfId="735" priority="4">
      <formula>$AQ29=3</formula>
    </cfRule>
  </conditionalFormatting>
  <conditionalFormatting sqref="AC11:AJ28">
    <cfRule type="expression" dxfId="734" priority="13">
      <formula>$AQ11=1</formula>
    </cfRule>
  </conditionalFormatting>
  <conditionalFormatting sqref="AC29:AJ29">
    <cfRule type="expression" dxfId="733" priority="24">
      <formula>$AQ28=1</formula>
    </cfRule>
  </conditionalFormatting>
  <conditionalFormatting sqref="AC30:AJ31">
    <cfRule type="expression" dxfId="732" priority="22">
      <formula>$AQ28=1</formula>
    </cfRule>
  </conditionalFormatting>
  <conditionalFormatting sqref="AC32:AJ32">
    <cfRule type="expression" dxfId="731" priority="20">
      <formula>$AQ29=1</formula>
    </cfRule>
  </conditionalFormatting>
  <conditionalFormatting sqref="AC33:AJ33">
    <cfRule type="expression" dxfId="730" priority="18">
      <formula>$AQ29=1</formula>
    </cfRule>
  </conditionalFormatting>
  <conditionalFormatting sqref="AC34:AJ34">
    <cfRule type="expression" dxfId="729" priority="16">
      <formula>$AQ29=1</formula>
    </cfRule>
  </conditionalFormatting>
  <conditionalFormatting sqref="AG11:AJ28">
    <cfRule type="expression" dxfId="728" priority="14">
      <formula>$AQ11=2</formula>
    </cfRule>
  </conditionalFormatting>
  <conditionalFormatting sqref="AG29:AJ29">
    <cfRule type="expression" dxfId="727" priority="23">
      <formula>$AQ28=2</formula>
    </cfRule>
  </conditionalFormatting>
  <conditionalFormatting sqref="AG30:AJ31">
    <cfRule type="expression" dxfId="726" priority="21">
      <formula>$AQ28=2</formula>
    </cfRule>
  </conditionalFormatting>
  <conditionalFormatting sqref="AG32:AJ32">
    <cfRule type="expression" dxfId="725" priority="19">
      <formula>$AQ29=2</formula>
    </cfRule>
  </conditionalFormatting>
  <conditionalFormatting sqref="AG33:AJ33">
    <cfRule type="expression" dxfId="724" priority="17">
      <formula>$AQ29=2</formula>
    </cfRule>
  </conditionalFormatting>
  <conditionalFormatting sqref="AG34:AJ34">
    <cfRule type="expression" dxfId="723"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DC6E-0EBD-4B63-8940-53F6096BBDDD}">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S001</v>
      </c>
      <c r="AW5" s="292">
        <f>R7</f>
        <v>8</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488</v>
      </c>
      <c r="O7" s="894"/>
      <c r="P7" s="905" t="s">
        <v>858</v>
      </c>
      <c r="Q7" s="907"/>
      <c r="R7" s="931">
        <v>8</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c r="M12" s="900"/>
      <c r="N12" s="899"/>
      <c r="O12" s="900"/>
      <c r="P12" s="899"/>
      <c r="Q12" s="900"/>
      <c r="R12" s="845"/>
      <c r="S12" s="845"/>
      <c r="T12" s="845"/>
      <c r="U12" s="899"/>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c r="M13" s="900"/>
      <c r="N13" s="899"/>
      <c r="O13" s="900"/>
      <c r="P13" s="899"/>
      <c r="Q13" s="900"/>
      <c r="R13" s="908"/>
      <c r="S13" s="909"/>
      <c r="T13" s="910"/>
      <c r="U13" s="899"/>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c r="M14" s="900"/>
      <c r="N14" s="899"/>
      <c r="O14" s="900"/>
      <c r="P14" s="899"/>
      <c r="Q14" s="900"/>
      <c r="R14" s="845"/>
      <c r="S14" s="845"/>
      <c r="T14" s="845"/>
      <c r="U14" s="899"/>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4" t="s">
        <v>863</v>
      </c>
      <c r="AL35" s="904"/>
      <c r="AM35" s="923" t="s">
        <v>561</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0</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722" priority="2">
      <formula>$AQ11=2</formula>
    </cfRule>
  </conditionalFormatting>
  <conditionalFormatting sqref="Y29:AB29">
    <cfRule type="expression" dxfId="721" priority="11">
      <formula>$AQ28=2</formula>
    </cfRule>
  </conditionalFormatting>
  <conditionalFormatting sqref="Y30:AB31">
    <cfRule type="expression" dxfId="720" priority="9">
      <formula>$AQ28=2</formula>
    </cfRule>
  </conditionalFormatting>
  <conditionalFormatting sqref="Y32:AB32">
    <cfRule type="expression" dxfId="719" priority="7">
      <formula>$AQ29=2</formula>
    </cfRule>
  </conditionalFormatting>
  <conditionalFormatting sqref="Y33:AB33">
    <cfRule type="expression" dxfId="718" priority="5">
      <formula>$AQ29=2</formula>
    </cfRule>
  </conditionalFormatting>
  <conditionalFormatting sqref="Y34:AB34">
    <cfRule type="expression" dxfId="717" priority="3">
      <formula>$AQ29=2</formula>
    </cfRule>
  </conditionalFormatting>
  <conditionalFormatting sqref="Y11:AF28">
    <cfRule type="expression" dxfId="716" priority="1">
      <formula>$AQ11=3</formula>
    </cfRule>
  </conditionalFormatting>
  <conditionalFormatting sqref="Y29:AF29">
    <cfRule type="expression" dxfId="715" priority="12">
      <formula>$AQ28=3</formula>
    </cfRule>
  </conditionalFormatting>
  <conditionalFormatting sqref="Y30:AF31">
    <cfRule type="expression" dxfId="714" priority="10">
      <formula>$AQ28=3</formula>
    </cfRule>
  </conditionalFormatting>
  <conditionalFormatting sqref="Y32:AF32">
    <cfRule type="expression" dxfId="713" priority="8">
      <formula>$AQ29=3</formula>
    </cfRule>
  </conditionalFormatting>
  <conditionalFormatting sqref="Y33:AF33">
    <cfRule type="expression" dxfId="712" priority="6">
      <formula>$AQ29=3</formula>
    </cfRule>
  </conditionalFormatting>
  <conditionalFormatting sqref="Y34:AF34">
    <cfRule type="expression" dxfId="711" priority="4">
      <formula>$AQ29=3</formula>
    </cfRule>
  </conditionalFormatting>
  <conditionalFormatting sqref="AC11:AJ28">
    <cfRule type="expression" dxfId="710" priority="13">
      <formula>$AQ11=1</formula>
    </cfRule>
  </conditionalFormatting>
  <conditionalFormatting sqref="AC29:AJ29">
    <cfRule type="expression" dxfId="709" priority="24">
      <formula>$AQ28=1</formula>
    </cfRule>
  </conditionalFormatting>
  <conditionalFormatting sqref="AC30:AJ31">
    <cfRule type="expression" dxfId="708" priority="22">
      <formula>$AQ28=1</formula>
    </cfRule>
  </conditionalFormatting>
  <conditionalFormatting sqref="AC32:AJ32">
    <cfRule type="expression" dxfId="707" priority="20">
      <formula>$AQ29=1</formula>
    </cfRule>
  </conditionalFormatting>
  <conditionalFormatting sqref="AC33:AJ33">
    <cfRule type="expression" dxfId="706" priority="18">
      <formula>$AQ29=1</formula>
    </cfRule>
  </conditionalFormatting>
  <conditionalFormatting sqref="AC34:AJ34">
    <cfRule type="expression" dxfId="705" priority="16">
      <formula>$AQ29=1</formula>
    </cfRule>
  </conditionalFormatting>
  <conditionalFormatting sqref="AG11:AJ28">
    <cfRule type="expression" dxfId="704" priority="14">
      <formula>$AQ11=2</formula>
    </cfRule>
  </conditionalFormatting>
  <conditionalFormatting sqref="AG29:AJ29">
    <cfRule type="expression" dxfId="703" priority="23">
      <formula>$AQ28=2</formula>
    </cfRule>
  </conditionalFormatting>
  <conditionalFormatting sqref="AG30:AJ31">
    <cfRule type="expression" dxfId="702" priority="21">
      <formula>$AQ28=2</formula>
    </cfRule>
  </conditionalFormatting>
  <conditionalFormatting sqref="AG32:AJ32">
    <cfRule type="expression" dxfId="701" priority="19">
      <formula>$AQ29=2</formula>
    </cfRule>
  </conditionalFormatting>
  <conditionalFormatting sqref="AG33:AJ33">
    <cfRule type="expression" dxfId="700" priority="17">
      <formula>$AQ29=2</formula>
    </cfRule>
  </conditionalFormatting>
  <conditionalFormatting sqref="AG34:AJ34">
    <cfRule type="expression" dxfId="699" priority="15">
      <formula>$AQ29=2</formula>
    </cfRule>
  </conditionalFormatting>
  <dataValidations count="2">
    <dataValidation type="list" allowBlank="1" showInputMessage="1" showErrorMessage="1" sqref="N11:O34" xr:uid="{8DD7A0B7-1215-411F-854F-6F676BC91BAE}">
      <formula1>INDIRECT(L11)</formula1>
    </dataValidation>
    <dataValidation type="list" allowBlank="1" showInputMessage="1" showErrorMessage="1" sqref="Y11:AB34" xr:uid="{B1EAA754-F20B-4AAF-8A86-076992A649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2BD009-D522-4617-B31B-25DD0B36CB46}">
          <x14:formula1>
            <xm:f>'(参考)リスト'!$G$16:$G$19</xm:f>
          </x14:formula1>
          <xm:sqref>AM35:AO38</xm:sqref>
        </x14:dataValidation>
        <x14:dataValidation type="list" allowBlank="1" showInputMessage="1" showErrorMessage="1" xr:uid="{1116A7DC-CDAE-43A6-8729-F4EBDB5947C6}">
          <x14:formula1>
            <xm:f>'(参考)リスト'!$F$16:$F$21</xm:f>
          </x14:formula1>
          <xm:sqref>U11:X34</xm:sqref>
        </x14:dataValidation>
        <x14:dataValidation type="list" allowBlank="1" showInputMessage="1" showErrorMessage="1" xr:uid="{53BAFE55-3F9F-4E15-99B1-515CD85B4570}">
          <x14:formula1>
            <xm:f>'(参考)リスト'!$E$16:$E$27</xm:f>
          </x14:formula1>
          <xm:sqref>R11:T34</xm:sqref>
        </x14:dataValidation>
        <x14:dataValidation type="list" allowBlank="1" showInputMessage="1" showErrorMessage="1" xr:uid="{BEE5203D-8FFD-412F-8826-32D42808B158}">
          <x14:formula1>
            <xm:f>'(参考)リスト'!$B$16:$B$21</xm:f>
          </x14:formula1>
          <xm:sqref>L11:M34</xm:sqref>
        </x14:dataValidation>
        <x14:dataValidation type="list" allowBlank="1" showInputMessage="1" showErrorMessage="1" xr:uid="{C955E7AD-C7E0-4918-A5C1-40151118793F}">
          <x14:formula1>
            <xm:f>'(参考)リスト'!$D$16:$D$18</xm:f>
          </x14:formula1>
          <xm:sqref>P11:Q34</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EADC-A984-42F2-8286-7B389B269138}">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S002</v>
      </c>
      <c r="AW5" s="292">
        <f>R7</f>
        <v>8</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3</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3.14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489</v>
      </c>
      <c r="O7" s="894"/>
      <c r="P7" s="905" t="s">
        <v>858</v>
      </c>
      <c r="Q7" s="907"/>
      <c r="R7" s="931">
        <v>8</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564</v>
      </c>
      <c r="O11" s="900"/>
      <c r="P11" s="899" t="s">
        <v>542</v>
      </c>
      <c r="Q11" s="900"/>
      <c r="R11" s="845" t="s">
        <v>313</v>
      </c>
      <c r="S11" s="845"/>
      <c r="T11" s="845"/>
      <c r="U11" s="899" t="s">
        <v>551</v>
      </c>
      <c r="V11" s="900"/>
      <c r="W11" s="899"/>
      <c r="X11" s="900"/>
      <c r="Y11" s="54"/>
      <c r="Z11" s="54"/>
      <c r="AA11" s="54"/>
      <c r="AB11" s="54"/>
      <c r="AC11" s="60"/>
      <c r="AD11" s="60"/>
      <c r="AE11" s="60"/>
      <c r="AF11" s="60">
        <v>0.02</v>
      </c>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569</v>
      </c>
      <c r="O12" s="900"/>
      <c r="P12" s="899" t="s">
        <v>542</v>
      </c>
      <c r="Q12" s="900"/>
      <c r="R12" s="845" t="s">
        <v>313</v>
      </c>
      <c r="S12" s="845"/>
      <c r="T12" s="845"/>
      <c r="U12" s="899" t="s">
        <v>551</v>
      </c>
      <c r="V12" s="900"/>
      <c r="W12" s="899"/>
      <c r="X12" s="900"/>
      <c r="Y12" s="54"/>
      <c r="Z12" s="54"/>
      <c r="AA12" s="54"/>
      <c r="AB12" s="54"/>
      <c r="AC12" s="291"/>
      <c r="AD12" s="291"/>
      <c r="AE12" s="291"/>
      <c r="AF12" s="291">
        <v>1.32</v>
      </c>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558</v>
      </c>
      <c r="M13" s="900"/>
      <c r="N13" s="899" t="s">
        <v>559</v>
      </c>
      <c r="O13" s="900"/>
      <c r="P13" s="899" t="s">
        <v>542</v>
      </c>
      <c r="Q13" s="900"/>
      <c r="R13" s="908" t="s">
        <v>347</v>
      </c>
      <c r="S13" s="909"/>
      <c r="T13" s="910"/>
      <c r="U13" s="899" t="s">
        <v>561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2</v>
      </c>
    </row>
    <row r="14" spans="2:86" ht="12" customHeight="1" x14ac:dyDescent="0.15">
      <c r="B14" s="935"/>
      <c r="C14" s="943"/>
      <c r="D14" s="941"/>
      <c r="E14" s="941"/>
      <c r="F14" s="941"/>
      <c r="G14" s="941"/>
      <c r="H14" s="941"/>
      <c r="I14" s="941"/>
      <c r="J14" s="942"/>
      <c r="K14" s="100">
        <v>4</v>
      </c>
      <c r="L14" s="899" t="s">
        <v>558</v>
      </c>
      <c r="M14" s="900"/>
      <c r="N14" s="899" t="s">
        <v>572</v>
      </c>
      <c r="O14" s="900"/>
      <c r="P14" s="899" t="s">
        <v>542</v>
      </c>
      <c r="Q14" s="900"/>
      <c r="R14" s="845" t="s">
        <v>313</v>
      </c>
      <c r="S14" s="845"/>
      <c r="T14" s="845"/>
      <c r="U14" s="899" t="s">
        <v>551</v>
      </c>
      <c r="V14" s="900"/>
      <c r="W14" s="899"/>
      <c r="X14" s="900"/>
      <c r="Y14" s="54"/>
      <c r="Z14" s="54"/>
      <c r="AA14" s="54"/>
      <c r="AB14" s="54"/>
      <c r="AC14" s="60"/>
      <c r="AD14" s="60"/>
      <c r="AE14" s="60"/>
      <c r="AF14" s="60">
        <v>1.8</v>
      </c>
      <c r="AG14" s="60"/>
      <c r="AH14" s="60"/>
      <c r="AI14" s="60"/>
      <c r="AJ14" s="60"/>
      <c r="AK14" s="893"/>
      <c r="AL14" s="894"/>
      <c r="AM14" s="894"/>
      <c r="AN14" s="894"/>
      <c r="AO14" s="895"/>
      <c r="AP14" s="2"/>
      <c r="AQ14" s="59">
        <f t="shared" si="2"/>
        <v>2</v>
      </c>
    </row>
    <row r="15" spans="2:86" ht="12" customHeight="1" x14ac:dyDescent="0.15">
      <c r="B15" s="935"/>
      <c r="C15" s="943"/>
      <c r="D15" s="941"/>
      <c r="E15" s="941"/>
      <c r="F15" s="941"/>
      <c r="G15" s="941"/>
      <c r="H15" s="941"/>
      <c r="I15" s="941"/>
      <c r="J15" s="942"/>
      <c r="K15" s="100">
        <v>5</v>
      </c>
      <c r="L15" s="899" t="s">
        <v>558</v>
      </c>
      <c r="M15" s="900"/>
      <c r="N15" s="899" t="s">
        <v>575</v>
      </c>
      <c r="O15" s="900"/>
      <c r="P15" s="899" t="s">
        <v>542</v>
      </c>
      <c r="Q15" s="900"/>
      <c r="R15" s="908" t="s">
        <v>313</v>
      </c>
      <c r="S15" s="909"/>
      <c r="T15" s="910"/>
      <c r="U15" s="899" t="s">
        <v>561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2</v>
      </c>
    </row>
    <row r="16" spans="2:86" ht="12" customHeight="1" x14ac:dyDescent="0.15">
      <c r="B16" s="935"/>
      <c r="C16" s="943"/>
      <c r="D16" s="941"/>
      <c r="E16" s="941"/>
      <c r="F16" s="941"/>
      <c r="G16" s="941"/>
      <c r="H16" s="941"/>
      <c r="I16" s="941"/>
      <c r="J16" s="942"/>
      <c r="K16" s="100">
        <v>6</v>
      </c>
      <c r="L16" s="899" t="s">
        <v>576</v>
      </c>
      <c r="M16" s="900"/>
      <c r="N16" s="899" t="s">
        <v>577</v>
      </c>
      <c r="O16" s="900"/>
      <c r="P16" s="899"/>
      <c r="Q16" s="900"/>
      <c r="R16" s="908" t="s">
        <v>347</v>
      </c>
      <c r="S16" s="909"/>
      <c r="T16" s="910"/>
      <c r="U16" s="899" t="s">
        <v>551</v>
      </c>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3.14</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3</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698" priority="2">
      <formula>$AQ11=2</formula>
    </cfRule>
  </conditionalFormatting>
  <conditionalFormatting sqref="Y29:AB29">
    <cfRule type="expression" dxfId="697" priority="11">
      <formula>$AQ28=2</formula>
    </cfRule>
  </conditionalFormatting>
  <conditionalFormatting sqref="Y30:AB31">
    <cfRule type="expression" dxfId="696" priority="9">
      <formula>$AQ28=2</formula>
    </cfRule>
  </conditionalFormatting>
  <conditionalFormatting sqref="Y32:AB32">
    <cfRule type="expression" dxfId="695" priority="7">
      <formula>$AQ29=2</formula>
    </cfRule>
  </conditionalFormatting>
  <conditionalFormatting sqref="Y33:AB33">
    <cfRule type="expression" dxfId="694" priority="5">
      <formula>$AQ29=2</formula>
    </cfRule>
  </conditionalFormatting>
  <conditionalFormatting sqref="Y34:AB34">
    <cfRule type="expression" dxfId="693" priority="3">
      <formula>$AQ29=2</formula>
    </cfRule>
  </conditionalFormatting>
  <conditionalFormatting sqref="Y11:AF28">
    <cfRule type="expression" dxfId="692" priority="1">
      <formula>$AQ11=3</formula>
    </cfRule>
  </conditionalFormatting>
  <conditionalFormatting sqref="Y29:AF29">
    <cfRule type="expression" dxfId="691" priority="12">
      <formula>$AQ28=3</formula>
    </cfRule>
  </conditionalFormatting>
  <conditionalFormatting sqref="Y30:AF31">
    <cfRule type="expression" dxfId="690" priority="10">
      <formula>$AQ28=3</formula>
    </cfRule>
  </conditionalFormatting>
  <conditionalFormatting sqref="Y32:AF32">
    <cfRule type="expression" dxfId="689" priority="8">
      <formula>$AQ29=3</formula>
    </cfRule>
  </conditionalFormatting>
  <conditionalFormatting sqref="Y33:AF33">
    <cfRule type="expression" dxfId="688" priority="6">
      <formula>$AQ29=3</formula>
    </cfRule>
  </conditionalFormatting>
  <conditionalFormatting sqref="Y34:AF34">
    <cfRule type="expression" dxfId="687" priority="4">
      <formula>$AQ29=3</formula>
    </cfRule>
  </conditionalFormatting>
  <conditionalFormatting sqref="AC11:AJ28">
    <cfRule type="expression" dxfId="686" priority="13">
      <formula>$AQ11=1</formula>
    </cfRule>
  </conditionalFormatting>
  <conditionalFormatting sqref="AC29:AJ29">
    <cfRule type="expression" dxfId="685" priority="24">
      <formula>$AQ28=1</formula>
    </cfRule>
  </conditionalFormatting>
  <conditionalFormatting sqref="AC30:AJ31">
    <cfRule type="expression" dxfId="684" priority="22">
      <formula>$AQ28=1</formula>
    </cfRule>
  </conditionalFormatting>
  <conditionalFormatting sqref="AC32:AJ32">
    <cfRule type="expression" dxfId="683" priority="20">
      <formula>$AQ29=1</formula>
    </cfRule>
  </conditionalFormatting>
  <conditionalFormatting sqref="AC33:AJ33">
    <cfRule type="expression" dxfId="682" priority="18">
      <formula>$AQ29=1</formula>
    </cfRule>
  </conditionalFormatting>
  <conditionalFormatting sqref="AC34:AJ34">
    <cfRule type="expression" dxfId="681" priority="16">
      <formula>$AQ29=1</formula>
    </cfRule>
  </conditionalFormatting>
  <conditionalFormatting sqref="AG11:AJ28">
    <cfRule type="expression" dxfId="680" priority="14">
      <formula>$AQ11=2</formula>
    </cfRule>
  </conditionalFormatting>
  <conditionalFormatting sqref="AG29:AJ29">
    <cfRule type="expression" dxfId="679" priority="23">
      <formula>$AQ28=2</formula>
    </cfRule>
  </conditionalFormatting>
  <conditionalFormatting sqref="AG30:AJ31">
    <cfRule type="expression" dxfId="678" priority="21">
      <formula>$AQ28=2</formula>
    </cfRule>
  </conditionalFormatting>
  <conditionalFormatting sqref="AG32:AJ32">
    <cfRule type="expression" dxfId="677" priority="19">
      <formula>$AQ29=2</formula>
    </cfRule>
  </conditionalFormatting>
  <conditionalFormatting sqref="AG33:AJ33">
    <cfRule type="expression" dxfId="676" priority="17">
      <formula>$AQ29=2</formula>
    </cfRule>
  </conditionalFormatting>
  <conditionalFormatting sqref="AG34:AJ34">
    <cfRule type="expression" dxfId="675" priority="15">
      <formula>$AQ29=2</formula>
    </cfRule>
  </conditionalFormatting>
  <dataValidations count="2">
    <dataValidation type="list" allowBlank="1" showInputMessage="1" showErrorMessage="1" sqref="N11:O34" xr:uid="{B46B5A63-3112-42F0-B50F-5029F926117B}">
      <formula1>INDIRECT(L11)</formula1>
    </dataValidation>
    <dataValidation type="list" allowBlank="1" showInputMessage="1" showErrorMessage="1" sqref="Y11:AB34" xr:uid="{5D6EE583-CD74-486A-85B8-42C36658639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5D1618-CE6B-4F24-AC2D-8890D78CDEB5}">
          <x14:formula1>
            <xm:f>'(参考)リスト'!$G$16:$G$19</xm:f>
          </x14:formula1>
          <xm:sqref>AM35:AO38</xm:sqref>
        </x14:dataValidation>
        <x14:dataValidation type="list" allowBlank="1" showInputMessage="1" showErrorMessage="1" xr:uid="{D34928BF-222D-4244-8A93-30D53594C31E}">
          <x14:formula1>
            <xm:f>'(参考)リスト'!$F$16:$F$21</xm:f>
          </x14:formula1>
          <xm:sqref>U11:X34</xm:sqref>
        </x14:dataValidation>
        <x14:dataValidation type="list" allowBlank="1" showInputMessage="1" showErrorMessage="1" xr:uid="{6AE1D3EC-C20E-4EAE-A007-81AA9692B399}">
          <x14:formula1>
            <xm:f>'(参考)リスト'!$E$16:$E$27</xm:f>
          </x14:formula1>
          <xm:sqref>R11:T34</xm:sqref>
        </x14:dataValidation>
        <x14:dataValidation type="list" allowBlank="1" showInputMessage="1" showErrorMessage="1" xr:uid="{C810FD1D-DCE9-4B9F-9A9B-2AFD5912BB3D}">
          <x14:formula1>
            <xm:f>'(参考)リスト'!$B$16:$B$21</xm:f>
          </x14:formula1>
          <xm:sqref>L11:M34</xm:sqref>
        </x14:dataValidation>
        <x14:dataValidation type="list" allowBlank="1" showInputMessage="1" showErrorMessage="1" xr:uid="{6B838673-45C5-4BCB-B228-15602C5CF846}">
          <x14:formula1>
            <xm:f>'(参考)リスト'!$D$16:$D$18</xm:f>
          </x14:formula1>
          <xm:sqref>P11:Q34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010-7E44-47AA-8E79-C925393C6808}">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S003</v>
      </c>
      <c r="AW5" s="292">
        <f>R7</f>
        <v>8</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0.22</v>
      </c>
      <c r="BS5" s="55">
        <f t="shared" si="1"/>
        <v>0</v>
      </c>
      <c r="BT5" s="55">
        <f t="shared" si="1"/>
        <v>0</v>
      </c>
      <c r="BU5" s="55">
        <f t="shared" si="1"/>
        <v>0</v>
      </c>
      <c r="BV5" s="55">
        <f t="shared" si="1"/>
        <v>0.93</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490</v>
      </c>
      <c r="O7" s="894"/>
      <c r="P7" s="905" t="s">
        <v>858</v>
      </c>
      <c r="Q7" s="907"/>
      <c r="R7" s="931">
        <v>8</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569</v>
      </c>
      <c r="O11" s="900"/>
      <c r="P11" s="899" t="s">
        <v>542</v>
      </c>
      <c r="Q11" s="900"/>
      <c r="R11" s="845" t="s">
        <v>313</v>
      </c>
      <c r="S11" s="845"/>
      <c r="T11" s="845"/>
      <c r="U11" s="899" t="s">
        <v>551</v>
      </c>
      <c r="V11" s="900"/>
      <c r="W11" s="899"/>
      <c r="X11" s="900"/>
      <c r="Y11" s="54"/>
      <c r="Z11" s="54"/>
      <c r="AA11" s="54"/>
      <c r="AB11" s="54"/>
      <c r="AC11" s="60"/>
      <c r="AD11" s="60"/>
      <c r="AE11" s="60"/>
      <c r="AF11" s="60">
        <v>0.22</v>
      </c>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559</v>
      </c>
      <c r="O12" s="900"/>
      <c r="P12" s="899" t="s">
        <v>542</v>
      </c>
      <c r="Q12" s="900"/>
      <c r="R12" s="845" t="s">
        <v>347</v>
      </c>
      <c r="S12" s="845"/>
      <c r="T12" s="845"/>
      <c r="U12" s="899" t="s">
        <v>561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558</v>
      </c>
      <c r="M13" s="900"/>
      <c r="N13" s="899" t="s">
        <v>575</v>
      </c>
      <c r="O13" s="900"/>
      <c r="P13" s="899" t="s">
        <v>341</v>
      </c>
      <c r="Q13" s="900"/>
      <c r="R13" s="908" t="s">
        <v>341</v>
      </c>
      <c r="S13" s="909"/>
      <c r="T13" s="910"/>
      <c r="U13" s="899" t="s">
        <v>551</v>
      </c>
      <c r="V13" s="900"/>
      <c r="W13" s="899"/>
      <c r="X13" s="900"/>
      <c r="Y13" s="54"/>
      <c r="Z13" s="54"/>
      <c r="AA13" s="54"/>
      <c r="AB13" s="54"/>
      <c r="AC13" s="291"/>
      <c r="AD13" s="291"/>
      <c r="AE13" s="291"/>
      <c r="AF13" s="291"/>
      <c r="AG13" s="291"/>
      <c r="AH13" s="291"/>
      <c r="AI13" s="291"/>
      <c r="AJ13" s="291">
        <v>0.93</v>
      </c>
      <c r="AK13" s="893"/>
      <c r="AL13" s="894"/>
      <c r="AM13" s="894"/>
      <c r="AN13" s="894"/>
      <c r="AO13" s="895"/>
      <c r="AP13" s="2"/>
      <c r="AQ13" s="59">
        <f t="shared" si="2"/>
        <v>3</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t="s">
        <v>576</v>
      </c>
      <c r="M16" s="900"/>
      <c r="N16" s="899" t="s">
        <v>577</v>
      </c>
      <c r="O16" s="900"/>
      <c r="P16" s="899"/>
      <c r="Q16" s="900"/>
      <c r="R16" s="908" t="s">
        <v>347</v>
      </c>
      <c r="S16" s="909"/>
      <c r="T16" s="910"/>
      <c r="U16" s="899" t="s">
        <v>551</v>
      </c>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0.22</v>
      </c>
      <c r="AG35" s="124">
        <f t="shared" si="3"/>
        <v>0</v>
      </c>
      <c r="AH35" s="124">
        <f t="shared" si="3"/>
        <v>0</v>
      </c>
      <c r="AI35" s="124">
        <f t="shared" si="3"/>
        <v>0</v>
      </c>
      <c r="AJ35" s="125">
        <f t="shared" si="3"/>
        <v>0.93</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1</v>
      </c>
      <c r="AG37" s="891">
        <f t="shared" si="5"/>
        <v>0</v>
      </c>
      <c r="AH37" s="891">
        <f t="shared" si="5"/>
        <v>0</v>
      </c>
      <c r="AI37" s="891">
        <f t="shared" si="5"/>
        <v>0</v>
      </c>
      <c r="AJ37" s="891">
        <f>COUNTA(AJ11:AJ34)</f>
        <v>1</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674" priority="2">
      <formula>$AQ11=2</formula>
    </cfRule>
  </conditionalFormatting>
  <conditionalFormatting sqref="Y29:AB29">
    <cfRule type="expression" dxfId="673" priority="11">
      <formula>$AQ28=2</formula>
    </cfRule>
  </conditionalFormatting>
  <conditionalFormatting sqref="Y30:AB31">
    <cfRule type="expression" dxfId="672" priority="9">
      <formula>$AQ28=2</formula>
    </cfRule>
  </conditionalFormatting>
  <conditionalFormatting sqref="Y32:AB32">
    <cfRule type="expression" dxfId="671" priority="7">
      <formula>$AQ29=2</formula>
    </cfRule>
  </conditionalFormatting>
  <conditionalFormatting sqref="Y33:AB33">
    <cfRule type="expression" dxfId="670" priority="5">
      <formula>$AQ29=2</formula>
    </cfRule>
  </conditionalFormatting>
  <conditionalFormatting sqref="Y34:AB34">
    <cfRule type="expression" dxfId="669" priority="3">
      <formula>$AQ29=2</formula>
    </cfRule>
  </conditionalFormatting>
  <conditionalFormatting sqref="Y11:AF28">
    <cfRule type="expression" dxfId="668" priority="1">
      <formula>$AQ11=3</formula>
    </cfRule>
  </conditionalFormatting>
  <conditionalFormatting sqref="Y29:AF29">
    <cfRule type="expression" dxfId="667" priority="12">
      <formula>$AQ28=3</formula>
    </cfRule>
  </conditionalFormatting>
  <conditionalFormatting sqref="Y30:AF31">
    <cfRule type="expression" dxfId="666" priority="10">
      <formula>$AQ28=3</formula>
    </cfRule>
  </conditionalFormatting>
  <conditionalFormatting sqref="Y32:AF32">
    <cfRule type="expression" dxfId="665" priority="8">
      <formula>$AQ29=3</formula>
    </cfRule>
  </conditionalFormatting>
  <conditionalFormatting sqref="Y33:AF33">
    <cfRule type="expression" dxfId="664" priority="6">
      <formula>$AQ29=3</formula>
    </cfRule>
  </conditionalFormatting>
  <conditionalFormatting sqref="Y34:AF34">
    <cfRule type="expression" dxfId="663" priority="4">
      <formula>$AQ29=3</formula>
    </cfRule>
  </conditionalFormatting>
  <conditionalFormatting sqref="AC11:AJ28">
    <cfRule type="expression" dxfId="662" priority="13">
      <formula>$AQ11=1</formula>
    </cfRule>
  </conditionalFormatting>
  <conditionalFormatting sqref="AC29:AJ29">
    <cfRule type="expression" dxfId="661" priority="24">
      <formula>$AQ28=1</formula>
    </cfRule>
  </conditionalFormatting>
  <conditionalFormatting sqref="AC30:AJ31">
    <cfRule type="expression" dxfId="660" priority="22">
      <formula>$AQ28=1</formula>
    </cfRule>
  </conditionalFormatting>
  <conditionalFormatting sqref="AC32:AJ32">
    <cfRule type="expression" dxfId="659" priority="20">
      <formula>$AQ29=1</formula>
    </cfRule>
  </conditionalFormatting>
  <conditionalFormatting sqref="AC33:AJ33">
    <cfRule type="expression" dxfId="658" priority="18">
      <formula>$AQ29=1</formula>
    </cfRule>
  </conditionalFormatting>
  <conditionalFormatting sqref="AC34:AJ34">
    <cfRule type="expression" dxfId="657" priority="16">
      <formula>$AQ29=1</formula>
    </cfRule>
  </conditionalFormatting>
  <conditionalFormatting sqref="AG11:AJ28">
    <cfRule type="expression" dxfId="656" priority="14">
      <formula>$AQ11=2</formula>
    </cfRule>
  </conditionalFormatting>
  <conditionalFormatting sqref="AG29:AJ29">
    <cfRule type="expression" dxfId="655" priority="23">
      <formula>$AQ28=2</formula>
    </cfRule>
  </conditionalFormatting>
  <conditionalFormatting sqref="AG30:AJ31">
    <cfRule type="expression" dxfId="654" priority="21">
      <formula>$AQ28=2</formula>
    </cfRule>
  </conditionalFormatting>
  <conditionalFormatting sqref="AG32:AJ32">
    <cfRule type="expression" dxfId="653" priority="19">
      <formula>$AQ29=2</formula>
    </cfRule>
  </conditionalFormatting>
  <conditionalFormatting sqref="AG33:AJ33">
    <cfRule type="expression" dxfId="652" priority="17">
      <formula>$AQ29=2</formula>
    </cfRule>
  </conditionalFormatting>
  <conditionalFormatting sqref="AG34:AJ34">
    <cfRule type="expression" dxfId="651" priority="15">
      <formula>$AQ29=2</formula>
    </cfRule>
  </conditionalFormatting>
  <dataValidations count="2">
    <dataValidation type="list" allowBlank="1" showInputMessage="1" showErrorMessage="1" sqref="N11:O34" xr:uid="{5A53D866-0B56-49A3-B208-B9783A73F173}">
      <formula1>INDIRECT(L11)</formula1>
    </dataValidation>
    <dataValidation type="list" allowBlank="1" showInputMessage="1" showErrorMessage="1" sqref="Y11:AB34" xr:uid="{ED273F0D-BD03-4EFB-823F-366246AA0F8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98443-A177-4DE9-B404-E0038D8FC18A}">
          <x14:formula1>
            <xm:f>'(参考)リスト'!$G$16:$G$19</xm:f>
          </x14:formula1>
          <xm:sqref>AM35:AO38</xm:sqref>
        </x14:dataValidation>
        <x14:dataValidation type="list" allowBlank="1" showInputMessage="1" showErrorMessage="1" xr:uid="{8A81ED98-3124-46D2-A1EE-EBF422D5FE03}">
          <x14:formula1>
            <xm:f>'(参考)リスト'!$F$16:$F$21</xm:f>
          </x14:formula1>
          <xm:sqref>U11:X34</xm:sqref>
        </x14:dataValidation>
        <x14:dataValidation type="list" allowBlank="1" showInputMessage="1" showErrorMessage="1" xr:uid="{841C4BE4-64D1-4A29-85CF-94EF1896CAC4}">
          <x14:formula1>
            <xm:f>'(参考)リスト'!$E$16:$E$27</xm:f>
          </x14:formula1>
          <xm:sqref>R11:T34</xm:sqref>
        </x14:dataValidation>
        <x14:dataValidation type="list" allowBlank="1" showInputMessage="1" showErrorMessage="1" xr:uid="{3544FCD7-B3AA-4F58-8214-104825058ABB}">
          <x14:formula1>
            <xm:f>'(参考)リスト'!$B$16:$B$21</xm:f>
          </x14:formula1>
          <xm:sqref>L11:M34</xm:sqref>
        </x14:dataValidation>
        <x14:dataValidation type="list" allowBlank="1" showInputMessage="1" showErrorMessage="1" xr:uid="{EE55C55A-091B-4226-B106-3830AA212F5F}">
          <x14:formula1>
            <xm:f>'(参考)リスト'!$D$16:$D$18</xm:f>
          </x14:formula1>
          <xm:sqref>P11:Q34</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8ECB-EB21-42B7-A028-D35FC4408C77}">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S004</v>
      </c>
      <c r="AW5" s="292">
        <f>R7</f>
        <v>8</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491</v>
      </c>
      <c r="O7" s="894"/>
      <c r="P7" s="905" t="s">
        <v>858</v>
      </c>
      <c r="Q7" s="907"/>
      <c r="R7" s="931">
        <v>8</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c r="M12" s="900"/>
      <c r="N12" s="899"/>
      <c r="O12" s="900"/>
      <c r="P12" s="899"/>
      <c r="Q12" s="900"/>
      <c r="R12" s="845"/>
      <c r="S12" s="845"/>
      <c r="T12" s="845"/>
      <c r="U12" s="899"/>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c r="M13" s="900"/>
      <c r="N13" s="899"/>
      <c r="O13" s="900"/>
      <c r="P13" s="899"/>
      <c r="Q13" s="900"/>
      <c r="R13" s="908"/>
      <c r="S13" s="909"/>
      <c r="T13" s="910"/>
      <c r="U13" s="899"/>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c r="M14" s="900"/>
      <c r="N14" s="899"/>
      <c r="O14" s="900"/>
      <c r="P14" s="899"/>
      <c r="Q14" s="900"/>
      <c r="R14" s="845"/>
      <c r="S14" s="845"/>
      <c r="T14" s="845"/>
      <c r="U14" s="899"/>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4" t="s">
        <v>863</v>
      </c>
      <c r="AL35" s="904"/>
      <c r="AM35" s="923" t="s">
        <v>561</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0</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2">
    <dataValidation type="list" allowBlank="1" showInputMessage="1" showErrorMessage="1" sqref="Y11:AB34" xr:uid="{217602A9-6FCF-43DE-A950-755347B9D992}">
      <formula1>"〇,"</formula1>
    </dataValidation>
    <dataValidation type="list" allowBlank="1" showInputMessage="1" showErrorMessage="1" sqref="N11:O34" xr:uid="{ED40E7D8-46E6-4141-A371-3C656EFB1C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FB1EF3-269D-41B9-B72C-E71131AE51E9}">
          <x14:formula1>
            <xm:f>'(参考)リスト'!$D$16:$D$18</xm:f>
          </x14:formula1>
          <xm:sqref>P11:Q34</xm:sqref>
        </x14:dataValidation>
        <x14:dataValidation type="list" allowBlank="1" showInputMessage="1" showErrorMessage="1" xr:uid="{216B6F5D-9FAD-4034-B355-1CDD983C9842}">
          <x14:formula1>
            <xm:f>'(参考)リスト'!$B$16:$B$21</xm:f>
          </x14:formula1>
          <xm:sqref>L11:M34</xm:sqref>
        </x14:dataValidation>
        <x14:dataValidation type="list" allowBlank="1" showInputMessage="1" showErrorMessage="1" xr:uid="{F5F10322-917B-45BF-AA83-0487FDFFCBBB}">
          <x14:formula1>
            <xm:f>'(参考)リスト'!$E$16:$E$27</xm:f>
          </x14:formula1>
          <xm:sqref>R11:T34</xm:sqref>
        </x14:dataValidation>
        <x14:dataValidation type="list" allowBlank="1" showInputMessage="1" showErrorMessage="1" xr:uid="{0B8340CB-0DC9-41E5-BC66-EC32556C2FFC}">
          <x14:formula1>
            <xm:f>'(参考)リスト'!$F$16:$F$21</xm:f>
          </x14:formula1>
          <xm:sqref>U11:X34</xm:sqref>
        </x14:dataValidation>
        <x14:dataValidation type="list" allowBlank="1" showInputMessage="1" showErrorMessage="1" xr:uid="{C9C21970-3F91-4FCB-BD36-D5711DCB099F}">
          <x14:formula1>
            <xm:f>'(参考)リスト'!$G$16:$G$19</xm:f>
          </x14:formula1>
          <xm:sqref>AM35:AO38</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EACE-6AE8-49C3-B0B4-19BCF03D0E1A}">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S005</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0.01</v>
      </c>
      <c r="BR5" s="55">
        <f t="shared" si="1"/>
        <v>0</v>
      </c>
      <c r="BS5" s="55">
        <f t="shared" si="1"/>
        <v>0</v>
      </c>
      <c r="BT5" s="55">
        <f t="shared" si="1"/>
        <v>0</v>
      </c>
      <c r="BU5" s="55">
        <f t="shared" si="1"/>
        <v>0</v>
      </c>
      <c r="BV5" s="55">
        <f t="shared" si="1"/>
        <v>1.33</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492</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564</v>
      </c>
      <c r="O11" s="900"/>
      <c r="P11" s="899" t="s">
        <v>341</v>
      </c>
      <c r="Q11" s="900"/>
      <c r="R11" s="845" t="s">
        <v>341</v>
      </c>
      <c r="S11" s="845"/>
      <c r="T11" s="845"/>
      <c r="U11" s="899" t="s">
        <v>551</v>
      </c>
      <c r="V11" s="900"/>
      <c r="W11" s="899"/>
      <c r="X11" s="900"/>
      <c r="Y11" s="54"/>
      <c r="Z11" s="54"/>
      <c r="AA11" s="54"/>
      <c r="AB11" s="54"/>
      <c r="AC11" s="60"/>
      <c r="AD11" s="60"/>
      <c r="AE11" s="60"/>
      <c r="AF11" s="60"/>
      <c r="AG11" s="60"/>
      <c r="AH11" s="60"/>
      <c r="AI11" s="60"/>
      <c r="AJ11" s="60">
        <v>1.33</v>
      </c>
      <c r="AK11" s="893"/>
      <c r="AL11" s="894"/>
      <c r="AM11" s="894"/>
      <c r="AN11" s="894"/>
      <c r="AO11" s="895"/>
      <c r="AP11" s="2"/>
      <c r="AQ11" s="59">
        <f t="shared" ref="AQ11:AQ27" si="2">IF(P11="材質劣化",2,IF(P11="漏水",3,1))</f>
        <v>3</v>
      </c>
      <c r="AS11" s="43" t="str">
        <f>IF(Y11&lt;&gt;"",1,"")</f>
        <v/>
      </c>
    </row>
    <row r="12" spans="2:86" ht="12" customHeight="1" x14ac:dyDescent="0.15">
      <c r="B12" s="935"/>
      <c r="C12" s="943"/>
      <c r="D12" s="941"/>
      <c r="E12" s="941"/>
      <c r="F12" s="941"/>
      <c r="G12" s="941"/>
      <c r="H12" s="941"/>
      <c r="I12" s="941"/>
      <c r="J12" s="942"/>
      <c r="K12" s="100">
        <v>2</v>
      </c>
      <c r="L12" s="899" t="s">
        <v>558</v>
      </c>
      <c r="M12" s="900"/>
      <c r="N12" s="899" t="s">
        <v>559</v>
      </c>
      <c r="O12" s="900"/>
      <c r="P12" s="899" t="s">
        <v>542</v>
      </c>
      <c r="Q12" s="900"/>
      <c r="R12" s="845" t="s">
        <v>347</v>
      </c>
      <c r="S12" s="845"/>
      <c r="T12" s="845"/>
      <c r="U12" s="899" t="s">
        <v>561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558</v>
      </c>
      <c r="M14" s="900"/>
      <c r="N14" s="899" t="s">
        <v>569</v>
      </c>
      <c r="O14" s="900"/>
      <c r="P14" s="899" t="s">
        <v>542</v>
      </c>
      <c r="Q14" s="900"/>
      <c r="R14" s="845" t="s">
        <v>313</v>
      </c>
      <c r="S14" s="845"/>
      <c r="T14" s="845"/>
      <c r="U14" s="899" t="s">
        <v>560</v>
      </c>
      <c r="V14" s="900"/>
      <c r="W14" s="899"/>
      <c r="X14" s="900"/>
      <c r="Y14" s="54"/>
      <c r="Z14" s="54"/>
      <c r="AA14" s="54"/>
      <c r="AB14" s="54"/>
      <c r="AC14" s="60"/>
      <c r="AD14" s="60"/>
      <c r="AE14" s="60">
        <v>0.01</v>
      </c>
      <c r="AF14" s="60"/>
      <c r="AG14" s="60"/>
      <c r="AH14" s="60"/>
      <c r="AI14" s="60"/>
      <c r="AJ14" s="60"/>
      <c r="AK14" s="893"/>
      <c r="AL14" s="894"/>
      <c r="AM14" s="894"/>
      <c r="AN14" s="894"/>
      <c r="AO14" s="895"/>
      <c r="AP14" s="2"/>
      <c r="AQ14" s="59">
        <f t="shared" si="2"/>
        <v>2</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0.01</v>
      </c>
      <c r="AF35" s="124">
        <f t="shared" si="3"/>
        <v>0</v>
      </c>
      <c r="AG35" s="124">
        <f t="shared" si="3"/>
        <v>0</v>
      </c>
      <c r="AH35" s="124">
        <f t="shared" si="3"/>
        <v>0</v>
      </c>
      <c r="AI35" s="124">
        <f t="shared" si="3"/>
        <v>0</v>
      </c>
      <c r="AJ35" s="125">
        <f t="shared" si="3"/>
        <v>1.33</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1</v>
      </c>
      <c r="AF37" s="891">
        <f t="shared" si="5"/>
        <v>0</v>
      </c>
      <c r="AG37" s="891">
        <f t="shared" si="5"/>
        <v>0</v>
      </c>
      <c r="AH37" s="891">
        <f t="shared" si="5"/>
        <v>0</v>
      </c>
      <c r="AI37" s="891">
        <f t="shared" si="5"/>
        <v>0</v>
      </c>
      <c r="AJ37" s="891">
        <f>COUNTA(AJ11:AJ34)</f>
        <v>1</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2">
    <dataValidation type="list" allowBlank="1" showInputMessage="1" showErrorMessage="1" sqref="Y11:AB34" xr:uid="{6E3B09AA-E690-4ABF-8027-2194600AACFA}">
      <formula1>"〇,"</formula1>
    </dataValidation>
    <dataValidation type="list" allowBlank="1" showInputMessage="1" showErrorMessage="1" sqref="N11:O34" xr:uid="{F93F50CA-3425-4D0E-A2FB-8C12873EC7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2155A-45B6-4A55-87C4-3F566240C10D}">
          <x14:formula1>
            <xm:f>'(参考)リスト'!$D$16:$D$18</xm:f>
          </x14:formula1>
          <xm:sqref>P11:Q34</xm:sqref>
        </x14:dataValidation>
        <x14:dataValidation type="list" allowBlank="1" showInputMessage="1" showErrorMessage="1" xr:uid="{AF23FE11-138C-40CF-B183-A076993473F3}">
          <x14:formula1>
            <xm:f>'(参考)リスト'!$B$16:$B$21</xm:f>
          </x14:formula1>
          <xm:sqref>L11:M34</xm:sqref>
        </x14:dataValidation>
        <x14:dataValidation type="list" allowBlank="1" showInputMessage="1" showErrorMessage="1" xr:uid="{899C0E61-A041-4813-85E0-4EA846FD8674}">
          <x14:formula1>
            <xm:f>'(参考)リスト'!$E$16:$E$27</xm:f>
          </x14:formula1>
          <xm:sqref>R11:T34</xm:sqref>
        </x14:dataValidation>
        <x14:dataValidation type="list" allowBlank="1" showInputMessage="1" showErrorMessage="1" xr:uid="{71AD3399-9D0D-4174-9645-FEB7B14E21EE}">
          <x14:formula1>
            <xm:f>'(参考)リスト'!$F$16:$F$21</xm:f>
          </x14:formula1>
          <xm:sqref>U11:X34</xm:sqref>
        </x14:dataValidation>
        <x14:dataValidation type="list" allowBlank="1" showInputMessage="1" showErrorMessage="1" xr:uid="{79633097-2C45-4E4C-9C6F-889C46C15A06}">
          <x14:formula1>
            <xm:f>'(参考)リスト'!$G$16:$G$19</xm:f>
          </x14:formula1>
          <xm:sqref>AM35:AO38</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7A5C-0E09-4D47-B9D8-E58ADD7B7793}">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S006</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2</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0.58000000000000007</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493</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564</v>
      </c>
      <c r="O11" s="900"/>
      <c r="P11" s="899" t="s">
        <v>341</v>
      </c>
      <c r="Q11" s="900"/>
      <c r="R11" s="845" t="s">
        <v>341</v>
      </c>
      <c r="S11" s="845"/>
      <c r="T11" s="845"/>
      <c r="U11" s="899" t="s">
        <v>551</v>
      </c>
      <c r="V11" s="900"/>
      <c r="W11" s="899"/>
      <c r="X11" s="900"/>
      <c r="Y11" s="54"/>
      <c r="Z11" s="54"/>
      <c r="AA11" s="54"/>
      <c r="AB11" s="54"/>
      <c r="AC11" s="60"/>
      <c r="AD11" s="60"/>
      <c r="AE11" s="60"/>
      <c r="AF11" s="60"/>
      <c r="AG11" s="60"/>
      <c r="AH11" s="60"/>
      <c r="AI11" s="60"/>
      <c r="AJ11" s="60">
        <v>0.13</v>
      </c>
      <c r="AK11" s="893"/>
      <c r="AL11" s="894"/>
      <c r="AM11" s="894"/>
      <c r="AN11" s="894"/>
      <c r="AO11" s="895"/>
      <c r="AP11" s="2"/>
      <c r="AQ11" s="59">
        <f t="shared" ref="AQ11:AQ27" si="2">IF(P11="材質劣化",2,IF(P11="漏水",3,1))</f>
        <v>3</v>
      </c>
      <c r="AS11" s="43" t="str">
        <f>IF(Y11&lt;&gt;"",1,"")</f>
        <v/>
      </c>
    </row>
    <row r="12" spans="2:86" ht="12" customHeight="1" x14ac:dyDescent="0.15">
      <c r="B12" s="935"/>
      <c r="C12" s="943"/>
      <c r="D12" s="941"/>
      <c r="E12" s="941"/>
      <c r="F12" s="941"/>
      <c r="G12" s="941"/>
      <c r="H12" s="941"/>
      <c r="I12" s="941"/>
      <c r="J12" s="942"/>
      <c r="K12" s="100">
        <v>2</v>
      </c>
      <c r="L12" s="899" t="s">
        <v>558</v>
      </c>
      <c r="M12" s="900"/>
      <c r="N12" s="899" t="s">
        <v>559</v>
      </c>
      <c r="O12" s="900"/>
      <c r="P12" s="899" t="s">
        <v>542</v>
      </c>
      <c r="Q12" s="900"/>
      <c r="R12" s="845" t="s">
        <v>347</v>
      </c>
      <c r="S12" s="845"/>
      <c r="T12" s="845"/>
      <c r="U12" s="899" t="s">
        <v>561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558</v>
      </c>
      <c r="M13" s="900"/>
      <c r="N13" s="899" t="s">
        <v>575</v>
      </c>
      <c r="O13" s="900"/>
      <c r="P13" s="899" t="s">
        <v>341</v>
      </c>
      <c r="Q13" s="900"/>
      <c r="R13" s="908" t="s">
        <v>341</v>
      </c>
      <c r="S13" s="909"/>
      <c r="T13" s="910"/>
      <c r="U13" s="899" t="s">
        <v>551</v>
      </c>
      <c r="V13" s="900"/>
      <c r="W13" s="899"/>
      <c r="X13" s="900"/>
      <c r="Y13" s="54"/>
      <c r="Z13" s="54"/>
      <c r="AA13" s="54"/>
      <c r="AB13" s="54"/>
      <c r="AC13" s="291"/>
      <c r="AD13" s="291"/>
      <c r="AE13" s="291"/>
      <c r="AF13" s="291"/>
      <c r="AG13" s="291"/>
      <c r="AH13" s="291"/>
      <c r="AI13" s="291"/>
      <c r="AJ13" s="291">
        <v>0.45</v>
      </c>
      <c r="AK13" s="893"/>
      <c r="AL13" s="894"/>
      <c r="AM13" s="894"/>
      <c r="AN13" s="894"/>
      <c r="AO13" s="895"/>
      <c r="AP13" s="2"/>
      <c r="AQ13" s="59">
        <f t="shared" si="2"/>
        <v>3</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t="s">
        <v>576</v>
      </c>
      <c r="M16" s="900"/>
      <c r="N16" s="899" t="s">
        <v>577</v>
      </c>
      <c r="O16" s="900"/>
      <c r="P16" s="899"/>
      <c r="Q16" s="900"/>
      <c r="R16" s="908" t="s">
        <v>347</v>
      </c>
      <c r="S16" s="909"/>
      <c r="T16" s="910"/>
      <c r="U16" s="899" t="s">
        <v>551</v>
      </c>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t="s">
        <v>576</v>
      </c>
      <c r="M17" s="900"/>
      <c r="N17" s="899" t="s">
        <v>577</v>
      </c>
      <c r="O17" s="900"/>
      <c r="P17" s="899"/>
      <c r="Q17" s="900"/>
      <c r="R17" s="908" t="s">
        <v>347</v>
      </c>
      <c r="S17" s="909"/>
      <c r="T17" s="910"/>
      <c r="U17" s="899" t="s">
        <v>551</v>
      </c>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0.58000000000000007</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0</v>
      </c>
      <c r="AG37" s="891">
        <f t="shared" si="5"/>
        <v>0</v>
      </c>
      <c r="AH37" s="891">
        <f t="shared" si="5"/>
        <v>0</v>
      </c>
      <c r="AI37" s="891">
        <f t="shared" si="5"/>
        <v>0</v>
      </c>
      <c r="AJ37" s="891">
        <f>COUNTA(AJ11:AJ34)</f>
        <v>2</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2">
    <dataValidation type="list" allowBlank="1" showInputMessage="1" showErrorMessage="1" sqref="Y11:AB34" xr:uid="{B1355B2D-9E16-4058-874E-D0A2648F347C}">
      <formula1>"〇,"</formula1>
    </dataValidation>
    <dataValidation type="list" allowBlank="1" showInputMessage="1" showErrorMessage="1" sqref="N11:O34" xr:uid="{F07AC2E1-6B40-4BCB-82F3-503C104594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A0AA45-DCF2-463E-BD59-5BA4E1EB5540}">
          <x14:formula1>
            <xm:f>'(参考)リスト'!$D$16:$D$18</xm:f>
          </x14:formula1>
          <xm:sqref>P11:Q34</xm:sqref>
        </x14:dataValidation>
        <x14:dataValidation type="list" allowBlank="1" showInputMessage="1" showErrorMessage="1" xr:uid="{B02FE565-E80C-444F-A118-9294A8D83252}">
          <x14:formula1>
            <xm:f>'(参考)リスト'!$B$16:$B$21</xm:f>
          </x14:formula1>
          <xm:sqref>L11:M34</xm:sqref>
        </x14:dataValidation>
        <x14:dataValidation type="list" allowBlank="1" showInputMessage="1" showErrorMessage="1" xr:uid="{F1F8E48C-85B7-45CF-9FB1-DD40D4F55B4F}">
          <x14:formula1>
            <xm:f>'(参考)リスト'!$E$16:$E$27</xm:f>
          </x14:formula1>
          <xm:sqref>R11:T34</xm:sqref>
        </x14:dataValidation>
        <x14:dataValidation type="list" allowBlank="1" showInputMessage="1" showErrorMessage="1" xr:uid="{87368742-7F26-4CE0-ADDD-1F29A053C287}">
          <x14:formula1>
            <xm:f>'(参考)リスト'!$F$16:$F$21</xm:f>
          </x14:formula1>
          <xm:sqref>U11:X34</xm:sqref>
        </x14:dataValidation>
        <x14:dataValidation type="list" allowBlank="1" showInputMessage="1" showErrorMessage="1" xr:uid="{0162875C-202E-4E3A-8418-A31606F1E396}">
          <x14:formula1>
            <xm:f>'(参考)リスト'!$G$16:$G$19</xm:f>
          </x14:formula1>
          <xm:sqref>AM35:AO38</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3982-073C-4C28-8CEC-8331327A4FCF}">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S007</v>
      </c>
      <c r="AW5" s="292">
        <f>R7</f>
        <v>9.5</v>
      </c>
      <c r="AX5" s="55" t="str">
        <f>AM35</f>
        <v>Ⅱ</v>
      </c>
      <c r="AY5" s="294" t="str">
        <f>IF(Y37&gt;0,Y37,"")</f>
        <v/>
      </c>
      <c r="AZ5" s="295" t="str">
        <f>IF(Y37&gt;0,"",IF(Z37&gt;0,Z37,""))</f>
        <v/>
      </c>
      <c r="BA5" s="295" t="str">
        <f>IF(Y37+Z37&gt;0,"",IF(AA37&gt;0,AA37,""))</f>
        <v/>
      </c>
      <c r="BB5" s="295">
        <f>IF(Y37+Z37+AA37&gt;0,"",IF(AB37&gt;0,AB37,""))</f>
        <v>1</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f>IF(Y37+Z37+AA37&gt;0,"",IF(AB37&gt;0,R7,""))</f>
        <v>9.5</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494</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t="s">
        <v>558</v>
      </c>
      <c r="M16" s="900"/>
      <c r="N16" s="899" t="s">
        <v>572</v>
      </c>
      <c r="O16" s="900"/>
      <c r="P16" s="899" t="s">
        <v>548</v>
      </c>
      <c r="Q16" s="900"/>
      <c r="R16" s="908" t="s">
        <v>305</v>
      </c>
      <c r="S16" s="909"/>
      <c r="T16" s="910"/>
      <c r="U16" s="899" t="s">
        <v>560</v>
      </c>
      <c r="V16" s="900"/>
      <c r="W16" s="899"/>
      <c r="X16" s="900"/>
      <c r="Y16" s="54"/>
      <c r="Z16" s="54"/>
      <c r="AA16" s="54"/>
      <c r="AB16" s="54" t="s">
        <v>866</v>
      </c>
      <c r="AC16" s="60"/>
      <c r="AD16" s="60"/>
      <c r="AE16" s="60"/>
      <c r="AF16" s="60"/>
      <c r="AG16" s="60"/>
      <c r="AH16" s="60"/>
      <c r="AI16" s="60"/>
      <c r="AJ16" s="60"/>
      <c r="AK16" s="893" t="s">
        <v>594</v>
      </c>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1</v>
      </c>
      <c r="AC37" s="891">
        <f>COUNTA(AC11:AC34)</f>
        <v>0</v>
      </c>
      <c r="AD37" s="891">
        <f t="shared" ref="AD37:AI37" si="5">COUNTA(AD11:AD34)</f>
        <v>0</v>
      </c>
      <c r="AE37" s="891">
        <f t="shared" si="5"/>
        <v>0</v>
      </c>
      <c r="AF37" s="891">
        <f t="shared" si="5"/>
        <v>0</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2">
    <dataValidation type="list" allowBlank="1" showInputMessage="1" showErrorMessage="1" sqref="N11:O34" xr:uid="{8C48A89F-0178-4F82-A8AE-D0C8522BB6BE}">
      <formula1>INDIRECT(L11)</formula1>
    </dataValidation>
    <dataValidation type="list" allowBlank="1" showInputMessage="1" showErrorMessage="1" sqref="Y11:AB34" xr:uid="{C6C6A362-A1EB-41AE-B01F-208C8158FEB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801A0D-640E-4698-8DE8-0ED0B30818E7}">
          <x14:formula1>
            <xm:f>'(参考)リスト'!$G$16:$G$19</xm:f>
          </x14:formula1>
          <xm:sqref>AM35:AO38</xm:sqref>
        </x14:dataValidation>
        <x14:dataValidation type="list" allowBlank="1" showInputMessage="1" showErrorMessage="1" xr:uid="{7F8A2B86-8803-4741-B749-417F3D65C6C2}">
          <x14:formula1>
            <xm:f>'(参考)リスト'!$F$16:$F$21</xm:f>
          </x14:formula1>
          <xm:sqref>U11:X34</xm:sqref>
        </x14:dataValidation>
        <x14:dataValidation type="list" allowBlank="1" showInputMessage="1" showErrorMessage="1" xr:uid="{67A30BA2-6D04-4F7A-8D42-33D4EE712892}">
          <x14:formula1>
            <xm:f>'(参考)リスト'!$E$16:$E$27</xm:f>
          </x14:formula1>
          <xm:sqref>R11:T34</xm:sqref>
        </x14:dataValidation>
        <x14:dataValidation type="list" allowBlank="1" showInputMessage="1" showErrorMessage="1" xr:uid="{233F6B19-E267-493B-82C4-8FE064ED1195}">
          <x14:formula1>
            <xm:f>'(参考)リスト'!$B$16:$B$21</xm:f>
          </x14:formula1>
          <xm:sqref>L11:M34</xm:sqref>
        </x14:dataValidation>
        <x14:dataValidation type="list" allowBlank="1" showInputMessage="1" showErrorMessage="1" xr:uid="{9E72C608-000D-4190-B66F-6885DD4C5B25}">
          <x14:formula1>
            <xm:f>'(参考)リスト'!$D$16:$D$18</xm:f>
          </x14:formula1>
          <xm:sqref>P11:Q34</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9E6A-2917-4412-8127-2863AFE4D7D5}">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S008</v>
      </c>
      <c r="AW5" s="292">
        <f>R7</f>
        <v>9</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495</v>
      </c>
      <c r="O7" s="894"/>
      <c r="P7" s="905" t="s">
        <v>858</v>
      </c>
      <c r="Q7" s="907"/>
      <c r="R7" s="931">
        <v>9</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558</v>
      </c>
      <c r="M14" s="900"/>
      <c r="N14" s="899" t="s">
        <v>572</v>
      </c>
      <c r="O14" s="900"/>
      <c r="P14" s="899" t="s">
        <v>542</v>
      </c>
      <c r="Q14" s="900"/>
      <c r="R14" s="845" t="s">
        <v>322</v>
      </c>
      <c r="S14" s="845"/>
      <c r="T14" s="845"/>
      <c r="U14" s="899" t="s">
        <v>560</v>
      </c>
      <c r="V14" s="900"/>
      <c r="W14" s="899"/>
      <c r="X14" s="900"/>
      <c r="Y14" s="54"/>
      <c r="Z14" s="54"/>
      <c r="AA14" s="54"/>
      <c r="AB14" s="54"/>
      <c r="AC14" s="60"/>
      <c r="AD14" s="60"/>
      <c r="AE14" s="60"/>
      <c r="AF14" s="60">
        <v>0.01</v>
      </c>
      <c r="AG14" s="60"/>
      <c r="AH14" s="60"/>
      <c r="AI14" s="60"/>
      <c r="AJ14" s="60"/>
      <c r="AK14" s="893"/>
      <c r="AL14" s="894"/>
      <c r="AM14" s="894"/>
      <c r="AN14" s="894"/>
      <c r="AO14" s="895"/>
      <c r="AP14" s="2"/>
      <c r="AQ14" s="59">
        <f t="shared" si="2"/>
        <v>2</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0.01</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1</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2">
    <dataValidation type="list" allowBlank="1" showInputMessage="1" showErrorMessage="1" sqref="N11:O34" xr:uid="{C2389DBB-97B2-4BE2-9B8F-176054FD2F4B}">
      <formula1>INDIRECT(L11)</formula1>
    </dataValidation>
    <dataValidation type="list" allowBlank="1" showInputMessage="1" showErrorMessage="1" sqref="Y11:AB34" xr:uid="{F06F1D0D-E032-46CC-83BF-3873F557C9D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91EDC7-CDF5-4170-A7C3-AB3A4FE88F08}">
          <x14:formula1>
            <xm:f>'(参考)リスト'!$G$16:$G$19</xm:f>
          </x14:formula1>
          <xm:sqref>AM35:AO38</xm:sqref>
        </x14:dataValidation>
        <x14:dataValidation type="list" allowBlank="1" showInputMessage="1" showErrorMessage="1" xr:uid="{4C8A8127-C79D-4412-A1E6-A6DAF58852FA}">
          <x14:formula1>
            <xm:f>'(参考)リスト'!$F$16:$F$21</xm:f>
          </x14:formula1>
          <xm:sqref>U11:X34</xm:sqref>
        </x14:dataValidation>
        <x14:dataValidation type="list" allowBlank="1" showInputMessage="1" showErrorMessage="1" xr:uid="{042EDF03-38A8-4E20-98B7-666395123D4F}">
          <x14:formula1>
            <xm:f>'(参考)リスト'!$E$16:$E$27</xm:f>
          </x14:formula1>
          <xm:sqref>R11:T34</xm:sqref>
        </x14:dataValidation>
        <x14:dataValidation type="list" allowBlank="1" showInputMessage="1" showErrorMessage="1" xr:uid="{5E00E107-05E7-464A-9789-2BBD0F8DC7E4}">
          <x14:formula1>
            <xm:f>'(参考)リスト'!$B$16:$B$21</xm:f>
          </x14:formula1>
          <xm:sqref>L11:M34</xm:sqref>
        </x14:dataValidation>
        <x14:dataValidation type="list" allowBlank="1" showInputMessage="1" showErrorMessage="1" xr:uid="{B1F24747-8B87-447B-8BDD-10A4D666456E}">
          <x14:formula1>
            <xm:f>'(参考)リスト'!$D$16:$D$18</xm:f>
          </x14:formula1>
          <xm:sqref>P11:Q34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5B94-0A78-472D-931F-8C98AB65813B}">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S009</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0.03</v>
      </c>
      <c r="BS5" s="55">
        <f t="shared" si="1"/>
        <v>0</v>
      </c>
      <c r="BT5" s="55">
        <f t="shared" si="1"/>
        <v>0</v>
      </c>
      <c r="BU5" s="55">
        <f t="shared" si="1"/>
        <v>0</v>
      </c>
      <c r="BV5" s="55">
        <f t="shared" si="1"/>
        <v>1.6</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496</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558</v>
      </c>
      <c r="M15" s="900"/>
      <c r="N15" s="899" t="s">
        <v>596</v>
      </c>
      <c r="O15" s="900"/>
      <c r="P15" s="899" t="s">
        <v>341</v>
      </c>
      <c r="Q15" s="900"/>
      <c r="R15" s="908" t="s">
        <v>341</v>
      </c>
      <c r="S15" s="909"/>
      <c r="T15" s="910"/>
      <c r="U15" s="899" t="s">
        <v>560</v>
      </c>
      <c r="V15" s="900"/>
      <c r="W15" s="899"/>
      <c r="X15" s="900"/>
      <c r="Y15" s="54"/>
      <c r="Z15" s="54"/>
      <c r="AA15" s="54"/>
      <c r="AB15" s="54"/>
      <c r="AC15" s="60"/>
      <c r="AD15" s="60"/>
      <c r="AE15" s="60"/>
      <c r="AF15" s="60"/>
      <c r="AG15" s="60"/>
      <c r="AH15" s="60"/>
      <c r="AI15" s="60"/>
      <c r="AJ15" s="60">
        <v>1.6</v>
      </c>
      <c r="AK15" s="893"/>
      <c r="AL15" s="894"/>
      <c r="AM15" s="894"/>
      <c r="AN15" s="894"/>
      <c r="AO15" s="895"/>
      <c r="AP15" s="2"/>
      <c r="AQ15" s="59">
        <f t="shared" si="2"/>
        <v>3</v>
      </c>
    </row>
    <row r="16" spans="2:86" ht="12" customHeight="1" x14ac:dyDescent="0.15">
      <c r="B16" s="935"/>
      <c r="C16" s="943"/>
      <c r="D16" s="941"/>
      <c r="E16" s="941"/>
      <c r="F16" s="941"/>
      <c r="G16" s="941"/>
      <c r="H16" s="941"/>
      <c r="I16" s="941"/>
      <c r="J16" s="942"/>
      <c r="K16" s="100">
        <v>6</v>
      </c>
      <c r="L16" s="899" t="s">
        <v>558</v>
      </c>
      <c r="M16" s="900"/>
      <c r="N16" s="899" t="s">
        <v>572</v>
      </c>
      <c r="O16" s="900"/>
      <c r="P16" s="899" t="s">
        <v>542</v>
      </c>
      <c r="Q16" s="900"/>
      <c r="R16" s="908" t="s">
        <v>313</v>
      </c>
      <c r="S16" s="909"/>
      <c r="T16" s="910"/>
      <c r="U16" s="899" t="s">
        <v>560</v>
      </c>
      <c r="V16" s="900"/>
      <c r="W16" s="899"/>
      <c r="X16" s="900"/>
      <c r="Y16" s="54"/>
      <c r="Z16" s="54"/>
      <c r="AA16" s="54"/>
      <c r="AB16" s="54"/>
      <c r="AC16" s="60"/>
      <c r="AD16" s="60"/>
      <c r="AE16" s="60"/>
      <c r="AF16" s="60">
        <v>0.03</v>
      </c>
      <c r="AG16" s="60"/>
      <c r="AH16" s="60"/>
      <c r="AI16" s="60"/>
      <c r="AJ16" s="60"/>
      <c r="AK16" s="893"/>
      <c r="AL16" s="894"/>
      <c r="AM16" s="894"/>
      <c r="AN16" s="894"/>
      <c r="AO16" s="895"/>
      <c r="AP16" s="2"/>
      <c r="AQ16" s="59">
        <f t="shared" si="2"/>
        <v>2</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0.03</v>
      </c>
      <c r="AG35" s="124">
        <f t="shared" si="3"/>
        <v>0</v>
      </c>
      <c r="AH35" s="124">
        <f t="shared" si="3"/>
        <v>0</v>
      </c>
      <c r="AI35" s="124">
        <f t="shared" si="3"/>
        <v>0</v>
      </c>
      <c r="AJ35" s="125">
        <f t="shared" si="3"/>
        <v>1.6</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1</v>
      </c>
      <c r="AG37" s="891">
        <f t="shared" si="5"/>
        <v>0</v>
      </c>
      <c r="AH37" s="891">
        <f t="shared" si="5"/>
        <v>0</v>
      </c>
      <c r="AI37" s="891">
        <f t="shared" si="5"/>
        <v>0</v>
      </c>
      <c r="AJ37" s="891">
        <f>COUNTA(AJ11:AJ34)</f>
        <v>1</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2">
    <dataValidation type="list" allowBlank="1" showInputMessage="1" showErrorMessage="1" sqref="Y11:AB34" xr:uid="{5F03B9B7-C798-4A53-A84A-4E38AB216AC9}">
      <formula1>"〇,"</formula1>
    </dataValidation>
    <dataValidation type="list" allowBlank="1" showInputMessage="1" showErrorMessage="1" sqref="N11:O34" xr:uid="{E66162AF-CFE1-45A1-B327-F93F021DBBE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141279-7A6E-4B13-B4E1-D4C58863598F}">
          <x14:formula1>
            <xm:f>'(参考)リスト'!$D$16:$D$18</xm:f>
          </x14:formula1>
          <xm:sqref>P11:Q34</xm:sqref>
        </x14:dataValidation>
        <x14:dataValidation type="list" allowBlank="1" showInputMessage="1" showErrorMessage="1" xr:uid="{D29D1ED2-7CFB-42EA-8AA6-C77CD2C76A32}">
          <x14:formula1>
            <xm:f>'(参考)リスト'!$B$16:$B$21</xm:f>
          </x14:formula1>
          <xm:sqref>L11:M34</xm:sqref>
        </x14:dataValidation>
        <x14:dataValidation type="list" allowBlank="1" showInputMessage="1" showErrorMessage="1" xr:uid="{968B9EC4-C5A9-43C7-A4BB-F4B2A6089E14}">
          <x14:formula1>
            <xm:f>'(参考)リスト'!$E$16:$E$27</xm:f>
          </x14:formula1>
          <xm:sqref>R11:T34</xm:sqref>
        </x14:dataValidation>
        <x14:dataValidation type="list" allowBlank="1" showInputMessage="1" showErrorMessage="1" xr:uid="{49D48D59-C440-4EB2-B5E9-968F79A53B62}">
          <x14:formula1>
            <xm:f>'(参考)リスト'!$F$16:$F$21</xm:f>
          </x14:formula1>
          <xm:sqref>U11:X34</xm:sqref>
        </x14:dataValidation>
        <x14:dataValidation type="list" allowBlank="1" showInputMessage="1" showErrorMessage="1" xr:uid="{23488410-7B10-4D16-AB00-D5B844AEC916}">
          <x14:formula1>
            <xm:f>'(参考)リスト'!$G$16:$G$19</xm:f>
          </x14:formula1>
          <xm:sqref>AM35:AO38</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AE69-E30A-42E4-824C-DF72A6991841}">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S010</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0.18</v>
      </c>
      <c r="BR5" s="55">
        <f t="shared" si="1"/>
        <v>0</v>
      </c>
      <c r="BS5" s="55">
        <f t="shared" si="1"/>
        <v>0</v>
      </c>
      <c r="BT5" s="55">
        <f t="shared" si="1"/>
        <v>0</v>
      </c>
      <c r="BU5" s="55">
        <f t="shared" si="1"/>
        <v>0</v>
      </c>
      <c r="BV5" s="55">
        <f t="shared" si="1"/>
        <v>5.88</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497</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596</v>
      </c>
      <c r="O11" s="900"/>
      <c r="P11" s="899" t="s">
        <v>341</v>
      </c>
      <c r="Q11" s="900"/>
      <c r="R11" s="845" t="s">
        <v>341</v>
      </c>
      <c r="S11" s="845"/>
      <c r="T11" s="845"/>
      <c r="U11" s="899" t="s">
        <v>551</v>
      </c>
      <c r="V11" s="900"/>
      <c r="W11" s="899"/>
      <c r="X11" s="900"/>
      <c r="Y11" s="54"/>
      <c r="Z11" s="54"/>
      <c r="AA11" s="54"/>
      <c r="AB11" s="54"/>
      <c r="AC11" s="60"/>
      <c r="AD11" s="60"/>
      <c r="AE11" s="60"/>
      <c r="AF11" s="60"/>
      <c r="AG11" s="60"/>
      <c r="AH11" s="60"/>
      <c r="AI11" s="60"/>
      <c r="AJ11" s="60">
        <v>5.88</v>
      </c>
      <c r="AK11" s="893"/>
      <c r="AL11" s="894"/>
      <c r="AM11" s="894"/>
      <c r="AN11" s="894"/>
      <c r="AO11" s="895"/>
      <c r="AP11" s="2"/>
      <c r="AQ11" s="59">
        <f t="shared" ref="AQ11:AQ27" si="2">IF(P11="材質劣化",2,IF(P11="漏水",3,1))</f>
        <v>3</v>
      </c>
      <c r="AS11" s="43" t="str">
        <f>IF(Y11&lt;&gt;"",1,"")</f>
        <v/>
      </c>
    </row>
    <row r="12" spans="2:86" ht="12" customHeight="1" x14ac:dyDescent="0.15">
      <c r="B12" s="935"/>
      <c r="C12" s="943"/>
      <c r="D12" s="941"/>
      <c r="E12" s="941"/>
      <c r="F12" s="941"/>
      <c r="G12" s="941"/>
      <c r="H12" s="941"/>
      <c r="I12" s="941"/>
      <c r="J12" s="942"/>
      <c r="K12" s="100">
        <v>2</v>
      </c>
      <c r="L12" s="899" t="s">
        <v>558</v>
      </c>
      <c r="M12" s="900"/>
      <c r="N12" s="899" t="s">
        <v>559</v>
      </c>
      <c r="O12" s="900"/>
      <c r="P12" s="899" t="s">
        <v>542</v>
      </c>
      <c r="Q12" s="900"/>
      <c r="R12" s="845" t="s">
        <v>347</v>
      </c>
      <c r="S12" s="845"/>
      <c r="T12" s="845"/>
      <c r="U12" s="899" t="s">
        <v>561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t="s">
        <v>558</v>
      </c>
      <c r="M16" s="900"/>
      <c r="N16" s="899" t="s">
        <v>569</v>
      </c>
      <c r="O16" s="900"/>
      <c r="P16" s="899" t="s">
        <v>542</v>
      </c>
      <c r="Q16" s="900"/>
      <c r="R16" s="908" t="s">
        <v>313</v>
      </c>
      <c r="S16" s="909"/>
      <c r="T16" s="910"/>
      <c r="U16" s="899" t="s">
        <v>560</v>
      </c>
      <c r="V16" s="900"/>
      <c r="W16" s="899"/>
      <c r="X16" s="900"/>
      <c r="Y16" s="54"/>
      <c r="Z16" s="54"/>
      <c r="AA16" s="54"/>
      <c r="AB16" s="54"/>
      <c r="AC16" s="60"/>
      <c r="AD16" s="60"/>
      <c r="AE16" s="60">
        <v>0.18</v>
      </c>
      <c r="AF16" s="60"/>
      <c r="AG16" s="60"/>
      <c r="AH16" s="60"/>
      <c r="AI16" s="60"/>
      <c r="AJ16" s="60"/>
      <c r="AK16" s="893"/>
      <c r="AL16" s="894"/>
      <c r="AM16" s="894"/>
      <c r="AN16" s="894"/>
      <c r="AO16" s="895"/>
      <c r="AP16" s="2"/>
      <c r="AQ16" s="59">
        <f t="shared" si="2"/>
        <v>2</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0.18</v>
      </c>
      <c r="AF35" s="124">
        <f t="shared" si="3"/>
        <v>0</v>
      </c>
      <c r="AG35" s="124">
        <f t="shared" si="3"/>
        <v>0</v>
      </c>
      <c r="AH35" s="124">
        <f t="shared" si="3"/>
        <v>0</v>
      </c>
      <c r="AI35" s="124">
        <f t="shared" si="3"/>
        <v>0</v>
      </c>
      <c r="AJ35" s="125">
        <f t="shared" si="3"/>
        <v>5.88</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1</v>
      </c>
      <c r="AF37" s="891">
        <f t="shared" si="5"/>
        <v>0</v>
      </c>
      <c r="AG37" s="891">
        <f t="shared" si="5"/>
        <v>0</v>
      </c>
      <c r="AH37" s="891">
        <f t="shared" si="5"/>
        <v>0</v>
      </c>
      <c r="AI37" s="891">
        <f t="shared" si="5"/>
        <v>0</v>
      </c>
      <c r="AJ37" s="891">
        <f>COUNTA(AJ11:AJ34)</f>
        <v>1</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Y11:AB34" xr:uid="{88120036-8956-4F90-AD57-38CC3E09733A}">
      <formula1>"〇,"</formula1>
    </dataValidation>
    <dataValidation type="list" allowBlank="1" showInputMessage="1" showErrorMessage="1" sqref="N11:O34" xr:uid="{3366DD2F-3D7A-45C6-B6A7-B1A53CEB5E5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D3BB1C-87E6-4D25-B107-2ECDC96A7391}">
          <x14:formula1>
            <xm:f>'(参考)リスト'!$D$16:$D$18</xm:f>
          </x14:formula1>
          <xm:sqref>P11:Q34</xm:sqref>
        </x14:dataValidation>
        <x14:dataValidation type="list" allowBlank="1" showInputMessage="1" showErrorMessage="1" xr:uid="{CCA4AD1D-0C72-4029-B3DF-A8DCF4F00013}">
          <x14:formula1>
            <xm:f>'(参考)リスト'!$B$16:$B$21</xm:f>
          </x14:formula1>
          <xm:sqref>L11:M34</xm:sqref>
        </x14:dataValidation>
        <x14:dataValidation type="list" allowBlank="1" showInputMessage="1" showErrorMessage="1" xr:uid="{56D04A17-0E46-4DF3-AAE5-A57F35BEC1FC}">
          <x14:formula1>
            <xm:f>'(参考)リスト'!$E$16:$E$27</xm:f>
          </x14:formula1>
          <xm:sqref>R11:T34</xm:sqref>
        </x14:dataValidation>
        <x14:dataValidation type="list" allowBlank="1" showInputMessage="1" showErrorMessage="1" xr:uid="{1884CDCE-737A-4F5F-AA83-523F0949D820}">
          <x14:formula1>
            <xm:f>'(参考)リスト'!$F$16:$F$21</xm:f>
          </x14:formula1>
          <xm:sqref>U11:X34</xm:sqref>
        </x14:dataValidation>
        <x14:dataValidation type="list" allowBlank="1" showInputMessage="1" showErrorMessage="1" xr:uid="{024D454A-3663-4454-A8FF-6F567EF160EF}">
          <x14:formula1>
            <xm:f>'(参考)リスト'!$G$16:$G$19</xm:f>
          </x14:formula1>
          <xm:sqref>AM35:AO38</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81F5-069E-43A2-B352-9AE0E28DA1AC}">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S011</v>
      </c>
      <c r="AW5" s="292">
        <f>R7</f>
        <v>9.5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498</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4" t="s">
        <v>863</v>
      </c>
      <c r="AL35" s="904"/>
      <c r="AM35" s="923" t="s">
        <v>561</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0</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N11:O34" xr:uid="{ABA459FB-99A2-4C51-850C-6A72C3684E3B}">
      <formula1>INDIRECT(L11)</formula1>
    </dataValidation>
    <dataValidation type="list" allowBlank="1" showInputMessage="1" showErrorMessage="1" sqref="Y11:AB34" xr:uid="{37A5F216-B14F-45B6-8EA1-50A4C79CA32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A84AF8D-5EEB-499A-86F5-D1CB5F6E127A}">
          <x14:formula1>
            <xm:f>'(参考)リスト'!$G$16:$G$19</xm:f>
          </x14:formula1>
          <xm:sqref>AM35:AO38</xm:sqref>
        </x14:dataValidation>
        <x14:dataValidation type="list" allowBlank="1" showInputMessage="1" showErrorMessage="1" xr:uid="{BD86DC34-AC67-4102-B696-86187CA26DC5}">
          <x14:formula1>
            <xm:f>'(参考)リスト'!$F$16:$F$21</xm:f>
          </x14:formula1>
          <xm:sqref>U11:X34</xm:sqref>
        </x14:dataValidation>
        <x14:dataValidation type="list" allowBlank="1" showInputMessage="1" showErrorMessage="1" xr:uid="{369E6D57-1E28-42CE-A4F2-0DE81472A8E9}">
          <x14:formula1>
            <xm:f>'(参考)リスト'!$E$16:$E$27</xm:f>
          </x14:formula1>
          <xm:sqref>R11:T34</xm:sqref>
        </x14:dataValidation>
        <x14:dataValidation type="list" allowBlank="1" showInputMessage="1" showErrorMessage="1" xr:uid="{66E705AA-6047-4C6B-A3A8-381F2B93C62A}">
          <x14:formula1>
            <xm:f>'(参考)リスト'!$B$16:$B$21</xm:f>
          </x14:formula1>
          <xm:sqref>L11:M34</xm:sqref>
        </x14:dataValidation>
        <x14:dataValidation type="list" allowBlank="1" showInputMessage="1" showErrorMessage="1" xr:uid="{A27280DD-AFF8-4E89-80DA-CC31AB396820}">
          <x14:formula1>
            <xm:f>'(参考)リスト'!$D$16:$D$18</xm:f>
          </x14:formula1>
          <xm:sqref>P11:Q34</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ABAB-10DE-4C73-AA18-50A4D8F05EB1}">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S012</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499</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558</v>
      </c>
      <c r="M14" s="900"/>
      <c r="N14" s="899" t="s">
        <v>602</v>
      </c>
      <c r="O14" s="900"/>
      <c r="P14" s="899" t="s">
        <v>542</v>
      </c>
      <c r="Q14" s="900"/>
      <c r="R14" s="845" t="s">
        <v>313</v>
      </c>
      <c r="S14" s="845"/>
      <c r="T14" s="845"/>
      <c r="U14" s="899" t="s">
        <v>560</v>
      </c>
      <c r="V14" s="900"/>
      <c r="W14" s="899"/>
      <c r="X14" s="900"/>
      <c r="Y14" s="54"/>
      <c r="Z14" s="54"/>
      <c r="AA14" s="54"/>
      <c r="AB14" s="54"/>
      <c r="AC14" s="60"/>
      <c r="AD14" s="60"/>
      <c r="AE14" s="60">
        <v>0.02</v>
      </c>
      <c r="AF14" s="60"/>
      <c r="AG14" s="60"/>
      <c r="AH14" s="60"/>
      <c r="AI14" s="60"/>
      <c r="AJ14" s="60"/>
      <c r="AK14" s="893"/>
      <c r="AL14" s="894"/>
      <c r="AM14" s="894"/>
      <c r="AN14" s="894"/>
      <c r="AO14" s="895"/>
      <c r="AP14" s="2"/>
      <c r="AQ14" s="59">
        <f t="shared" si="2"/>
        <v>2</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0.02</v>
      </c>
      <c r="AF35" s="124">
        <f t="shared" si="3"/>
        <v>0</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1</v>
      </c>
      <c r="AF37" s="891">
        <f t="shared" si="5"/>
        <v>0</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Y11:AB34" xr:uid="{1E3040A2-77F4-43D9-9FAE-C941306BFDFD}">
      <formula1>"〇,"</formula1>
    </dataValidation>
    <dataValidation type="list" allowBlank="1" showInputMessage="1" showErrorMessage="1" sqref="N11:O34" xr:uid="{03D612B3-CF88-40BE-949C-8B24CC48E4A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555789-58A5-4B0B-A8AD-3C919C284F57}">
          <x14:formula1>
            <xm:f>'(参考)リスト'!$D$16:$D$18</xm:f>
          </x14:formula1>
          <xm:sqref>P11:Q34</xm:sqref>
        </x14:dataValidation>
        <x14:dataValidation type="list" allowBlank="1" showInputMessage="1" showErrorMessage="1" xr:uid="{A0F0366D-B745-4699-8F0A-30258DE47258}">
          <x14:formula1>
            <xm:f>'(参考)リスト'!$B$16:$B$21</xm:f>
          </x14:formula1>
          <xm:sqref>L11:M34</xm:sqref>
        </x14:dataValidation>
        <x14:dataValidation type="list" allowBlank="1" showInputMessage="1" showErrorMessage="1" xr:uid="{6F675F99-6C90-411E-AB01-F75C3CCEF320}">
          <x14:formula1>
            <xm:f>'(参考)リスト'!$E$16:$E$27</xm:f>
          </x14:formula1>
          <xm:sqref>R11:T34</xm:sqref>
        </x14:dataValidation>
        <x14:dataValidation type="list" allowBlank="1" showInputMessage="1" showErrorMessage="1" xr:uid="{5ECC5B91-6F05-424F-A1E2-E4FF10920D25}">
          <x14:formula1>
            <xm:f>'(参考)リスト'!$F$16:$F$21</xm:f>
          </x14:formula1>
          <xm:sqref>U11:X34</xm:sqref>
        </x14:dataValidation>
        <x14:dataValidation type="list" allowBlank="1" showInputMessage="1" showErrorMessage="1" xr:uid="{8B6F9DEB-70DD-47DD-9C29-17BEC214A6C1}">
          <x14:formula1>
            <xm:f>'(参考)リスト'!$G$16:$G$19</xm:f>
          </x14:formula1>
          <xm:sqref>AM35:AO38</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4948-96FE-4BA2-90FB-5E937EBC5261}">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S013</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6.0000000000000005E-2</v>
      </c>
      <c r="BR5" s="55">
        <f t="shared" si="1"/>
        <v>0.04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500</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569</v>
      </c>
      <c r="O11" s="900"/>
      <c r="P11" s="899" t="s">
        <v>542</v>
      </c>
      <c r="Q11" s="900"/>
      <c r="R11" s="845" t="s">
        <v>322</v>
      </c>
      <c r="S11" s="845"/>
      <c r="T11" s="845"/>
      <c r="U11" s="899" t="s">
        <v>561</v>
      </c>
      <c r="V11" s="900"/>
      <c r="W11" s="899"/>
      <c r="X11" s="900"/>
      <c r="Y11" s="54"/>
      <c r="Z11" s="54"/>
      <c r="AA11" s="54"/>
      <c r="AB11" s="54"/>
      <c r="AC11" s="60"/>
      <c r="AD11" s="60"/>
      <c r="AE11" s="60"/>
      <c r="AF11" s="60">
        <v>0.01</v>
      </c>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575</v>
      </c>
      <c r="O12" s="900"/>
      <c r="P12" s="899" t="s">
        <v>542</v>
      </c>
      <c r="Q12" s="900"/>
      <c r="R12" s="845" t="s">
        <v>313</v>
      </c>
      <c r="S12" s="845"/>
      <c r="T12" s="845"/>
      <c r="U12" s="899" t="s">
        <v>561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t="s">
        <v>576</v>
      </c>
      <c r="M16" s="900"/>
      <c r="N16" s="899" t="s">
        <v>577</v>
      </c>
      <c r="O16" s="900"/>
      <c r="P16" s="899"/>
      <c r="Q16" s="900"/>
      <c r="R16" s="908" t="s">
        <v>347</v>
      </c>
      <c r="S16" s="909"/>
      <c r="T16" s="910"/>
      <c r="U16" s="899" t="s">
        <v>551</v>
      </c>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t="s">
        <v>576</v>
      </c>
      <c r="M17" s="900"/>
      <c r="N17" s="899" t="s">
        <v>577</v>
      </c>
      <c r="O17" s="900"/>
      <c r="P17" s="899"/>
      <c r="Q17" s="900"/>
      <c r="R17" s="908" t="s">
        <v>347</v>
      </c>
      <c r="S17" s="909"/>
      <c r="T17" s="910"/>
      <c r="U17" s="899" t="s">
        <v>551</v>
      </c>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t="s">
        <v>576</v>
      </c>
      <c r="M18" s="900"/>
      <c r="N18" s="899" t="s">
        <v>577</v>
      </c>
      <c r="O18" s="900"/>
      <c r="P18" s="899"/>
      <c r="Q18" s="900"/>
      <c r="R18" s="908" t="s">
        <v>347</v>
      </c>
      <c r="S18" s="909"/>
      <c r="T18" s="910"/>
      <c r="U18" s="899" t="s">
        <v>551</v>
      </c>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t="s">
        <v>576</v>
      </c>
      <c r="M19" s="900"/>
      <c r="N19" s="899" t="s">
        <v>577</v>
      </c>
      <c r="O19" s="900"/>
      <c r="P19" s="899"/>
      <c r="Q19" s="900"/>
      <c r="R19" s="908" t="s">
        <v>347</v>
      </c>
      <c r="S19" s="909"/>
      <c r="T19" s="910"/>
      <c r="U19" s="899" t="s">
        <v>551</v>
      </c>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t="s">
        <v>576</v>
      </c>
      <c r="M20" s="900"/>
      <c r="N20" s="899" t="s">
        <v>577</v>
      </c>
      <c r="O20" s="900"/>
      <c r="P20" s="899"/>
      <c r="Q20" s="900"/>
      <c r="R20" s="908" t="s">
        <v>347</v>
      </c>
      <c r="S20" s="909"/>
      <c r="T20" s="910"/>
      <c r="U20" s="899" t="s">
        <v>551</v>
      </c>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t="s">
        <v>558</v>
      </c>
      <c r="M21" s="900"/>
      <c r="N21" s="899" t="s">
        <v>569</v>
      </c>
      <c r="O21" s="900"/>
      <c r="P21" s="899" t="s">
        <v>542</v>
      </c>
      <c r="Q21" s="900"/>
      <c r="R21" s="908" t="s">
        <v>313</v>
      </c>
      <c r="S21" s="909"/>
      <c r="T21" s="910"/>
      <c r="U21" s="899" t="s">
        <v>560</v>
      </c>
      <c r="V21" s="900"/>
      <c r="W21" s="899"/>
      <c r="X21" s="900"/>
      <c r="Y21" s="54"/>
      <c r="Z21" s="54"/>
      <c r="AA21" s="54"/>
      <c r="AB21" s="54"/>
      <c r="AC21" s="60"/>
      <c r="AD21" s="60"/>
      <c r="AE21" s="60">
        <v>0.01</v>
      </c>
      <c r="AF21" s="60"/>
      <c r="AG21" s="60"/>
      <c r="AH21" s="60"/>
      <c r="AI21" s="60"/>
      <c r="AJ21" s="60"/>
      <c r="AK21" s="893"/>
      <c r="AL21" s="894"/>
      <c r="AM21" s="894"/>
      <c r="AN21" s="894"/>
      <c r="AO21" s="895"/>
      <c r="AP21" s="2"/>
      <c r="AQ21" s="59">
        <f t="shared" si="2"/>
        <v>2</v>
      </c>
    </row>
    <row r="22" spans="2:46" ht="12" customHeight="1" x14ac:dyDescent="0.15">
      <c r="B22" s="935"/>
      <c r="C22" s="943"/>
      <c r="D22" s="941"/>
      <c r="E22" s="941"/>
      <c r="F22" s="941"/>
      <c r="G22" s="941"/>
      <c r="H22" s="941"/>
      <c r="I22" s="941"/>
      <c r="J22" s="942"/>
      <c r="K22" s="100">
        <v>12</v>
      </c>
      <c r="L22" s="899" t="s">
        <v>558</v>
      </c>
      <c r="M22" s="900"/>
      <c r="N22" s="899" t="s">
        <v>605</v>
      </c>
      <c r="O22" s="900"/>
      <c r="P22" s="899" t="s">
        <v>542</v>
      </c>
      <c r="Q22" s="900"/>
      <c r="R22" s="908" t="s">
        <v>313</v>
      </c>
      <c r="S22" s="909"/>
      <c r="T22" s="910"/>
      <c r="U22" s="899" t="s">
        <v>560</v>
      </c>
      <c r="V22" s="900"/>
      <c r="W22" s="899"/>
      <c r="X22" s="900"/>
      <c r="Y22" s="54"/>
      <c r="Z22" s="54"/>
      <c r="AA22" s="54"/>
      <c r="AB22" s="54"/>
      <c r="AC22" s="60"/>
      <c r="AD22" s="60"/>
      <c r="AE22" s="60">
        <v>0.05</v>
      </c>
      <c r="AF22" s="60"/>
      <c r="AG22" s="60"/>
      <c r="AH22" s="60"/>
      <c r="AI22" s="60"/>
      <c r="AJ22" s="60"/>
      <c r="AK22" s="893"/>
      <c r="AL22" s="894"/>
      <c r="AM22" s="894"/>
      <c r="AN22" s="894"/>
      <c r="AO22" s="895"/>
      <c r="AP22" s="2"/>
      <c r="AQ22" s="59">
        <f t="shared" si="2"/>
        <v>2</v>
      </c>
    </row>
    <row r="23" spans="2:46" ht="12" customHeight="1" x14ac:dyDescent="0.15">
      <c r="B23" s="935"/>
      <c r="C23" s="943"/>
      <c r="D23" s="941"/>
      <c r="E23" s="941"/>
      <c r="F23" s="941"/>
      <c r="G23" s="941"/>
      <c r="H23" s="941"/>
      <c r="I23" s="941"/>
      <c r="J23" s="942"/>
      <c r="K23" s="100">
        <v>13</v>
      </c>
      <c r="L23" s="899" t="s">
        <v>558</v>
      </c>
      <c r="M23" s="900"/>
      <c r="N23" s="899" t="s">
        <v>575</v>
      </c>
      <c r="O23" s="900"/>
      <c r="P23" s="899" t="s">
        <v>542</v>
      </c>
      <c r="Q23" s="900"/>
      <c r="R23" s="908" t="s">
        <v>313</v>
      </c>
      <c r="S23" s="909"/>
      <c r="T23" s="910"/>
      <c r="U23" s="899" t="s">
        <v>560</v>
      </c>
      <c r="V23" s="900"/>
      <c r="W23" s="899"/>
      <c r="X23" s="900"/>
      <c r="Y23" s="54"/>
      <c r="Z23" s="54"/>
      <c r="AA23" s="54"/>
      <c r="AB23" s="54"/>
      <c r="AC23" s="60"/>
      <c r="AD23" s="60"/>
      <c r="AE23" s="60"/>
      <c r="AF23" s="60">
        <v>0.03</v>
      </c>
      <c r="AG23" s="60"/>
      <c r="AH23" s="60"/>
      <c r="AI23" s="60"/>
      <c r="AJ23" s="60"/>
      <c r="AK23" s="893"/>
      <c r="AL23" s="894"/>
      <c r="AM23" s="894"/>
      <c r="AN23" s="894"/>
      <c r="AO23" s="895"/>
      <c r="AP23" s="2"/>
      <c r="AQ23" s="59">
        <f t="shared" si="2"/>
        <v>2</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6.0000000000000005E-2</v>
      </c>
      <c r="AF35" s="124">
        <f t="shared" si="3"/>
        <v>0.04</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2</v>
      </c>
      <c r="AF37" s="891">
        <f t="shared" si="5"/>
        <v>2</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N11:O34" xr:uid="{8290EA57-D32E-44B9-ABB1-75F8C6A482A3}">
      <formula1>INDIRECT(L11)</formula1>
    </dataValidation>
    <dataValidation type="list" allowBlank="1" showInputMessage="1" showErrorMessage="1" sqref="Y11:AB34" xr:uid="{75E99CCC-6E00-4F1F-9114-0E130E812F2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983254-F33D-418F-8B68-490667596D39}">
          <x14:formula1>
            <xm:f>'(参考)リスト'!$G$16:$G$19</xm:f>
          </x14:formula1>
          <xm:sqref>AM35:AO38</xm:sqref>
        </x14:dataValidation>
        <x14:dataValidation type="list" allowBlank="1" showInputMessage="1" showErrorMessage="1" xr:uid="{139F1F80-1A1D-44A1-B00A-912EAF3C924C}">
          <x14:formula1>
            <xm:f>'(参考)リスト'!$F$16:$F$21</xm:f>
          </x14:formula1>
          <xm:sqref>U11:X34</xm:sqref>
        </x14:dataValidation>
        <x14:dataValidation type="list" allowBlank="1" showInputMessage="1" showErrorMessage="1" xr:uid="{019B5C8F-9B83-4A0F-AF24-3BD4B5CD78DF}">
          <x14:formula1>
            <xm:f>'(参考)リスト'!$E$16:$E$27</xm:f>
          </x14:formula1>
          <xm:sqref>R11:T34</xm:sqref>
        </x14:dataValidation>
        <x14:dataValidation type="list" allowBlank="1" showInputMessage="1" showErrorMessage="1" xr:uid="{5FBFF572-5124-496E-B3EC-61B6015D7FED}">
          <x14:formula1>
            <xm:f>'(参考)リスト'!$B$16:$B$21</xm:f>
          </x14:formula1>
          <xm:sqref>L11:M34</xm:sqref>
        </x14:dataValidation>
        <x14:dataValidation type="list" allowBlank="1" showInputMessage="1" showErrorMessage="1" xr:uid="{175CFFC3-9587-42AB-9B57-B1215A3DFC52}">
          <x14:formula1>
            <xm:f>'(参考)リスト'!$D$16:$D$18</xm:f>
          </x14:formula1>
          <xm:sqref>P11:Q34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63A6-6361-4AF6-8B84-D6F147F35AFF}">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S014</v>
      </c>
      <c r="AW5" s="292">
        <f>R7</f>
        <v>9.5</v>
      </c>
      <c r="AX5" s="55" t="str">
        <f>AM35</f>
        <v>Ⅱ</v>
      </c>
      <c r="AY5" s="294" t="str">
        <f>IF(Y37&gt;0,Y37,"")</f>
        <v/>
      </c>
      <c r="AZ5" s="295" t="str">
        <f>IF(Y37&gt;0,"",IF(Z37&gt;0,Z37,""))</f>
        <v/>
      </c>
      <c r="BA5" s="295" t="str">
        <f>IF(Y37+Z37&gt;0,"",IF(AA37&gt;0,AA37,""))</f>
        <v/>
      </c>
      <c r="BB5" s="295">
        <f>IF(Y37+Z37+AA37&gt;0,"",IF(AB37&gt;0,AB37,""))</f>
        <v>1</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f>IF(Y37+Z37+AA37&gt;0,"",IF(AB37&gt;0,R7,""))</f>
        <v>9.5</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501</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558</v>
      </c>
      <c r="M13" s="900"/>
      <c r="N13" s="899" t="s">
        <v>572</v>
      </c>
      <c r="O13" s="900"/>
      <c r="P13" s="899" t="s">
        <v>548</v>
      </c>
      <c r="Q13" s="900"/>
      <c r="R13" s="908" t="s">
        <v>305</v>
      </c>
      <c r="S13" s="909"/>
      <c r="T13" s="910"/>
      <c r="U13" s="899" t="s">
        <v>560</v>
      </c>
      <c r="V13" s="900"/>
      <c r="W13" s="899"/>
      <c r="X13" s="900"/>
      <c r="Y13" s="54"/>
      <c r="Z13" s="54"/>
      <c r="AA13" s="54"/>
      <c r="AB13" s="54" t="s">
        <v>866</v>
      </c>
      <c r="AC13" s="291"/>
      <c r="AD13" s="291"/>
      <c r="AE13" s="291"/>
      <c r="AF13" s="291"/>
      <c r="AG13" s="291"/>
      <c r="AH13" s="291"/>
      <c r="AI13" s="291"/>
      <c r="AJ13" s="291"/>
      <c r="AK13" s="893" t="s">
        <v>606</v>
      </c>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c r="M14" s="900"/>
      <c r="N14" s="899"/>
      <c r="O14" s="900"/>
      <c r="P14" s="899"/>
      <c r="Q14" s="900"/>
      <c r="R14" s="845"/>
      <c r="S14" s="845"/>
      <c r="T14" s="845"/>
      <c r="U14" s="899"/>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1</v>
      </c>
      <c r="AC37" s="891">
        <f>COUNTA(AC11:AC34)</f>
        <v>0</v>
      </c>
      <c r="AD37" s="891">
        <f t="shared" ref="AD37:AI37" si="5">COUNTA(AD11:AD34)</f>
        <v>0</v>
      </c>
      <c r="AE37" s="891">
        <f t="shared" si="5"/>
        <v>0</v>
      </c>
      <c r="AF37" s="891">
        <f t="shared" si="5"/>
        <v>0</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N11:O34" xr:uid="{3DE6F9EA-6E50-4530-9EB1-8F6B55179962}">
      <formula1>INDIRECT(L11)</formula1>
    </dataValidation>
    <dataValidation type="list" allowBlank="1" showInputMessage="1" showErrorMessage="1" sqref="Y11:AB34" xr:uid="{82425118-5A16-4A51-9081-4D893219391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A00F6E6-8471-4265-A65C-EEA25DD6C512}">
          <x14:formula1>
            <xm:f>'(参考)リスト'!$G$16:$G$19</xm:f>
          </x14:formula1>
          <xm:sqref>AM35:AO38</xm:sqref>
        </x14:dataValidation>
        <x14:dataValidation type="list" allowBlank="1" showInputMessage="1" showErrorMessage="1" xr:uid="{124F0582-AC43-46A8-9BC8-A8D98B09716E}">
          <x14:formula1>
            <xm:f>'(参考)リスト'!$F$16:$F$21</xm:f>
          </x14:formula1>
          <xm:sqref>U11:X34</xm:sqref>
        </x14:dataValidation>
        <x14:dataValidation type="list" allowBlank="1" showInputMessage="1" showErrorMessage="1" xr:uid="{1C37CF10-697E-4E75-BAF0-ECF937EC10D7}">
          <x14:formula1>
            <xm:f>'(参考)リスト'!$E$16:$E$27</xm:f>
          </x14:formula1>
          <xm:sqref>R11:T34</xm:sqref>
        </x14:dataValidation>
        <x14:dataValidation type="list" allowBlank="1" showInputMessage="1" showErrorMessage="1" xr:uid="{9D2AA398-73C4-4467-AC32-571D033DC05E}">
          <x14:formula1>
            <xm:f>'(参考)リスト'!$B$16:$B$21</xm:f>
          </x14:formula1>
          <xm:sqref>L11:M34</xm:sqref>
        </x14:dataValidation>
        <x14:dataValidation type="list" allowBlank="1" showInputMessage="1" showErrorMessage="1" xr:uid="{11F03EA5-0346-4124-BF1D-9A691657246B}">
          <x14:formula1>
            <xm:f>'(参考)リスト'!$D$16:$D$18</xm:f>
          </x14:formula1>
          <xm:sqref>P11:Q34</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E1E39-4349-4E8D-98C4-BE8B9978B172}">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S015</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502</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t="s">
        <v>558</v>
      </c>
      <c r="M16" s="900"/>
      <c r="N16" s="899" t="s">
        <v>575</v>
      </c>
      <c r="O16" s="900"/>
      <c r="P16" s="899" t="s">
        <v>542</v>
      </c>
      <c r="Q16" s="900"/>
      <c r="R16" s="908" t="s">
        <v>313</v>
      </c>
      <c r="S16" s="909"/>
      <c r="T16" s="910"/>
      <c r="U16" s="899" t="s">
        <v>560</v>
      </c>
      <c r="V16" s="900"/>
      <c r="W16" s="899"/>
      <c r="X16" s="900"/>
      <c r="Y16" s="54"/>
      <c r="Z16" s="54"/>
      <c r="AA16" s="54"/>
      <c r="AB16" s="54"/>
      <c r="AC16" s="60"/>
      <c r="AD16" s="60"/>
      <c r="AE16" s="60"/>
      <c r="AF16" s="60">
        <v>0.01</v>
      </c>
      <c r="AG16" s="60"/>
      <c r="AH16" s="60"/>
      <c r="AI16" s="60"/>
      <c r="AJ16" s="60"/>
      <c r="AK16" s="893"/>
      <c r="AL16" s="894"/>
      <c r="AM16" s="894"/>
      <c r="AN16" s="894"/>
      <c r="AO16" s="895"/>
      <c r="AP16" s="2"/>
      <c r="AQ16" s="59">
        <f t="shared" si="2"/>
        <v>2</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0.01</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1</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Y11:AB34" xr:uid="{3B46F282-B6AC-4F76-9F25-85BC55873444}">
      <formula1>"〇,"</formula1>
    </dataValidation>
    <dataValidation type="list" allowBlank="1" showInputMessage="1" showErrorMessage="1" sqref="N11:O34" xr:uid="{2AD9FBFA-5B7F-47BC-AA2C-6E42B20351E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076F0AA-0073-49E0-AF59-F7B591A83950}">
          <x14:formula1>
            <xm:f>'(参考)リスト'!$D$16:$D$18</xm:f>
          </x14:formula1>
          <xm:sqref>P11:Q34</xm:sqref>
        </x14:dataValidation>
        <x14:dataValidation type="list" allowBlank="1" showInputMessage="1" showErrorMessage="1" xr:uid="{AE83120B-A05A-4BD6-9F7A-EA889B58E104}">
          <x14:formula1>
            <xm:f>'(参考)リスト'!$B$16:$B$21</xm:f>
          </x14:formula1>
          <xm:sqref>L11:M34</xm:sqref>
        </x14:dataValidation>
        <x14:dataValidation type="list" allowBlank="1" showInputMessage="1" showErrorMessage="1" xr:uid="{D0D56310-B4AC-4C09-B464-4FEA10D42B0A}">
          <x14:formula1>
            <xm:f>'(参考)リスト'!$E$16:$E$27</xm:f>
          </x14:formula1>
          <xm:sqref>R11:T34</xm:sqref>
        </x14:dataValidation>
        <x14:dataValidation type="list" allowBlank="1" showInputMessage="1" showErrorMessage="1" xr:uid="{9F2A6254-330A-46ED-B985-8B2570EC7689}">
          <x14:formula1>
            <xm:f>'(参考)リスト'!$F$16:$F$21</xm:f>
          </x14:formula1>
          <xm:sqref>U11:X34</xm:sqref>
        </x14:dataValidation>
        <x14:dataValidation type="list" allowBlank="1" showInputMessage="1" showErrorMessage="1" xr:uid="{A54207D2-F016-4827-A0A4-8771EEA6912D}">
          <x14:formula1>
            <xm:f>'(参考)リスト'!$G$16:$G$19</xm:f>
          </x14:formula1>
          <xm:sqref>AM35:AO38</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704B6-844E-4143-9861-B4809C01ABF2}">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S016</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0.63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503</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602</v>
      </c>
      <c r="O12" s="900"/>
      <c r="P12" s="899" t="s">
        <v>542</v>
      </c>
      <c r="Q12" s="900"/>
      <c r="R12" s="845" t="s">
        <v>347</v>
      </c>
      <c r="S12" s="845"/>
      <c r="T12" s="845"/>
      <c r="U12" s="899" t="s">
        <v>561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558</v>
      </c>
      <c r="M13" s="900"/>
      <c r="N13" s="899" t="s">
        <v>575</v>
      </c>
      <c r="O13" s="900"/>
      <c r="P13" s="899" t="s">
        <v>542</v>
      </c>
      <c r="Q13" s="900"/>
      <c r="R13" s="908" t="s">
        <v>313</v>
      </c>
      <c r="S13" s="909"/>
      <c r="T13" s="910"/>
      <c r="U13" s="899" t="s">
        <v>551</v>
      </c>
      <c r="V13" s="900"/>
      <c r="W13" s="899"/>
      <c r="X13" s="900"/>
      <c r="Y13" s="54"/>
      <c r="Z13" s="54"/>
      <c r="AA13" s="54"/>
      <c r="AB13" s="54"/>
      <c r="AC13" s="291"/>
      <c r="AD13" s="291"/>
      <c r="AE13" s="291"/>
      <c r="AF13" s="291">
        <v>0.01</v>
      </c>
      <c r="AG13" s="291"/>
      <c r="AH13" s="291"/>
      <c r="AI13" s="291"/>
      <c r="AJ13" s="291"/>
      <c r="AK13" s="893"/>
      <c r="AL13" s="894"/>
      <c r="AM13" s="894"/>
      <c r="AN13" s="894"/>
      <c r="AO13" s="895"/>
      <c r="AP13" s="2"/>
      <c r="AQ13" s="59">
        <f t="shared" si="2"/>
        <v>2</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t="s">
        <v>576</v>
      </c>
      <c r="M16" s="900"/>
      <c r="N16" s="899" t="s">
        <v>577</v>
      </c>
      <c r="O16" s="900"/>
      <c r="P16" s="899"/>
      <c r="Q16" s="900"/>
      <c r="R16" s="908" t="s">
        <v>347</v>
      </c>
      <c r="S16" s="909"/>
      <c r="T16" s="910"/>
      <c r="U16" s="899" t="s">
        <v>551</v>
      </c>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t="s">
        <v>576</v>
      </c>
      <c r="M17" s="900"/>
      <c r="N17" s="899" t="s">
        <v>577</v>
      </c>
      <c r="O17" s="900"/>
      <c r="P17" s="899"/>
      <c r="Q17" s="900"/>
      <c r="R17" s="908" t="s">
        <v>347</v>
      </c>
      <c r="S17" s="909"/>
      <c r="T17" s="910"/>
      <c r="U17" s="899" t="s">
        <v>551</v>
      </c>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t="s">
        <v>576</v>
      </c>
      <c r="M18" s="900"/>
      <c r="N18" s="899" t="s">
        <v>577</v>
      </c>
      <c r="O18" s="900"/>
      <c r="P18" s="899"/>
      <c r="Q18" s="900"/>
      <c r="R18" s="908" t="s">
        <v>347</v>
      </c>
      <c r="S18" s="909"/>
      <c r="T18" s="910"/>
      <c r="U18" s="899" t="s">
        <v>551</v>
      </c>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t="s">
        <v>576</v>
      </c>
      <c r="M19" s="900"/>
      <c r="N19" s="899" t="s">
        <v>577</v>
      </c>
      <c r="O19" s="900"/>
      <c r="P19" s="899"/>
      <c r="Q19" s="900"/>
      <c r="R19" s="908" t="s">
        <v>347</v>
      </c>
      <c r="S19" s="909"/>
      <c r="T19" s="910"/>
      <c r="U19" s="899" t="s">
        <v>551</v>
      </c>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t="s">
        <v>576</v>
      </c>
      <c r="M20" s="900"/>
      <c r="N20" s="899" t="s">
        <v>577</v>
      </c>
      <c r="O20" s="900"/>
      <c r="P20" s="899"/>
      <c r="Q20" s="900"/>
      <c r="R20" s="908" t="s">
        <v>347</v>
      </c>
      <c r="S20" s="909"/>
      <c r="T20" s="910"/>
      <c r="U20" s="899" t="s">
        <v>551</v>
      </c>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t="s">
        <v>558</v>
      </c>
      <c r="M21" s="900"/>
      <c r="N21" s="899" t="s">
        <v>602</v>
      </c>
      <c r="O21" s="900"/>
      <c r="P21" s="899" t="s">
        <v>542</v>
      </c>
      <c r="Q21" s="900"/>
      <c r="R21" s="908" t="s">
        <v>305</v>
      </c>
      <c r="S21" s="909"/>
      <c r="T21" s="910"/>
      <c r="U21" s="899" t="s">
        <v>560</v>
      </c>
      <c r="V21" s="900"/>
      <c r="W21" s="899"/>
      <c r="X21" s="900"/>
      <c r="Y21" s="54"/>
      <c r="Z21" s="54"/>
      <c r="AA21" s="54"/>
      <c r="AB21" s="54"/>
      <c r="AC21" s="60"/>
      <c r="AD21" s="60"/>
      <c r="AE21" s="60"/>
      <c r="AF21" s="60">
        <v>0.62</v>
      </c>
      <c r="AG21" s="60"/>
      <c r="AH21" s="60"/>
      <c r="AI21" s="60"/>
      <c r="AJ21" s="60"/>
      <c r="AK21" s="893"/>
      <c r="AL21" s="894"/>
      <c r="AM21" s="894"/>
      <c r="AN21" s="894"/>
      <c r="AO21" s="895"/>
      <c r="AP21" s="2"/>
      <c r="AQ21" s="59">
        <f t="shared" si="2"/>
        <v>2</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0.63</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2</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N11:O34" xr:uid="{E986D162-921E-48F6-8018-6EDFC484FF4E}">
      <formula1>INDIRECT(L11)</formula1>
    </dataValidation>
    <dataValidation type="list" allowBlank="1" showInputMessage="1" showErrorMessage="1" sqref="Y11:AB34" xr:uid="{45CFE8FD-D9A4-4321-9B9A-F5A98BF7197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CFC4E49-BBCC-44FA-94D9-B52C8F6360B6}">
          <x14:formula1>
            <xm:f>'(参考)リスト'!$G$16:$G$19</xm:f>
          </x14:formula1>
          <xm:sqref>AM35:AO38</xm:sqref>
        </x14:dataValidation>
        <x14:dataValidation type="list" allowBlank="1" showInputMessage="1" showErrorMessage="1" xr:uid="{B300592C-B4FA-4FED-9EA7-9083A80F31FF}">
          <x14:formula1>
            <xm:f>'(参考)リスト'!$F$16:$F$21</xm:f>
          </x14:formula1>
          <xm:sqref>U11:X34</xm:sqref>
        </x14:dataValidation>
        <x14:dataValidation type="list" allowBlank="1" showInputMessage="1" showErrorMessage="1" xr:uid="{A219850F-FE8A-420C-A90A-A0B20DF9F7EE}">
          <x14:formula1>
            <xm:f>'(参考)リスト'!$E$16:$E$27</xm:f>
          </x14:formula1>
          <xm:sqref>R11:T34</xm:sqref>
        </x14:dataValidation>
        <x14:dataValidation type="list" allowBlank="1" showInputMessage="1" showErrorMessage="1" xr:uid="{806828DC-22EC-41B7-A549-91AF8CA65ADF}">
          <x14:formula1>
            <xm:f>'(参考)リスト'!$B$16:$B$21</xm:f>
          </x14:formula1>
          <xm:sqref>L11:M34</xm:sqref>
        </x14:dataValidation>
        <x14:dataValidation type="list" allowBlank="1" showInputMessage="1" showErrorMessage="1" xr:uid="{5C5A12C6-8DE8-4346-BE80-618A01C5FEF4}">
          <x14:formula1>
            <xm:f>'(参考)リスト'!$D$16:$D$18</xm:f>
          </x14:formula1>
          <xm:sqref>P11:Q34</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97E6-70B4-4E24-B3F3-9DA036DB6D2F}">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S017</v>
      </c>
      <c r="AW5" s="292">
        <f>R7</f>
        <v>9.5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504</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c r="M14" s="900"/>
      <c r="N14" s="899"/>
      <c r="O14" s="900"/>
      <c r="P14" s="899"/>
      <c r="Q14" s="900"/>
      <c r="R14" s="845"/>
      <c r="S14" s="845"/>
      <c r="T14" s="845"/>
      <c r="U14" s="899"/>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4" t="s">
        <v>863</v>
      </c>
      <c r="AL35" s="904"/>
      <c r="AM35" s="923" t="s">
        <v>561</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0</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Y11:AB34" xr:uid="{0E52FE7B-2300-47B7-A8CD-759ADF91E056}">
      <formula1>"〇,"</formula1>
    </dataValidation>
    <dataValidation type="list" allowBlank="1" showInputMessage="1" showErrorMessage="1" sqref="N11:O34" xr:uid="{D16A2A15-6C47-44A1-9E7E-3EFC587C40C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008F9A4-76E6-4707-A927-2FC508D9A007}">
          <x14:formula1>
            <xm:f>'(参考)リスト'!$D$16:$D$18</xm:f>
          </x14:formula1>
          <xm:sqref>P11:Q34</xm:sqref>
        </x14:dataValidation>
        <x14:dataValidation type="list" allowBlank="1" showInputMessage="1" showErrorMessage="1" xr:uid="{BCE86B68-2344-4E79-AF80-B39BE745EE52}">
          <x14:formula1>
            <xm:f>'(参考)リスト'!$B$16:$B$21</xm:f>
          </x14:formula1>
          <xm:sqref>L11:M34</xm:sqref>
        </x14:dataValidation>
        <x14:dataValidation type="list" allowBlank="1" showInputMessage="1" showErrorMessage="1" xr:uid="{4BAD33FC-F17D-437F-ABAF-F90B7224E538}">
          <x14:formula1>
            <xm:f>'(参考)リスト'!$E$16:$E$27</xm:f>
          </x14:formula1>
          <xm:sqref>R11:T34</xm:sqref>
        </x14:dataValidation>
        <x14:dataValidation type="list" allowBlank="1" showInputMessage="1" showErrorMessage="1" xr:uid="{8A05E03E-A37C-4271-A57D-FDE11DB07B78}">
          <x14:formula1>
            <xm:f>'(参考)リスト'!$F$16:$F$21</xm:f>
          </x14:formula1>
          <xm:sqref>U11:X34</xm:sqref>
        </x14:dataValidation>
        <x14:dataValidation type="list" allowBlank="1" showInputMessage="1" showErrorMessage="1" xr:uid="{786ED68C-CEB4-48F2-8596-940F9CC3F875}">
          <x14:formula1>
            <xm:f>'(参考)リスト'!$G$16:$G$19</xm:f>
          </x14:formula1>
          <xm:sqref>AM35:AO38</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368A-E636-417D-AA89-AB8E9B7B8D66}">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S018</v>
      </c>
      <c r="AW5" s="292">
        <f>R7</f>
        <v>9.5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505</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c r="M14" s="900"/>
      <c r="N14" s="899"/>
      <c r="O14" s="900"/>
      <c r="P14" s="899"/>
      <c r="Q14" s="900"/>
      <c r="R14" s="845"/>
      <c r="S14" s="845"/>
      <c r="T14" s="845"/>
      <c r="U14" s="899"/>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4" t="s">
        <v>863</v>
      </c>
      <c r="AL35" s="904"/>
      <c r="AM35" s="923" t="s">
        <v>561</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0</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Y11:AB34" xr:uid="{B8008B31-ABC4-47B4-83F1-5CDDEC642757}">
      <formula1>"〇,"</formula1>
    </dataValidation>
    <dataValidation type="list" allowBlank="1" showInputMessage="1" showErrorMessage="1" sqref="N11:O34" xr:uid="{121C8E06-A02E-4E82-A37D-B2D8BE0490F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218C4F8-C557-40A1-A1D3-D4A71FC56453}">
          <x14:formula1>
            <xm:f>'(参考)リスト'!$D$16:$D$18</xm:f>
          </x14:formula1>
          <xm:sqref>P11:Q34</xm:sqref>
        </x14:dataValidation>
        <x14:dataValidation type="list" allowBlank="1" showInputMessage="1" showErrorMessage="1" xr:uid="{177B6092-AF8D-44E1-BA52-5C7B11D2BBE0}">
          <x14:formula1>
            <xm:f>'(参考)リスト'!$B$16:$B$21</xm:f>
          </x14:formula1>
          <xm:sqref>L11:M34</xm:sqref>
        </x14:dataValidation>
        <x14:dataValidation type="list" allowBlank="1" showInputMessage="1" showErrorMessage="1" xr:uid="{701F86FF-3BDD-4BC7-BF81-D1E7AEC4BA2D}">
          <x14:formula1>
            <xm:f>'(参考)リスト'!$E$16:$E$27</xm:f>
          </x14:formula1>
          <xm:sqref>R11:T34</xm:sqref>
        </x14:dataValidation>
        <x14:dataValidation type="list" allowBlank="1" showInputMessage="1" showErrorMessage="1" xr:uid="{E0CB3C32-58C8-4EFF-B2D0-D268243CBEAF}">
          <x14:formula1>
            <xm:f>'(参考)リスト'!$F$16:$F$21</xm:f>
          </x14:formula1>
          <xm:sqref>U11:X34</xm:sqref>
        </x14:dataValidation>
        <x14:dataValidation type="list" allowBlank="1" showInputMessage="1" showErrorMessage="1" xr:uid="{89022D02-B85B-4EF6-A058-6B800C4ADF02}">
          <x14:formula1>
            <xm:f>'(参考)リスト'!$G$16:$G$19</xm:f>
          </x14:formula1>
          <xm:sqref>AM35:AO38</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F18A-3D3E-48E9-8CDC-DE207D879B28}">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S019</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0.03</v>
      </c>
      <c r="BR5" s="55">
        <f t="shared" si="1"/>
        <v>0.02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506</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575</v>
      </c>
      <c r="O12" s="900"/>
      <c r="P12" s="899" t="s">
        <v>542</v>
      </c>
      <c r="Q12" s="900"/>
      <c r="R12" s="845" t="s">
        <v>313</v>
      </c>
      <c r="S12" s="845"/>
      <c r="T12" s="845"/>
      <c r="U12" s="899" t="s">
        <v>551</v>
      </c>
      <c r="V12" s="900"/>
      <c r="W12" s="899"/>
      <c r="X12" s="900"/>
      <c r="Y12" s="54"/>
      <c r="Z12" s="54"/>
      <c r="AA12" s="54"/>
      <c r="AB12" s="54"/>
      <c r="AC12" s="291"/>
      <c r="AD12" s="291"/>
      <c r="AE12" s="291"/>
      <c r="AF12" s="291">
        <v>0.02</v>
      </c>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558</v>
      </c>
      <c r="M15" s="900"/>
      <c r="N15" s="899" t="s">
        <v>575</v>
      </c>
      <c r="O15" s="900"/>
      <c r="P15" s="899" t="s">
        <v>542</v>
      </c>
      <c r="Q15" s="900"/>
      <c r="R15" s="908" t="s">
        <v>313</v>
      </c>
      <c r="S15" s="909"/>
      <c r="T15" s="910"/>
      <c r="U15" s="899" t="s">
        <v>560</v>
      </c>
      <c r="V15" s="900"/>
      <c r="W15" s="899"/>
      <c r="X15" s="900"/>
      <c r="Y15" s="54"/>
      <c r="Z15" s="54"/>
      <c r="AA15" s="54"/>
      <c r="AB15" s="54"/>
      <c r="AC15" s="60"/>
      <c r="AD15" s="60"/>
      <c r="AE15" s="60">
        <v>0.03</v>
      </c>
      <c r="AF15" s="60"/>
      <c r="AG15" s="60"/>
      <c r="AH15" s="60"/>
      <c r="AI15" s="60"/>
      <c r="AJ15" s="60"/>
      <c r="AK15" s="893"/>
      <c r="AL15" s="894"/>
      <c r="AM15" s="894"/>
      <c r="AN15" s="894"/>
      <c r="AO15" s="895"/>
      <c r="AP15" s="2"/>
      <c r="AQ15" s="59">
        <f t="shared" si="2"/>
        <v>2</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0.03</v>
      </c>
      <c r="AF35" s="124">
        <f t="shared" si="3"/>
        <v>0.02</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1</v>
      </c>
      <c r="AF37" s="891">
        <f t="shared" si="5"/>
        <v>1</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N11:O34" xr:uid="{6FD1F00E-3AA9-41D0-8080-31E9DCF1E613}">
      <formula1>INDIRECT(L11)</formula1>
    </dataValidation>
    <dataValidation type="list" allowBlank="1" showInputMessage="1" showErrorMessage="1" sqref="Y11:AB34" xr:uid="{23E4BBD0-EB23-4601-AFD0-96DED3878FD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D2475FF-BBB3-4FDB-8A53-81ABA6865356}">
          <x14:formula1>
            <xm:f>'(参考)リスト'!$G$16:$G$19</xm:f>
          </x14:formula1>
          <xm:sqref>AM35:AO38</xm:sqref>
        </x14:dataValidation>
        <x14:dataValidation type="list" allowBlank="1" showInputMessage="1" showErrorMessage="1" xr:uid="{7B016E06-BC5F-4F13-818F-52A5CEC6FC9B}">
          <x14:formula1>
            <xm:f>'(参考)リスト'!$F$16:$F$21</xm:f>
          </x14:formula1>
          <xm:sqref>U11:X34</xm:sqref>
        </x14:dataValidation>
        <x14:dataValidation type="list" allowBlank="1" showInputMessage="1" showErrorMessage="1" xr:uid="{D0D0881F-A1BF-490B-9224-8044B393EC68}">
          <x14:formula1>
            <xm:f>'(参考)リスト'!$E$16:$E$27</xm:f>
          </x14:formula1>
          <xm:sqref>R11:T34</xm:sqref>
        </x14:dataValidation>
        <x14:dataValidation type="list" allowBlank="1" showInputMessage="1" showErrorMessage="1" xr:uid="{CD1BBEEF-C88A-423B-A0B1-39DE4E623246}">
          <x14:formula1>
            <xm:f>'(参考)リスト'!$B$16:$B$21</xm:f>
          </x14:formula1>
          <xm:sqref>L11:M34</xm:sqref>
        </x14:dataValidation>
        <x14:dataValidation type="list" allowBlank="1" showInputMessage="1" showErrorMessage="1" xr:uid="{BAC183BD-DD71-40BC-88C3-EBE44CE9AA66}">
          <x14:formula1>
            <xm:f>'(参考)リスト'!$D$16:$D$18</xm:f>
          </x14:formula1>
          <xm:sqref>P11:Q34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D71A2-3720-4668-91E2-E1F341362A0E}">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S020</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507</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558</v>
      </c>
      <c r="M13" s="900"/>
      <c r="N13" s="899" t="s">
        <v>602</v>
      </c>
      <c r="O13" s="900"/>
      <c r="P13" s="899" t="s">
        <v>542</v>
      </c>
      <c r="Q13" s="900"/>
      <c r="R13" s="908" t="s">
        <v>305</v>
      </c>
      <c r="S13" s="909"/>
      <c r="T13" s="910"/>
      <c r="U13" s="899" t="s">
        <v>560</v>
      </c>
      <c r="V13" s="900"/>
      <c r="W13" s="899"/>
      <c r="X13" s="900"/>
      <c r="Y13" s="54"/>
      <c r="Z13" s="54"/>
      <c r="AA13" s="54"/>
      <c r="AB13" s="54"/>
      <c r="AC13" s="291"/>
      <c r="AD13" s="291"/>
      <c r="AE13" s="291"/>
      <c r="AF13" s="291">
        <v>1</v>
      </c>
      <c r="AG13" s="291"/>
      <c r="AH13" s="291"/>
      <c r="AI13" s="291"/>
      <c r="AJ13" s="291"/>
      <c r="AK13" s="893"/>
      <c r="AL13" s="894"/>
      <c r="AM13" s="894"/>
      <c r="AN13" s="894"/>
      <c r="AO13" s="895"/>
      <c r="AP13" s="2"/>
      <c r="AQ13" s="59">
        <f t="shared" si="2"/>
        <v>2</v>
      </c>
    </row>
    <row r="14" spans="2:86" ht="12" customHeight="1" x14ac:dyDescent="0.15">
      <c r="B14" s="935"/>
      <c r="C14" s="943"/>
      <c r="D14" s="941"/>
      <c r="E14" s="941"/>
      <c r="F14" s="941"/>
      <c r="G14" s="941"/>
      <c r="H14" s="941"/>
      <c r="I14" s="941"/>
      <c r="J14" s="942"/>
      <c r="K14" s="100">
        <v>4</v>
      </c>
      <c r="L14" s="899"/>
      <c r="M14" s="900"/>
      <c r="N14" s="899"/>
      <c r="O14" s="900"/>
      <c r="P14" s="899"/>
      <c r="Q14" s="900"/>
      <c r="R14" s="845"/>
      <c r="S14" s="845"/>
      <c r="T14" s="845"/>
      <c r="U14" s="899"/>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1</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1</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8B319D0A-37DD-465F-BF67-3428B571FCBE}">
      <formula1>"〇,"</formula1>
    </dataValidation>
    <dataValidation type="list" allowBlank="1" showInputMessage="1" showErrorMessage="1" sqref="N11:O34" xr:uid="{071B46C2-1561-4397-81D6-FC7033323E9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B399EE-740C-43B6-B1F8-15AEB61CF181}">
          <x14:formula1>
            <xm:f>'(参考)リスト'!$D$16:$D$18</xm:f>
          </x14:formula1>
          <xm:sqref>P11:Q34</xm:sqref>
        </x14:dataValidation>
        <x14:dataValidation type="list" allowBlank="1" showInputMessage="1" showErrorMessage="1" xr:uid="{AC0617A1-86C6-4F49-BC40-43D46AE996FF}">
          <x14:formula1>
            <xm:f>'(参考)リスト'!$B$16:$B$21</xm:f>
          </x14:formula1>
          <xm:sqref>L11:M34</xm:sqref>
        </x14:dataValidation>
        <x14:dataValidation type="list" allowBlank="1" showInputMessage="1" showErrorMessage="1" xr:uid="{9422C499-60BF-4D07-958D-51C594BF8B6C}">
          <x14:formula1>
            <xm:f>'(参考)リスト'!$E$16:$E$27</xm:f>
          </x14:formula1>
          <xm:sqref>R11:T34</xm:sqref>
        </x14:dataValidation>
        <x14:dataValidation type="list" allowBlank="1" showInputMessage="1" showErrorMessage="1" xr:uid="{83BE421C-781E-40D0-87BE-05C29A12685C}">
          <x14:formula1>
            <xm:f>'(参考)リスト'!$F$16:$F$21</xm:f>
          </x14:formula1>
          <xm:sqref>U11:X34</xm:sqref>
        </x14:dataValidation>
        <x14:dataValidation type="list" allowBlank="1" showInputMessage="1" showErrorMessage="1" xr:uid="{2DE5DC87-DF95-412A-9C84-FC56926E8FA3}">
          <x14:formula1>
            <xm:f>'(参考)リスト'!$G$16:$G$19</xm:f>
          </x14:formula1>
          <xm:sqref>AM35:AO38</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9A55E-490B-4ADB-8AEF-C60DE5DB731E}">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S021</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0.7</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508</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558</v>
      </c>
      <c r="M15" s="900"/>
      <c r="N15" s="899" t="s">
        <v>602</v>
      </c>
      <c r="O15" s="900"/>
      <c r="P15" s="899" t="s">
        <v>542</v>
      </c>
      <c r="Q15" s="900"/>
      <c r="R15" s="908" t="s">
        <v>305</v>
      </c>
      <c r="S15" s="909"/>
      <c r="T15" s="910"/>
      <c r="U15" s="899" t="s">
        <v>560</v>
      </c>
      <c r="V15" s="900"/>
      <c r="W15" s="899"/>
      <c r="X15" s="900"/>
      <c r="Y15" s="54"/>
      <c r="Z15" s="54"/>
      <c r="AA15" s="54"/>
      <c r="AB15" s="54"/>
      <c r="AC15" s="60"/>
      <c r="AD15" s="60"/>
      <c r="AE15" s="60"/>
      <c r="AF15" s="60">
        <v>0.7</v>
      </c>
      <c r="AG15" s="60"/>
      <c r="AH15" s="60"/>
      <c r="AI15" s="60"/>
      <c r="AJ15" s="60"/>
      <c r="AK15" s="893"/>
      <c r="AL15" s="894"/>
      <c r="AM15" s="894"/>
      <c r="AN15" s="894"/>
      <c r="AO15" s="895"/>
      <c r="AP15" s="2"/>
      <c r="AQ15" s="59">
        <f t="shared" si="2"/>
        <v>2</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0.7</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1</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N11:O34" xr:uid="{C132E304-738B-45C3-BA4E-24CC6CC94F60}">
      <formula1>INDIRECT(L11)</formula1>
    </dataValidation>
    <dataValidation type="list" allowBlank="1" showInputMessage="1" showErrorMessage="1" sqref="Y11:AB34" xr:uid="{13F35847-8AED-4963-A134-9F8FC5B6E2B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1D9EB17-FF59-4AF2-93C8-2E915F603453}">
          <x14:formula1>
            <xm:f>'(参考)リスト'!$G$16:$G$19</xm:f>
          </x14:formula1>
          <xm:sqref>AM35:AO38</xm:sqref>
        </x14:dataValidation>
        <x14:dataValidation type="list" allowBlank="1" showInputMessage="1" showErrorMessage="1" xr:uid="{88A57883-7A44-4A90-AACC-47C5B2E262F7}">
          <x14:formula1>
            <xm:f>'(参考)リスト'!$F$16:$F$21</xm:f>
          </x14:formula1>
          <xm:sqref>U11:X34</xm:sqref>
        </x14:dataValidation>
        <x14:dataValidation type="list" allowBlank="1" showInputMessage="1" showErrorMessage="1" xr:uid="{2B37A2C7-7885-4F31-B0A9-C09272B72739}">
          <x14:formula1>
            <xm:f>'(参考)リスト'!$E$16:$E$27</xm:f>
          </x14:formula1>
          <xm:sqref>R11:T34</xm:sqref>
        </x14:dataValidation>
        <x14:dataValidation type="list" allowBlank="1" showInputMessage="1" showErrorMessage="1" xr:uid="{CB36F31F-B1D3-41FC-B500-2117B6E99BD7}">
          <x14:formula1>
            <xm:f>'(参考)リスト'!$B$16:$B$21</xm:f>
          </x14:formula1>
          <xm:sqref>L11:M34</xm:sqref>
        </x14:dataValidation>
        <x14:dataValidation type="list" allowBlank="1" showInputMessage="1" showErrorMessage="1" xr:uid="{78DD288E-E19C-4AA4-BC21-653ACBBE53FD}">
          <x14:formula1>
            <xm:f>'(参考)リスト'!$D$16:$D$18</xm:f>
          </x14:formula1>
          <xm:sqref>P11:Q34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F6272-34B8-40DF-8B7F-165DCF13DBB8}">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S022</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0.03</v>
      </c>
      <c r="BR5" s="55">
        <f t="shared" si="1"/>
        <v>0.53</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509</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t="s">
        <v>558</v>
      </c>
      <c r="M16" s="900"/>
      <c r="N16" s="899" t="s">
        <v>602</v>
      </c>
      <c r="O16" s="900"/>
      <c r="P16" s="899" t="s">
        <v>542</v>
      </c>
      <c r="Q16" s="900"/>
      <c r="R16" s="908" t="s">
        <v>313</v>
      </c>
      <c r="S16" s="909"/>
      <c r="T16" s="910"/>
      <c r="U16" s="899" t="s">
        <v>560</v>
      </c>
      <c r="V16" s="900"/>
      <c r="W16" s="899"/>
      <c r="X16" s="900"/>
      <c r="Y16" s="54"/>
      <c r="Z16" s="54"/>
      <c r="AA16" s="54"/>
      <c r="AB16" s="54"/>
      <c r="AC16" s="60"/>
      <c r="AD16" s="60"/>
      <c r="AE16" s="60">
        <v>0.03</v>
      </c>
      <c r="AF16" s="60"/>
      <c r="AG16" s="60"/>
      <c r="AH16" s="60"/>
      <c r="AI16" s="60"/>
      <c r="AJ16" s="60"/>
      <c r="AK16" s="893"/>
      <c r="AL16" s="894"/>
      <c r="AM16" s="894"/>
      <c r="AN16" s="894"/>
      <c r="AO16" s="895"/>
      <c r="AP16" s="2"/>
      <c r="AQ16" s="59">
        <f t="shared" si="2"/>
        <v>2</v>
      </c>
    </row>
    <row r="17" spans="2:46" ht="12" customHeight="1" x14ac:dyDescent="0.15">
      <c r="B17" s="935"/>
      <c r="C17" s="943"/>
      <c r="D17" s="941"/>
      <c r="E17" s="941"/>
      <c r="F17" s="941"/>
      <c r="G17" s="941"/>
      <c r="H17" s="941"/>
      <c r="I17" s="941"/>
      <c r="J17" s="942"/>
      <c r="K17" s="100">
        <v>7</v>
      </c>
      <c r="L17" s="899" t="s">
        <v>558</v>
      </c>
      <c r="M17" s="900"/>
      <c r="N17" s="899" t="s">
        <v>602</v>
      </c>
      <c r="O17" s="900"/>
      <c r="P17" s="899" t="s">
        <v>542</v>
      </c>
      <c r="Q17" s="900"/>
      <c r="R17" s="908" t="s">
        <v>305</v>
      </c>
      <c r="S17" s="909"/>
      <c r="T17" s="910"/>
      <c r="U17" s="899" t="s">
        <v>560</v>
      </c>
      <c r="V17" s="900"/>
      <c r="W17" s="899"/>
      <c r="X17" s="900"/>
      <c r="Y17" s="54"/>
      <c r="Z17" s="54"/>
      <c r="AA17" s="54"/>
      <c r="AB17" s="54"/>
      <c r="AC17" s="60"/>
      <c r="AD17" s="60"/>
      <c r="AE17" s="60"/>
      <c r="AF17" s="60">
        <v>0.53</v>
      </c>
      <c r="AG17" s="60"/>
      <c r="AH17" s="60"/>
      <c r="AI17" s="60"/>
      <c r="AJ17" s="60"/>
      <c r="AK17" s="893"/>
      <c r="AL17" s="894"/>
      <c r="AM17" s="894"/>
      <c r="AN17" s="894"/>
      <c r="AO17" s="895"/>
      <c r="AP17" s="2"/>
      <c r="AQ17" s="59">
        <f t="shared" si="2"/>
        <v>2</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0.03</v>
      </c>
      <c r="AF35" s="124">
        <f t="shared" si="3"/>
        <v>0.53</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1</v>
      </c>
      <c r="AF37" s="891">
        <f t="shared" si="5"/>
        <v>1</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N11:O34" xr:uid="{76878CE2-2400-4F28-915A-C34F2C5D333E}">
      <formula1>INDIRECT(L11)</formula1>
    </dataValidation>
    <dataValidation type="list" allowBlank="1" showInputMessage="1" showErrorMessage="1" sqref="Y11:AB34" xr:uid="{55887917-62AC-44E1-9714-98DECC513C7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FB29201-0949-40E8-A0E9-65EFEF6413CB}">
          <x14:formula1>
            <xm:f>'(参考)リスト'!$G$16:$G$19</xm:f>
          </x14:formula1>
          <xm:sqref>AM35:AO38</xm:sqref>
        </x14:dataValidation>
        <x14:dataValidation type="list" allowBlank="1" showInputMessage="1" showErrorMessage="1" xr:uid="{F230C82D-0A8B-4B22-BF8D-DA62E0098EE0}">
          <x14:formula1>
            <xm:f>'(参考)リスト'!$F$16:$F$21</xm:f>
          </x14:formula1>
          <xm:sqref>U11:X34</xm:sqref>
        </x14:dataValidation>
        <x14:dataValidation type="list" allowBlank="1" showInputMessage="1" showErrorMessage="1" xr:uid="{A75C3DC4-6D9B-4798-98B5-BCED53A6DE59}">
          <x14:formula1>
            <xm:f>'(参考)リスト'!$E$16:$E$27</xm:f>
          </x14:formula1>
          <xm:sqref>R11:T34</xm:sqref>
        </x14:dataValidation>
        <x14:dataValidation type="list" allowBlank="1" showInputMessage="1" showErrorMessage="1" xr:uid="{1C4E94A5-DB79-4C3E-A385-6B0646A80FD8}">
          <x14:formula1>
            <xm:f>'(参考)リスト'!$B$16:$B$21</xm:f>
          </x14:formula1>
          <xm:sqref>L11:M34</xm:sqref>
        </x14:dataValidation>
        <x14:dataValidation type="list" allowBlank="1" showInputMessage="1" showErrorMessage="1" xr:uid="{70CFBD6B-B95B-4A18-8AD4-3BC016EDC028}">
          <x14:formula1>
            <xm:f>'(参考)リスト'!$D$16:$D$18</xm:f>
          </x14:formula1>
          <xm:sqref>P11:Q34</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A473-7DE7-4FCC-8DF9-EC132D2625C5}">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S023</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4</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0.01</v>
      </c>
      <c r="BR5" s="55">
        <f t="shared" si="1"/>
        <v>0.72000000000000008</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510</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575</v>
      </c>
      <c r="O12" s="900"/>
      <c r="P12" s="899" t="s">
        <v>542</v>
      </c>
      <c r="Q12" s="900"/>
      <c r="R12" s="845" t="s">
        <v>313</v>
      </c>
      <c r="S12" s="845"/>
      <c r="T12" s="845"/>
      <c r="U12" s="899" t="s">
        <v>551</v>
      </c>
      <c r="V12" s="900"/>
      <c r="W12" s="899"/>
      <c r="X12" s="900"/>
      <c r="Y12" s="54"/>
      <c r="Z12" s="54"/>
      <c r="AA12" s="54"/>
      <c r="AB12" s="54"/>
      <c r="AC12" s="291"/>
      <c r="AD12" s="291"/>
      <c r="AE12" s="291"/>
      <c r="AF12" s="291">
        <v>0.02</v>
      </c>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558</v>
      </c>
      <c r="M13" s="900"/>
      <c r="N13" s="899" t="s">
        <v>575</v>
      </c>
      <c r="O13" s="900"/>
      <c r="P13" s="899" t="s">
        <v>542</v>
      </c>
      <c r="Q13" s="900"/>
      <c r="R13" s="908" t="s">
        <v>313</v>
      </c>
      <c r="S13" s="909"/>
      <c r="T13" s="910"/>
      <c r="U13" s="899" t="s">
        <v>551</v>
      </c>
      <c r="V13" s="900"/>
      <c r="W13" s="899"/>
      <c r="X13" s="900"/>
      <c r="Y13" s="54"/>
      <c r="Z13" s="54"/>
      <c r="AA13" s="54"/>
      <c r="AB13" s="54"/>
      <c r="AC13" s="291"/>
      <c r="AD13" s="291"/>
      <c r="AE13" s="291"/>
      <c r="AF13" s="291">
        <v>0.02</v>
      </c>
      <c r="AG13" s="291"/>
      <c r="AH13" s="291"/>
      <c r="AI13" s="291"/>
      <c r="AJ13" s="291"/>
      <c r="AK13" s="893"/>
      <c r="AL13" s="894"/>
      <c r="AM13" s="894"/>
      <c r="AN13" s="894"/>
      <c r="AO13" s="895"/>
      <c r="AP13" s="2"/>
      <c r="AQ13" s="59">
        <f t="shared" si="2"/>
        <v>2</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t="s">
        <v>558</v>
      </c>
      <c r="M16" s="900"/>
      <c r="N16" s="899" t="s">
        <v>602</v>
      </c>
      <c r="O16" s="900"/>
      <c r="P16" s="899" t="s">
        <v>542</v>
      </c>
      <c r="Q16" s="900"/>
      <c r="R16" s="908" t="s">
        <v>313</v>
      </c>
      <c r="S16" s="909"/>
      <c r="T16" s="910"/>
      <c r="U16" s="899" t="s">
        <v>560</v>
      </c>
      <c r="V16" s="900"/>
      <c r="W16" s="899"/>
      <c r="X16" s="900"/>
      <c r="Y16" s="54"/>
      <c r="Z16" s="54"/>
      <c r="AA16" s="54"/>
      <c r="AB16" s="54"/>
      <c r="AC16" s="60"/>
      <c r="AD16" s="60"/>
      <c r="AE16" s="60">
        <v>0.01</v>
      </c>
      <c r="AF16" s="60"/>
      <c r="AG16" s="60"/>
      <c r="AH16" s="60"/>
      <c r="AI16" s="60"/>
      <c r="AJ16" s="60"/>
      <c r="AK16" s="893"/>
      <c r="AL16" s="894"/>
      <c r="AM16" s="894"/>
      <c r="AN16" s="894"/>
      <c r="AO16" s="895"/>
      <c r="AP16" s="2"/>
      <c r="AQ16" s="59">
        <f t="shared" si="2"/>
        <v>2</v>
      </c>
    </row>
    <row r="17" spans="2:46" ht="12" customHeight="1" x14ac:dyDescent="0.15">
      <c r="B17" s="935"/>
      <c r="C17" s="943"/>
      <c r="D17" s="941"/>
      <c r="E17" s="941"/>
      <c r="F17" s="941"/>
      <c r="G17" s="941"/>
      <c r="H17" s="941"/>
      <c r="I17" s="941"/>
      <c r="J17" s="942"/>
      <c r="K17" s="100">
        <v>7</v>
      </c>
      <c r="L17" s="899" t="s">
        <v>558</v>
      </c>
      <c r="M17" s="900"/>
      <c r="N17" s="899" t="s">
        <v>602</v>
      </c>
      <c r="O17" s="900"/>
      <c r="P17" s="899" t="s">
        <v>542</v>
      </c>
      <c r="Q17" s="900"/>
      <c r="R17" s="908" t="s">
        <v>305</v>
      </c>
      <c r="S17" s="909"/>
      <c r="T17" s="910"/>
      <c r="U17" s="899" t="s">
        <v>560</v>
      </c>
      <c r="V17" s="900"/>
      <c r="W17" s="899"/>
      <c r="X17" s="900"/>
      <c r="Y17" s="54"/>
      <c r="Z17" s="54"/>
      <c r="AA17" s="54"/>
      <c r="AB17" s="54"/>
      <c r="AC17" s="60"/>
      <c r="AD17" s="60"/>
      <c r="AE17" s="60"/>
      <c r="AF17" s="60">
        <v>0.65</v>
      </c>
      <c r="AG17" s="60"/>
      <c r="AH17" s="60"/>
      <c r="AI17" s="60"/>
      <c r="AJ17" s="60"/>
      <c r="AK17" s="893"/>
      <c r="AL17" s="894"/>
      <c r="AM17" s="894"/>
      <c r="AN17" s="894"/>
      <c r="AO17" s="895"/>
      <c r="AP17" s="2"/>
      <c r="AQ17" s="59">
        <f t="shared" si="2"/>
        <v>2</v>
      </c>
    </row>
    <row r="18" spans="2:46" ht="12" customHeight="1" x14ac:dyDescent="0.15">
      <c r="B18" s="935"/>
      <c r="C18" s="943"/>
      <c r="D18" s="941"/>
      <c r="E18" s="941"/>
      <c r="F18" s="941"/>
      <c r="G18" s="941"/>
      <c r="H18" s="941"/>
      <c r="I18" s="941"/>
      <c r="J18" s="942"/>
      <c r="K18" s="100">
        <v>8</v>
      </c>
      <c r="L18" s="899" t="s">
        <v>558</v>
      </c>
      <c r="M18" s="900"/>
      <c r="N18" s="899" t="s">
        <v>575</v>
      </c>
      <c r="O18" s="900"/>
      <c r="P18" s="899" t="s">
        <v>542</v>
      </c>
      <c r="Q18" s="900"/>
      <c r="R18" s="908" t="s">
        <v>313</v>
      </c>
      <c r="S18" s="909"/>
      <c r="T18" s="910"/>
      <c r="U18" s="899" t="s">
        <v>560</v>
      </c>
      <c r="V18" s="900"/>
      <c r="W18" s="899"/>
      <c r="X18" s="900"/>
      <c r="Y18" s="54"/>
      <c r="Z18" s="54"/>
      <c r="AA18" s="54"/>
      <c r="AB18" s="54"/>
      <c r="AC18" s="60"/>
      <c r="AD18" s="60"/>
      <c r="AE18" s="60"/>
      <c r="AF18" s="60">
        <v>0.03</v>
      </c>
      <c r="AG18" s="60"/>
      <c r="AH18" s="60"/>
      <c r="AI18" s="60"/>
      <c r="AJ18" s="60"/>
      <c r="AK18" s="893"/>
      <c r="AL18" s="894"/>
      <c r="AM18" s="894"/>
      <c r="AN18" s="894"/>
      <c r="AO18" s="895"/>
      <c r="AP18" s="2"/>
      <c r="AQ18" s="59">
        <f t="shared" si="2"/>
        <v>2</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0.01</v>
      </c>
      <c r="AF35" s="124">
        <f t="shared" si="3"/>
        <v>0.72000000000000008</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1</v>
      </c>
      <c r="AF37" s="891">
        <f t="shared" si="5"/>
        <v>4</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17E047CC-678F-4B1A-AB49-6B11A4305511}">
      <formula1>"〇,"</formula1>
    </dataValidation>
    <dataValidation type="list" allowBlank="1" showInputMessage="1" showErrorMessage="1" sqref="N11:O34" xr:uid="{DFFA3255-6D81-4B13-898F-8CFFDA355BE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9C8130B-C26A-4782-A5BE-9AE553C640F3}">
          <x14:formula1>
            <xm:f>'(参考)リスト'!$D$16:$D$18</xm:f>
          </x14:formula1>
          <xm:sqref>P11:Q34</xm:sqref>
        </x14:dataValidation>
        <x14:dataValidation type="list" allowBlank="1" showInputMessage="1" showErrorMessage="1" xr:uid="{E37E3250-3195-46CB-823C-81EA311CD0E2}">
          <x14:formula1>
            <xm:f>'(参考)リスト'!$B$16:$B$21</xm:f>
          </x14:formula1>
          <xm:sqref>L11:M34</xm:sqref>
        </x14:dataValidation>
        <x14:dataValidation type="list" allowBlank="1" showInputMessage="1" showErrorMessage="1" xr:uid="{5B8A37ED-19A5-4B6A-8369-A12009EFB5ED}">
          <x14:formula1>
            <xm:f>'(参考)リスト'!$E$16:$E$27</xm:f>
          </x14:formula1>
          <xm:sqref>R11:T34</xm:sqref>
        </x14:dataValidation>
        <x14:dataValidation type="list" allowBlank="1" showInputMessage="1" showErrorMessage="1" xr:uid="{09766E43-ECE1-4BC2-926B-F320D7A66C6F}">
          <x14:formula1>
            <xm:f>'(参考)リスト'!$F$16:$F$21</xm:f>
          </x14:formula1>
          <xm:sqref>U11:X34</xm:sqref>
        </x14:dataValidation>
        <x14:dataValidation type="list" allowBlank="1" showInputMessage="1" showErrorMessage="1" xr:uid="{22A0DDFB-6FAB-4A44-9C6C-788C6EF08E4E}">
          <x14:formula1>
            <xm:f>'(参考)リスト'!$G$16:$G$19</xm:f>
          </x14:formula1>
          <xm:sqref>AM35:AO38</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BE224-51C9-4D2A-A525-5B51C8B487B5}">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S024</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3</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0.03</v>
      </c>
      <c r="BR5" s="55">
        <f t="shared" si="1"/>
        <v>1.31</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511</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558</v>
      </c>
      <c r="M14" s="900"/>
      <c r="N14" s="899" t="s">
        <v>602</v>
      </c>
      <c r="O14" s="900"/>
      <c r="P14" s="899" t="s">
        <v>542</v>
      </c>
      <c r="Q14" s="900"/>
      <c r="R14" s="845" t="s">
        <v>313</v>
      </c>
      <c r="S14" s="845"/>
      <c r="T14" s="845"/>
      <c r="U14" s="899" t="s">
        <v>560</v>
      </c>
      <c r="V14" s="900"/>
      <c r="W14" s="899"/>
      <c r="X14" s="900"/>
      <c r="Y14" s="54"/>
      <c r="Z14" s="54"/>
      <c r="AA14" s="54"/>
      <c r="AB14" s="54"/>
      <c r="AC14" s="60"/>
      <c r="AD14" s="60"/>
      <c r="AE14" s="60">
        <v>0.01</v>
      </c>
      <c r="AF14" s="60"/>
      <c r="AG14" s="60"/>
      <c r="AH14" s="60"/>
      <c r="AI14" s="60"/>
      <c r="AJ14" s="60"/>
      <c r="AK14" s="893"/>
      <c r="AL14" s="894"/>
      <c r="AM14" s="894"/>
      <c r="AN14" s="894"/>
      <c r="AO14" s="895"/>
      <c r="AP14" s="2"/>
      <c r="AQ14" s="59">
        <f t="shared" si="2"/>
        <v>2</v>
      </c>
    </row>
    <row r="15" spans="2:86" ht="12" customHeight="1" x14ac:dyDescent="0.15">
      <c r="B15" s="935"/>
      <c r="C15" s="943"/>
      <c r="D15" s="941"/>
      <c r="E15" s="941"/>
      <c r="F15" s="941"/>
      <c r="G15" s="941"/>
      <c r="H15" s="941"/>
      <c r="I15" s="941"/>
      <c r="J15" s="942"/>
      <c r="K15" s="100">
        <v>5</v>
      </c>
      <c r="L15" s="899" t="s">
        <v>558</v>
      </c>
      <c r="M15" s="900"/>
      <c r="N15" s="899" t="s">
        <v>602</v>
      </c>
      <c r="O15" s="900"/>
      <c r="P15" s="899" t="s">
        <v>542</v>
      </c>
      <c r="Q15" s="900"/>
      <c r="R15" s="908" t="s">
        <v>313</v>
      </c>
      <c r="S15" s="909"/>
      <c r="T15" s="910"/>
      <c r="U15" s="899" t="s">
        <v>560</v>
      </c>
      <c r="V15" s="900"/>
      <c r="W15" s="899"/>
      <c r="X15" s="900"/>
      <c r="Y15" s="54"/>
      <c r="Z15" s="54"/>
      <c r="AA15" s="54"/>
      <c r="AB15" s="54"/>
      <c r="AC15" s="60"/>
      <c r="AD15" s="60"/>
      <c r="AE15" s="60">
        <v>0.01</v>
      </c>
      <c r="AF15" s="60"/>
      <c r="AG15" s="60"/>
      <c r="AH15" s="60"/>
      <c r="AI15" s="60"/>
      <c r="AJ15" s="60"/>
      <c r="AK15" s="893"/>
      <c r="AL15" s="894"/>
      <c r="AM15" s="894"/>
      <c r="AN15" s="894"/>
      <c r="AO15" s="895"/>
      <c r="AP15" s="2"/>
      <c r="AQ15" s="59">
        <f t="shared" si="2"/>
        <v>2</v>
      </c>
    </row>
    <row r="16" spans="2:86" ht="12" customHeight="1" x14ac:dyDescent="0.15">
      <c r="B16" s="935"/>
      <c r="C16" s="943"/>
      <c r="D16" s="941"/>
      <c r="E16" s="941"/>
      <c r="F16" s="941"/>
      <c r="G16" s="941"/>
      <c r="H16" s="941"/>
      <c r="I16" s="941"/>
      <c r="J16" s="942"/>
      <c r="K16" s="100">
        <v>6</v>
      </c>
      <c r="L16" s="899" t="s">
        <v>558</v>
      </c>
      <c r="M16" s="900"/>
      <c r="N16" s="899" t="s">
        <v>602</v>
      </c>
      <c r="O16" s="900"/>
      <c r="P16" s="899" t="s">
        <v>542</v>
      </c>
      <c r="Q16" s="900"/>
      <c r="R16" s="908" t="s">
        <v>313</v>
      </c>
      <c r="S16" s="909"/>
      <c r="T16" s="910"/>
      <c r="U16" s="899" t="s">
        <v>560</v>
      </c>
      <c r="V16" s="900"/>
      <c r="W16" s="899"/>
      <c r="X16" s="900"/>
      <c r="Y16" s="54"/>
      <c r="Z16" s="54"/>
      <c r="AA16" s="54"/>
      <c r="AB16" s="54"/>
      <c r="AC16" s="60"/>
      <c r="AD16" s="60"/>
      <c r="AE16" s="60"/>
      <c r="AF16" s="60">
        <v>0.25</v>
      </c>
      <c r="AG16" s="60"/>
      <c r="AH16" s="60"/>
      <c r="AI16" s="60"/>
      <c r="AJ16" s="60"/>
      <c r="AK16" s="893"/>
      <c r="AL16" s="894"/>
      <c r="AM16" s="894"/>
      <c r="AN16" s="894"/>
      <c r="AO16" s="895"/>
      <c r="AP16" s="2"/>
      <c r="AQ16" s="59">
        <f t="shared" si="2"/>
        <v>2</v>
      </c>
    </row>
    <row r="17" spans="2:46" ht="12" customHeight="1" x14ac:dyDescent="0.15">
      <c r="B17" s="935"/>
      <c r="C17" s="943"/>
      <c r="D17" s="941"/>
      <c r="E17" s="941"/>
      <c r="F17" s="941"/>
      <c r="G17" s="941"/>
      <c r="H17" s="941"/>
      <c r="I17" s="941"/>
      <c r="J17" s="942"/>
      <c r="K17" s="100">
        <v>7</v>
      </c>
      <c r="L17" s="899" t="s">
        <v>558</v>
      </c>
      <c r="M17" s="900"/>
      <c r="N17" s="899" t="s">
        <v>602</v>
      </c>
      <c r="O17" s="900"/>
      <c r="P17" s="899" t="s">
        <v>542</v>
      </c>
      <c r="Q17" s="900"/>
      <c r="R17" s="908" t="s">
        <v>305</v>
      </c>
      <c r="S17" s="909"/>
      <c r="T17" s="910"/>
      <c r="U17" s="899" t="s">
        <v>560</v>
      </c>
      <c r="V17" s="900"/>
      <c r="W17" s="899"/>
      <c r="X17" s="900"/>
      <c r="Y17" s="54"/>
      <c r="Z17" s="54"/>
      <c r="AA17" s="54"/>
      <c r="AB17" s="54"/>
      <c r="AC17" s="60"/>
      <c r="AD17" s="60"/>
      <c r="AE17" s="60"/>
      <c r="AF17" s="60">
        <v>1.06</v>
      </c>
      <c r="AG17" s="60"/>
      <c r="AH17" s="60"/>
      <c r="AI17" s="60"/>
      <c r="AJ17" s="60"/>
      <c r="AK17" s="893"/>
      <c r="AL17" s="894"/>
      <c r="AM17" s="894"/>
      <c r="AN17" s="894"/>
      <c r="AO17" s="895"/>
      <c r="AP17" s="2"/>
      <c r="AQ17" s="59">
        <f t="shared" si="2"/>
        <v>2</v>
      </c>
    </row>
    <row r="18" spans="2:46" ht="12" customHeight="1" x14ac:dyDescent="0.15">
      <c r="B18" s="935"/>
      <c r="C18" s="943"/>
      <c r="D18" s="941"/>
      <c r="E18" s="941"/>
      <c r="F18" s="941"/>
      <c r="G18" s="941"/>
      <c r="H18" s="941"/>
      <c r="I18" s="941"/>
      <c r="J18" s="942"/>
      <c r="K18" s="100">
        <v>8</v>
      </c>
      <c r="L18" s="899" t="s">
        <v>558</v>
      </c>
      <c r="M18" s="900"/>
      <c r="N18" s="899" t="s">
        <v>602</v>
      </c>
      <c r="O18" s="900"/>
      <c r="P18" s="899" t="s">
        <v>542</v>
      </c>
      <c r="Q18" s="900"/>
      <c r="R18" s="908" t="s">
        <v>313</v>
      </c>
      <c r="S18" s="909"/>
      <c r="T18" s="910"/>
      <c r="U18" s="899" t="s">
        <v>560</v>
      </c>
      <c r="V18" s="900"/>
      <c r="W18" s="899"/>
      <c r="X18" s="900"/>
      <c r="Y18" s="54"/>
      <c r="Z18" s="54"/>
      <c r="AA18" s="54"/>
      <c r="AB18" s="54"/>
      <c r="AC18" s="60"/>
      <c r="AD18" s="60"/>
      <c r="AE18" s="60">
        <v>0.01</v>
      </c>
      <c r="AF18" s="60"/>
      <c r="AG18" s="60"/>
      <c r="AH18" s="60"/>
      <c r="AI18" s="60"/>
      <c r="AJ18" s="60"/>
      <c r="AK18" s="893"/>
      <c r="AL18" s="894"/>
      <c r="AM18" s="894"/>
      <c r="AN18" s="894"/>
      <c r="AO18" s="895"/>
      <c r="AP18" s="2"/>
      <c r="AQ18" s="59">
        <f t="shared" si="2"/>
        <v>2</v>
      </c>
    </row>
    <row r="19" spans="2:46" ht="12" customHeight="1" x14ac:dyDescent="0.15">
      <c r="B19" s="935"/>
      <c r="C19" s="943"/>
      <c r="D19" s="941"/>
      <c r="E19" s="941"/>
      <c r="F19" s="941"/>
      <c r="G19" s="941"/>
      <c r="H19" s="941"/>
      <c r="I19" s="941"/>
      <c r="J19" s="942"/>
      <c r="K19" s="100">
        <v>9</v>
      </c>
      <c r="L19" s="899" t="s">
        <v>558</v>
      </c>
      <c r="M19" s="900"/>
      <c r="N19" s="899" t="s">
        <v>602</v>
      </c>
      <c r="O19" s="900"/>
      <c r="P19" s="899" t="s">
        <v>542</v>
      </c>
      <c r="Q19" s="900"/>
      <c r="R19" s="908" t="s">
        <v>339</v>
      </c>
      <c r="S19" s="909"/>
      <c r="T19" s="910"/>
      <c r="U19" s="899" t="s">
        <v>560</v>
      </c>
      <c r="V19" s="900"/>
      <c r="W19" s="899" t="s">
        <v>543</v>
      </c>
      <c r="X19" s="900"/>
      <c r="Y19" s="54"/>
      <c r="Z19" s="54"/>
      <c r="AA19" s="54"/>
      <c r="AB19" s="54"/>
      <c r="AC19" s="60"/>
      <c r="AD19" s="60"/>
      <c r="AE19" s="60"/>
      <c r="AF19" s="60"/>
      <c r="AG19" s="60"/>
      <c r="AH19" s="60"/>
      <c r="AI19" s="60"/>
      <c r="AJ19" s="60"/>
      <c r="AK19" s="893"/>
      <c r="AL19" s="894"/>
      <c r="AM19" s="894"/>
      <c r="AN19" s="894"/>
      <c r="AO19" s="895"/>
      <c r="AP19" s="2"/>
      <c r="AQ19" s="59">
        <f t="shared" si="2"/>
        <v>2</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0.03</v>
      </c>
      <c r="AF35" s="124">
        <f t="shared" si="3"/>
        <v>1.31</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3</v>
      </c>
      <c r="AF37" s="891">
        <f t="shared" si="5"/>
        <v>2</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A90D3749-4B89-4212-88B5-262FE46674F2}">
      <formula1>"〇,"</formula1>
    </dataValidation>
    <dataValidation type="list" allowBlank="1" showInputMessage="1" showErrorMessage="1" sqref="N11:O34" xr:uid="{5DDA6F24-FF2C-4835-8725-6F3BB4704A2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BAE2A4C-BAAF-4076-A4BA-7C2A7D7358DA}">
          <x14:formula1>
            <xm:f>'(参考)リスト'!$D$16:$D$18</xm:f>
          </x14:formula1>
          <xm:sqref>P11:Q34</xm:sqref>
        </x14:dataValidation>
        <x14:dataValidation type="list" allowBlank="1" showInputMessage="1" showErrorMessage="1" xr:uid="{A780C048-81B7-4269-B106-9B12B63EF240}">
          <x14:formula1>
            <xm:f>'(参考)リスト'!$B$16:$B$21</xm:f>
          </x14:formula1>
          <xm:sqref>L11:M34</xm:sqref>
        </x14:dataValidation>
        <x14:dataValidation type="list" allowBlank="1" showInputMessage="1" showErrorMessage="1" xr:uid="{2A4AAE44-9E89-4814-8853-59F64AC56B17}">
          <x14:formula1>
            <xm:f>'(参考)リスト'!$E$16:$E$27</xm:f>
          </x14:formula1>
          <xm:sqref>R11:T34</xm:sqref>
        </x14:dataValidation>
        <x14:dataValidation type="list" allowBlank="1" showInputMessage="1" showErrorMessage="1" xr:uid="{B99E19A6-1964-4F48-9B3D-78251AB14E88}">
          <x14:formula1>
            <xm:f>'(参考)リスト'!$F$16:$F$21</xm:f>
          </x14:formula1>
          <xm:sqref>U11:X34</xm:sqref>
        </x14:dataValidation>
        <x14:dataValidation type="list" allowBlank="1" showInputMessage="1" showErrorMessage="1" xr:uid="{1A1BB68C-00E0-44E7-A25A-048EA236A7E9}">
          <x14:formula1>
            <xm:f>'(参考)リスト'!$G$16:$G$19</xm:f>
          </x14:formula1>
          <xm:sqref>AM35:AO38</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2EC6B-3C0C-430A-BB01-12842EB25D1E}">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S025</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0.04</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512</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602</v>
      </c>
      <c r="O12" s="900"/>
      <c r="P12" s="899" t="s">
        <v>542</v>
      </c>
      <c r="Q12" s="900"/>
      <c r="R12" s="845" t="s">
        <v>347</v>
      </c>
      <c r="S12" s="845"/>
      <c r="T12" s="845"/>
      <c r="U12" s="899" t="s">
        <v>561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558</v>
      </c>
      <c r="M13" s="900"/>
      <c r="N13" s="899" t="s">
        <v>575</v>
      </c>
      <c r="O13" s="900"/>
      <c r="P13" s="899" t="s">
        <v>542</v>
      </c>
      <c r="Q13" s="900"/>
      <c r="R13" s="908" t="s">
        <v>313</v>
      </c>
      <c r="S13" s="909"/>
      <c r="T13" s="910"/>
      <c r="U13" s="899" t="s">
        <v>551</v>
      </c>
      <c r="V13" s="900"/>
      <c r="W13" s="899"/>
      <c r="X13" s="900"/>
      <c r="Y13" s="54"/>
      <c r="Z13" s="54"/>
      <c r="AA13" s="54"/>
      <c r="AB13" s="54"/>
      <c r="AC13" s="291"/>
      <c r="AD13" s="291"/>
      <c r="AE13" s="291"/>
      <c r="AF13" s="291">
        <v>0.03</v>
      </c>
      <c r="AG13" s="291"/>
      <c r="AH13" s="291"/>
      <c r="AI13" s="291"/>
      <c r="AJ13" s="291"/>
      <c r="AK13" s="893"/>
      <c r="AL13" s="894"/>
      <c r="AM13" s="894"/>
      <c r="AN13" s="894"/>
      <c r="AO13" s="895"/>
      <c r="AP13" s="2"/>
      <c r="AQ13" s="59">
        <f t="shared" si="2"/>
        <v>2</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558</v>
      </c>
      <c r="M15" s="900"/>
      <c r="N15" s="899" t="s">
        <v>564</v>
      </c>
      <c r="O15" s="900"/>
      <c r="P15" s="899" t="s">
        <v>542</v>
      </c>
      <c r="Q15" s="900"/>
      <c r="R15" s="908" t="s">
        <v>313</v>
      </c>
      <c r="S15" s="909"/>
      <c r="T15" s="910"/>
      <c r="U15" s="899" t="s">
        <v>560</v>
      </c>
      <c r="V15" s="900"/>
      <c r="W15" s="899"/>
      <c r="X15" s="900"/>
      <c r="Y15" s="54"/>
      <c r="Z15" s="54"/>
      <c r="AA15" s="54"/>
      <c r="AB15" s="54"/>
      <c r="AC15" s="60"/>
      <c r="AD15" s="60"/>
      <c r="AE15" s="60"/>
      <c r="AF15" s="60">
        <v>0.01</v>
      </c>
      <c r="AG15" s="60"/>
      <c r="AH15" s="60"/>
      <c r="AI15" s="60"/>
      <c r="AJ15" s="60"/>
      <c r="AK15" s="893"/>
      <c r="AL15" s="894"/>
      <c r="AM15" s="894"/>
      <c r="AN15" s="894"/>
      <c r="AO15" s="895"/>
      <c r="AP15" s="2"/>
      <c r="AQ15" s="59">
        <f t="shared" si="2"/>
        <v>2</v>
      </c>
    </row>
    <row r="16" spans="2:86" ht="12" customHeight="1" x14ac:dyDescent="0.15">
      <c r="B16" s="935"/>
      <c r="C16" s="943"/>
      <c r="D16" s="941"/>
      <c r="E16" s="941"/>
      <c r="F16" s="941"/>
      <c r="G16" s="941"/>
      <c r="H16" s="941"/>
      <c r="I16" s="941"/>
      <c r="J16" s="942"/>
      <c r="K16" s="100">
        <v>6</v>
      </c>
      <c r="L16" s="899" t="s">
        <v>558</v>
      </c>
      <c r="M16" s="900"/>
      <c r="N16" s="899" t="s">
        <v>602</v>
      </c>
      <c r="O16" s="900"/>
      <c r="P16" s="899" t="s">
        <v>542</v>
      </c>
      <c r="Q16" s="900"/>
      <c r="R16" s="908" t="s">
        <v>339</v>
      </c>
      <c r="S16" s="909"/>
      <c r="T16" s="910"/>
      <c r="U16" s="899" t="s">
        <v>560</v>
      </c>
      <c r="V16" s="900"/>
      <c r="W16" s="899" t="s">
        <v>543</v>
      </c>
      <c r="X16" s="900"/>
      <c r="Y16" s="54"/>
      <c r="Z16" s="54"/>
      <c r="AA16" s="54"/>
      <c r="AB16" s="54"/>
      <c r="AC16" s="60"/>
      <c r="AD16" s="60"/>
      <c r="AE16" s="60"/>
      <c r="AF16" s="60"/>
      <c r="AG16" s="60"/>
      <c r="AH16" s="60"/>
      <c r="AI16" s="60"/>
      <c r="AJ16" s="60"/>
      <c r="AK16" s="893"/>
      <c r="AL16" s="894"/>
      <c r="AM16" s="894"/>
      <c r="AN16" s="894"/>
      <c r="AO16" s="895"/>
      <c r="AP16" s="2"/>
      <c r="AQ16" s="59">
        <f t="shared" si="2"/>
        <v>2</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0.04</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2</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N11:O34" xr:uid="{A44ACEFA-5475-45A0-9D0A-41A84A3F9FBC}">
      <formula1>INDIRECT(L11)</formula1>
    </dataValidation>
    <dataValidation type="list" allowBlank="1" showInputMessage="1" showErrorMessage="1" sqref="Y11:AB34" xr:uid="{8FA6171F-4137-4A67-8CCB-F793CC390EF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3E63C8-9CE5-4535-B7D5-A95FCA5F26F1}">
          <x14:formula1>
            <xm:f>'(参考)リスト'!$G$16:$G$19</xm:f>
          </x14:formula1>
          <xm:sqref>AM35:AO38</xm:sqref>
        </x14:dataValidation>
        <x14:dataValidation type="list" allowBlank="1" showInputMessage="1" showErrorMessage="1" xr:uid="{9BA89D79-5608-4A2F-AAF2-FB72F65F3BB7}">
          <x14:formula1>
            <xm:f>'(参考)リスト'!$F$16:$F$21</xm:f>
          </x14:formula1>
          <xm:sqref>U11:X34</xm:sqref>
        </x14:dataValidation>
        <x14:dataValidation type="list" allowBlank="1" showInputMessage="1" showErrorMessage="1" xr:uid="{09E62BEB-4F3C-4099-BBAC-78384EF76743}">
          <x14:formula1>
            <xm:f>'(参考)リスト'!$E$16:$E$27</xm:f>
          </x14:formula1>
          <xm:sqref>R11:T34</xm:sqref>
        </x14:dataValidation>
        <x14:dataValidation type="list" allowBlank="1" showInputMessage="1" showErrorMessage="1" xr:uid="{859C7977-0D43-475B-9DED-B2176BA9A052}">
          <x14:formula1>
            <xm:f>'(参考)リスト'!$B$16:$B$21</xm:f>
          </x14:formula1>
          <xm:sqref>L11:M34</xm:sqref>
        </x14:dataValidation>
        <x14:dataValidation type="list" allowBlank="1" showInputMessage="1" showErrorMessage="1" xr:uid="{20C3D904-2001-4B2B-AB42-DF8A7E681753}">
          <x14:formula1>
            <xm:f>'(参考)リスト'!$D$16:$D$18</xm:f>
          </x14:formula1>
          <xm:sqref>P11:Q34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957C6-5B71-4E3C-BAA3-C5C77CC88DCD}">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S026</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513</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564</v>
      </c>
      <c r="O11" s="900"/>
      <c r="P11" s="899" t="s">
        <v>542</v>
      </c>
      <c r="Q11" s="900"/>
      <c r="R11" s="845" t="s">
        <v>313</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559</v>
      </c>
      <c r="O12" s="900"/>
      <c r="P12" s="899" t="s">
        <v>542</v>
      </c>
      <c r="Q12" s="900"/>
      <c r="R12" s="845" t="s">
        <v>347</v>
      </c>
      <c r="S12" s="845"/>
      <c r="T12" s="845"/>
      <c r="U12" s="899" t="s">
        <v>561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558</v>
      </c>
      <c r="M13" s="900"/>
      <c r="N13" s="899" t="s">
        <v>569</v>
      </c>
      <c r="O13" s="900"/>
      <c r="P13" s="899" t="s">
        <v>542</v>
      </c>
      <c r="Q13" s="900"/>
      <c r="R13" s="908" t="s">
        <v>313</v>
      </c>
      <c r="S13" s="909"/>
      <c r="T13" s="910"/>
      <c r="U13" s="899" t="s">
        <v>552</v>
      </c>
      <c r="V13" s="900"/>
      <c r="W13" s="899"/>
      <c r="X13" s="900"/>
      <c r="Y13" s="54"/>
      <c r="Z13" s="54"/>
      <c r="AA13" s="54"/>
      <c r="AB13" s="54"/>
      <c r="AC13" s="291"/>
      <c r="AD13" s="291"/>
      <c r="AE13" s="291">
        <v>0.02</v>
      </c>
      <c r="AF13" s="291"/>
      <c r="AG13" s="291"/>
      <c r="AH13" s="291"/>
      <c r="AI13" s="291"/>
      <c r="AJ13" s="291"/>
      <c r="AK13" s="893"/>
      <c r="AL13" s="894"/>
      <c r="AM13" s="894"/>
      <c r="AN13" s="894"/>
      <c r="AO13" s="895"/>
      <c r="AP13" s="2"/>
      <c r="AQ13" s="59">
        <f t="shared" si="2"/>
        <v>2</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0.02</v>
      </c>
      <c r="AF35" s="124">
        <f t="shared" si="3"/>
        <v>0</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1</v>
      </c>
      <c r="AF37" s="891">
        <f t="shared" si="5"/>
        <v>0</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7BACD94D-799A-4013-A1D6-A6A1BEAC6A99}">
      <formula1>INDIRECT(L11)</formula1>
    </dataValidation>
    <dataValidation type="list" allowBlank="1" showInputMessage="1" showErrorMessage="1" sqref="Y11:AB34" xr:uid="{061B21D2-2B07-4071-97D4-60488D833BA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AFEEFB5-524A-4723-B509-6EEED4793A8F}">
          <x14:formula1>
            <xm:f>'(参考)リスト'!$G$16:$G$19</xm:f>
          </x14:formula1>
          <xm:sqref>AM35:AO38</xm:sqref>
        </x14:dataValidation>
        <x14:dataValidation type="list" allowBlank="1" showInputMessage="1" showErrorMessage="1" xr:uid="{F78674F2-E919-4B4A-B74A-037A0815D2A6}">
          <x14:formula1>
            <xm:f>'(参考)リスト'!$F$16:$F$21</xm:f>
          </x14:formula1>
          <xm:sqref>U11:X34</xm:sqref>
        </x14:dataValidation>
        <x14:dataValidation type="list" allowBlank="1" showInputMessage="1" showErrorMessage="1" xr:uid="{EFFBB173-8A4D-4EDF-AAC7-5BB127B4B0E7}">
          <x14:formula1>
            <xm:f>'(参考)リスト'!$E$16:$E$27</xm:f>
          </x14:formula1>
          <xm:sqref>R11:T34</xm:sqref>
        </x14:dataValidation>
        <x14:dataValidation type="list" allowBlank="1" showInputMessage="1" showErrorMessage="1" xr:uid="{D0945474-10E4-4556-B36C-163FE518B038}">
          <x14:formula1>
            <xm:f>'(参考)リスト'!$B$16:$B$21</xm:f>
          </x14:formula1>
          <xm:sqref>L11:M34</xm:sqref>
        </x14:dataValidation>
        <x14:dataValidation type="list" allowBlank="1" showInputMessage="1" showErrorMessage="1" xr:uid="{8FDE7BC9-BBCE-454D-8E00-5D20CF5BEAA0}">
          <x14:formula1>
            <xm:f>'(参考)リスト'!$D$16:$D$18</xm:f>
          </x14:formula1>
          <xm:sqref>P11:Q34</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64853-F319-4527-B056-9FA764F4AA74}">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S027</v>
      </c>
      <c r="AW5" s="292">
        <f>R7</f>
        <v>9.5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5.0999999999999996</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514</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602</v>
      </c>
      <c r="O12" s="900"/>
      <c r="P12" s="899" t="s">
        <v>542</v>
      </c>
      <c r="Q12" s="900"/>
      <c r="R12" s="845" t="s">
        <v>313</v>
      </c>
      <c r="S12" s="845"/>
      <c r="T12" s="845"/>
      <c r="U12" s="899" t="s">
        <v>551</v>
      </c>
      <c r="V12" s="900"/>
      <c r="W12" s="899"/>
      <c r="X12" s="900"/>
      <c r="Y12" s="54"/>
      <c r="Z12" s="54"/>
      <c r="AA12" s="54"/>
      <c r="AB12" s="54"/>
      <c r="AC12" s="291"/>
      <c r="AD12" s="291"/>
      <c r="AE12" s="291"/>
      <c r="AF12" s="291">
        <v>5.0999999999999996</v>
      </c>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5.0999999999999996</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1</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600D5180-9A67-4B2F-8113-1C6D6450057F}">
      <formula1>"〇,"</formula1>
    </dataValidation>
    <dataValidation type="list" allowBlank="1" showInputMessage="1" showErrorMessage="1" sqref="N11:O34" xr:uid="{D9F93C4F-E6F2-4AC0-B19C-363CEEA5D61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0B9957D-C20D-4245-B896-388A19F1A87A}">
          <x14:formula1>
            <xm:f>'(参考)リスト'!$D$16:$D$18</xm:f>
          </x14:formula1>
          <xm:sqref>P11:Q34</xm:sqref>
        </x14:dataValidation>
        <x14:dataValidation type="list" allowBlank="1" showInputMessage="1" showErrorMessage="1" xr:uid="{743844D9-23CC-4C4C-B292-2CF2DE4DAF74}">
          <x14:formula1>
            <xm:f>'(参考)リスト'!$B$16:$B$21</xm:f>
          </x14:formula1>
          <xm:sqref>L11:M34</xm:sqref>
        </x14:dataValidation>
        <x14:dataValidation type="list" allowBlank="1" showInputMessage="1" showErrorMessage="1" xr:uid="{672F674C-3AB9-4123-9FCC-FA5F2795B07A}">
          <x14:formula1>
            <xm:f>'(参考)リスト'!$E$16:$E$27</xm:f>
          </x14:formula1>
          <xm:sqref>R11:T34</xm:sqref>
        </x14:dataValidation>
        <x14:dataValidation type="list" allowBlank="1" showInputMessage="1" showErrorMessage="1" xr:uid="{4E577162-1490-4457-836E-7F753E94EDBF}">
          <x14:formula1>
            <xm:f>'(参考)リスト'!$F$16:$F$21</xm:f>
          </x14:formula1>
          <xm:sqref>U11:X34</xm:sqref>
        </x14:dataValidation>
        <x14:dataValidation type="list" allowBlank="1" showInputMessage="1" showErrorMessage="1" xr:uid="{2C30D46D-751C-4113-B0A1-5DBD9E2CE886}">
          <x14:formula1>
            <xm:f>'(参考)リスト'!$G$16:$G$19</xm:f>
          </x14:formula1>
          <xm:sqref>AM35:AO38</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00A3E-0197-40B8-BA96-440DBEF7E9B4}">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S028</v>
      </c>
      <c r="AW5" s="292">
        <f>R7</f>
        <v>9.5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515</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559</v>
      </c>
      <c r="O11" s="900"/>
      <c r="P11" s="899" t="s">
        <v>542</v>
      </c>
      <c r="Q11" s="900"/>
      <c r="R11" s="845" t="s">
        <v>347</v>
      </c>
      <c r="S11" s="845"/>
      <c r="T11" s="845"/>
      <c r="U11" s="899" t="s">
        <v>561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602</v>
      </c>
      <c r="O12" s="900"/>
      <c r="P12" s="899" t="s">
        <v>542</v>
      </c>
      <c r="Q12" s="900"/>
      <c r="R12" s="845" t="s">
        <v>347</v>
      </c>
      <c r="S12" s="845"/>
      <c r="T12" s="845"/>
      <c r="U12" s="899" t="s">
        <v>561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4" t="s">
        <v>863</v>
      </c>
      <c r="AL35" s="904"/>
      <c r="AM35" s="923" t="s">
        <v>561</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0</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N11:O34" xr:uid="{DEEC3811-22ED-4158-B58A-599CB92AE180}">
      <formula1>INDIRECT(L11)</formula1>
    </dataValidation>
    <dataValidation type="list" allowBlank="1" showInputMessage="1" showErrorMessage="1" sqref="Y11:AB34" xr:uid="{AE962487-9E52-48C6-9AE9-AC6A46617AC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3EB9F9A-5459-4627-8950-55523A2DF49D}">
          <x14:formula1>
            <xm:f>'(参考)リスト'!$G$16:$G$19</xm:f>
          </x14:formula1>
          <xm:sqref>AM35:AO38</xm:sqref>
        </x14:dataValidation>
        <x14:dataValidation type="list" allowBlank="1" showInputMessage="1" showErrorMessage="1" xr:uid="{64A825CB-D952-4E18-B51E-9DEF63B4A243}">
          <x14:formula1>
            <xm:f>'(参考)リスト'!$F$16:$F$21</xm:f>
          </x14:formula1>
          <xm:sqref>U11:X34</xm:sqref>
        </x14:dataValidation>
        <x14:dataValidation type="list" allowBlank="1" showInputMessage="1" showErrorMessage="1" xr:uid="{D214F191-2F85-422B-A24D-B48AE2CF3AC8}">
          <x14:formula1>
            <xm:f>'(参考)リスト'!$E$16:$E$27</xm:f>
          </x14:formula1>
          <xm:sqref>R11:T34</xm:sqref>
        </x14:dataValidation>
        <x14:dataValidation type="list" allowBlank="1" showInputMessage="1" showErrorMessage="1" xr:uid="{49ED0EC6-F36A-47DF-BCAF-1DD7A2940953}">
          <x14:formula1>
            <xm:f>'(参考)リスト'!$B$16:$B$21</xm:f>
          </x14:formula1>
          <xm:sqref>L11:M34</xm:sqref>
        </x14:dataValidation>
        <x14:dataValidation type="list" allowBlank="1" showInputMessage="1" showErrorMessage="1" xr:uid="{5F599928-BB34-4727-B197-7CBD64B3281C}">
          <x14:formula1>
            <xm:f>'(参考)リスト'!$D$16:$D$18</xm:f>
          </x14:formula1>
          <xm:sqref>P11:Q34</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16B76-FB5F-466E-9FBB-B47F1A4BF295}">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S029</v>
      </c>
      <c r="AW5" s="292">
        <f>R7</f>
        <v>9.5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516</v>
      </c>
      <c r="O7" s="894"/>
      <c r="P7" s="905" t="s">
        <v>858</v>
      </c>
      <c r="Q7" s="907"/>
      <c r="R7" s="931">
        <v>9.5</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576</v>
      </c>
      <c r="M11" s="900"/>
      <c r="N11" s="899" t="s">
        <v>577</v>
      </c>
      <c r="O11" s="900"/>
      <c r="P11" s="899"/>
      <c r="Q11" s="900"/>
      <c r="R11" s="845" t="s">
        <v>347</v>
      </c>
      <c r="S11" s="845"/>
      <c r="T11" s="845"/>
      <c r="U11" s="899" t="s">
        <v>551</v>
      </c>
      <c r="V11" s="900"/>
      <c r="W11" s="899"/>
      <c r="X11" s="900"/>
      <c r="Y11" s="54"/>
      <c r="Z11" s="54"/>
      <c r="AA11" s="54"/>
      <c r="AB11" s="54"/>
      <c r="AC11" s="60"/>
      <c r="AD11" s="60"/>
      <c r="AE11" s="60"/>
      <c r="AF11" s="60"/>
      <c r="AG11" s="60"/>
      <c r="AH11" s="60"/>
      <c r="AI11" s="60"/>
      <c r="AJ11" s="60"/>
      <c r="AK11" s="893"/>
      <c r="AL11" s="894"/>
      <c r="AM11" s="894"/>
      <c r="AN11" s="894"/>
      <c r="AO11" s="895"/>
      <c r="AP11" s="2"/>
      <c r="AQ11" s="59">
        <f t="shared" ref="AQ11:AQ27" si="2">IF(P11="材質劣化",2,IF(P11="漏水",3,1))</f>
        <v>1</v>
      </c>
      <c r="AS11" s="43" t="str">
        <f>IF(Y11&lt;&gt;"",1,"")</f>
        <v/>
      </c>
    </row>
    <row r="12" spans="2:86" ht="12" customHeight="1" x14ac:dyDescent="0.15">
      <c r="B12" s="935"/>
      <c r="C12" s="943"/>
      <c r="D12" s="941"/>
      <c r="E12" s="941"/>
      <c r="F12" s="941"/>
      <c r="G12" s="941"/>
      <c r="H12" s="941"/>
      <c r="I12" s="941"/>
      <c r="J12" s="942"/>
      <c r="K12" s="100">
        <v>2</v>
      </c>
      <c r="L12" s="899" t="s">
        <v>576</v>
      </c>
      <c r="M12" s="900"/>
      <c r="N12" s="899" t="s">
        <v>577</v>
      </c>
      <c r="O12" s="900"/>
      <c r="P12" s="899"/>
      <c r="Q12" s="900"/>
      <c r="R12" s="845" t="s">
        <v>347</v>
      </c>
      <c r="S12" s="845"/>
      <c r="T12" s="845"/>
      <c r="U12" s="899" t="s">
        <v>551</v>
      </c>
      <c r="V12" s="900"/>
      <c r="W12" s="899"/>
      <c r="X12" s="900"/>
      <c r="Y12" s="54"/>
      <c r="Z12" s="54"/>
      <c r="AA12" s="54"/>
      <c r="AB12" s="54"/>
      <c r="AC12" s="291"/>
      <c r="AD12" s="291"/>
      <c r="AE12" s="291"/>
      <c r="AF12" s="291"/>
      <c r="AG12" s="291"/>
      <c r="AH12" s="291"/>
      <c r="AI12" s="291"/>
      <c r="AJ12" s="291"/>
      <c r="AK12" s="893"/>
      <c r="AL12" s="894"/>
      <c r="AM12" s="894"/>
      <c r="AN12" s="894"/>
      <c r="AO12" s="895"/>
      <c r="AP12" s="2"/>
      <c r="AQ12" s="59">
        <f t="shared" si="2"/>
        <v>1</v>
      </c>
    </row>
    <row r="13" spans="2:86" ht="12" customHeight="1" x14ac:dyDescent="0.15">
      <c r="B13" s="935"/>
      <c r="C13" s="943"/>
      <c r="D13" s="941"/>
      <c r="E13" s="941"/>
      <c r="F13" s="941"/>
      <c r="G13" s="941"/>
      <c r="H13" s="941"/>
      <c r="I13" s="941"/>
      <c r="J13" s="942"/>
      <c r="K13" s="100">
        <v>3</v>
      </c>
      <c r="L13" s="899" t="s">
        <v>576</v>
      </c>
      <c r="M13" s="900"/>
      <c r="N13" s="899" t="s">
        <v>577</v>
      </c>
      <c r="O13" s="900"/>
      <c r="P13" s="899"/>
      <c r="Q13" s="900"/>
      <c r="R13" s="908" t="s">
        <v>347</v>
      </c>
      <c r="S13" s="909"/>
      <c r="T13" s="910"/>
      <c r="U13" s="899" t="s">
        <v>551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1</v>
      </c>
    </row>
    <row r="14" spans="2:86" ht="12" customHeight="1" x14ac:dyDescent="0.15">
      <c r="B14" s="935"/>
      <c r="C14" s="943"/>
      <c r="D14" s="941"/>
      <c r="E14" s="941"/>
      <c r="F14" s="941"/>
      <c r="G14" s="941"/>
      <c r="H14" s="941"/>
      <c r="I14" s="941"/>
      <c r="J14" s="942"/>
      <c r="K14" s="100">
        <v>4</v>
      </c>
      <c r="L14" s="899" t="s">
        <v>576</v>
      </c>
      <c r="M14" s="900"/>
      <c r="N14" s="899" t="s">
        <v>577</v>
      </c>
      <c r="O14" s="900"/>
      <c r="P14" s="899"/>
      <c r="Q14" s="900"/>
      <c r="R14" s="845" t="s">
        <v>347</v>
      </c>
      <c r="S14" s="845"/>
      <c r="T14" s="845"/>
      <c r="U14" s="899" t="s">
        <v>551</v>
      </c>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t="s">
        <v>576</v>
      </c>
      <c r="M15" s="900"/>
      <c r="N15" s="899" t="s">
        <v>577</v>
      </c>
      <c r="O15" s="900"/>
      <c r="P15" s="899"/>
      <c r="Q15" s="900"/>
      <c r="R15" s="908" t="s">
        <v>347</v>
      </c>
      <c r="S15" s="909"/>
      <c r="T15" s="910"/>
      <c r="U15" s="899" t="s">
        <v>551</v>
      </c>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4" t="s">
        <v>863</v>
      </c>
      <c r="AL35" s="904"/>
      <c r="AM35" s="923" t="s">
        <v>561</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0</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BD62E07C-2140-412C-9EEF-4150785F2ACC}">
      <formula1>"〇,"</formula1>
    </dataValidation>
    <dataValidation type="list" allowBlank="1" showInputMessage="1" showErrorMessage="1" sqref="N11:O34" xr:uid="{8DE4A212-469F-42CE-9283-D91BA001AB2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9486B49-51E1-4C6F-B9F1-6D849F8DE36B}">
          <x14:formula1>
            <xm:f>'(参考)リスト'!$D$16:$D$18</xm:f>
          </x14:formula1>
          <xm:sqref>P11:Q34</xm:sqref>
        </x14:dataValidation>
        <x14:dataValidation type="list" allowBlank="1" showInputMessage="1" showErrorMessage="1" xr:uid="{8EDB2AD4-52E9-48A2-8438-EC6AB2691230}">
          <x14:formula1>
            <xm:f>'(参考)リスト'!$B$16:$B$21</xm:f>
          </x14:formula1>
          <xm:sqref>L11:M34</xm:sqref>
        </x14:dataValidation>
        <x14:dataValidation type="list" allowBlank="1" showInputMessage="1" showErrorMessage="1" xr:uid="{AE339217-4BDD-4F82-B853-84C54E85C1B7}">
          <x14:formula1>
            <xm:f>'(参考)リスト'!$E$16:$E$27</xm:f>
          </x14:formula1>
          <xm:sqref>R11:T34</xm:sqref>
        </x14:dataValidation>
        <x14:dataValidation type="list" allowBlank="1" showInputMessage="1" showErrorMessage="1" xr:uid="{C33A1B44-BA9A-4048-9D40-6DEF4B8ACC25}">
          <x14:formula1>
            <xm:f>'(参考)リスト'!$F$16:$F$21</xm:f>
          </x14:formula1>
          <xm:sqref>U11:X34</xm:sqref>
        </x14:dataValidation>
        <x14:dataValidation type="list" allowBlank="1" showInputMessage="1" showErrorMessage="1" xr:uid="{9A354100-B91E-4C56-96AC-CD7E2626FEB2}">
          <x14:formula1>
            <xm:f>'(参考)リスト'!$G$16:$G$19</xm:f>
          </x14:formula1>
          <xm:sqref>AM35:AO38</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7BA-016F-4395-AE68-CBE148B7B00A}">
  <dimension ref="B1:CH53"/>
  <sheetViews>
    <sheetView showGridLines="0" showZeros="0" view="pageBreakPreview" zoomScaleNormal="85" zoomScaleSheetLayoutView="100" workbookViewId="0">
      <selection activeCell="B12" sqref="B12:Z2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68" t="s">
        <v>208</v>
      </c>
      <c r="AV1" s="950" t="s">
        <v>209</v>
      </c>
      <c r="AW1" s="950"/>
      <c r="AX1" s="950"/>
      <c r="AY1" s="892" t="s">
        <v>210</v>
      </c>
      <c r="AZ1" s="892"/>
      <c r="BA1" s="892"/>
      <c r="BB1" s="892"/>
      <c r="BC1" s="892"/>
      <c r="BD1" s="892"/>
      <c r="BE1" s="892"/>
      <c r="BF1" s="892"/>
      <c r="BG1" s="892"/>
      <c r="BH1" s="892"/>
      <c r="BI1" s="892"/>
      <c r="BJ1" s="892"/>
      <c r="BK1" s="892" t="s">
        <v>211</v>
      </c>
      <c r="BL1" s="892"/>
      <c r="BM1" s="892"/>
      <c r="BN1" s="892"/>
      <c r="BO1" s="892"/>
      <c r="BP1" s="892"/>
      <c r="BQ1" s="892"/>
      <c r="BR1" s="892"/>
      <c r="BS1" s="892"/>
      <c r="BT1" s="892"/>
      <c r="BU1" s="892"/>
      <c r="BV1" s="892"/>
      <c r="BW1" s="966"/>
      <c r="BX1" s="966"/>
      <c r="BY1" s="966"/>
      <c r="BZ1" s="966"/>
      <c r="CA1" s="966"/>
      <c r="CB1" s="966"/>
      <c r="CC1" s="966"/>
      <c r="CD1" s="966"/>
      <c r="CE1" s="966"/>
      <c r="CF1" s="966"/>
      <c r="CG1" s="966"/>
      <c r="CH1" s="966"/>
    </row>
    <row r="2" spans="2:86" ht="8.25" customHeight="1" x14ac:dyDescent="0.15">
      <c r="AU2" s="968"/>
      <c r="AV2" s="950" t="s">
        <v>212</v>
      </c>
      <c r="AW2" s="896" t="s">
        <v>213</v>
      </c>
      <c r="AX2" s="896" t="s">
        <v>214</v>
      </c>
      <c r="AY2" s="892" t="s">
        <v>215</v>
      </c>
      <c r="AZ2" s="892"/>
      <c r="BA2" s="892"/>
      <c r="BB2" s="892"/>
      <c r="BC2" s="892"/>
      <c r="BD2" s="892"/>
      <c r="BE2" s="892"/>
      <c r="BF2" s="892"/>
      <c r="BG2" s="892"/>
      <c r="BH2" s="892"/>
      <c r="BI2" s="892"/>
      <c r="BJ2" s="892"/>
      <c r="BK2" s="892" t="s">
        <v>216</v>
      </c>
      <c r="BL2" s="892"/>
      <c r="BM2" s="892"/>
      <c r="BN2" s="892"/>
      <c r="BO2" s="892" t="s">
        <v>217</v>
      </c>
      <c r="BP2" s="892"/>
      <c r="BQ2" s="892"/>
      <c r="BR2" s="892"/>
      <c r="BS2" s="892"/>
      <c r="BT2" s="892"/>
      <c r="BU2" s="892"/>
      <c r="BV2" s="892"/>
      <c r="BW2" s="967"/>
      <c r="BX2" s="967"/>
      <c r="BY2" s="967"/>
      <c r="BZ2" s="967"/>
      <c r="CA2" s="966"/>
      <c r="CB2" s="966"/>
      <c r="CC2" s="966"/>
      <c r="CD2" s="966"/>
      <c r="CE2" s="966"/>
      <c r="CF2" s="966"/>
      <c r="CG2" s="966"/>
      <c r="CH2" s="966"/>
    </row>
    <row r="3" spans="2:86" ht="24.95" customHeight="1" x14ac:dyDescent="0.15">
      <c r="B3" s="639" t="s">
        <v>218</v>
      </c>
      <c r="C3" s="897"/>
      <c r="D3" s="897"/>
      <c r="E3" s="898"/>
      <c r="F3" s="898"/>
      <c r="G3" s="898"/>
      <c r="H3" s="898"/>
      <c r="I3" s="898"/>
      <c r="J3" s="898"/>
      <c r="K3" s="897"/>
      <c r="L3" s="897"/>
      <c r="M3" s="897"/>
      <c r="N3" s="897"/>
      <c r="O3" s="897"/>
      <c r="P3" s="897"/>
      <c r="Q3" s="897"/>
      <c r="R3" s="897"/>
      <c r="S3" s="897"/>
      <c r="T3" s="897"/>
      <c r="U3" s="897"/>
      <c r="V3" s="897"/>
      <c r="W3" s="897"/>
      <c r="X3" s="897"/>
      <c r="Y3" s="897"/>
      <c r="Z3" s="897"/>
      <c r="AA3" s="897"/>
      <c r="AB3" s="897"/>
      <c r="AC3" s="897"/>
      <c r="AD3" s="897"/>
      <c r="AE3" s="897"/>
      <c r="AF3" s="897"/>
      <c r="AG3" s="897"/>
      <c r="AH3" s="897"/>
      <c r="AI3" s="897"/>
      <c r="AJ3" s="897"/>
      <c r="AK3" s="897"/>
      <c r="AL3" s="897"/>
      <c r="AM3" s="897"/>
      <c r="AN3" s="897"/>
      <c r="AO3" s="897"/>
      <c r="AU3" s="968"/>
      <c r="AV3" s="950"/>
      <c r="AW3" s="896"/>
      <c r="AX3" s="896"/>
      <c r="AY3" s="892" t="s">
        <v>219</v>
      </c>
      <c r="AZ3" s="892"/>
      <c r="BA3" s="892"/>
      <c r="BB3" s="892"/>
      <c r="BC3" s="892" t="s">
        <v>220</v>
      </c>
      <c r="BD3" s="892"/>
      <c r="BE3" s="892"/>
      <c r="BF3" s="892"/>
      <c r="BG3" s="892" t="s">
        <v>221</v>
      </c>
      <c r="BH3" s="892"/>
      <c r="BI3" s="892"/>
      <c r="BJ3" s="892"/>
      <c r="BK3" s="892" t="s">
        <v>222</v>
      </c>
      <c r="BL3" s="892"/>
      <c r="BM3" s="892"/>
      <c r="BN3" s="892"/>
      <c r="BO3" s="892" t="s">
        <v>220</v>
      </c>
      <c r="BP3" s="892"/>
      <c r="BQ3" s="892"/>
      <c r="BR3" s="892"/>
      <c r="BS3" s="892" t="s">
        <v>221</v>
      </c>
      <c r="BT3" s="892"/>
      <c r="BU3" s="892"/>
      <c r="BV3" s="892"/>
      <c r="BW3" s="966"/>
      <c r="BX3" s="966"/>
      <c r="BY3" s="966"/>
      <c r="BZ3" s="966"/>
      <c r="CA3" s="966"/>
      <c r="CB3" s="966"/>
      <c r="CC3" s="966"/>
      <c r="CD3" s="966"/>
      <c r="CE3" s="966"/>
      <c r="CF3" s="966"/>
      <c r="CG3" s="966"/>
      <c r="CH3" s="966"/>
    </row>
    <row r="4" spans="2:86" ht="18" customHeight="1" x14ac:dyDescent="0.15">
      <c r="B4" s="484" t="s">
        <v>401</v>
      </c>
      <c r="C4" s="484"/>
      <c r="D4" s="484"/>
      <c r="E4" s="959" t="s">
        <v>530</v>
      </c>
      <c r="F4" s="960"/>
      <c r="G4" s="960"/>
      <c r="H4" s="960"/>
      <c r="I4" s="960"/>
      <c r="J4" s="961"/>
      <c r="K4" s="533" t="s">
        <v>402</v>
      </c>
      <c r="L4" s="533"/>
      <c r="M4" s="533"/>
      <c r="N4" s="957" t="s">
        <v>520</v>
      </c>
      <c r="O4" s="957"/>
      <c r="P4" s="957"/>
      <c r="Q4" s="957"/>
      <c r="R4" s="957"/>
      <c r="S4" s="957"/>
      <c r="T4" s="508" t="s">
        <v>531</v>
      </c>
      <c r="U4" s="509"/>
      <c r="V4" s="509"/>
      <c r="W4" s="509"/>
      <c r="X4" s="510"/>
      <c r="Y4" s="962" t="s">
        <v>532</v>
      </c>
      <c r="Z4" s="962"/>
      <c r="AA4" s="962"/>
      <c r="AB4" s="962"/>
      <c r="AC4" s="962"/>
      <c r="AD4" s="962"/>
      <c r="AE4" s="962"/>
      <c r="AF4" s="962"/>
      <c r="AG4" s="508" t="s">
        <v>529</v>
      </c>
      <c r="AH4" s="509"/>
      <c r="AI4" s="509"/>
      <c r="AJ4" s="510"/>
      <c r="AK4" s="970">
        <v>45910</v>
      </c>
      <c r="AL4" s="971"/>
      <c r="AM4" s="971"/>
      <c r="AN4" s="971"/>
      <c r="AO4" s="972"/>
      <c r="AU4" s="968"/>
      <c r="AV4" s="950"/>
      <c r="AW4" s="896"/>
      <c r="AX4" s="896"/>
      <c r="AY4" s="293" t="s">
        <v>223</v>
      </c>
      <c r="AZ4" s="293" t="s">
        <v>224</v>
      </c>
      <c r="BA4" s="293" t="s">
        <v>225</v>
      </c>
      <c r="BB4" s="293" t="s">
        <v>226</v>
      </c>
      <c r="BC4" s="293" t="s">
        <v>223</v>
      </c>
      <c r="BD4" s="293" t="s">
        <v>224</v>
      </c>
      <c r="BE4" s="293" t="s">
        <v>225</v>
      </c>
      <c r="BF4" s="293" t="s">
        <v>226</v>
      </c>
      <c r="BG4" s="293" t="s">
        <v>223</v>
      </c>
      <c r="BH4" s="293" t="s">
        <v>224</v>
      </c>
      <c r="BI4" s="293" t="s">
        <v>225</v>
      </c>
      <c r="BJ4" s="293" t="s">
        <v>226</v>
      </c>
      <c r="BK4" s="293" t="s">
        <v>223</v>
      </c>
      <c r="BL4" s="293" t="s">
        <v>224</v>
      </c>
      <c r="BM4" s="293" t="s">
        <v>225</v>
      </c>
      <c r="BN4" s="293" t="s">
        <v>226</v>
      </c>
      <c r="BO4" s="293" t="s">
        <v>223</v>
      </c>
      <c r="BP4" s="293" t="s">
        <v>224</v>
      </c>
      <c r="BQ4" s="293" t="s">
        <v>225</v>
      </c>
      <c r="BR4" s="293" t="s">
        <v>226</v>
      </c>
      <c r="BS4" s="293" t="s">
        <v>223</v>
      </c>
      <c r="BT4" s="293" t="s">
        <v>224</v>
      </c>
      <c r="BU4" s="293" t="s">
        <v>225</v>
      </c>
      <c r="BV4" s="293" t="s">
        <v>226</v>
      </c>
      <c r="BW4" s="5"/>
      <c r="BX4" s="5"/>
      <c r="BY4" s="5"/>
      <c r="BZ4" s="5"/>
      <c r="CA4" s="5"/>
      <c r="CB4" s="5"/>
      <c r="CC4" s="5"/>
      <c r="CD4" s="5"/>
      <c r="CE4" s="5"/>
      <c r="CF4" s="5"/>
      <c r="CG4" s="5"/>
      <c r="CH4" s="5"/>
    </row>
    <row r="5" spans="2:86" ht="18" customHeight="1" x14ac:dyDescent="0.15">
      <c r="B5" s="492" t="s">
        <v>526</v>
      </c>
      <c r="C5" s="492"/>
      <c r="D5" s="492"/>
      <c r="E5" s="963" t="s">
        <v>521</v>
      </c>
      <c r="F5" s="964"/>
      <c r="G5" s="964"/>
      <c r="H5" s="964"/>
      <c r="I5" s="964"/>
      <c r="J5" s="965"/>
      <c r="K5" s="547" t="s">
        <v>403</v>
      </c>
      <c r="L5" s="547"/>
      <c r="M5" s="547"/>
      <c r="N5" s="957" t="s">
        <v>404</v>
      </c>
      <c r="O5" s="957"/>
      <c r="P5" s="957"/>
      <c r="Q5" s="957"/>
      <c r="R5" s="957"/>
      <c r="S5" s="957"/>
      <c r="T5" s="511"/>
      <c r="U5" s="512"/>
      <c r="V5" s="512"/>
      <c r="W5" s="512"/>
      <c r="X5" s="513"/>
      <c r="Y5" s="958" t="s">
        <v>533</v>
      </c>
      <c r="Z5" s="958"/>
      <c r="AA5" s="958"/>
      <c r="AB5" s="958"/>
      <c r="AC5" s="958"/>
      <c r="AD5" s="958"/>
      <c r="AE5" s="958"/>
      <c r="AF5" s="958"/>
      <c r="AG5" s="837"/>
      <c r="AH5" s="969"/>
      <c r="AI5" s="969"/>
      <c r="AJ5" s="838"/>
      <c r="AK5" s="973"/>
      <c r="AL5" s="974"/>
      <c r="AM5" s="974"/>
      <c r="AN5" s="974"/>
      <c r="AO5" s="975"/>
      <c r="AU5" s="968"/>
      <c r="AV5" s="50" t="str">
        <f>N7</f>
        <v>PE</v>
      </c>
      <c r="AW5" s="292">
        <f>R7</f>
        <v>7</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1.06</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4" t="s">
        <v>227</v>
      </c>
      <c r="C6" s="939"/>
      <c r="D6" s="940"/>
      <c r="E6" s="941"/>
      <c r="F6" s="941"/>
      <c r="G6" s="941"/>
      <c r="H6" s="941"/>
      <c r="I6" s="941"/>
      <c r="J6" s="942"/>
      <c r="K6" s="947" t="s">
        <v>856</v>
      </c>
      <c r="L6" s="948"/>
      <c r="M6" s="948"/>
      <c r="N6" s="948"/>
      <c r="O6" s="948"/>
      <c r="P6" s="948"/>
      <c r="Q6" s="948"/>
      <c r="R6" s="948"/>
      <c r="S6" s="948"/>
      <c r="T6" s="948"/>
      <c r="U6" s="948"/>
      <c r="V6" s="948"/>
      <c r="W6" s="948"/>
      <c r="X6" s="948"/>
      <c r="Y6" s="948"/>
      <c r="Z6" s="948"/>
      <c r="AA6" s="948"/>
      <c r="AB6" s="948"/>
      <c r="AC6" s="948"/>
      <c r="AD6" s="948"/>
      <c r="AE6" s="948"/>
      <c r="AF6" s="948"/>
      <c r="AG6" s="948"/>
      <c r="AH6" s="948"/>
      <c r="AI6" s="948"/>
      <c r="AJ6" s="948"/>
      <c r="AK6" s="948"/>
      <c r="AL6" s="948"/>
      <c r="AM6" s="948"/>
      <c r="AN6" s="948"/>
      <c r="AO6" s="949"/>
      <c r="AP6" s="2"/>
    </row>
    <row r="7" spans="2:86" ht="12" customHeight="1" x14ac:dyDescent="0.15">
      <c r="B7" s="935"/>
      <c r="C7" s="943"/>
      <c r="D7" s="941"/>
      <c r="E7" s="941"/>
      <c r="F7" s="941"/>
      <c r="G7" s="941"/>
      <c r="H7" s="941"/>
      <c r="I7" s="941"/>
      <c r="J7" s="942"/>
      <c r="K7" s="905" t="s">
        <v>857</v>
      </c>
      <c r="L7" s="906"/>
      <c r="M7" s="907"/>
      <c r="N7" s="893" t="s">
        <v>517</v>
      </c>
      <c r="O7" s="894"/>
      <c r="P7" s="905" t="s">
        <v>858</v>
      </c>
      <c r="Q7" s="907"/>
      <c r="R7" s="931">
        <v>7</v>
      </c>
      <c r="S7" s="932"/>
      <c r="T7" s="933"/>
      <c r="U7" s="925" t="s">
        <v>859</v>
      </c>
      <c r="V7" s="926"/>
      <c r="W7" s="925" t="s">
        <v>860</v>
      </c>
      <c r="X7" s="926"/>
      <c r="Y7" s="907" t="s">
        <v>228</v>
      </c>
      <c r="Z7" s="904"/>
      <c r="AA7" s="904"/>
      <c r="AB7" s="904"/>
      <c r="AC7" s="925" t="s">
        <v>229</v>
      </c>
      <c r="AD7" s="936"/>
      <c r="AE7" s="936"/>
      <c r="AF7" s="936"/>
      <c r="AG7" s="936"/>
      <c r="AH7" s="936"/>
      <c r="AI7" s="936"/>
      <c r="AJ7" s="926"/>
      <c r="AK7" s="925" t="s">
        <v>230</v>
      </c>
      <c r="AL7" s="936"/>
      <c r="AM7" s="936"/>
      <c r="AN7" s="951"/>
      <c r="AO7" s="952"/>
      <c r="AP7" s="2"/>
      <c r="AW7" s="58"/>
    </row>
    <row r="8" spans="2:86" ht="12" customHeight="1" x14ac:dyDescent="0.15">
      <c r="B8" s="935"/>
      <c r="C8" s="943"/>
      <c r="D8" s="941"/>
      <c r="E8" s="941"/>
      <c r="F8" s="941"/>
      <c r="G8" s="941"/>
      <c r="H8" s="941"/>
      <c r="I8" s="941"/>
      <c r="J8" s="942"/>
      <c r="K8" s="904" t="s">
        <v>627</v>
      </c>
      <c r="L8" s="904" t="s">
        <v>629</v>
      </c>
      <c r="M8" s="904"/>
      <c r="N8" s="904" t="s">
        <v>294</v>
      </c>
      <c r="O8" s="904"/>
      <c r="P8" s="904" t="s">
        <v>295</v>
      </c>
      <c r="Q8" s="904"/>
      <c r="R8" s="904" t="s">
        <v>296</v>
      </c>
      <c r="S8" s="904"/>
      <c r="T8" s="904"/>
      <c r="U8" s="927"/>
      <c r="V8" s="928"/>
      <c r="W8" s="927"/>
      <c r="X8" s="928"/>
      <c r="Y8" s="907"/>
      <c r="Z8" s="904"/>
      <c r="AA8" s="904"/>
      <c r="AB8" s="904"/>
      <c r="AC8" s="929"/>
      <c r="AD8" s="938"/>
      <c r="AE8" s="938"/>
      <c r="AF8" s="938"/>
      <c r="AG8" s="938"/>
      <c r="AH8" s="938"/>
      <c r="AI8" s="938"/>
      <c r="AJ8" s="930"/>
      <c r="AK8" s="927"/>
      <c r="AL8" s="937"/>
      <c r="AM8" s="937"/>
      <c r="AN8" s="953"/>
      <c r="AO8" s="954"/>
      <c r="AP8" s="2"/>
    </row>
    <row r="9" spans="2:86" ht="12" customHeight="1" x14ac:dyDescent="0.15">
      <c r="B9" s="935"/>
      <c r="C9" s="943"/>
      <c r="D9" s="941"/>
      <c r="E9" s="941"/>
      <c r="F9" s="941"/>
      <c r="G9" s="941"/>
      <c r="H9" s="941"/>
      <c r="I9" s="941"/>
      <c r="J9" s="942"/>
      <c r="K9" s="904"/>
      <c r="L9" s="904"/>
      <c r="M9" s="904"/>
      <c r="N9" s="904"/>
      <c r="O9" s="904"/>
      <c r="P9" s="904"/>
      <c r="Q9" s="904"/>
      <c r="R9" s="904"/>
      <c r="S9" s="904"/>
      <c r="T9" s="904"/>
      <c r="U9" s="927"/>
      <c r="V9" s="928"/>
      <c r="W9" s="927"/>
      <c r="X9" s="928"/>
      <c r="Y9" s="907" t="s">
        <v>231</v>
      </c>
      <c r="Z9" s="904"/>
      <c r="AA9" s="904"/>
      <c r="AB9" s="904"/>
      <c r="AC9" s="904" t="s">
        <v>232</v>
      </c>
      <c r="AD9" s="904"/>
      <c r="AE9" s="904"/>
      <c r="AF9" s="904"/>
      <c r="AG9" s="904" t="s">
        <v>233</v>
      </c>
      <c r="AH9" s="904"/>
      <c r="AI9" s="904"/>
      <c r="AJ9" s="904"/>
      <c r="AK9" s="927"/>
      <c r="AL9" s="937"/>
      <c r="AM9" s="937"/>
      <c r="AN9" s="953"/>
      <c r="AO9" s="954"/>
      <c r="AP9" s="2"/>
    </row>
    <row r="10" spans="2:86" ht="12" customHeight="1" x14ac:dyDescent="0.15">
      <c r="B10" s="935"/>
      <c r="C10" s="943"/>
      <c r="D10" s="941"/>
      <c r="E10" s="941"/>
      <c r="F10" s="941"/>
      <c r="G10" s="941"/>
      <c r="H10" s="941"/>
      <c r="I10" s="941"/>
      <c r="J10" s="942"/>
      <c r="K10" s="904"/>
      <c r="L10" s="904"/>
      <c r="M10" s="904"/>
      <c r="N10" s="904"/>
      <c r="O10" s="904"/>
      <c r="P10" s="904"/>
      <c r="Q10" s="904"/>
      <c r="R10" s="904"/>
      <c r="S10" s="904"/>
      <c r="T10" s="904"/>
      <c r="U10" s="929"/>
      <c r="V10" s="930"/>
      <c r="W10" s="929"/>
      <c r="X10" s="930"/>
      <c r="Y10" s="53" t="s">
        <v>112</v>
      </c>
      <c r="Z10" s="49" t="s">
        <v>111</v>
      </c>
      <c r="AA10" s="49" t="s">
        <v>234</v>
      </c>
      <c r="AB10" s="49" t="s">
        <v>235</v>
      </c>
      <c r="AC10" s="49" t="s">
        <v>112</v>
      </c>
      <c r="AD10" s="49" t="s">
        <v>111</v>
      </c>
      <c r="AE10" s="49" t="s">
        <v>234</v>
      </c>
      <c r="AF10" s="49" t="s">
        <v>235</v>
      </c>
      <c r="AG10" s="49" t="s">
        <v>112</v>
      </c>
      <c r="AH10" s="49" t="s">
        <v>111</v>
      </c>
      <c r="AI10" s="49" t="s">
        <v>234</v>
      </c>
      <c r="AJ10" s="49" t="s">
        <v>235</v>
      </c>
      <c r="AK10" s="929"/>
      <c r="AL10" s="938"/>
      <c r="AM10" s="938"/>
      <c r="AN10" s="955"/>
      <c r="AO10" s="956"/>
      <c r="AP10" s="2"/>
    </row>
    <row r="11" spans="2:86" ht="12" customHeight="1" x14ac:dyDescent="0.15">
      <c r="B11" s="935"/>
      <c r="C11" s="943"/>
      <c r="D11" s="941"/>
      <c r="E11" s="941"/>
      <c r="F11" s="941"/>
      <c r="G11" s="941"/>
      <c r="H11" s="941"/>
      <c r="I11" s="941"/>
      <c r="J11" s="942"/>
      <c r="K11" s="100">
        <v>1</v>
      </c>
      <c r="L11" s="899" t="s">
        <v>558</v>
      </c>
      <c r="M11" s="900"/>
      <c r="N11" s="899" t="s">
        <v>569</v>
      </c>
      <c r="O11" s="900"/>
      <c r="P11" s="899" t="s">
        <v>542</v>
      </c>
      <c r="Q11" s="900"/>
      <c r="R11" s="845" t="s">
        <v>313</v>
      </c>
      <c r="S11" s="845"/>
      <c r="T11" s="845"/>
      <c r="U11" s="899" t="s">
        <v>551</v>
      </c>
      <c r="V11" s="900"/>
      <c r="W11" s="899"/>
      <c r="X11" s="900"/>
      <c r="Y11" s="54"/>
      <c r="Z11" s="54"/>
      <c r="AA11" s="54"/>
      <c r="AB11" s="54"/>
      <c r="AC11" s="60"/>
      <c r="AD11" s="60"/>
      <c r="AE11" s="60"/>
      <c r="AF11" s="60">
        <v>0.2</v>
      </c>
      <c r="AG11" s="60"/>
      <c r="AH11" s="60"/>
      <c r="AI11" s="60"/>
      <c r="AJ11" s="60"/>
      <c r="AK11" s="893"/>
      <c r="AL11" s="894"/>
      <c r="AM11" s="894"/>
      <c r="AN11" s="894"/>
      <c r="AO11" s="895"/>
      <c r="AP11" s="2"/>
      <c r="AQ11" s="59">
        <f t="shared" ref="AQ11:AQ27" si="2">IF(P11="材質劣化",2,IF(P11="漏水",3,1))</f>
        <v>2</v>
      </c>
      <c r="AS11" s="43" t="str">
        <f>IF(Y11&lt;&gt;"",1,"")</f>
        <v/>
      </c>
    </row>
    <row r="12" spans="2:86" ht="12" customHeight="1" x14ac:dyDescent="0.15">
      <c r="B12" s="935"/>
      <c r="C12" s="943"/>
      <c r="D12" s="941"/>
      <c r="E12" s="941"/>
      <c r="F12" s="941"/>
      <c r="G12" s="941"/>
      <c r="H12" s="941"/>
      <c r="I12" s="941"/>
      <c r="J12" s="942"/>
      <c r="K12" s="100">
        <v>2</v>
      </c>
      <c r="L12" s="899" t="s">
        <v>558</v>
      </c>
      <c r="M12" s="900"/>
      <c r="N12" s="899" t="s">
        <v>602</v>
      </c>
      <c r="O12" s="900"/>
      <c r="P12" s="899" t="s">
        <v>542</v>
      </c>
      <c r="Q12" s="900"/>
      <c r="R12" s="845" t="s">
        <v>313</v>
      </c>
      <c r="S12" s="845"/>
      <c r="T12" s="845"/>
      <c r="U12" s="899" t="s">
        <v>551</v>
      </c>
      <c r="V12" s="900"/>
      <c r="W12" s="899"/>
      <c r="X12" s="900"/>
      <c r="Y12" s="54"/>
      <c r="Z12" s="54"/>
      <c r="AA12" s="54"/>
      <c r="AB12" s="54"/>
      <c r="AC12" s="291"/>
      <c r="AD12" s="291"/>
      <c r="AE12" s="291"/>
      <c r="AF12" s="291">
        <v>0.86</v>
      </c>
      <c r="AG12" s="291"/>
      <c r="AH12" s="291"/>
      <c r="AI12" s="291"/>
      <c r="AJ12" s="291"/>
      <c r="AK12" s="893"/>
      <c r="AL12" s="894"/>
      <c r="AM12" s="894"/>
      <c r="AN12" s="894"/>
      <c r="AO12" s="895"/>
      <c r="AP12" s="2"/>
      <c r="AQ12" s="59">
        <f t="shared" si="2"/>
        <v>2</v>
      </c>
    </row>
    <row r="13" spans="2:86" ht="12" customHeight="1" x14ac:dyDescent="0.15">
      <c r="B13" s="935"/>
      <c r="C13" s="943"/>
      <c r="D13" s="941"/>
      <c r="E13" s="941"/>
      <c r="F13" s="941"/>
      <c r="G13" s="941"/>
      <c r="H13" s="941"/>
      <c r="I13" s="941"/>
      <c r="J13" s="942"/>
      <c r="K13" s="100">
        <v>3</v>
      </c>
      <c r="L13" s="899" t="s">
        <v>444</v>
      </c>
      <c r="M13" s="900"/>
      <c r="N13" s="899" t="s">
        <v>549</v>
      </c>
      <c r="O13" s="900"/>
      <c r="P13" s="899" t="s">
        <v>542</v>
      </c>
      <c r="Q13" s="900"/>
      <c r="R13" s="908" t="s">
        <v>347</v>
      </c>
      <c r="S13" s="909"/>
      <c r="T13" s="910"/>
      <c r="U13" s="899" t="s">
        <v>561</v>
      </c>
      <c r="V13" s="900"/>
      <c r="W13" s="899"/>
      <c r="X13" s="900"/>
      <c r="Y13" s="54"/>
      <c r="Z13" s="54"/>
      <c r="AA13" s="54"/>
      <c r="AB13" s="54"/>
      <c r="AC13" s="291"/>
      <c r="AD13" s="291"/>
      <c r="AE13" s="291"/>
      <c r="AF13" s="291"/>
      <c r="AG13" s="291"/>
      <c r="AH13" s="291"/>
      <c r="AI13" s="291"/>
      <c r="AJ13" s="291"/>
      <c r="AK13" s="893"/>
      <c r="AL13" s="894"/>
      <c r="AM13" s="894"/>
      <c r="AN13" s="894"/>
      <c r="AO13" s="895"/>
      <c r="AP13" s="2"/>
      <c r="AQ13" s="59">
        <f t="shared" si="2"/>
        <v>2</v>
      </c>
    </row>
    <row r="14" spans="2:86" ht="12" customHeight="1" x14ac:dyDescent="0.15">
      <c r="B14" s="935"/>
      <c r="C14" s="943"/>
      <c r="D14" s="941"/>
      <c r="E14" s="941"/>
      <c r="F14" s="941"/>
      <c r="G14" s="941"/>
      <c r="H14" s="941"/>
      <c r="I14" s="941"/>
      <c r="J14" s="942"/>
      <c r="K14" s="100">
        <v>4</v>
      </c>
      <c r="L14" s="899"/>
      <c r="M14" s="900"/>
      <c r="N14" s="899"/>
      <c r="O14" s="900"/>
      <c r="P14" s="899"/>
      <c r="Q14" s="900"/>
      <c r="R14" s="845"/>
      <c r="S14" s="845"/>
      <c r="T14" s="845"/>
      <c r="U14" s="899"/>
      <c r="V14" s="900"/>
      <c r="W14" s="899"/>
      <c r="X14" s="900"/>
      <c r="Y14" s="54"/>
      <c r="Z14" s="54"/>
      <c r="AA14" s="54"/>
      <c r="AB14" s="54"/>
      <c r="AC14" s="60"/>
      <c r="AD14" s="60"/>
      <c r="AE14" s="60"/>
      <c r="AF14" s="60"/>
      <c r="AG14" s="60"/>
      <c r="AH14" s="60"/>
      <c r="AI14" s="60"/>
      <c r="AJ14" s="60"/>
      <c r="AK14" s="893"/>
      <c r="AL14" s="894"/>
      <c r="AM14" s="894"/>
      <c r="AN14" s="894"/>
      <c r="AO14" s="895"/>
      <c r="AP14" s="2"/>
      <c r="AQ14" s="59">
        <f t="shared" si="2"/>
        <v>1</v>
      </c>
    </row>
    <row r="15" spans="2:86" ht="12" customHeight="1" x14ac:dyDescent="0.15">
      <c r="B15" s="935"/>
      <c r="C15" s="943"/>
      <c r="D15" s="941"/>
      <c r="E15" s="941"/>
      <c r="F15" s="941"/>
      <c r="G15" s="941"/>
      <c r="H15" s="941"/>
      <c r="I15" s="941"/>
      <c r="J15" s="942"/>
      <c r="K15" s="100">
        <v>5</v>
      </c>
      <c r="L15" s="899"/>
      <c r="M15" s="900"/>
      <c r="N15" s="899"/>
      <c r="O15" s="900"/>
      <c r="P15" s="899"/>
      <c r="Q15" s="900"/>
      <c r="R15" s="908"/>
      <c r="S15" s="909"/>
      <c r="T15" s="910"/>
      <c r="U15" s="899"/>
      <c r="V15" s="900"/>
      <c r="W15" s="899"/>
      <c r="X15" s="900"/>
      <c r="Y15" s="54"/>
      <c r="Z15" s="54"/>
      <c r="AA15" s="54"/>
      <c r="AB15" s="54"/>
      <c r="AC15" s="60"/>
      <c r="AD15" s="60"/>
      <c r="AE15" s="60"/>
      <c r="AF15" s="60"/>
      <c r="AG15" s="60"/>
      <c r="AH15" s="60"/>
      <c r="AI15" s="60"/>
      <c r="AJ15" s="60"/>
      <c r="AK15" s="893"/>
      <c r="AL15" s="894"/>
      <c r="AM15" s="894"/>
      <c r="AN15" s="894"/>
      <c r="AO15" s="895"/>
      <c r="AP15" s="2"/>
      <c r="AQ15" s="59">
        <f t="shared" si="2"/>
        <v>1</v>
      </c>
    </row>
    <row r="16" spans="2:86" ht="12" customHeight="1" x14ac:dyDescent="0.15">
      <c r="B16" s="935"/>
      <c r="C16" s="943"/>
      <c r="D16" s="941"/>
      <c r="E16" s="941"/>
      <c r="F16" s="941"/>
      <c r="G16" s="941"/>
      <c r="H16" s="941"/>
      <c r="I16" s="941"/>
      <c r="J16" s="942"/>
      <c r="K16" s="100">
        <v>6</v>
      </c>
      <c r="L16" s="899"/>
      <c r="M16" s="900"/>
      <c r="N16" s="899"/>
      <c r="O16" s="900"/>
      <c r="P16" s="899"/>
      <c r="Q16" s="900"/>
      <c r="R16" s="908"/>
      <c r="S16" s="909"/>
      <c r="T16" s="910"/>
      <c r="U16" s="899"/>
      <c r="V16" s="900"/>
      <c r="W16" s="899"/>
      <c r="X16" s="900"/>
      <c r="Y16" s="54"/>
      <c r="Z16" s="54"/>
      <c r="AA16" s="54"/>
      <c r="AB16" s="54"/>
      <c r="AC16" s="60"/>
      <c r="AD16" s="60"/>
      <c r="AE16" s="60"/>
      <c r="AF16" s="60"/>
      <c r="AG16" s="60"/>
      <c r="AH16" s="60"/>
      <c r="AI16" s="60"/>
      <c r="AJ16" s="60"/>
      <c r="AK16" s="893"/>
      <c r="AL16" s="894"/>
      <c r="AM16" s="894"/>
      <c r="AN16" s="894"/>
      <c r="AO16" s="895"/>
      <c r="AP16" s="2"/>
      <c r="AQ16" s="59">
        <f t="shared" si="2"/>
        <v>1</v>
      </c>
    </row>
    <row r="17" spans="2:46" ht="12" customHeight="1" x14ac:dyDescent="0.15">
      <c r="B17" s="935"/>
      <c r="C17" s="943"/>
      <c r="D17" s="941"/>
      <c r="E17" s="941"/>
      <c r="F17" s="941"/>
      <c r="G17" s="941"/>
      <c r="H17" s="941"/>
      <c r="I17" s="941"/>
      <c r="J17" s="942"/>
      <c r="K17" s="100">
        <v>7</v>
      </c>
      <c r="L17" s="899"/>
      <c r="M17" s="900"/>
      <c r="N17" s="899"/>
      <c r="O17" s="900"/>
      <c r="P17" s="899"/>
      <c r="Q17" s="900"/>
      <c r="R17" s="908"/>
      <c r="S17" s="909"/>
      <c r="T17" s="910"/>
      <c r="U17" s="899"/>
      <c r="V17" s="900"/>
      <c r="W17" s="899"/>
      <c r="X17" s="900"/>
      <c r="Y17" s="54"/>
      <c r="Z17" s="54"/>
      <c r="AA17" s="54"/>
      <c r="AB17" s="54"/>
      <c r="AC17" s="60"/>
      <c r="AD17" s="60"/>
      <c r="AE17" s="60"/>
      <c r="AF17" s="60"/>
      <c r="AG17" s="60"/>
      <c r="AH17" s="60"/>
      <c r="AI17" s="60"/>
      <c r="AJ17" s="60"/>
      <c r="AK17" s="893"/>
      <c r="AL17" s="894"/>
      <c r="AM17" s="894"/>
      <c r="AN17" s="894"/>
      <c r="AO17" s="895"/>
      <c r="AP17" s="2"/>
      <c r="AQ17" s="59">
        <f t="shared" si="2"/>
        <v>1</v>
      </c>
    </row>
    <row r="18" spans="2:46" ht="12" customHeight="1" x14ac:dyDescent="0.15">
      <c r="B18" s="935"/>
      <c r="C18" s="943"/>
      <c r="D18" s="941"/>
      <c r="E18" s="941"/>
      <c r="F18" s="941"/>
      <c r="G18" s="941"/>
      <c r="H18" s="941"/>
      <c r="I18" s="941"/>
      <c r="J18" s="942"/>
      <c r="K18" s="100">
        <v>8</v>
      </c>
      <c r="L18" s="899"/>
      <c r="M18" s="900"/>
      <c r="N18" s="899"/>
      <c r="O18" s="900"/>
      <c r="P18" s="899"/>
      <c r="Q18" s="900"/>
      <c r="R18" s="908"/>
      <c r="S18" s="909"/>
      <c r="T18" s="910"/>
      <c r="U18" s="899"/>
      <c r="V18" s="900"/>
      <c r="W18" s="899"/>
      <c r="X18" s="900"/>
      <c r="Y18" s="54"/>
      <c r="Z18" s="54"/>
      <c r="AA18" s="54"/>
      <c r="AB18" s="54"/>
      <c r="AC18" s="60"/>
      <c r="AD18" s="60"/>
      <c r="AE18" s="60"/>
      <c r="AF18" s="60"/>
      <c r="AG18" s="60"/>
      <c r="AH18" s="60"/>
      <c r="AI18" s="60"/>
      <c r="AJ18" s="60"/>
      <c r="AK18" s="893"/>
      <c r="AL18" s="894"/>
      <c r="AM18" s="894"/>
      <c r="AN18" s="894"/>
      <c r="AO18" s="895"/>
      <c r="AP18" s="2"/>
      <c r="AQ18" s="59">
        <f t="shared" si="2"/>
        <v>1</v>
      </c>
    </row>
    <row r="19" spans="2:46" ht="12" customHeight="1" x14ac:dyDescent="0.15">
      <c r="B19" s="935"/>
      <c r="C19" s="943"/>
      <c r="D19" s="941"/>
      <c r="E19" s="941"/>
      <c r="F19" s="941"/>
      <c r="G19" s="941"/>
      <c r="H19" s="941"/>
      <c r="I19" s="941"/>
      <c r="J19" s="942"/>
      <c r="K19" s="100">
        <v>9</v>
      </c>
      <c r="L19" s="899"/>
      <c r="M19" s="900"/>
      <c r="N19" s="899"/>
      <c r="O19" s="900"/>
      <c r="P19" s="899"/>
      <c r="Q19" s="900"/>
      <c r="R19" s="908"/>
      <c r="S19" s="909"/>
      <c r="T19" s="910"/>
      <c r="U19" s="899"/>
      <c r="V19" s="900"/>
      <c r="W19" s="899"/>
      <c r="X19" s="900"/>
      <c r="Y19" s="54"/>
      <c r="Z19" s="54"/>
      <c r="AA19" s="54"/>
      <c r="AB19" s="54"/>
      <c r="AC19" s="60"/>
      <c r="AD19" s="60"/>
      <c r="AE19" s="60"/>
      <c r="AF19" s="60"/>
      <c r="AG19" s="60"/>
      <c r="AH19" s="60"/>
      <c r="AI19" s="60"/>
      <c r="AJ19" s="60"/>
      <c r="AK19" s="893"/>
      <c r="AL19" s="894"/>
      <c r="AM19" s="894"/>
      <c r="AN19" s="894"/>
      <c r="AO19" s="895"/>
      <c r="AP19" s="2"/>
      <c r="AQ19" s="59">
        <f t="shared" si="2"/>
        <v>1</v>
      </c>
    </row>
    <row r="20" spans="2:46" ht="12" customHeight="1" x14ac:dyDescent="0.15">
      <c r="B20" s="935"/>
      <c r="C20" s="943"/>
      <c r="D20" s="941"/>
      <c r="E20" s="941"/>
      <c r="F20" s="941"/>
      <c r="G20" s="941"/>
      <c r="H20" s="941"/>
      <c r="I20" s="941"/>
      <c r="J20" s="942"/>
      <c r="K20" s="100">
        <v>10</v>
      </c>
      <c r="L20" s="899"/>
      <c r="M20" s="900"/>
      <c r="N20" s="899"/>
      <c r="O20" s="900"/>
      <c r="P20" s="899"/>
      <c r="Q20" s="900"/>
      <c r="R20" s="908"/>
      <c r="S20" s="909"/>
      <c r="T20" s="910"/>
      <c r="U20" s="899"/>
      <c r="V20" s="900"/>
      <c r="W20" s="899"/>
      <c r="X20" s="900"/>
      <c r="Y20" s="54"/>
      <c r="Z20" s="54"/>
      <c r="AA20" s="54"/>
      <c r="AB20" s="54"/>
      <c r="AC20" s="60"/>
      <c r="AD20" s="60"/>
      <c r="AE20" s="60"/>
      <c r="AF20" s="60"/>
      <c r="AG20" s="60"/>
      <c r="AH20" s="60"/>
      <c r="AI20" s="60"/>
      <c r="AJ20" s="60"/>
      <c r="AK20" s="893"/>
      <c r="AL20" s="894"/>
      <c r="AM20" s="894"/>
      <c r="AN20" s="894"/>
      <c r="AO20" s="895"/>
      <c r="AP20" s="2"/>
      <c r="AQ20" s="59">
        <f t="shared" si="2"/>
        <v>1</v>
      </c>
    </row>
    <row r="21" spans="2:46" ht="12" customHeight="1" x14ac:dyDescent="0.15">
      <c r="B21" s="935"/>
      <c r="C21" s="943"/>
      <c r="D21" s="941"/>
      <c r="E21" s="941"/>
      <c r="F21" s="941"/>
      <c r="G21" s="941"/>
      <c r="H21" s="941"/>
      <c r="I21" s="941"/>
      <c r="J21" s="942"/>
      <c r="K21" s="100">
        <v>11</v>
      </c>
      <c r="L21" s="899"/>
      <c r="M21" s="900"/>
      <c r="N21" s="899"/>
      <c r="O21" s="900"/>
      <c r="P21" s="899"/>
      <c r="Q21" s="900"/>
      <c r="R21" s="908"/>
      <c r="S21" s="909"/>
      <c r="T21" s="910"/>
      <c r="U21" s="899"/>
      <c r="V21" s="900"/>
      <c r="W21" s="899"/>
      <c r="X21" s="900"/>
      <c r="Y21" s="54"/>
      <c r="Z21" s="54"/>
      <c r="AA21" s="54"/>
      <c r="AB21" s="54"/>
      <c r="AC21" s="60"/>
      <c r="AD21" s="60"/>
      <c r="AE21" s="60"/>
      <c r="AF21" s="60"/>
      <c r="AG21" s="60"/>
      <c r="AH21" s="60"/>
      <c r="AI21" s="60"/>
      <c r="AJ21" s="60"/>
      <c r="AK21" s="893"/>
      <c r="AL21" s="894"/>
      <c r="AM21" s="894"/>
      <c r="AN21" s="894"/>
      <c r="AO21" s="895"/>
      <c r="AP21" s="2"/>
      <c r="AQ21" s="59">
        <f t="shared" si="2"/>
        <v>1</v>
      </c>
    </row>
    <row r="22" spans="2:46" ht="12" customHeight="1" x14ac:dyDescent="0.15">
      <c r="B22" s="935"/>
      <c r="C22" s="943"/>
      <c r="D22" s="941"/>
      <c r="E22" s="941"/>
      <c r="F22" s="941"/>
      <c r="G22" s="941"/>
      <c r="H22" s="941"/>
      <c r="I22" s="941"/>
      <c r="J22" s="942"/>
      <c r="K22" s="100">
        <v>12</v>
      </c>
      <c r="L22" s="899"/>
      <c r="M22" s="900"/>
      <c r="N22" s="899"/>
      <c r="O22" s="900"/>
      <c r="P22" s="899"/>
      <c r="Q22" s="900"/>
      <c r="R22" s="908"/>
      <c r="S22" s="909"/>
      <c r="T22" s="910"/>
      <c r="U22" s="899"/>
      <c r="V22" s="900"/>
      <c r="W22" s="899"/>
      <c r="X22" s="900"/>
      <c r="Y22" s="54"/>
      <c r="Z22" s="54"/>
      <c r="AA22" s="54"/>
      <c r="AB22" s="54"/>
      <c r="AC22" s="60"/>
      <c r="AD22" s="60"/>
      <c r="AE22" s="60"/>
      <c r="AF22" s="60"/>
      <c r="AG22" s="60"/>
      <c r="AH22" s="60"/>
      <c r="AI22" s="60"/>
      <c r="AJ22" s="60"/>
      <c r="AK22" s="893"/>
      <c r="AL22" s="894"/>
      <c r="AM22" s="894"/>
      <c r="AN22" s="894"/>
      <c r="AO22" s="895"/>
      <c r="AP22" s="2"/>
      <c r="AQ22" s="59">
        <f t="shared" si="2"/>
        <v>1</v>
      </c>
    </row>
    <row r="23" spans="2:46" ht="12" customHeight="1" x14ac:dyDescent="0.15">
      <c r="B23" s="935"/>
      <c r="C23" s="943"/>
      <c r="D23" s="941"/>
      <c r="E23" s="941"/>
      <c r="F23" s="941"/>
      <c r="G23" s="941"/>
      <c r="H23" s="941"/>
      <c r="I23" s="941"/>
      <c r="J23" s="942"/>
      <c r="K23" s="100">
        <v>13</v>
      </c>
      <c r="L23" s="899"/>
      <c r="M23" s="900"/>
      <c r="N23" s="899"/>
      <c r="O23" s="900"/>
      <c r="P23" s="899"/>
      <c r="Q23" s="900"/>
      <c r="R23" s="908"/>
      <c r="S23" s="909"/>
      <c r="T23" s="910"/>
      <c r="U23" s="899"/>
      <c r="V23" s="900"/>
      <c r="W23" s="899"/>
      <c r="X23" s="900"/>
      <c r="Y23" s="54"/>
      <c r="Z23" s="54"/>
      <c r="AA23" s="54"/>
      <c r="AB23" s="54"/>
      <c r="AC23" s="60"/>
      <c r="AD23" s="60"/>
      <c r="AE23" s="60"/>
      <c r="AF23" s="60"/>
      <c r="AG23" s="60"/>
      <c r="AH23" s="60"/>
      <c r="AI23" s="60"/>
      <c r="AJ23" s="60"/>
      <c r="AK23" s="893"/>
      <c r="AL23" s="894"/>
      <c r="AM23" s="894"/>
      <c r="AN23" s="894"/>
      <c r="AO23" s="895"/>
      <c r="AP23" s="2"/>
      <c r="AQ23" s="59">
        <f t="shared" si="2"/>
        <v>1</v>
      </c>
    </row>
    <row r="24" spans="2:46" ht="12" customHeight="1" x14ac:dyDescent="0.15">
      <c r="B24" s="935"/>
      <c r="C24" s="943"/>
      <c r="D24" s="941"/>
      <c r="E24" s="941"/>
      <c r="F24" s="941"/>
      <c r="G24" s="941"/>
      <c r="H24" s="941"/>
      <c r="I24" s="941"/>
      <c r="J24" s="942"/>
      <c r="K24" s="100">
        <v>14</v>
      </c>
      <c r="L24" s="899"/>
      <c r="M24" s="900"/>
      <c r="N24" s="899"/>
      <c r="O24" s="900"/>
      <c r="P24" s="899"/>
      <c r="Q24" s="900"/>
      <c r="R24" s="908"/>
      <c r="S24" s="909"/>
      <c r="T24" s="910"/>
      <c r="U24" s="899"/>
      <c r="V24" s="900"/>
      <c r="W24" s="899"/>
      <c r="X24" s="900"/>
      <c r="Y24" s="54"/>
      <c r="Z24" s="54"/>
      <c r="AA24" s="54"/>
      <c r="AB24" s="54"/>
      <c r="AC24" s="60"/>
      <c r="AD24" s="60"/>
      <c r="AE24" s="60"/>
      <c r="AF24" s="60"/>
      <c r="AG24" s="60"/>
      <c r="AH24" s="60"/>
      <c r="AI24" s="60"/>
      <c r="AJ24" s="60"/>
      <c r="AK24" s="893"/>
      <c r="AL24" s="894"/>
      <c r="AM24" s="894"/>
      <c r="AN24" s="894"/>
      <c r="AO24" s="895"/>
      <c r="AP24" s="2"/>
      <c r="AQ24" s="59">
        <f t="shared" si="2"/>
        <v>1</v>
      </c>
    </row>
    <row r="25" spans="2:46" ht="12" customHeight="1" x14ac:dyDescent="0.15">
      <c r="B25" s="935"/>
      <c r="C25" s="943"/>
      <c r="D25" s="941"/>
      <c r="E25" s="941"/>
      <c r="F25" s="941"/>
      <c r="G25" s="941"/>
      <c r="H25" s="941"/>
      <c r="I25" s="941"/>
      <c r="J25" s="942"/>
      <c r="K25" s="100">
        <v>15</v>
      </c>
      <c r="L25" s="899"/>
      <c r="M25" s="900"/>
      <c r="N25" s="899"/>
      <c r="O25" s="900"/>
      <c r="P25" s="899"/>
      <c r="Q25" s="900"/>
      <c r="R25" s="908"/>
      <c r="S25" s="909"/>
      <c r="T25" s="910"/>
      <c r="U25" s="899"/>
      <c r="V25" s="900"/>
      <c r="W25" s="899"/>
      <c r="X25" s="900"/>
      <c r="Y25" s="54"/>
      <c r="Z25" s="54"/>
      <c r="AA25" s="54"/>
      <c r="AB25" s="54"/>
      <c r="AC25" s="60"/>
      <c r="AD25" s="60"/>
      <c r="AE25" s="60"/>
      <c r="AF25" s="60"/>
      <c r="AG25" s="60"/>
      <c r="AH25" s="60"/>
      <c r="AI25" s="60"/>
      <c r="AJ25" s="60"/>
      <c r="AK25" s="893"/>
      <c r="AL25" s="894"/>
      <c r="AM25" s="894"/>
      <c r="AN25" s="894"/>
      <c r="AO25" s="895"/>
      <c r="AP25" s="2"/>
      <c r="AQ25" s="59">
        <f t="shared" si="2"/>
        <v>1</v>
      </c>
    </row>
    <row r="26" spans="2:46" ht="12" customHeight="1" x14ac:dyDescent="0.15">
      <c r="B26" s="935"/>
      <c r="C26" s="943"/>
      <c r="D26" s="941"/>
      <c r="E26" s="941"/>
      <c r="F26" s="941"/>
      <c r="G26" s="941"/>
      <c r="H26" s="941"/>
      <c r="I26" s="941"/>
      <c r="J26" s="942"/>
      <c r="K26" s="100">
        <v>16</v>
      </c>
      <c r="L26" s="899"/>
      <c r="M26" s="900"/>
      <c r="N26" s="899"/>
      <c r="O26" s="900"/>
      <c r="P26" s="899"/>
      <c r="Q26" s="900"/>
      <c r="R26" s="908"/>
      <c r="S26" s="909"/>
      <c r="T26" s="910"/>
      <c r="U26" s="899"/>
      <c r="V26" s="900"/>
      <c r="W26" s="899"/>
      <c r="X26" s="900"/>
      <c r="Y26" s="54"/>
      <c r="Z26" s="54"/>
      <c r="AA26" s="54"/>
      <c r="AB26" s="54"/>
      <c r="AC26" s="60"/>
      <c r="AD26" s="60"/>
      <c r="AE26" s="60"/>
      <c r="AF26" s="60"/>
      <c r="AG26" s="60"/>
      <c r="AH26" s="60"/>
      <c r="AI26" s="60"/>
      <c r="AJ26" s="60"/>
      <c r="AK26" s="893"/>
      <c r="AL26" s="894"/>
      <c r="AM26" s="894"/>
      <c r="AN26" s="894"/>
      <c r="AO26" s="895"/>
      <c r="AP26" s="2"/>
      <c r="AQ26" s="59">
        <f t="shared" si="2"/>
        <v>1</v>
      </c>
    </row>
    <row r="27" spans="2:46" ht="12" customHeight="1" x14ac:dyDescent="0.15">
      <c r="B27" s="935"/>
      <c r="C27" s="943"/>
      <c r="D27" s="941"/>
      <c r="E27" s="941"/>
      <c r="F27" s="941"/>
      <c r="G27" s="941"/>
      <c r="H27" s="941"/>
      <c r="I27" s="941"/>
      <c r="J27" s="942"/>
      <c r="K27" s="100">
        <v>17</v>
      </c>
      <c r="L27" s="899"/>
      <c r="M27" s="900"/>
      <c r="N27" s="899"/>
      <c r="O27" s="900"/>
      <c r="P27" s="899"/>
      <c r="Q27" s="900"/>
      <c r="R27" s="908"/>
      <c r="S27" s="909"/>
      <c r="T27" s="910"/>
      <c r="U27" s="899"/>
      <c r="V27" s="900"/>
      <c r="W27" s="899"/>
      <c r="X27" s="900"/>
      <c r="Y27" s="54"/>
      <c r="Z27" s="54"/>
      <c r="AA27" s="54"/>
      <c r="AB27" s="54"/>
      <c r="AC27" s="60"/>
      <c r="AD27" s="60"/>
      <c r="AE27" s="60"/>
      <c r="AF27" s="60"/>
      <c r="AG27" s="60"/>
      <c r="AH27" s="60"/>
      <c r="AI27" s="60"/>
      <c r="AJ27" s="60"/>
      <c r="AK27" s="893"/>
      <c r="AL27" s="894"/>
      <c r="AM27" s="894"/>
      <c r="AN27" s="894"/>
      <c r="AO27" s="895"/>
      <c r="AP27" s="2"/>
      <c r="AQ27" s="59">
        <f t="shared" si="2"/>
        <v>1</v>
      </c>
    </row>
    <row r="28" spans="2:46" ht="12" customHeight="1" x14ac:dyDescent="0.15">
      <c r="B28" s="935"/>
      <c r="C28" s="943"/>
      <c r="D28" s="941"/>
      <c r="E28" s="941"/>
      <c r="F28" s="941"/>
      <c r="G28" s="941"/>
      <c r="H28" s="941"/>
      <c r="I28" s="941"/>
      <c r="J28" s="942"/>
      <c r="K28" s="100">
        <v>18</v>
      </c>
      <c r="L28" s="899"/>
      <c r="M28" s="900"/>
      <c r="N28" s="899"/>
      <c r="O28" s="900"/>
      <c r="P28" s="899"/>
      <c r="Q28" s="900"/>
      <c r="R28" s="908"/>
      <c r="S28" s="909"/>
      <c r="T28" s="910"/>
      <c r="U28" s="899"/>
      <c r="V28" s="900"/>
      <c r="W28" s="899"/>
      <c r="X28" s="900"/>
      <c r="Y28" s="54"/>
      <c r="Z28" s="54"/>
      <c r="AA28" s="54"/>
      <c r="AB28" s="54"/>
      <c r="AC28" s="60"/>
      <c r="AD28" s="60"/>
      <c r="AE28" s="60"/>
      <c r="AF28" s="60"/>
      <c r="AG28" s="60"/>
      <c r="AH28" s="60"/>
      <c r="AI28" s="60"/>
      <c r="AJ28" s="60"/>
      <c r="AK28" s="893"/>
      <c r="AL28" s="894"/>
      <c r="AM28" s="894"/>
      <c r="AN28" s="894"/>
      <c r="AO28" s="895"/>
      <c r="AP28" s="2"/>
      <c r="AQ28" s="59">
        <f>IF(P30="材質劣化",2,IF(P30="漏水",3,1))</f>
        <v>1</v>
      </c>
    </row>
    <row r="29" spans="2:46" ht="12" customHeight="1" x14ac:dyDescent="0.15">
      <c r="B29" s="935"/>
      <c r="C29" s="943"/>
      <c r="D29" s="941"/>
      <c r="E29" s="941"/>
      <c r="F29" s="941"/>
      <c r="G29" s="941"/>
      <c r="H29" s="941"/>
      <c r="I29" s="941"/>
      <c r="J29" s="942"/>
      <c r="K29" s="100">
        <v>19</v>
      </c>
      <c r="L29" s="899"/>
      <c r="M29" s="900"/>
      <c r="N29" s="899"/>
      <c r="O29" s="900"/>
      <c r="P29" s="899"/>
      <c r="Q29" s="900"/>
      <c r="R29" s="908"/>
      <c r="S29" s="909"/>
      <c r="T29" s="910"/>
      <c r="U29" s="899"/>
      <c r="V29" s="900"/>
      <c r="W29" s="899"/>
      <c r="X29" s="900"/>
      <c r="Y29" s="54"/>
      <c r="Z29" s="54"/>
      <c r="AA29" s="54"/>
      <c r="AB29" s="54"/>
      <c r="AC29" s="60"/>
      <c r="AD29" s="60"/>
      <c r="AE29" s="60"/>
      <c r="AF29" s="60"/>
      <c r="AG29" s="60"/>
      <c r="AH29" s="60"/>
      <c r="AI29" s="60"/>
      <c r="AJ29" s="60"/>
      <c r="AK29" s="893"/>
      <c r="AL29" s="894"/>
      <c r="AM29" s="894"/>
      <c r="AN29" s="894"/>
      <c r="AO29" s="895"/>
      <c r="AP29" s="2"/>
      <c r="AQ29" s="59">
        <f>IF(P34="材質劣化",2,IF(P34="漏水",3,1))</f>
        <v>1</v>
      </c>
    </row>
    <row r="30" spans="2:46" ht="12" customHeight="1" x14ac:dyDescent="0.15">
      <c r="B30" s="935"/>
      <c r="C30" s="943"/>
      <c r="D30" s="941"/>
      <c r="E30" s="941"/>
      <c r="F30" s="941"/>
      <c r="G30" s="941"/>
      <c r="H30" s="941"/>
      <c r="I30" s="941"/>
      <c r="J30" s="942"/>
      <c r="K30" s="100">
        <v>20</v>
      </c>
      <c r="L30" s="899"/>
      <c r="M30" s="900"/>
      <c r="N30" s="899"/>
      <c r="O30" s="900"/>
      <c r="P30" s="899"/>
      <c r="Q30" s="900"/>
      <c r="R30" s="908"/>
      <c r="S30" s="909"/>
      <c r="T30" s="910"/>
      <c r="U30" s="899"/>
      <c r="V30" s="900"/>
      <c r="W30" s="899"/>
      <c r="X30" s="900"/>
      <c r="Y30" s="54"/>
      <c r="Z30" s="54"/>
      <c r="AA30" s="54"/>
      <c r="AB30" s="54"/>
      <c r="AC30" s="60"/>
      <c r="AD30" s="60"/>
      <c r="AE30" s="60"/>
      <c r="AF30" s="60"/>
      <c r="AG30" s="60"/>
      <c r="AH30" s="60"/>
      <c r="AI30" s="60"/>
      <c r="AJ30" s="60"/>
      <c r="AK30" s="893"/>
      <c r="AL30" s="894"/>
      <c r="AM30" s="894"/>
      <c r="AN30" s="894"/>
      <c r="AO30" s="895"/>
      <c r="AP30" s="2"/>
      <c r="AQ30" s="59">
        <f>IF(P30="材質劣化",2,IF(P30="漏水",3,1))</f>
        <v>1</v>
      </c>
    </row>
    <row r="31" spans="2:46" ht="12" customHeight="1" x14ac:dyDescent="0.15">
      <c r="B31" s="935"/>
      <c r="C31" s="943"/>
      <c r="D31" s="941"/>
      <c r="E31" s="941"/>
      <c r="F31" s="941"/>
      <c r="G31" s="941"/>
      <c r="H31" s="941"/>
      <c r="I31" s="941"/>
      <c r="J31" s="942"/>
      <c r="K31" s="100">
        <v>21</v>
      </c>
      <c r="L31" s="899"/>
      <c r="M31" s="900"/>
      <c r="N31" s="899"/>
      <c r="O31" s="900"/>
      <c r="P31" s="899"/>
      <c r="Q31" s="900"/>
      <c r="R31" s="908"/>
      <c r="S31" s="909"/>
      <c r="T31" s="910"/>
      <c r="U31" s="899"/>
      <c r="V31" s="900"/>
      <c r="W31" s="899"/>
      <c r="X31" s="900"/>
      <c r="Y31" s="54"/>
      <c r="Z31" s="54"/>
      <c r="AA31" s="54"/>
      <c r="AB31" s="54"/>
      <c r="AC31" s="60"/>
      <c r="AD31" s="60"/>
      <c r="AE31" s="60"/>
      <c r="AF31" s="60"/>
      <c r="AG31" s="60"/>
      <c r="AH31" s="60"/>
      <c r="AI31" s="60"/>
      <c r="AJ31" s="60"/>
      <c r="AK31" s="893"/>
      <c r="AL31" s="894"/>
      <c r="AM31" s="894"/>
      <c r="AN31" s="894"/>
      <c r="AO31" s="895"/>
      <c r="AP31" s="2"/>
      <c r="AQ31" s="59">
        <f>IF(P33="材質劣化",2,IF(P33="漏水",3,1))</f>
        <v>1</v>
      </c>
    </row>
    <row r="32" spans="2:46" ht="12" customHeight="1" x14ac:dyDescent="0.15">
      <c r="B32" s="935"/>
      <c r="C32" s="943"/>
      <c r="D32" s="941"/>
      <c r="E32" s="941"/>
      <c r="F32" s="941"/>
      <c r="G32" s="941"/>
      <c r="H32" s="941"/>
      <c r="I32" s="941"/>
      <c r="J32" s="942"/>
      <c r="K32" s="100">
        <v>22</v>
      </c>
      <c r="L32" s="899"/>
      <c r="M32" s="900"/>
      <c r="N32" s="899"/>
      <c r="O32" s="900"/>
      <c r="P32" s="899"/>
      <c r="Q32" s="900"/>
      <c r="R32" s="908"/>
      <c r="S32" s="909"/>
      <c r="T32" s="910"/>
      <c r="U32" s="899"/>
      <c r="V32" s="900"/>
      <c r="W32" s="899"/>
      <c r="X32" s="900"/>
      <c r="Y32" s="54"/>
      <c r="Z32" s="54"/>
      <c r="AA32" s="54"/>
      <c r="AB32" s="54"/>
      <c r="AC32" s="60"/>
      <c r="AD32" s="60"/>
      <c r="AE32" s="60"/>
      <c r="AF32" s="60"/>
      <c r="AG32" s="60"/>
      <c r="AH32" s="60"/>
      <c r="AI32" s="60"/>
      <c r="AJ32" s="60"/>
      <c r="AK32" s="893"/>
      <c r="AL32" s="894"/>
      <c r="AM32" s="894"/>
      <c r="AN32" s="894"/>
      <c r="AO32" s="895"/>
      <c r="AP32" s="2"/>
      <c r="AQ32" s="59">
        <f>IF(P37="材質劣化",2,IF(P37="漏水",3,1))</f>
        <v>1</v>
      </c>
      <c r="AS32" s="3"/>
      <c r="AT32" s="3"/>
    </row>
    <row r="33" spans="2:86" ht="12" customHeight="1" x14ac:dyDescent="0.15">
      <c r="B33" s="935"/>
      <c r="C33" s="943"/>
      <c r="D33" s="941"/>
      <c r="E33" s="941"/>
      <c r="F33" s="941"/>
      <c r="G33" s="941"/>
      <c r="H33" s="941"/>
      <c r="I33" s="941"/>
      <c r="J33" s="942"/>
      <c r="K33" s="100">
        <v>23</v>
      </c>
      <c r="L33" s="899"/>
      <c r="M33" s="900"/>
      <c r="N33" s="899"/>
      <c r="O33" s="900"/>
      <c r="P33" s="899"/>
      <c r="Q33" s="900"/>
      <c r="R33" s="908"/>
      <c r="S33" s="909"/>
      <c r="T33" s="910"/>
      <c r="U33" s="899"/>
      <c r="V33" s="900"/>
      <c r="W33" s="899"/>
      <c r="X33" s="900"/>
      <c r="Y33" s="54"/>
      <c r="Z33" s="54"/>
      <c r="AA33" s="54"/>
      <c r="AB33" s="54"/>
      <c r="AC33" s="60"/>
      <c r="AD33" s="60"/>
      <c r="AE33" s="60"/>
      <c r="AF33" s="60"/>
      <c r="AG33" s="60"/>
      <c r="AH33" s="60"/>
      <c r="AI33" s="60"/>
      <c r="AJ33" s="60"/>
      <c r="AK33" s="893"/>
      <c r="AL33" s="894"/>
      <c r="AM33" s="894"/>
      <c r="AN33" s="894"/>
      <c r="AO33" s="895"/>
      <c r="AP33" s="2"/>
      <c r="AQ33" s="59">
        <f>IF(P33="材質劣化",2,IF(P33="漏水",3,1))</f>
        <v>1</v>
      </c>
      <c r="AS33" s="198"/>
      <c r="AT33" s="198"/>
    </row>
    <row r="34" spans="2:86" ht="12" customHeight="1" x14ac:dyDescent="0.15">
      <c r="B34" s="935"/>
      <c r="C34" s="943"/>
      <c r="D34" s="941"/>
      <c r="E34" s="941"/>
      <c r="F34" s="941"/>
      <c r="G34" s="941"/>
      <c r="H34" s="941"/>
      <c r="I34" s="941"/>
      <c r="J34" s="942"/>
      <c r="K34" s="100">
        <v>24</v>
      </c>
      <c r="L34" s="899"/>
      <c r="M34" s="900"/>
      <c r="N34" s="899"/>
      <c r="O34" s="900"/>
      <c r="P34" s="899"/>
      <c r="Q34" s="900"/>
      <c r="R34" s="908"/>
      <c r="S34" s="909"/>
      <c r="T34" s="910"/>
      <c r="U34" s="899"/>
      <c r="V34" s="900"/>
      <c r="W34" s="899"/>
      <c r="X34" s="900"/>
      <c r="Y34" s="54"/>
      <c r="Z34" s="54"/>
      <c r="AA34" s="54"/>
      <c r="AB34" s="54"/>
      <c r="AC34" s="60"/>
      <c r="AD34" s="60"/>
      <c r="AE34" s="60"/>
      <c r="AF34" s="60"/>
      <c r="AG34" s="60"/>
      <c r="AH34" s="60"/>
      <c r="AI34" s="60"/>
      <c r="AJ34" s="60"/>
      <c r="AK34" s="893"/>
      <c r="AL34" s="894"/>
      <c r="AM34" s="894"/>
      <c r="AN34" s="894"/>
      <c r="AO34" s="895"/>
      <c r="AP34" s="2"/>
      <c r="AQ34" s="59">
        <f>IF(P36="材質劣化",2,IF(P36="漏水",3,1))</f>
        <v>1</v>
      </c>
      <c r="AS34" s="199"/>
      <c r="AT34" s="199"/>
    </row>
    <row r="35" spans="2:86" ht="12" customHeight="1" x14ac:dyDescent="0.15">
      <c r="B35" s="935"/>
      <c r="C35" s="943"/>
      <c r="D35" s="941"/>
      <c r="E35" s="941"/>
      <c r="F35" s="941"/>
      <c r="G35" s="941"/>
      <c r="H35" s="941"/>
      <c r="I35" s="941"/>
      <c r="J35" s="942"/>
      <c r="K35" s="916" t="s">
        <v>861</v>
      </c>
      <c r="L35" s="904" t="s">
        <v>862</v>
      </c>
      <c r="M35" s="904"/>
      <c r="N35" s="904"/>
      <c r="O35" s="904"/>
      <c r="P35" s="904"/>
      <c r="Q35" s="904"/>
      <c r="R35" s="904"/>
      <c r="S35" s="904"/>
      <c r="T35" s="904"/>
      <c r="U35" s="904"/>
      <c r="V35" s="904"/>
      <c r="W35" s="904"/>
      <c r="X35" s="904"/>
      <c r="Y35" s="905" t="s">
        <v>560</v>
      </c>
      <c r="Z35" s="906"/>
      <c r="AA35" s="906"/>
      <c r="AB35" s="907"/>
      <c r="AC35" s="124">
        <f t="shared" ref="AC35:AJ35" si="3">SUM(AC11:AC34)</f>
        <v>0</v>
      </c>
      <c r="AD35" s="124">
        <f t="shared" si="3"/>
        <v>0</v>
      </c>
      <c r="AE35" s="124">
        <f>SUM(AE11:AE34)</f>
        <v>0</v>
      </c>
      <c r="AF35" s="124">
        <f t="shared" si="3"/>
        <v>1.06</v>
      </c>
      <c r="AG35" s="124">
        <f t="shared" si="3"/>
        <v>0</v>
      </c>
      <c r="AH35" s="124">
        <f t="shared" si="3"/>
        <v>0</v>
      </c>
      <c r="AI35" s="124">
        <f t="shared" si="3"/>
        <v>0</v>
      </c>
      <c r="AJ35" s="125">
        <f t="shared" si="3"/>
        <v>0</v>
      </c>
      <c r="AK35" s="904" t="s">
        <v>863</v>
      </c>
      <c r="AL35" s="904"/>
      <c r="AM35" s="923" t="s">
        <v>540</v>
      </c>
      <c r="AN35" s="923"/>
      <c r="AO35" s="923"/>
      <c r="AP35" s="2"/>
    </row>
    <row r="36" spans="2:86" ht="12" customHeight="1" x14ac:dyDescent="0.15">
      <c r="B36" s="935"/>
      <c r="C36" s="943"/>
      <c r="D36" s="941"/>
      <c r="E36" s="941"/>
      <c r="F36" s="941"/>
      <c r="G36" s="941"/>
      <c r="H36" s="941"/>
      <c r="I36" s="941"/>
      <c r="J36" s="942"/>
      <c r="K36" s="917"/>
      <c r="L36" s="925" t="s">
        <v>864</v>
      </c>
      <c r="M36" s="936"/>
      <c r="N36" s="926"/>
      <c r="O36" s="925" t="s">
        <v>865</v>
      </c>
      <c r="P36" s="936"/>
      <c r="Q36" s="936"/>
      <c r="R36" s="936"/>
      <c r="S36" s="936"/>
      <c r="T36" s="936"/>
      <c r="U36" s="936"/>
      <c r="V36" s="936"/>
      <c r="W36" s="936"/>
      <c r="X36" s="926"/>
      <c r="Y36" s="53" t="s">
        <v>544</v>
      </c>
      <c r="Z36" s="49" t="s">
        <v>543</v>
      </c>
      <c r="AA36" s="49" t="s">
        <v>552</v>
      </c>
      <c r="AB36" s="49" t="s">
        <v>551</v>
      </c>
      <c r="AC36" s="49" t="s">
        <v>544</v>
      </c>
      <c r="AD36" s="49" t="s">
        <v>543</v>
      </c>
      <c r="AE36" s="49" t="s">
        <v>552</v>
      </c>
      <c r="AF36" s="49" t="s">
        <v>551</v>
      </c>
      <c r="AG36" s="49" t="s">
        <v>544</v>
      </c>
      <c r="AH36" s="49" t="s">
        <v>543</v>
      </c>
      <c r="AI36" s="49" t="s">
        <v>552</v>
      </c>
      <c r="AJ36" s="82" t="s">
        <v>551</v>
      </c>
      <c r="AK36" s="904"/>
      <c r="AL36" s="904"/>
      <c r="AM36" s="923"/>
      <c r="AN36" s="923"/>
      <c r="AO36" s="923"/>
      <c r="AP36" s="2"/>
    </row>
    <row r="37" spans="2:86" ht="14.25" customHeight="1" x14ac:dyDescent="0.15">
      <c r="B37" s="935"/>
      <c r="C37" s="943"/>
      <c r="D37" s="941"/>
      <c r="E37" s="941"/>
      <c r="F37" s="941"/>
      <c r="G37" s="941"/>
      <c r="H37" s="941"/>
      <c r="I37" s="941"/>
      <c r="J37" s="942"/>
      <c r="K37" s="917"/>
      <c r="L37" s="927"/>
      <c r="M37" s="937"/>
      <c r="N37" s="928"/>
      <c r="O37" s="927"/>
      <c r="P37" s="937"/>
      <c r="Q37" s="937"/>
      <c r="R37" s="937"/>
      <c r="S37" s="937"/>
      <c r="T37" s="937"/>
      <c r="U37" s="937"/>
      <c r="V37" s="937"/>
      <c r="W37" s="937"/>
      <c r="X37" s="928"/>
      <c r="Y37" s="891">
        <f>IF(COUNTIF(Y11:Y34,"〇")&gt;0,1,0)</f>
        <v>0</v>
      </c>
      <c r="Z37" s="891">
        <f t="shared" ref="Z37:AB37" si="4">IF(COUNTIF(Z11:Z34,"〇")&gt;0,1,0)</f>
        <v>0</v>
      </c>
      <c r="AA37" s="891">
        <f t="shared" si="4"/>
        <v>0</v>
      </c>
      <c r="AB37" s="891">
        <f t="shared" si="4"/>
        <v>0</v>
      </c>
      <c r="AC37" s="891">
        <f>COUNTA(AC11:AC34)</f>
        <v>0</v>
      </c>
      <c r="AD37" s="891">
        <f t="shared" ref="AD37:AI37" si="5">COUNTA(AD11:AD34)</f>
        <v>0</v>
      </c>
      <c r="AE37" s="891">
        <f t="shared" si="5"/>
        <v>0</v>
      </c>
      <c r="AF37" s="891">
        <f t="shared" si="5"/>
        <v>2</v>
      </c>
      <c r="AG37" s="891">
        <f t="shared" si="5"/>
        <v>0</v>
      </c>
      <c r="AH37" s="891">
        <f t="shared" si="5"/>
        <v>0</v>
      </c>
      <c r="AI37" s="891">
        <f t="shared" si="5"/>
        <v>0</v>
      </c>
      <c r="AJ37" s="891">
        <f>COUNTA(AJ11:AJ34)</f>
        <v>0</v>
      </c>
      <c r="AK37" s="904"/>
      <c r="AL37" s="904"/>
      <c r="AM37" s="923"/>
      <c r="AN37" s="923"/>
      <c r="AO37" s="923"/>
      <c r="AP37" s="2"/>
      <c r="AU37" s="43">
        <f>+Y37</f>
        <v>0</v>
      </c>
    </row>
    <row r="38" spans="2:86" ht="14.25" customHeight="1" x14ac:dyDescent="0.15">
      <c r="B38" s="935"/>
      <c r="C38" s="943"/>
      <c r="D38" s="941"/>
      <c r="E38" s="941"/>
      <c r="F38" s="941"/>
      <c r="G38" s="941"/>
      <c r="H38" s="941"/>
      <c r="I38" s="941"/>
      <c r="J38" s="942"/>
      <c r="K38" s="917"/>
      <c r="L38" s="929"/>
      <c r="M38" s="938"/>
      <c r="N38" s="930"/>
      <c r="O38" s="929"/>
      <c r="P38" s="938"/>
      <c r="Q38" s="938"/>
      <c r="R38" s="938"/>
      <c r="S38" s="938"/>
      <c r="T38" s="938"/>
      <c r="U38" s="938"/>
      <c r="V38" s="938"/>
      <c r="W38" s="938"/>
      <c r="X38" s="930"/>
      <c r="Y38" s="891"/>
      <c r="Z38" s="891"/>
      <c r="AA38" s="891"/>
      <c r="AB38" s="891"/>
      <c r="AC38" s="891"/>
      <c r="AD38" s="891"/>
      <c r="AE38" s="891"/>
      <c r="AF38" s="891"/>
      <c r="AG38" s="891"/>
      <c r="AH38" s="891"/>
      <c r="AI38" s="891"/>
      <c r="AJ38" s="891"/>
      <c r="AK38" s="904"/>
      <c r="AL38" s="904"/>
      <c r="AM38" s="923"/>
      <c r="AN38" s="923"/>
      <c r="AO38" s="923"/>
      <c r="AP38" s="2"/>
    </row>
    <row r="39" spans="2:86" ht="12" customHeight="1" x14ac:dyDescent="0.15">
      <c r="B39" s="935"/>
      <c r="C39" s="943"/>
      <c r="D39" s="941"/>
      <c r="E39" s="941"/>
      <c r="F39" s="941"/>
      <c r="G39" s="941"/>
      <c r="H39" s="941"/>
      <c r="I39" s="941"/>
      <c r="J39" s="941"/>
      <c r="K39" s="911" t="s">
        <v>236</v>
      </c>
      <c r="L39" s="918"/>
      <c r="M39" s="918"/>
      <c r="N39" s="918"/>
      <c r="O39" s="918"/>
      <c r="P39" s="918"/>
      <c r="Q39" s="918"/>
      <c r="R39" s="918"/>
      <c r="S39" s="918"/>
      <c r="T39" s="918"/>
      <c r="U39" s="918"/>
      <c r="V39" s="918"/>
      <c r="W39" s="918"/>
      <c r="X39" s="918"/>
      <c r="Y39" s="918"/>
      <c r="Z39" s="918"/>
      <c r="AA39" s="918"/>
      <c r="AB39" s="918"/>
      <c r="AC39" s="918"/>
      <c r="AD39" s="918"/>
      <c r="AE39" s="918"/>
      <c r="AF39" s="918"/>
      <c r="AG39" s="918"/>
      <c r="AH39" s="918"/>
      <c r="AI39" s="918"/>
      <c r="AJ39" s="918"/>
      <c r="AK39" s="919"/>
      <c r="AL39" s="919"/>
      <c r="AM39" s="919"/>
      <c r="AN39" s="919"/>
      <c r="AO39" s="920"/>
      <c r="AP39" s="2"/>
    </row>
    <row r="40" spans="2:86" ht="12" customHeight="1" x14ac:dyDescent="0.15">
      <c r="B40" s="935"/>
      <c r="C40" s="943"/>
      <c r="D40" s="941"/>
      <c r="E40" s="941"/>
      <c r="F40" s="941"/>
      <c r="G40" s="941"/>
      <c r="H40" s="941"/>
      <c r="I40" s="941"/>
      <c r="J40" s="941"/>
      <c r="K40" s="912"/>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20"/>
      <c r="AP40" s="2"/>
    </row>
    <row r="41" spans="2:86" ht="12" customHeight="1" x14ac:dyDescent="0.15">
      <c r="B41" s="935"/>
      <c r="C41" s="943"/>
      <c r="D41" s="941"/>
      <c r="E41" s="941"/>
      <c r="F41" s="941"/>
      <c r="G41" s="941"/>
      <c r="H41" s="941"/>
      <c r="I41" s="941"/>
      <c r="J41" s="941"/>
      <c r="K41" s="912"/>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20"/>
      <c r="AP41" s="2"/>
    </row>
    <row r="42" spans="2:86" ht="12" customHeight="1" x14ac:dyDescent="0.15">
      <c r="B42" s="935"/>
      <c r="C42" s="943"/>
      <c r="D42" s="941"/>
      <c r="E42" s="941"/>
      <c r="F42" s="941"/>
      <c r="G42" s="941"/>
      <c r="H42" s="941"/>
      <c r="I42" s="941"/>
      <c r="J42" s="941"/>
      <c r="K42" s="912"/>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21"/>
      <c r="AL42" s="921"/>
      <c r="AM42" s="921"/>
      <c r="AN42" s="921"/>
      <c r="AO42" s="922"/>
      <c r="AP42" s="43"/>
      <c r="CD42" s="2"/>
      <c r="CE42" s="2"/>
      <c r="CF42" s="2"/>
      <c r="CG42" s="2"/>
      <c r="CH42" s="2"/>
    </row>
    <row r="43" spans="2:86" ht="12" customHeight="1" x14ac:dyDescent="0.15">
      <c r="B43" s="935"/>
      <c r="C43" s="943"/>
      <c r="D43" s="941"/>
      <c r="E43" s="941"/>
      <c r="F43" s="941"/>
      <c r="G43" s="941"/>
      <c r="H43" s="941"/>
      <c r="I43" s="941"/>
      <c r="J43" s="942"/>
      <c r="K43" s="924" t="s">
        <v>237</v>
      </c>
      <c r="L43" s="924"/>
      <c r="M43" s="924"/>
      <c r="N43" s="924"/>
      <c r="O43" s="924"/>
      <c r="P43" s="924"/>
      <c r="Q43" s="924"/>
      <c r="R43" s="924"/>
      <c r="S43" s="924"/>
      <c r="T43" s="924"/>
      <c r="U43" s="924"/>
      <c r="V43" s="924"/>
      <c r="W43" s="924"/>
      <c r="X43" s="924"/>
      <c r="Y43" s="924"/>
      <c r="Z43" s="924"/>
      <c r="AA43" s="924"/>
      <c r="AB43" s="924"/>
      <c r="AC43" s="924"/>
      <c r="AD43" s="924"/>
      <c r="AE43" s="924"/>
      <c r="AF43" s="924"/>
      <c r="AG43" s="924"/>
      <c r="AH43" s="924"/>
      <c r="AI43" s="924"/>
      <c r="AJ43" s="924"/>
      <c r="AK43" s="924"/>
      <c r="AL43" s="924"/>
      <c r="AM43" s="924"/>
      <c r="AN43" s="924"/>
      <c r="AO43" s="924"/>
      <c r="AP43" s="43"/>
      <c r="CD43" s="2"/>
      <c r="CE43" s="2"/>
      <c r="CF43" s="2"/>
      <c r="CG43" s="2"/>
      <c r="CH43" s="2"/>
    </row>
    <row r="44" spans="2:86" ht="12" customHeight="1" x14ac:dyDescent="0.15">
      <c r="B44" s="935"/>
      <c r="C44" s="943"/>
      <c r="D44" s="941"/>
      <c r="E44" s="941"/>
      <c r="F44" s="941"/>
      <c r="G44" s="941"/>
      <c r="H44" s="941"/>
      <c r="I44" s="941"/>
      <c r="J44" s="942"/>
      <c r="K44" s="913" t="s">
        <v>238</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914"/>
      <c r="AM44" s="914"/>
      <c r="AN44" s="914"/>
      <c r="AO44" s="915"/>
      <c r="AP44" s="43"/>
      <c r="CD44" s="2"/>
      <c r="CE44" s="2"/>
      <c r="CF44" s="2"/>
      <c r="CG44" s="2"/>
      <c r="CH44" s="2"/>
    </row>
    <row r="45" spans="2:86" ht="12" customHeight="1" x14ac:dyDescent="0.15">
      <c r="B45" s="504"/>
      <c r="C45" s="944"/>
      <c r="D45" s="945"/>
      <c r="E45" s="945"/>
      <c r="F45" s="945"/>
      <c r="G45" s="945"/>
      <c r="H45" s="945"/>
      <c r="I45" s="945"/>
      <c r="J45" s="946"/>
      <c r="K45" s="901" t="s">
        <v>239</v>
      </c>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3"/>
      <c r="AP45" s="43"/>
      <c r="CD45" s="2"/>
      <c r="CE45" s="2"/>
      <c r="CF45" s="2"/>
      <c r="CG45" s="2"/>
      <c r="CH45" s="2"/>
    </row>
    <row r="46" spans="2:86" ht="12" customHeight="1" x14ac:dyDescent="0.2">
      <c r="B46" s="6" t="s">
        <v>240</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241</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242</v>
      </c>
      <c r="AP48" s="43"/>
      <c r="CD48" s="2"/>
      <c r="CE48" s="2"/>
      <c r="CF48" s="2"/>
      <c r="CG48" s="2"/>
      <c r="CH48" s="2"/>
    </row>
    <row r="49" spans="2:86" ht="12" customHeight="1" x14ac:dyDescent="0.15">
      <c r="B49" s="2" t="s">
        <v>243</v>
      </c>
      <c r="AP49" s="43"/>
      <c r="CD49" s="2"/>
      <c r="CE49" s="2"/>
      <c r="CF49" s="2"/>
      <c r="CG49" s="2"/>
      <c r="CH49" s="2"/>
    </row>
    <row r="50" spans="2:86" ht="12" customHeight="1" x14ac:dyDescent="0.15">
      <c r="B50" s="2" t="s">
        <v>244</v>
      </c>
    </row>
    <row r="51" spans="2:86" ht="12" customHeight="1" x14ac:dyDescent="0.15">
      <c r="B51" s="2" t="s">
        <v>245</v>
      </c>
    </row>
    <row r="52" spans="2:86" ht="12" customHeight="1" x14ac:dyDescent="0.15">
      <c r="B52" s="2" t="s">
        <v>246</v>
      </c>
    </row>
    <row r="53" spans="2:86" x14ac:dyDescent="0.15">
      <c r="B53" s="2" t="s">
        <v>247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3"/>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0DB05965-A002-4642-B3A3-21762DF9DF55}">
      <formula1>INDIRECT(L11)</formula1>
    </dataValidation>
    <dataValidation type="list" allowBlank="1" showInputMessage="1" showErrorMessage="1" sqref="Y11:AB34" xr:uid="{CC9E8C1D-DFE1-4268-948C-27A5C23B4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01C833-90EF-449E-99B5-C037E51A4A64}">
          <x14:formula1>
            <xm:f>'(参考)リスト'!$G$16:$G$19</xm:f>
          </x14:formula1>
          <xm:sqref>AM35:AO38</xm:sqref>
        </x14:dataValidation>
        <x14:dataValidation type="list" allowBlank="1" showInputMessage="1" showErrorMessage="1" xr:uid="{32C91CB5-0B4E-4938-908F-D7A3F1C40547}">
          <x14:formula1>
            <xm:f>'(参考)リスト'!$F$16:$F$21</xm:f>
          </x14:formula1>
          <xm:sqref>U11:X34</xm:sqref>
        </x14:dataValidation>
        <x14:dataValidation type="list" allowBlank="1" showInputMessage="1" showErrorMessage="1" xr:uid="{D5D7A52C-1A73-4461-91C1-F0E1509D2A9D}">
          <x14:formula1>
            <xm:f>'(参考)リスト'!$E$16:$E$27</xm:f>
          </x14:formula1>
          <xm:sqref>R11:T34</xm:sqref>
        </x14:dataValidation>
        <x14:dataValidation type="list" allowBlank="1" showInputMessage="1" showErrorMessage="1" xr:uid="{0A11A835-FA36-451C-BB64-1E9A458C3B1B}">
          <x14:formula1>
            <xm:f>'(参考)リスト'!$B$16:$B$21</xm:f>
          </x14:formula1>
          <xm:sqref>L11:M34</xm:sqref>
        </x14:dataValidation>
        <x14:dataValidation type="list" allowBlank="1" showInputMessage="1" showErrorMessage="1" xr:uid="{3ED5CE5B-D0F2-47AE-BF70-7AC730B2C713}">
          <x14:formula1>
            <xm:f>'(参考)リスト'!$D$16:$D$18</xm:f>
          </x14:formula1>
          <xm:sqref>P11:Q34</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3" sqref="B3:BK4"/>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248</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978" t="s">
        <v>401</v>
      </c>
      <c r="C3" s="979"/>
      <c r="D3" s="979"/>
      <c r="E3" s="980"/>
      <c r="F3" s="1027" t="s">
        <v>530</v>
      </c>
      <c r="G3" s="1028"/>
      <c r="H3" s="1028"/>
      <c r="I3" s="1028"/>
      <c r="J3" s="1028"/>
      <c r="K3" s="1028"/>
      <c r="L3" s="1028"/>
      <c r="M3" s="1028"/>
      <c r="N3" s="1028"/>
      <c r="O3" s="1028"/>
      <c r="P3" s="1028"/>
      <c r="Q3" s="1028"/>
      <c r="R3" s="1028"/>
      <c r="S3" s="1028"/>
      <c r="T3" s="1029"/>
      <c r="U3" s="1016" t="s">
        <v>855</v>
      </c>
      <c r="V3" s="1017"/>
      <c r="W3" s="1017"/>
      <c r="X3" s="995"/>
      <c r="Y3" s="995"/>
      <c r="Z3" s="994" t="s">
        <v>520</v>
      </c>
      <c r="AA3" s="995"/>
      <c r="AB3" s="995"/>
      <c r="AC3" s="995"/>
      <c r="AD3" s="995"/>
      <c r="AE3" s="995"/>
      <c r="AF3" s="995"/>
      <c r="AG3" s="995"/>
      <c r="AH3" s="996"/>
      <c r="AI3" s="997" t="s">
        <v>531</v>
      </c>
      <c r="AJ3" s="998"/>
      <c r="AK3" s="998"/>
      <c r="AL3" s="998"/>
      <c r="AM3" s="998"/>
      <c r="AN3" s="999"/>
      <c r="AO3" s="1018" t="s">
        <v>532</v>
      </c>
      <c r="AP3" s="1019"/>
      <c r="AQ3" s="1019"/>
      <c r="AR3" s="1019"/>
      <c r="AS3" s="1019"/>
      <c r="AT3" s="1019"/>
      <c r="AU3" s="1019"/>
      <c r="AV3" s="1020"/>
      <c r="AW3" s="1004" t="s">
        <v>529</v>
      </c>
      <c r="AX3" s="1005"/>
      <c r="AY3" s="1005"/>
      <c r="AZ3" s="1005"/>
      <c r="BA3" s="1005"/>
      <c r="BB3" s="1006"/>
      <c r="BC3" s="1010">
        <v>45910</v>
      </c>
      <c r="BD3" s="1011"/>
      <c r="BE3" s="1011"/>
      <c r="BF3" s="1011"/>
      <c r="BG3" s="1011"/>
      <c r="BH3" s="1011"/>
      <c r="BI3" s="1011"/>
      <c r="BJ3" s="1011"/>
      <c r="BK3" s="1012"/>
    </row>
    <row r="4" spans="2:63" s="130" customFormat="1" ht="17.25" customHeight="1" x14ac:dyDescent="0.15">
      <c r="B4" s="987" t="s">
        <v>406</v>
      </c>
      <c r="C4" s="988"/>
      <c r="D4" s="988"/>
      <c r="E4" s="989"/>
      <c r="F4" s="990" t="s">
        <v>521</v>
      </c>
      <c r="G4" s="991"/>
      <c r="H4" s="991"/>
      <c r="I4" s="991"/>
      <c r="J4" s="991"/>
      <c r="K4" s="991"/>
      <c r="L4" s="991"/>
      <c r="M4" s="991"/>
      <c r="N4" s="991"/>
      <c r="O4" s="991"/>
      <c r="P4" s="991"/>
      <c r="Q4" s="991"/>
      <c r="R4" s="991"/>
      <c r="S4" s="991"/>
      <c r="T4" s="992"/>
      <c r="U4" s="1016" t="s">
        <v>403</v>
      </c>
      <c r="V4" s="1017"/>
      <c r="W4" s="1017"/>
      <c r="X4" s="995"/>
      <c r="Y4" s="995"/>
      <c r="Z4" s="994" t="s">
        <v>404</v>
      </c>
      <c r="AA4" s="995"/>
      <c r="AB4" s="995"/>
      <c r="AC4" s="995"/>
      <c r="AD4" s="995"/>
      <c r="AE4" s="995"/>
      <c r="AF4" s="995"/>
      <c r="AG4" s="995"/>
      <c r="AH4" s="996"/>
      <c r="AI4" s="1000"/>
      <c r="AJ4" s="1001"/>
      <c r="AK4" s="1001"/>
      <c r="AL4" s="1001"/>
      <c r="AM4" s="1001"/>
      <c r="AN4" s="1002"/>
      <c r="AO4" s="1021" t="s">
        <v>533</v>
      </c>
      <c r="AP4" s="1022"/>
      <c r="AQ4" s="1022"/>
      <c r="AR4" s="1022"/>
      <c r="AS4" s="1022"/>
      <c r="AT4" s="1022"/>
      <c r="AU4" s="1022"/>
      <c r="AV4" s="1023"/>
      <c r="AW4" s="1007"/>
      <c r="AX4" s="1008"/>
      <c r="AY4" s="1008"/>
      <c r="AZ4" s="1008"/>
      <c r="BA4" s="1008"/>
      <c r="BB4" s="1009"/>
      <c r="BC4" s="1013"/>
      <c r="BD4" s="1014"/>
      <c r="BE4" s="1014"/>
      <c r="BF4" s="1014"/>
      <c r="BG4" s="1014"/>
      <c r="BH4" s="1014"/>
      <c r="BI4" s="1014"/>
      <c r="BJ4" s="1014"/>
      <c r="BK4" s="1015"/>
    </row>
    <row r="5" spans="2:63" ht="42.75" customHeight="1" x14ac:dyDescent="0.15">
      <c r="B5" s="1035" t="s">
        <v>178</v>
      </c>
      <c r="C5" s="1032"/>
      <c r="D5" s="1032"/>
      <c r="E5" s="1032"/>
      <c r="F5" s="1032"/>
      <c r="G5" s="1033"/>
      <c r="H5" s="1031" t="s">
        <v>156</v>
      </c>
      <c r="I5" s="1032"/>
      <c r="J5" s="1032"/>
      <c r="K5" s="1032"/>
      <c r="L5" s="1032"/>
      <c r="M5" s="1032"/>
      <c r="N5" s="1032"/>
      <c r="O5" s="1033"/>
      <c r="P5" s="1034" t="s">
        <v>249</v>
      </c>
      <c r="Q5" s="948"/>
      <c r="R5" s="948"/>
      <c r="S5" s="948"/>
      <c r="T5" s="948"/>
      <c r="U5" s="948"/>
      <c r="V5" s="948"/>
      <c r="W5" s="948"/>
      <c r="X5" s="948"/>
      <c r="Y5" s="948"/>
      <c r="Z5" s="948"/>
      <c r="AA5" s="948"/>
      <c r="AB5" s="948"/>
      <c r="AC5" s="948"/>
      <c r="AD5" s="948"/>
      <c r="AE5" s="948"/>
      <c r="AF5" s="948"/>
      <c r="AG5" s="948"/>
      <c r="AH5" s="948"/>
      <c r="AI5" s="948"/>
      <c r="AJ5" s="948"/>
      <c r="AK5" s="948"/>
      <c r="AL5" s="948"/>
      <c r="AM5" s="948"/>
      <c r="AN5" s="1034" t="s">
        <v>250</v>
      </c>
      <c r="AO5" s="948"/>
      <c r="AP5" s="948"/>
      <c r="AQ5" s="948"/>
      <c r="AR5" s="948"/>
      <c r="AS5" s="948"/>
      <c r="AT5" s="948"/>
      <c r="AU5" s="948"/>
      <c r="AV5" s="948"/>
      <c r="AW5" s="948"/>
      <c r="AX5" s="948"/>
      <c r="AY5" s="948"/>
      <c r="AZ5" s="948"/>
      <c r="BA5" s="948"/>
      <c r="BB5" s="948"/>
      <c r="BC5" s="948"/>
      <c r="BD5" s="948"/>
      <c r="BE5" s="948"/>
      <c r="BF5" s="948"/>
      <c r="BG5" s="948"/>
      <c r="BH5" s="948"/>
      <c r="BI5" s="948"/>
      <c r="BJ5" s="948"/>
      <c r="BK5" s="949"/>
    </row>
    <row r="6" spans="2:63" ht="29.25" customHeight="1" x14ac:dyDescent="0.15">
      <c r="B6" s="1030"/>
      <c r="C6" s="672"/>
      <c r="D6" s="672"/>
      <c r="E6" s="672"/>
      <c r="F6" s="672"/>
      <c r="G6" s="673"/>
      <c r="H6" s="993"/>
      <c r="I6" s="993"/>
      <c r="J6" s="993"/>
      <c r="K6" s="993"/>
      <c r="L6" s="993"/>
      <c r="M6" s="993"/>
      <c r="N6" s="993"/>
      <c r="O6" s="993"/>
      <c r="P6" s="976"/>
      <c r="Q6" s="977"/>
      <c r="R6" s="977"/>
      <c r="S6" s="977"/>
      <c r="T6" s="977"/>
      <c r="U6" s="977"/>
      <c r="V6" s="977"/>
      <c r="W6" s="977"/>
      <c r="X6" s="977"/>
      <c r="Y6" s="977"/>
      <c r="Z6" s="977"/>
      <c r="AA6" s="977"/>
      <c r="AB6" s="977"/>
      <c r="AC6" s="977"/>
      <c r="AD6" s="977"/>
      <c r="AE6" s="977"/>
      <c r="AF6" s="977"/>
      <c r="AG6" s="977"/>
      <c r="AH6" s="977"/>
      <c r="AI6" s="977"/>
      <c r="AJ6" s="977"/>
      <c r="AK6" s="977"/>
      <c r="AL6" s="977"/>
      <c r="AM6" s="977"/>
      <c r="AN6" s="1024"/>
      <c r="AO6" s="1025"/>
      <c r="AP6" s="1025"/>
      <c r="AQ6" s="1025"/>
      <c r="AR6" s="1025"/>
      <c r="AS6" s="1025"/>
      <c r="AT6" s="1025"/>
      <c r="AU6" s="1025"/>
      <c r="AV6" s="1025"/>
      <c r="AW6" s="1025"/>
      <c r="AX6" s="1025"/>
      <c r="AY6" s="1025"/>
      <c r="AZ6" s="1025"/>
      <c r="BA6" s="1025"/>
      <c r="BB6" s="1025"/>
      <c r="BC6" s="1025"/>
      <c r="BD6" s="1025"/>
      <c r="BE6" s="1025"/>
      <c r="BF6" s="1025"/>
      <c r="BG6" s="1025"/>
      <c r="BH6" s="1025"/>
      <c r="BI6" s="1025"/>
      <c r="BJ6" s="1025"/>
      <c r="BK6" s="1026"/>
    </row>
    <row r="7" spans="2:63" ht="29.25" customHeight="1" x14ac:dyDescent="0.15">
      <c r="B7" s="1030"/>
      <c r="C7" s="672"/>
      <c r="D7" s="672"/>
      <c r="E7" s="672"/>
      <c r="F7" s="672"/>
      <c r="G7" s="673"/>
      <c r="H7" s="993"/>
      <c r="I7" s="993"/>
      <c r="J7" s="993"/>
      <c r="K7" s="993"/>
      <c r="L7" s="993"/>
      <c r="M7" s="993"/>
      <c r="N7" s="993"/>
      <c r="O7" s="993"/>
      <c r="P7" s="976"/>
      <c r="Q7" s="977"/>
      <c r="R7" s="977"/>
      <c r="S7" s="977"/>
      <c r="T7" s="977"/>
      <c r="U7" s="977"/>
      <c r="V7" s="977"/>
      <c r="W7" s="977"/>
      <c r="X7" s="977"/>
      <c r="Y7" s="977"/>
      <c r="Z7" s="977"/>
      <c r="AA7" s="977"/>
      <c r="AB7" s="977"/>
      <c r="AC7" s="977"/>
      <c r="AD7" s="977"/>
      <c r="AE7" s="977"/>
      <c r="AF7" s="977"/>
      <c r="AG7" s="977"/>
      <c r="AH7" s="977"/>
      <c r="AI7" s="977"/>
      <c r="AJ7" s="977"/>
      <c r="AK7" s="977"/>
      <c r="AL7" s="977"/>
      <c r="AM7" s="977"/>
      <c r="AN7" s="1024"/>
      <c r="AO7" s="1025"/>
      <c r="AP7" s="1025"/>
      <c r="AQ7" s="1025"/>
      <c r="AR7" s="1025"/>
      <c r="AS7" s="1025"/>
      <c r="AT7" s="1025"/>
      <c r="AU7" s="1025"/>
      <c r="AV7" s="1025"/>
      <c r="AW7" s="1025"/>
      <c r="AX7" s="1025"/>
      <c r="AY7" s="1025"/>
      <c r="AZ7" s="1025"/>
      <c r="BA7" s="1025"/>
      <c r="BB7" s="1025"/>
      <c r="BC7" s="1025"/>
      <c r="BD7" s="1025"/>
      <c r="BE7" s="1025"/>
      <c r="BF7" s="1025"/>
      <c r="BG7" s="1025"/>
      <c r="BH7" s="1025"/>
      <c r="BI7" s="1025"/>
      <c r="BJ7" s="1025"/>
      <c r="BK7" s="1026"/>
    </row>
    <row r="8" spans="2:63" ht="29.25" customHeight="1" x14ac:dyDescent="0.15">
      <c r="B8" s="981"/>
      <c r="C8" s="982"/>
      <c r="D8" s="982"/>
      <c r="E8" s="982"/>
      <c r="F8" s="982"/>
      <c r="G8" s="983"/>
      <c r="H8" s="984"/>
      <c r="I8" s="984"/>
      <c r="J8" s="984"/>
      <c r="K8" s="984"/>
      <c r="L8" s="984"/>
      <c r="M8" s="984"/>
      <c r="N8" s="984"/>
      <c r="O8" s="984"/>
      <c r="P8" s="985"/>
      <c r="Q8" s="986"/>
      <c r="R8" s="986"/>
      <c r="S8" s="986"/>
      <c r="T8" s="986"/>
      <c r="U8" s="986"/>
      <c r="V8" s="986"/>
      <c r="W8" s="986"/>
      <c r="X8" s="986"/>
      <c r="Y8" s="986"/>
      <c r="Z8" s="986"/>
      <c r="AA8" s="986"/>
      <c r="AB8" s="986"/>
      <c r="AC8" s="986"/>
      <c r="AD8" s="986"/>
      <c r="AE8" s="986"/>
      <c r="AF8" s="986"/>
      <c r="AG8" s="986"/>
      <c r="AH8" s="986"/>
      <c r="AI8" s="986"/>
      <c r="AJ8" s="986"/>
      <c r="AK8" s="986"/>
      <c r="AL8" s="986"/>
      <c r="AM8" s="986"/>
      <c r="AN8" s="985"/>
      <c r="AO8" s="986"/>
      <c r="AP8" s="986"/>
      <c r="AQ8" s="986"/>
      <c r="AR8" s="986"/>
      <c r="AS8" s="986"/>
      <c r="AT8" s="986"/>
      <c r="AU8" s="986"/>
      <c r="AV8" s="986"/>
      <c r="AW8" s="986"/>
      <c r="AX8" s="986"/>
      <c r="AY8" s="986"/>
      <c r="AZ8" s="986"/>
      <c r="BA8" s="986"/>
      <c r="BB8" s="986"/>
      <c r="BC8" s="986"/>
      <c r="BD8" s="986"/>
      <c r="BE8" s="986"/>
      <c r="BF8" s="986"/>
      <c r="BG8" s="986"/>
      <c r="BH8" s="986"/>
      <c r="BI8" s="986"/>
      <c r="BJ8" s="986"/>
      <c r="BK8" s="1003"/>
    </row>
    <row r="9" spans="2:63" ht="29.25" customHeight="1" x14ac:dyDescent="0.15">
      <c r="B9" s="981"/>
      <c r="C9" s="982"/>
      <c r="D9" s="982"/>
      <c r="E9" s="982"/>
      <c r="F9" s="982"/>
      <c r="G9" s="983"/>
      <c r="H9" s="984"/>
      <c r="I9" s="984"/>
      <c r="J9" s="984"/>
      <c r="K9" s="984"/>
      <c r="L9" s="984"/>
      <c r="M9" s="984"/>
      <c r="N9" s="984"/>
      <c r="O9" s="984"/>
      <c r="P9" s="985"/>
      <c r="Q9" s="986"/>
      <c r="R9" s="986"/>
      <c r="S9" s="986"/>
      <c r="T9" s="986"/>
      <c r="U9" s="986"/>
      <c r="V9" s="986"/>
      <c r="W9" s="986"/>
      <c r="X9" s="986"/>
      <c r="Y9" s="986"/>
      <c r="Z9" s="986"/>
      <c r="AA9" s="986"/>
      <c r="AB9" s="986"/>
      <c r="AC9" s="986"/>
      <c r="AD9" s="986"/>
      <c r="AE9" s="986"/>
      <c r="AF9" s="986"/>
      <c r="AG9" s="986"/>
      <c r="AH9" s="986"/>
      <c r="AI9" s="986"/>
      <c r="AJ9" s="986"/>
      <c r="AK9" s="986"/>
      <c r="AL9" s="986"/>
      <c r="AM9" s="986"/>
      <c r="AN9" s="985"/>
      <c r="AO9" s="986"/>
      <c r="AP9" s="986"/>
      <c r="AQ9" s="986"/>
      <c r="AR9" s="986"/>
      <c r="AS9" s="986"/>
      <c r="AT9" s="986"/>
      <c r="AU9" s="986"/>
      <c r="AV9" s="986"/>
      <c r="AW9" s="986"/>
      <c r="AX9" s="986"/>
      <c r="AY9" s="986"/>
      <c r="AZ9" s="986"/>
      <c r="BA9" s="986"/>
      <c r="BB9" s="986"/>
      <c r="BC9" s="986"/>
      <c r="BD9" s="986"/>
      <c r="BE9" s="986"/>
      <c r="BF9" s="986"/>
      <c r="BG9" s="986"/>
      <c r="BH9" s="986"/>
      <c r="BI9" s="986"/>
      <c r="BJ9" s="986"/>
      <c r="BK9" s="1003"/>
    </row>
    <row r="10" spans="2:63" ht="29.25" customHeight="1" x14ac:dyDescent="0.15">
      <c r="B10" s="981"/>
      <c r="C10" s="982"/>
      <c r="D10" s="982"/>
      <c r="E10" s="982"/>
      <c r="F10" s="982"/>
      <c r="G10" s="983"/>
      <c r="H10" s="984"/>
      <c r="I10" s="984"/>
      <c r="J10" s="984"/>
      <c r="K10" s="984"/>
      <c r="L10" s="984"/>
      <c r="M10" s="984"/>
      <c r="N10" s="984"/>
      <c r="O10" s="984"/>
      <c r="P10" s="985"/>
      <c r="Q10" s="986"/>
      <c r="R10" s="986"/>
      <c r="S10" s="986"/>
      <c r="T10" s="986"/>
      <c r="U10" s="986"/>
      <c r="V10" s="986"/>
      <c r="W10" s="986"/>
      <c r="X10" s="986"/>
      <c r="Y10" s="986"/>
      <c r="Z10" s="986"/>
      <c r="AA10" s="986"/>
      <c r="AB10" s="986"/>
      <c r="AC10" s="986"/>
      <c r="AD10" s="986"/>
      <c r="AE10" s="986"/>
      <c r="AF10" s="986"/>
      <c r="AG10" s="986"/>
      <c r="AH10" s="986"/>
      <c r="AI10" s="986"/>
      <c r="AJ10" s="986"/>
      <c r="AK10" s="986"/>
      <c r="AL10" s="986"/>
      <c r="AM10" s="986"/>
      <c r="AN10" s="985"/>
      <c r="AO10" s="986"/>
      <c r="AP10" s="986"/>
      <c r="AQ10" s="986"/>
      <c r="AR10" s="986"/>
      <c r="AS10" s="986"/>
      <c r="AT10" s="986"/>
      <c r="AU10" s="986"/>
      <c r="AV10" s="986"/>
      <c r="AW10" s="986"/>
      <c r="AX10" s="986"/>
      <c r="AY10" s="986"/>
      <c r="AZ10" s="986"/>
      <c r="BA10" s="986"/>
      <c r="BB10" s="986"/>
      <c r="BC10" s="986"/>
      <c r="BD10" s="986"/>
      <c r="BE10" s="986"/>
      <c r="BF10" s="986"/>
      <c r="BG10" s="986"/>
      <c r="BH10" s="986"/>
      <c r="BI10" s="986"/>
      <c r="BJ10" s="986"/>
      <c r="BK10" s="1003"/>
    </row>
    <row r="11" spans="2:63" ht="29.25" customHeight="1" x14ac:dyDescent="0.15">
      <c r="B11" s="981"/>
      <c r="C11" s="982"/>
      <c r="D11" s="982"/>
      <c r="E11" s="982"/>
      <c r="F11" s="982"/>
      <c r="G11" s="983"/>
      <c r="H11" s="984"/>
      <c r="I11" s="984"/>
      <c r="J11" s="984"/>
      <c r="K11" s="984"/>
      <c r="L11" s="984"/>
      <c r="M11" s="984"/>
      <c r="N11" s="984"/>
      <c r="O11" s="984"/>
      <c r="P11" s="985"/>
      <c r="Q11" s="986"/>
      <c r="R11" s="986"/>
      <c r="S11" s="986"/>
      <c r="T11" s="986"/>
      <c r="U11" s="986"/>
      <c r="V11" s="986"/>
      <c r="W11" s="986"/>
      <c r="X11" s="986"/>
      <c r="Y11" s="986"/>
      <c r="Z11" s="986"/>
      <c r="AA11" s="986"/>
      <c r="AB11" s="986"/>
      <c r="AC11" s="986"/>
      <c r="AD11" s="986"/>
      <c r="AE11" s="986"/>
      <c r="AF11" s="986"/>
      <c r="AG11" s="986"/>
      <c r="AH11" s="986"/>
      <c r="AI11" s="986"/>
      <c r="AJ11" s="986"/>
      <c r="AK11" s="986"/>
      <c r="AL11" s="986"/>
      <c r="AM11" s="986"/>
      <c r="AN11" s="985"/>
      <c r="AO11" s="986"/>
      <c r="AP11" s="986"/>
      <c r="AQ11" s="986"/>
      <c r="AR11" s="986"/>
      <c r="AS11" s="986"/>
      <c r="AT11" s="986"/>
      <c r="AU11" s="986"/>
      <c r="AV11" s="986"/>
      <c r="AW11" s="986"/>
      <c r="AX11" s="986"/>
      <c r="AY11" s="986"/>
      <c r="AZ11" s="986"/>
      <c r="BA11" s="986"/>
      <c r="BB11" s="986"/>
      <c r="BC11" s="986"/>
      <c r="BD11" s="986"/>
      <c r="BE11" s="986"/>
      <c r="BF11" s="986"/>
      <c r="BG11" s="986"/>
      <c r="BH11" s="986"/>
      <c r="BI11" s="986"/>
      <c r="BJ11" s="986"/>
      <c r="BK11" s="1003"/>
    </row>
    <row r="12" spans="2:63" ht="29.25" customHeight="1" x14ac:dyDescent="0.15">
      <c r="B12" s="981"/>
      <c r="C12" s="982"/>
      <c r="D12" s="982"/>
      <c r="E12" s="982"/>
      <c r="F12" s="982"/>
      <c r="G12" s="983"/>
      <c r="H12" s="984"/>
      <c r="I12" s="984"/>
      <c r="J12" s="984"/>
      <c r="K12" s="984"/>
      <c r="L12" s="984"/>
      <c r="M12" s="984"/>
      <c r="N12" s="984"/>
      <c r="O12" s="984"/>
      <c r="P12" s="985"/>
      <c r="Q12" s="986"/>
      <c r="R12" s="986"/>
      <c r="S12" s="986"/>
      <c r="T12" s="986"/>
      <c r="U12" s="986"/>
      <c r="V12" s="986"/>
      <c r="W12" s="986"/>
      <c r="X12" s="986"/>
      <c r="Y12" s="986"/>
      <c r="Z12" s="986"/>
      <c r="AA12" s="986"/>
      <c r="AB12" s="986"/>
      <c r="AC12" s="986"/>
      <c r="AD12" s="986"/>
      <c r="AE12" s="986"/>
      <c r="AF12" s="986"/>
      <c r="AG12" s="986"/>
      <c r="AH12" s="986"/>
      <c r="AI12" s="986"/>
      <c r="AJ12" s="986"/>
      <c r="AK12" s="986"/>
      <c r="AL12" s="986"/>
      <c r="AM12" s="986"/>
      <c r="AN12" s="985"/>
      <c r="AO12" s="986"/>
      <c r="AP12" s="986"/>
      <c r="AQ12" s="986"/>
      <c r="AR12" s="986"/>
      <c r="AS12" s="986"/>
      <c r="AT12" s="986"/>
      <c r="AU12" s="986"/>
      <c r="AV12" s="986"/>
      <c r="AW12" s="986"/>
      <c r="AX12" s="986"/>
      <c r="AY12" s="986"/>
      <c r="AZ12" s="986"/>
      <c r="BA12" s="986"/>
      <c r="BB12" s="986"/>
      <c r="BC12" s="986"/>
      <c r="BD12" s="986"/>
      <c r="BE12" s="986"/>
      <c r="BF12" s="986"/>
      <c r="BG12" s="986"/>
      <c r="BH12" s="986"/>
      <c r="BI12" s="986"/>
      <c r="BJ12" s="986"/>
      <c r="BK12" s="1003"/>
    </row>
    <row r="13" spans="2:63" ht="29.25" customHeight="1" x14ac:dyDescent="0.15">
      <c r="B13" s="981"/>
      <c r="C13" s="982"/>
      <c r="D13" s="982"/>
      <c r="E13" s="982"/>
      <c r="F13" s="982"/>
      <c r="G13" s="983"/>
      <c r="H13" s="984"/>
      <c r="I13" s="984"/>
      <c r="J13" s="984"/>
      <c r="K13" s="984"/>
      <c r="L13" s="984"/>
      <c r="M13" s="984"/>
      <c r="N13" s="984"/>
      <c r="O13" s="984"/>
      <c r="P13" s="985"/>
      <c r="Q13" s="986"/>
      <c r="R13" s="986"/>
      <c r="S13" s="986"/>
      <c r="T13" s="986"/>
      <c r="U13" s="986"/>
      <c r="V13" s="986"/>
      <c r="W13" s="986"/>
      <c r="X13" s="986"/>
      <c r="Y13" s="986"/>
      <c r="Z13" s="986"/>
      <c r="AA13" s="986"/>
      <c r="AB13" s="986"/>
      <c r="AC13" s="986"/>
      <c r="AD13" s="986"/>
      <c r="AE13" s="986"/>
      <c r="AF13" s="986"/>
      <c r="AG13" s="986"/>
      <c r="AH13" s="986"/>
      <c r="AI13" s="986"/>
      <c r="AJ13" s="986"/>
      <c r="AK13" s="986"/>
      <c r="AL13" s="986"/>
      <c r="AM13" s="986"/>
      <c r="AN13" s="985"/>
      <c r="AO13" s="986"/>
      <c r="AP13" s="986"/>
      <c r="AQ13" s="986"/>
      <c r="AR13" s="986"/>
      <c r="AS13" s="986"/>
      <c r="AT13" s="986"/>
      <c r="AU13" s="986"/>
      <c r="AV13" s="986"/>
      <c r="AW13" s="986"/>
      <c r="AX13" s="986"/>
      <c r="AY13" s="986"/>
      <c r="AZ13" s="986"/>
      <c r="BA13" s="986"/>
      <c r="BB13" s="986"/>
      <c r="BC13" s="986"/>
      <c r="BD13" s="986"/>
      <c r="BE13" s="986"/>
      <c r="BF13" s="986"/>
      <c r="BG13" s="986"/>
      <c r="BH13" s="986"/>
      <c r="BI13" s="986"/>
      <c r="BJ13" s="986"/>
      <c r="BK13" s="1003"/>
    </row>
    <row r="14" spans="2:63" ht="29.25" customHeight="1" x14ac:dyDescent="0.15">
      <c r="B14" s="981"/>
      <c r="C14" s="982"/>
      <c r="D14" s="982"/>
      <c r="E14" s="982"/>
      <c r="F14" s="982"/>
      <c r="G14" s="983"/>
      <c r="H14" s="984"/>
      <c r="I14" s="984"/>
      <c r="J14" s="984"/>
      <c r="K14" s="984"/>
      <c r="L14" s="984"/>
      <c r="M14" s="984"/>
      <c r="N14" s="984"/>
      <c r="O14" s="984"/>
      <c r="P14" s="985"/>
      <c r="Q14" s="986"/>
      <c r="R14" s="986"/>
      <c r="S14" s="986"/>
      <c r="T14" s="986"/>
      <c r="U14" s="986"/>
      <c r="V14" s="986"/>
      <c r="W14" s="986"/>
      <c r="X14" s="986"/>
      <c r="Y14" s="986"/>
      <c r="Z14" s="986"/>
      <c r="AA14" s="986"/>
      <c r="AB14" s="986"/>
      <c r="AC14" s="986"/>
      <c r="AD14" s="986"/>
      <c r="AE14" s="986"/>
      <c r="AF14" s="986"/>
      <c r="AG14" s="986"/>
      <c r="AH14" s="986"/>
      <c r="AI14" s="986"/>
      <c r="AJ14" s="986"/>
      <c r="AK14" s="986"/>
      <c r="AL14" s="986"/>
      <c r="AM14" s="986"/>
      <c r="AN14" s="985"/>
      <c r="AO14" s="986"/>
      <c r="AP14" s="986"/>
      <c r="AQ14" s="986"/>
      <c r="AR14" s="986"/>
      <c r="AS14" s="986"/>
      <c r="AT14" s="986"/>
      <c r="AU14" s="986"/>
      <c r="AV14" s="986"/>
      <c r="AW14" s="986"/>
      <c r="AX14" s="986"/>
      <c r="AY14" s="986"/>
      <c r="AZ14" s="986"/>
      <c r="BA14" s="986"/>
      <c r="BB14" s="986"/>
      <c r="BC14" s="986"/>
      <c r="BD14" s="986"/>
      <c r="BE14" s="986"/>
      <c r="BF14" s="986"/>
      <c r="BG14" s="986"/>
      <c r="BH14" s="986"/>
      <c r="BI14" s="986"/>
      <c r="BJ14" s="986"/>
      <c r="BK14" s="1003"/>
    </row>
    <row r="15" spans="2:63" ht="29.25" customHeight="1" x14ac:dyDescent="0.15">
      <c r="B15" s="981"/>
      <c r="C15" s="982"/>
      <c r="D15" s="982"/>
      <c r="E15" s="982"/>
      <c r="F15" s="982"/>
      <c r="G15" s="983"/>
      <c r="H15" s="984"/>
      <c r="I15" s="984"/>
      <c r="J15" s="984"/>
      <c r="K15" s="984"/>
      <c r="L15" s="984"/>
      <c r="M15" s="984"/>
      <c r="N15" s="984"/>
      <c r="O15" s="984"/>
      <c r="P15" s="985"/>
      <c r="Q15" s="986"/>
      <c r="R15" s="986"/>
      <c r="S15" s="986"/>
      <c r="T15" s="986"/>
      <c r="U15" s="986"/>
      <c r="V15" s="986"/>
      <c r="W15" s="986"/>
      <c r="X15" s="986"/>
      <c r="Y15" s="986"/>
      <c r="Z15" s="986"/>
      <c r="AA15" s="986"/>
      <c r="AB15" s="986"/>
      <c r="AC15" s="986"/>
      <c r="AD15" s="986"/>
      <c r="AE15" s="986"/>
      <c r="AF15" s="986"/>
      <c r="AG15" s="986"/>
      <c r="AH15" s="986"/>
      <c r="AI15" s="986"/>
      <c r="AJ15" s="986"/>
      <c r="AK15" s="986"/>
      <c r="AL15" s="986"/>
      <c r="AM15" s="986"/>
      <c r="AN15" s="985"/>
      <c r="AO15" s="986"/>
      <c r="AP15" s="986"/>
      <c r="AQ15" s="986"/>
      <c r="AR15" s="986"/>
      <c r="AS15" s="986"/>
      <c r="AT15" s="986"/>
      <c r="AU15" s="986"/>
      <c r="AV15" s="986"/>
      <c r="AW15" s="986"/>
      <c r="AX15" s="986"/>
      <c r="AY15" s="986"/>
      <c r="AZ15" s="986"/>
      <c r="BA15" s="986"/>
      <c r="BB15" s="986"/>
      <c r="BC15" s="986"/>
      <c r="BD15" s="986"/>
      <c r="BE15" s="986"/>
      <c r="BF15" s="986"/>
      <c r="BG15" s="986"/>
      <c r="BH15" s="986"/>
      <c r="BI15" s="986"/>
      <c r="BJ15" s="986"/>
      <c r="BK15" s="1003"/>
    </row>
    <row r="16" spans="2:63" ht="29.25" customHeight="1" x14ac:dyDescent="0.15">
      <c r="B16" s="981"/>
      <c r="C16" s="982"/>
      <c r="D16" s="982"/>
      <c r="E16" s="982"/>
      <c r="F16" s="982"/>
      <c r="G16" s="983"/>
      <c r="H16" s="984"/>
      <c r="I16" s="984"/>
      <c r="J16" s="984"/>
      <c r="K16" s="984"/>
      <c r="L16" s="984"/>
      <c r="M16" s="984"/>
      <c r="N16" s="984"/>
      <c r="O16" s="984"/>
      <c r="P16" s="985"/>
      <c r="Q16" s="986"/>
      <c r="R16" s="986"/>
      <c r="S16" s="986"/>
      <c r="T16" s="986"/>
      <c r="U16" s="986"/>
      <c r="V16" s="986"/>
      <c r="W16" s="986"/>
      <c r="X16" s="986"/>
      <c r="Y16" s="986"/>
      <c r="Z16" s="986"/>
      <c r="AA16" s="986"/>
      <c r="AB16" s="986"/>
      <c r="AC16" s="986"/>
      <c r="AD16" s="986"/>
      <c r="AE16" s="986"/>
      <c r="AF16" s="986"/>
      <c r="AG16" s="986"/>
      <c r="AH16" s="986"/>
      <c r="AI16" s="986"/>
      <c r="AJ16" s="986"/>
      <c r="AK16" s="986"/>
      <c r="AL16" s="986"/>
      <c r="AM16" s="986"/>
      <c r="AN16" s="985"/>
      <c r="AO16" s="986"/>
      <c r="AP16" s="986"/>
      <c r="AQ16" s="986"/>
      <c r="AR16" s="986"/>
      <c r="AS16" s="986"/>
      <c r="AT16" s="986"/>
      <c r="AU16" s="986"/>
      <c r="AV16" s="986"/>
      <c r="AW16" s="986"/>
      <c r="AX16" s="986"/>
      <c r="AY16" s="986"/>
      <c r="AZ16" s="986"/>
      <c r="BA16" s="986"/>
      <c r="BB16" s="986"/>
      <c r="BC16" s="986"/>
      <c r="BD16" s="986"/>
      <c r="BE16" s="986"/>
      <c r="BF16" s="986"/>
      <c r="BG16" s="986"/>
      <c r="BH16" s="986"/>
      <c r="BI16" s="986"/>
      <c r="BJ16" s="986"/>
      <c r="BK16" s="1003"/>
    </row>
    <row r="17" spans="2:63" ht="29.25" customHeight="1" x14ac:dyDescent="0.15">
      <c r="B17" s="981"/>
      <c r="C17" s="982"/>
      <c r="D17" s="982"/>
      <c r="E17" s="982"/>
      <c r="F17" s="982"/>
      <c r="G17" s="983"/>
      <c r="H17" s="984"/>
      <c r="I17" s="984"/>
      <c r="J17" s="984"/>
      <c r="K17" s="984"/>
      <c r="L17" s="984"/>
      <c r="M17" s="984"/>
      <c r="N17" s="984"/>
      <c r="O17" s="984"/>
      <c r="P17" s="985"/>
      <c r="Q17" s="986"/>
      <c r="R17" s="986"/>
      <c r="S17" s="986"/>
      <c r="T17" s="986"/>
      <c r="U17" s="986"/>
      <c r="V17" s="986"/>
      <c r="W17" s="986"/>
      <c r="X17" s="986"/>
      <c r="Y17" s="986"/>
      <c r="Z17" s="986"/>
      <c r="AA17" s="986"/>
      <c r="AB17" s="986"/>
      <c r="AC17" s="986"/>
      <c r="AD17" s="986"/>
      <c r="AE17" s="986"/>
      <c r="AF17" s="986"/>
      <c r="AG17" s="986"/>
      <c r="AH17" s="986"/>
      <c r="AI17" s="986"/>
      <c r="AJ17" s="986"/>
      <c r="AK17" s="986"/>
      <c r="AL17" s="986"/>
      <c r="AM17" s="986"/>
      <c r="AN17" s="985"/>
      <c r="AO17" s="986"/>
      <c r="AP17" s="986"/>
      <c r="AQ17" s="986"/>
      <c r="AR17" s="986"/>
      <c r="AS17" s="986"/>
      <c r="AT17" s="986"/>
      <c r="AU17" s="986"/>
      <c r="AV17" s="986"/>
      <c r="AW17" s="986"/>
      <c r="AX17" s="986"/>
      <c r="AY17" s="986"/>
      <c r="AZ17" s="986"/>
      <c r="BA17" s="986"/>
      <c r="BB17" s="986"/>
      <c r="BC17" s="986"/>
      <c r="BD17" s="986"/>
      <c r="BE17" s="986"/>
      <c r="BF17" s="986"/>
      <c r="BG17" s="986"/>
      <c r="BH17" s="986"/>
      <c r="BI17" s="986"/>
      <c r="BJ17" s="986"/>
      <c r="BK17" s="1003"/>
    </row>
    <row r="18" spans="2:63" ht="29.25" customHeight="1" x14ac:dyDescent="0.15">
      <c r="B18" s="981"/>
      <c r="C18" s="982"/>
      <c r="D18" s="982"/>
      <c r="E18" s="982"/>
      <c r="F18" s="982"/>
      <c r="G18" s="983"/>
      <c r="H18" s="984"/>
      <c r="I18" s="984"/>
      <c r="J18" s="984"/>
      <c r="K18" s="984"/>
      <c r="L18" s="984"/>
      <c r="M18" s="984"/>
      <c r="N18" s="984"/>
      <c r="O18" s="984"/>
      <c r="P18" s="985"/>
      <c r="Q18" s="986"/>
      <c r="R18" s="986"/>
      <c r="S18" s="986"/>
      <c r="T18" s="986"/>
      <c r="U18" s="986"/>
      <c r="V18" s="986"/>
      <c r="W18" s="986"/>
      <c r="X18" s="986"/>
      <c r="Y18" s="986"/>
      <c r="Z18" s="986"/>
      <c r="AA18" s="986"/>
      <c r="AB18" s="986"/>
      <c r="AC18" s="986"/>
      <c r="AD18" s="986"/>
      <c r="AE18" s="986"/>
      <c r="AF18" s="986"/>
      <c r="AG18" s="986"/>
      <c r="AH18" s="986"/>
      <c r="AI18" s="986"/>
      <c r="AJ18" s="986"/>
      <c r="AK18" s="986"/>
      <c r="AL18" s="986"/>
      <c r="AM18" s="986"/>
      <c r="AN18" s="985"/>
      <c r="AO18" s="986"/>
      <c r="AP18" s="986"/>
      <c r="AQ18" s="986"/>
      <c r="AR18" s="986"/>
      <c r="AS18" s="986"/>
      <c r="AT18" s="986"/>
      <c r="AU18" s="986"/>
      <c r="AV18" s="986"/>
      <c r="AW18" s="986"/>
      <c r="AX18" s="986"/>
      <c r="AY18" s="986"/>
      <c r="AZ18" s="986"/>
      <c r="BA18" s="986"/>
      <c r="BB18" s="986"/>
      <c r="BC18" s="986"/>
      <c r="BD18" s="986"/>
      <c r="BE18" s="986"/>
      <c r="BF18" s="986"/>
      <c r="BG18" s="986"/>
      <c r="BH18" s="986"/>
      <c r="BI18" s="986"/>
      <c r="BJ18" s="986"/>
      <c r="BK18" s="1003"/>
    </row>
    <row r="19" spans="2:63" ht="29.25" customHeight="1" x14ac:dyDescent="0.15">
      <c r="B19" s="981"/>
      <c r="C19" s="982"/>
      <c r="D19" s="982"/>
      <c r="E19" s="982"/>
      <c r="F19" s="982"/>
      <c r="G19" s="983"/>
      <c r="H19" s="984"/>
      <c r="I19" s="984"/>
      <c r="J19" s="984"/>
      <c r="K19" s="984"/>
      <c r="L19" s="984"/>
      <c r="M19" s="984"/>
      <c r="N19" s="984"/>
      <c r="O19" s="984"/>
      <c r="P19" s="985"/>
      <c r="Q19" s="986"/>
      <c r="R19" s="986"/>
      <c r="S19" s="986"/>
      <c r="T19" s="986"/>
      <c r="U19" s="986"/>
      <c r="V19" s="986"/>
      <c r="W19" s="986"/>
      <c r="X19" s="986"/>
      <c r="Y19" s="986"/>
      <c r="Z19" s="986"/>
      <c r="AA19" s="986"/>
      <c r="AB19" s="986"/>
      <c r="AC19" s="986"/>
      <c r="AD19" s="986"/>
      <c r="AE19" s="986"/>
      <c r="AF19" s="986"/>
      <c r="AG19" s="986"/>
      <c r="AH19" s="986"/>
      <c r="AI19" s="986"/>
      <c r="AJ19" s="986"/>
      <c r="AK19" s="986"/>
      <c r="AL19" s="986"/>
      <c r="AM19" s="986"/>
      <c r="AN19" s="985"/>
      <c r="AO19" s="986"/>
      <c r="AP19" s="986"/>
      <c r="AQ19" s="986"/>
      <c r="AR19" s="986"/>
      <c r="AS19" s="986"/>
      <c r="AT19" s="986"/>
      <c r="AU19" s="986"/>
      <c r="AV19" s="986"/>
      <c r="AW19" s="986"/>
      <c r="AX19" s="986"/>
      <c r="AY19" s="986"/>
      <c r="AZ19" s="986"/>
      <c r="BA19" s="986"/>
      <c r="BB19" s="986"/>
      <c r="BC19" s="986"/>
      <c r="BD19" s="986"/>
      <c r="BE19" s="986"/>
      <c r="BF19" s="986"/>
      <c r="BG19" s="986"/>
      <c r="BH19" s="986"/>
      <c r="BI19" s="986"/>
      <c r="BJ19" s="986"/>
      <c r="BK19" s="1003"/>
    </row>
    <row r="20" spans="2:63" x14ac:dyDescent="0.15">
      <c r="B20" s="131"/>
      <c r="C20" s="131"/>
      <c r="D20" s="38" t="s">
        <v>251</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252</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3"/>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view="pageBreakPreview" zoomScale="115" zoomScaleNormal="85" zoomScaleSheetLayoutView="115" workbookViewId="0">
      <selection activeCell="Z2" sqref="Z2:AB3"/>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253</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050" t="s">
        <v>401</v>
      </c>
      <c r="C2" s="1050"/>
      <c r="D2" s="1050"/>
      <c r="E2" s="1050"/>
      <c r="F2" s="1047" t="s">
        <v>530</v>
      </c>
      <c r="G2" s="1047"/>
      <c r="H2" s="1047"/>
      <c r="I2" s="1047"/>
      <c r="J2" s="1047"/>
      <c r="K2" s="1047"/>
      <c r="L2" s="1048" t="s">
        <v>402</v>
      </c>
      <c r="M2" s="1048"/>
      <c r="N2" s="1048"/>
      <c r="O2" s="1047" t="s">
        <v>520</v>
      </c>
      <c r="P2" s="1047"/>
      <c r="Q2" s="1047"/>
      <c r="R2" s="1047"/>
      <c r="S2" s="1047"/>
      <c r="T2" s="1043" t="s">
        <v>531</v>
      </c>
      <c r="U2" s="1044"/>
      <c r="V2" s="1086" t="s">
        <v>411</v>
      </c>
      <c r="W2" s="1087"/>
      <c r="X2" s="1087"/>
      <c r="Y2" s="1056" t="s">
        <v>867</v>
      </c>
      <c r="Z2" s="1036">
        <v>45910</v>
      </c>
      <c r="AA2" s="1037"/>
      <c r="AB2" s="1038"/>
    </row>
    <row r="3" spans="1:36" ht="12" customHeight="1" x14ac:dyDescent="0.15">
      <c r="A3" s="132" t="s">
        <v>254</v>
      </c>
      <c r="B3" s="1042" t="s">
        <v>526</v>
      </c>
      <c r="C3" s="1042"/>
      <c r="D3" s="1042"/>
      <c r="E3" s="1042"/>
      <c r="F3" s="1049" t="s">
        <v>521</v>
      </c>
      <c r="G3" s="1049"/>
      <c r="H3" s="1049"/>
      <c r="I3" s="1049"/>
      <c r="J3" s="1049"/>
      <c r="K3" s="1049"/>
      <c r="L3" s="1048" t="s">
        <v>403</v>
      </c>
      <c r="M3" s="1048"/>
      <c r="N3" s="1048"/>
      <c r="O3" s="1085" t="s">
        <v>404</v>
      </c>
      <c r="P3" s="1085"/>
      <c r="Q3" s="1085"/>
      <c r="R3" s="1085"/>
      <c r="S3" s="1085"/>
      <c r="T3" s="1045"/>
      <c r="U3" s="1046"/>
      <c r="V3" s="1088"/>
      <c r="W3" s="1089"/>
      <c r="X3" s="1089"/>
      <c r="Y3" s="1057"/>
      <c r="Z3" s="1039"/>
      <c r="AA3" s="1040"/>
      <c r="AB3" s="1041"/>
    </row>
    <row r="4" spans="1:36" ht="12" customHeight="1" x14ac:dyDescent="0.15">
      <c r="B4" s="1086"/>
      <c r="C4" s="1087"/>
      <c r="D4" s="1087"/>
      <c r="E4" s="1087"/>
      <c r="F4" s="1087"/>
      <c r="G4" s="1087"/>
      <c r="H4" s="1087"/>
      <c r="I4" s="1087"/>
      <c r="J4" s="1087"/>
      <c r="K4" s="1087"/>
      <c r="L4" s="1087"/>
      <c r="M4" s="1087"/>
      <c r="N4" s="1087"/>
      <c r="O4" s="1087"/>
      <c r="P4" s="1087"/>
      <c r="Q4" s="1087"/>
      <c r="R4" s="1087"/>
      <c r="S4" s="1087"/>
      <c r="T4" s="1087"/>
      <c r="U4" s="1087"/>
      <c r="V4" s="1087"/>
      <c r="W4" s="1087"/>
      <c r="X4" s="1087"/>
      <c r="Y4" s="1087"/>
      <c r="Z4" s="154"/>
      <c r="AA4" s="66"/>
      <c r="AB4" s="155"/>
      <c r="AC4" s="67"/>
      <c r="AD4" s="3"/>
      <c r="AE4" s="3"/>
      <c r="AF4" s="3"/>
      <c r="AG4" s="3"/>
      <c r="AH4" s="3"/>
      <c r="AI4" s="3"/>
      <c r="AJ4" s="3"/>
    </row>
    <row r="5" spans="1:36" ht="12.75" customHeight="1" thickBot="1" x14ac:dyDescent="0.2">
      <c r="B5" s="1090" t="s">
        <v>255</v>
      </c>
      <c r="C5" s="1091"/>
      <c r="D5" s="1091"/>
      <c r="E5" s="1091"/>
      <c r="F5" s="1091"/>
      <c r="G5" s="1091"/>
      <c r="H5" s="1091"/>
      <c r="I5" s="1091"/>
      <c r="J5" s="1091"/>
      <c r="K5" s="1091"/>
      <c r="L5" s="1091"/>
      <c r="M5" s="1091"/>
      <c r="N5" s="1091"/>
      <c r="O5" s="1091"/>
      <c r="P5" s="1091"/>
      <c r="Q5" s="1091"/>
      <c r="R5" s="1091"/>
      <c r="S5" s="1091"/>
      <c r="T5" s="1091"/>
      <c r="U5" s="1091"/>
      <c r="V5" s="1091"/>
      <c r="W5" s="1091"/>
      <c r="X5" s="1091"/>
      <c r="Y5" s="1091"/>
      <c r="Z5" s="1091"/>
      <c r="AA5" s="1091"/>
      <c r="AB5" s="1092"/>
      <c r="AC5" s="40"/>
      <c r="AD5" s="3"/>
      <c r="AE5" s="3"/>
      <c r="AF5" s="3"/>
      <c r="AG5" s="3"/>
      <c r="AH5" s="3"/>
      <c r="AI5" s="3"/>
      <c r="AJ5" s="3"/>
    </row>
    <row r="6" spans="1:36" ht="13.5" customHeight="1" x14ac:dyDescent="0.15">
      <c r="B6" s="1063" t="s">
        <v>209</v>
      </c>
      <c r="C6" s="1064"/>
      <c r="D6" s="1065"/>
      <c r="E6" s="1066" t="s">
        <v>210</v>
      </c>
      <c r="F6" s="1067"/>
      <c r="G6" s="1067"/>
      <c r="H6" s="1067"/>
      <c r="I6" s="1067"/>
      <c r="J6" s="1067"/>
      <c r="K6" s="1067"/>
      <c r="L6" s="1067"/>
      <c r="M6" s="1067"/>
      <c r="N6" s="1067"/>
      <c r="O6" s="1067"/>
      <c r="P6" s="1067"/>
      <c r="Q6" s="1066" t="s">
        <v>211</v>
      </c>
      <c r="R6" s="1067"/>
      <c r="S6" s="1067"/>
      <c r="T6" s="1067"/>
      <c r="U6" s="1067"/>
      <c r="V6" s="1067"/>
      <c r="W6" s="1067"/>
      <c r="X6" s="1067"/>
      <c r="Y6" s="1067"/>
      <c r="Z6" s="1067"/>
      <c r="AA6" s="1067"/>
      <c r="AB6" s="1082"/>
      <c r="AC6" s="64"/>
      <c r="AD6" s="64"/>
    </row>
    <row r="7" spans="1:36" ht="13.5" x14ac:dyDescent="0.15">
      <c r="B7" s="1053" t="s">
        <v>212</v>
      </c>
      <c r="C7" s="1058" t="s">
        <v>213</v>
      </c>
      <c r="D7" s="1061" t="s">
        <v>214</v>
      </c>
      <c r="E7" s="1051" t="s">
        <v>256</v>
      </c>
      <c r="F7" s="1052"/>
      <c r="G7" s="1052"/>
      <c r="H7" s="1052"/>
      <c r="I7" s="1052"/>
      <c r="J7" s="1052"/>
      <c r="K7" s="1052"/>
      <c r="L7" s="1052"/>
      <c r="M7" s="1052"/>
      <c r="N7" s="1052"/>
      <c r="O7" s="1052"/>
      <c r="P7" s="1055"/>
      <c r="Q7" s="1051" t="s">
        <v>216</v>
      </c>
      <c r="R7" s="1052"/>
      <c r="S7" s="1052"/>
      <c r="T7" s="1052"/>
      <c r="U7" s="1083" t="s">
        <v>217</v>
      </c>
      <c r="V7" s="1052"/>
      <c r="W7" s="1052"/>
      <c r="X7" s="1052"/>
      <c r="Y7" s="1052"/>
      <c r="Z7" s="1052"/>
      <c r="AA7" s="1052"/>
      <c r="AB7" s="1084"/>
      <c r="AC7" s="64"/>
      <c r="AD7" s="64"/>
    </row>
    <row r="8" spans="1:36" ht="13.5" x14ac:dyDescent="0.15">
      <c r="B8" s="1053"/>
      <c r="C8" s="1059"/>
      <c r="D8" s="1061"/>
      <c r="E8" s="1051" t="s">
        <v>219</v>
      </c>
      <c r="F8" s="1052"/>
      <c r="G8" s="1052"/>
      <c r="H8" s="1055"/>
      <c r="I8" s="1052" t="s">
        <v>220</v>
      </c>
      <c r="J8" s="1052"/>
      <c r="K8" s="1052"/>
      <c r="L8" s="1055"/>
      <c r="M8" s="1052" t="s">
        <v>221</v>
      </c>
      <c r="N8" s="1052"/>
      <c r="O8" s="1052"/>
      <c r="P8" s="1055"/>
      <c r="Q8" s="1051" t="s">
        <v>222</v>
      </c>
      <c r="R8" s="1052"/>
      <c r="S8" s="1052"/>
      <c r="T8" s="1052"/>
      <c r="U8" s="1083" t="s">
        <v>220</v>
      </c>
      <c r="V8" s="1052"/>
      <c r="W8" s="1052"/>
      <c r="X8" s="1052"/>
      <c r="Y8" s="1083" t="s">
        <v>221</v>
      </c>
      <c r="Z8" s="1052"/>
      <c r="AA8" s="1052"/>
      <c r="AB8" s="1084"/>
      <c r="AC8" s="63"/>
      <c r="AD8" s="63"/>
      <c r="AE8" s="63"/>
      <c r="AF8" s="63"/>
      <c r="AG8" s="63"/>
      <c r="AH8" s="63"/>
      <c r="AI8" s="63"/>
      <c r="AJ8" s="63"/>
    </row>
    <row r="9" spans="1:36" s="134" customFormat="1" x14ac:dyDescent="0.15">
      <c r="B9" s="1054"/>
      <c r="C9" s="1060"/>
      <c r="D9" s="1062"/>
      <c r="E9" s="68" t="s">
        <v>223</v>
      </c>
      <c r="F9" s="71" t="s">
        <v>224</v>
      </c>
      <c r="G9" s="71" t="s">
        <v>225</v>
      </c>
      <c r="H9" s="115" t="s">
        <v>226</v>
      </c>
      <c r="I9" s="74" t="s">
        <v>223</v>
      </c>
      <c r="J9" s="71" t="s">
        <v>224</v>
      </c>
      <c r="K9" s="71" t="s">
        <v>225</v>
      </c>
      <c r="L9" s="115" t="s">
        <v>226</v>
      </c>
      <c r="M9" s="74" t="s">
        <v>223</v>
      </c>
      <c r="N9" s="71" t="s">
        <v>224</v>
      </c>
      <c r="O9" s="71" t="s">
        <v>225</v>
      </c>
      <c r="P9" s="115" t="s">
        <v>226</v>
      </c>
      <c r="Q9" s="112" t="s">
        <v>223</v>
      </c>
      <c r="R9" s="84" t="s">
        <v>224</v>
      </c>
      <c r="S9" s="71" t="s">
        <v>225</v>
      </c>
      <c r="T9" s="113" t="s">
        <v>226</v>
      </c>
      <c r="U9" s="114" t="s">
        <v>223</v>
      </c>
      <c r="V9" s="84" t="s">
        <v>224</v>
      </c>
      <c r="W9" s="71" t="s">
        <v>225</v>
      </c>
      <c r="X9" s="113" t="s">
        <v>226</v>
      </c>
      <c r="Y9" s="114" t="s">
        <v>223</v>
      </c>
      <c r="Z9" s="84" t="s">
        <v>224</v>
      </c>
      <c r="AA9" s="71" t="s">
        <v>225</v>
      </c>
      <c r="AB9" s="108" t="s">
        <v>226</v>
      </c>
      <c r="AC9" s="63"/>
      <c r="AD9" s="63"/>
      <c r="AE9" s="63"/>
      <c r="AF9" s="63"/>
      <c r="AG9" s="63"/>
      <c r="AH9" s="63"/>
      <c r="AI9" s="63"/>
      <c r="AJ9" s="63"/>
    </row>
    <row r="10" spans="1:36" x14ac:dyDescent="0.15">
      <c r="B10" s="135" t="str">
        <f>'様式D-3_PS'!AV5</f>
        <v>PS</v>
      </c>
      <c r="C10" s="136">
        <f>'様式D-3_PS'!AW5</f>
        <v>7</v>
      </c>
      <c r="D10" s="181" t="str">
        <f>'様式D-3_PS'!AX5</f>
        <v>Ⅱ</v>
      </c>
      <c r="E10" s="137" t="str">
        <f>'様式D-3_PS'!AY5</f>
        <v/>
      </c>
      <c r="F10" s="138" t="str">
        <f>'様式D-3_PS'!AZ5</f>
        <v/>
      </c>
      <c r="G10" s="138" t="str">
        <f>'様式D-3_PS'!BA5</f>
        <v/>
      </c>
      <c r="H10" s="139" t="str">
        <f>'様式D-3_PS'!BB5</f>
        <v/>
      </c>
      <c r="I10" s="140">
        <f>'様式D-3_PS'!BC5</f>
        <v>0</v>
      </c>
      <c r="J10" s="138">
        <f>'様式D-3_PS'!BD5</f>
        <v>0</v>
      </c>
      <c r="K10" s="138">
        <f>'様式D-3_PS'!BE5</f>
        <v>1</v>
      </c>
      <c r="L10" s="139">
        <f>'様式D-3_PS'!BF5</f>
        <v>1</v>
      </c>
      <c r="M10" s="140">
        <f>'様式D-3_PS'!BG5</f>
        <v>0</v>
      </c>
      <c r="N10" s="138">
        <f>'様式D-3_PS'!BH5</f>
        <v>0</v>
      </c>
      <c r="O10" s="138">
        <f>'様式D-3_PS'!BI5</f>
        <v>0</v>
      </c>
      <c r="P10" s="139">
        <f>'様式D-3_PS'!BJ5</f>
        <v>0</v>
      </c>
      <c r="Q10" s="141" t="str">
        <f>'様式D-3_PS'!BK5</f>
        <v/>
      </c>
      <c r="R10" s="142" t="str">
        <f>'様式D-3_PS'!BL5</f>
        <v/>
      </c>
      <c r="S10" s="142" t="str">
        <f>'様式D-3_PS'!BM5</f>
        <v/>
      </c>
      <c r="T10" s="143" t="str">
        <f>'様式D-3_PS'!BN5</f>
        <v/>
      </c>
      <c r="U10" s="144">
        <f>'様式D-3_PS'!BO5</f>
        <v>0</v>
      </c>
      <c r="V10" s="145">
        <f>'様式D-3_PS'!BP5</f>
        <v>0</v>
      </c>
      <c r="W10" s="145">
        <f>'様式D-3_PS'!BQ5</f>
        <v>0.06</v>
      </c>
      <c r="X10" s="146">
        <f>'様式D-3_PS'!BR5</f>
        <v>0.02</v>
      </c>
      <c r="Y10" s="147">
        <f>'様式D-3_PS'!BS5</f>
        <v>0</v>
      </c>
      <c r="Z10" s="145">
        <f>'様式D-3_PS'!BT5</f>
        <v>0</v>
      </c>
      <c r="AA10" s="145">
        <f>'様式D-3_PS'!BU5</f>
        <v>0</v>
      </c>
      <c r="AB10" s="148">
        <f>'様式D-3_PS'!BV5</f>
        <v>0</v>
      </c>
      <c r="AC10" s="63"/>
      <c r="AD10" s="63"/>
      <c r="AE10" s="63"/>
      <c r="AF10" s="63"/>
      <c r="AG10" s="63"/>
      <c r="AH10" s="63"/>
      <c r="AI10" s="63"/>
      <c r="AJ10" s="63"/>
    </row>
    <row r="11" spans="1:36" x14ac:dyDescent="0.15">
      <c r="B11" s="135" t="str">
        <f>'様式D-3_S001'!AV5</f>
        <v>S001</v>
      </c>
      <c r="C11" s="149">
        <f>'様式D-3_S001'!AW5</f>
        <v>8</v>
      </c>
      <c r="D11" s="181" t="str">
        <f>'様式D-3_S001'!AX5</f>
        <v>Ⅰ</v>
      </c>
      <c r="E11" s="137" t="str">
        <f>'様式D-3_S001'!AY5</f>
        <v/>
      </c>
      <c r="F11" s="138" t="str">
        <f>'様式D-3_S001'!AZ5</f>
        <v/>
      </c>
      <c r="G11" s="138" t="str">
        <f>'様式D-3_S001'!BA5</f>
        <v/>
      </c>
      <c r="H11" s="139" t="str">
        <f>'様式D-3_S001'!BB5</f>
        <v/>
      </c>
      <c r="I11" s="140">
        <f>'様式D-3_S001'!BC5</f>
        <v>0</v>
      </c>
      <c r="J11" s="138">
        <f>'様式D-3_S001'!BD5</f>
        <v>0</v>
      </c>
      <c r="K11" s="138">
        <f>'様式D-3_S001'!BE5</f>
        <v>0</v>
      </c>
      <c r="L11" s="139">
        <f>'様式D-3_S001'!BF5</f>
        <v>0</v>
      </c>
      <c r="M11" s="140">
        <f>'様式D-3_S001'!BG5</f>
        <v>0</v>
      </c>
      <c r="N11" s="138">
        <f>'様式D-3_S001'!BH5</f>
        <v>0</v>
      </c>
      <c r="O11" s="138">
        <f>'様式D-3_S001'!BI5</f>
        <v>0</v>
      </c>
      <c r="P11" s="139">
        <f>'様式D-3_S001'!BJ5</f>
        <v>0</v>
      </c>
      <c r="Q11" s="150" t="str">
        <f>'様式D-3_S001'!BK5</f>
        <v/>
      </c>
      <c r="R11" s="142" t="str">
        <f>'様式D-3_S001'!BL5</f>
        <v/>
      </c>
      <c r="S11" s="142" t="str">
        <f>'様式D-3_S001'!BM5</f>
        <v/>
      </c>
      <c r="T11" s="143" t="str">
        <f>'様式D-3_S001'!BN5</f>
        <v/>
      </c>
      <c r="U11" s="144">
        <f>'様式D-3_S001'!BO5</f>
        <v>0</v>
      </c>
      <c r="V11" s="145">
        <f>'様式D-3_S001'!BP5</f>
        <v>0</v>
      </c>
      <c r="W11" s="145">
        <f>'様式D-3_S001'!BQ5</f>
        <v>0</v>
      </c>
      <c r="X11" s="146">
        <f>'様式D-3_S001'!BR5</f>
        <v>0</v>
      </c>
      <c r="Y11" s="147">
        <f>'様式D-3_S001'!BS5</f>
        <v>0</v>
      </c>
      <c r="Z11" s="145">
        <f>'様式D-3_S001'!BT5</f>
        <v>0</v>
      </c>
      <c r="AA11" s="145">
        <f>'様式D-3_S001'!BU5</f>
        <v>0</v>
      </c>
      <c r="AB11" s="148">
        <f>'様式D-3_S001'!BV5</f>
        <v>0</v>
      </c>
      <c r="AC11" s="63"/>
      <c r="AD11" s="63"/>
      <c r="AE11" s="63"/>
      <c r="AF11" s="63"/>
      <c r="AG11" s="63"/>
      <c r="AH11" s="63"/>
      <c r="AI11" s="63"/>
      <c r="AJ11" s="63"/>
    </row>
    <row r="12" spans="1:36" x14ac:dyDescent="0.15">
      <c r="B12" s="135" t="str">
        <f>'様式D-3_S002'!AV5</f>
        <v>S002</v>
      </c>
      <c r="C12" s="149">
        <f>'様式D-3_S002'!AW5</f>
        <v>8</v>
      </c>
      <c r="D12" s="181" t="str">
        <f>'様式D-3_S002'!AX5</f>
        <v>Ⅱ</v>
      </c>
      <c r="E12" s="137" t="str">
        <f>'様式D-3_S002'!AY5</f>
        <v/>
      </c>
      <c r="F12" s="138" t="str">
        <f>'様式D-3_S002'!AZ5</f>
        <v/>
      </c>
      <c r="G12" s="138" t="str">
        <f>'様式D-3_S002'!BA5</f>
        <v/>
      </c>
      <c r="H12" s="139" t="str">
        <f>'様式D-3_S002'!BB5</f>
        <v/>
      </c>
      <c r="I12" s="140">
        <f>'様式D-3_S002'!BC5</f>
        <v>0</v>
      </c>
      <c r="J12" s="138">
        <f>'様式D-3_S002'!BD5</f>
        <v>0</v>
      </c>
      <c r="K12" s="138">
        <f>'様式D-3_S002'!BE5</f>
        <v>0</v>
      </c>
      <c r="L12" s="139">
        <f>'様式D-3_S002'!BF5</f>
        <v>3</v>
      </c>
      <c r="M12" s="140">
        <f>'様式D-3_S002'!BG5</f>
        <v>0</v>
      </c>
      <c r="N12" s="138">
        <f>'様式D-3_S002'!BH5</f>
        <v>0</v>
      </c>
      <c r="O12" s="138">
        <f>'様式D-3_S002'!BI5</f>
        <v>0</v>
      </c>
      <c r="P12" s="139">
        <f>'様式D-3_S002'!BJ5</f>
        <v>0</v>
      </c>
      <c r="Q12" s="141" t="str">
        <f>'様式D-3_S002'!BK5</f>
        <v/>
      </c>
      <c r="R12" s="142" t="str">
        <f>'様式D-3_S002'!BL5</f>
        <v/>
      </c>
      <c r="S12" s="151" t="str">
        <f>'様式D-3_S002'!BM5</f>
        <v/>
      </c>
      <c r="T12" s="143" t="str">
        <f>'様式D-3_S002'!BN5</f>
        <v/>
      </c>
      <c r="U12" s="144">
        <f>'様式D-3_S002'!BO5</f>
        <v>0</v>
      </c>
      <c r="V12" s="145">
        <f>'様式D-3_S002'!BP5</f>
        <v>0</v>
      </c>
      <c r="W12" s="145">
        <f>'様式D-3_S002'!BQ5</f>
        <v>0</v>
      </c>
      <c r="X12" s="146">
        <f>'様式D-3_S002'!BR5</f>
        <v>3.14</v>
      </c>
      <c r="Y12" s="147">
        <f>'様式D-3_S002'!BS5</f>
        <v>0</v>
      </c>
      <c r="Z12" s="145">
        <f>'様式D-3_S002'!BT5</f>
        <v>0</v>
      </c>
      <c r="AA12" s="145">
        <f>'様式D-3_S002'!BU5</f>
        <v>0</v>
      </c>
      <c r="AB12" s="148">
        <f>'様式D-3_S002'!BV5</f>
        <v>0</v>
      </c>
      <c r="AC12" s="63"/>
      <c r="AD12" s="63"/>
      <c r="AE12" s="63"/>
      <c r="AF12" s="63"/>
      <c r="AG12" s="63"/>
      <c r="AH12" s="63"/>
      <c r="AI12" s="63"/>
      <c r="AJ12" s="63"/>
    </row>
    <row r="13" spans="1:36" x14ac:dyDescent="0.15">
      <c r="B13" s="135" t="str">
        <f>'様式D-3_S003'!AV5</f>
        <v>S003</v>
      </c>
      <c r="C13" s="149">
        <f>'様式D-3_S003'!AW5</f>
        <v>8</v>
      </c>
      <c r="D13" s="181" t="str">
        <f>'様式D-3_S003'!AX5</f>
        <v>Ⅱ</v>
      </c>
      <c r="E13" s="137" t="str">
        <f>'様式D-3_S003'!AY5</f>
        <v/>
      </c>
      <c r="F13" s="138" t="str">
        <f>'様式D-3_S003'!AZ5</f>
        <v/>
      </c>
      <c r="G13" s="138" t="str">
        <f>'様式D-3_S003'!BA5</f>
        <v/>
      </c>
      <c r="H13" s="139" t="str">
        <f>'様式D-3_S003'!BB5</f>
        <v/>
      </c>
      <c r="I13" s="140">
        <f>'様式D-3_S003'!BC5</f>
        <v>0</v>
      </c>
      <c r="J13" s="138">
        <f>'様式D-3_S003'!BD5</f>
        <v>0</v>
      </c>
      <c r="K13" s="138">
        <f>'様式D-3_S003'!BE5</f>
        <v>0</v>
      </c>
      <c r="L13" s="139">
        <f>'様式D-3_S003'!BF5</f>
        <v>1</v>
      </c>
      <c r="M13" s="140">
        <f>'様式D-3_S003'!BG5</f>
        <v>0</v>
      </c>
      <c r="N13" s="138">
        <f>'様式D-3_S003'!BH5</f>
        <v>0</v>
      </c>
      <c r="O13" s="138">
        <f>'様式D-3_S003'!BI5</f>
        <v>0</v>
      </c>
      <c r="P13" s="139">
        <f>'様式D-3_S003'!BJ5</f>
        <v>1</v>
      </c>
      <c r="Q13" s="141" t="str">
        <f>'様式D-3_S003'!BK5</f>
        <v/>
      </c>
      <c r="R13" s="142" t="str">
        <f>'様式D-3_S003'!BL5</f>
        <v/>
      </c>
      <c r="S13" s="151" t="str">
        <f>'様式D-3_S003'!BM5</f>
        <v/>
      </c>
      <c r="T13" s="143" t="str">
        <f>'様式D-3_S003'!BN5</f>
        <v/>
      </c>
      <c r="U13" s="144">
        <f>'様式D-3_S003'!BO5</f>
        <v>0</v>
      </c>
      <c r="V13" s="145">
        <f>'様式D-3_S003'!BP5</f>
        <v>0</v>
      </c>
      <c r="W13" s="145">
        <f>'様式D-3_S003'!BQ5</f>
        <v>0</v>
      </c>
      <c r="X13" s="146">
        <f>'様式D-3_S003'!BR5</f>
        <v>0.22</v>
      </c>
      <c r="Y13" s="147">
        <f>'様式D-3_S003'!BS5</f>
        <v>0</v>
      </c>
      <c r="Z13" s="145">
        <f>'様式D-3_S003'!BT5</f>
        <v>0</v>
      </c>
      <c r="AA13" s="145">
        <f>'様式D-3_S003'!BU5</f>
        <v>0</v>
      </c>
      <c r="AB13" s="148">
        <f>'様式D-3_S003'!BV5</f>
        <v>0.93</v>
      </c>
      <c r="AC13" s="63"/>
      <c r="AD13" s="63"/>
      <c r="AE13" s="63"/>
      <c r="AF13" s="63"/>
      <c r="AG13" s="63"/>
      <c r="AH13" s="63"/>
      <c r="AI13" s="63"/>
      <c r="AJ13" s="63"/>
    </row>
    <row r="14" spans="1:36" x14ac:dyDescent="0.15">
      <c r="B14" s="135" t="str">
        <f>'様式D-3_S004'!AV5</f>
        <v>S004</v>
      </c>
      <c r="C14" s="149">
        <f>'様式D-3_S004'!AW5</f>
        <v>8</v>
      </c>
      <c r="D14" s="181" t="str">
        <f>'様式D-3_S004'!AX5</f>
        <v>Ⅰ</v>
      </c>
      <c r="E14" s="137" t="str">
        <f>'様式D-3_S004'!AY5</f>
        <v/>
      </c>
      <c r="F14" s="138" t="str">
        <f>'様式D-3_S004'!AZ5</f>
        <v/>
      </c>
      <c r="G14" s="138" t="str">
        <f>'様式D-3_S004'!BA5</f>
        <v/>
      </c>
      <c r="H14" s="139" t="str">
        <f>'様式D-3_S004'!BB5</f>
        <v/>
      </c>
      <c r="I14" s="140">
        <f>'様式D-3_S004'!BC5</f>
        <v>0</v>
      </c>
      <c r="J14" s="138">
        <f>'様式D-3_S004'!BD5</f>
        <v>0</v>
      </c>
      <c r="K14" s="138">
        <f>'様式D-3_S004'!BE5</f>
        <v>0</v>
      </c>
      <c r="L14" s="139">
        <f>'様式D-3_S004'!BF5</f>
        <v>0</v>
      </c>
      <c r="M14" s="140">
        <f>'様式D-3_S004'!BG5</f>
        <v>0</v>
      </c>
      <c r="N14" s="138">
        <f>'様式D-3_S004'!BH5</f>
        <v>0</v>
      </c>
      <c r="O14" s="138">
        <f>'様式D-3_S004'!BI5</f>
        <v>0</v>
      </c>
      <c r="P14" s="139">
        <f>'様式D-3_S004'!BJ5</f>
        <v>0</v>
      </c>
      <c r="Q14" s="141" t="str">
        <f>'様式D-3_S004'!BK5</f>
        <v/>
      </c>
      <c r="R14" s="142" t="str">
        <f>'様式D-3_S004'!BL5</f>
        <v/>
      </c>
      <c r="S14" s="142" t="str">
        <f>'様式D-3_S004'!BM5</f>
        <v/>
      </c>
      <c r="T14" s="143" t="str">
        <f>'様式D-3_S004'!BN5</f>
        <v/>
      </c>
      <c r="U14" s="144">
        <f>'様式D-3_S004'!BO5</f>
        <v>0</v>
      </c>
      <c r="V14" s="145">
        <f>'様式D-3_S004'!BP5</f>
        <v>0</v>
      </c>
      <c r="W14" s="145">
        <f>'様式D-3_S004'!BQ5</f>
        <v>0</v>
      </c>
      <c r="X14" s="146">
        <f>'様式D-3_S004'!BR5</f>
        <v>0</v>
      </c>
      <c r="Y14" s="147">
        <f>'様式D-3_S004'!BS5</f>
        <v>0</v>
      </c>
      <c r="Z14" s="145">
        <f>'様式D-3_S004'!BT5</f>
        <v>0</v>
      </c>
      <c r="AA14" s="145">
        <f>'様式D-3_S004'!BU5</f>
        <v>0</v>
      </c>
      <c r="AB14" s="148">
        <f>'様式D-3_S004'!BV5</f>
        <v>0</v>
      </c>
      <c r="AC14" s="63"/>
      <c r="AD14" s="63"/>
      <c r="AE14" s="63"/>
      <c r="AF14" s="63"/>
      <c r="AG14" s="63"/>
      <c r="AH14" s="63"/>
      <c r="AI14" s="63"/>
      <c r="AJ14" s="63"/>
    </row>
    <row r="15" spans="1:36" x14ac:dyDescent="0.15">
      <c r="B15" s="135" t="str">
        <f>'様式D-3_S005'!AV5</f>
        <v>S005</v>
      </c>
      <c r="C15" s="149">
        <f>'様式D-3_S005'!AW5</f>
        <v>9.5</v>
      </c>
      <c r="D15" s="182" t="str">
        <f>'様式D-3_S005'!AX5</f>
        <v>Ⅱ</v>
      </c>
      <c r="E15" s="69" t="str">
        <f>'様式D-3_S005'!AY5</f>
        <v/>
      </c>
      <c r="F15" s="72" t="str">
        <f>'様式D-3_S005'!AZ5</f>
        <v/>
      </c>
      <c r="G15" s="72" t="str">
        <f>'様式D-3_S005'!BA5</f>
        <v/>
      </c>
      <c r="H15" s="41" t="str">
        <f>'様式D-3_S005'!BB5</f>
        <v/>
      </c>
      <c r="I15" s="75">
        <f>'様式D-3_S005'!BC5</f>
        <v>0</v>
      </c>
      <c r="J15" s="72">
        <f>'様式D-3_S005'!BD5</f>
        <v>0</v>
      </c>
      <c r="K15" s="72">
        <f>'様式D-3_S005'!BE5</f>
        <v>1</v>
      </c>
      <c r="L15" s="41">
        <f>'様式D-3_S005'!BF5</f>
        <v>0</v>
      </c>
      <c r="M15" s="75">
        <f>'様式D-3_S005'!BG5</f>
        <v>0</v>
      </c>
      <c r="N15" s="72">
        <f>'様式D-3_S005'!BH5</f>
        <v>0</v>
      </c>
      <c r="O15" s="72">
        <f>'様式D-3_S005'!BI5</f>
        <v>0</v>
      </c>
      <c r="P15" s="41">
        <f>'様式D-3_S005'!BJ5</f>
        <v>1</v>
      </c>
      <c r="Q15" s="104" t="str">
        <f>'様式D-3_S005'!BK5</f>
        <v/>
      </c>
      <c r="R15" s="103" t="str">
        <f>'様式D-3_S005'!BL5</f>
        <v/>
      </c>
      <c r="S15" s="105" t="str">
        <f>'様式D-3_S005'!BM5</f>
        <v/>
      </c>
      <c r="T15" s="102" t="str">
        <f>'様式D-3_S005'!BN5</f>
        <v/>
      </c>
      <c r="U15" s="85">
        <f>'様式D-3_S005'!BO5</f>
        <v>0</v>
      </c>
      <c r="V15" s="86">
        <f>'様式D-3_S005'!BP5</f>
        <v>0</v>
      </c>
      <c r="W15" s="106">
        <f>'様式D-3_S005'!BQ5</f>
        <v>0.01</v>
      </c>
      <c r="X15" s="87">
        <f>'様式D-3_S005'!BR5</f>
        <v>0</v>
      </c>
      <c r="Y15" s="85">
        <f>'様式D-3_S005'!BS5</f>
        <v>0</v>
      </c>
      <c r="Z15" s="86">
        <f>'様式D-3_S005'!BT5</f>
        <v>0</v>
      </c>
      <c r="AA15" s="106">
        <f>'様式D-3_S005'!BU5</f>
        <v>0</v>
      </c>
      <c r="AB15" s="109">
        <f>'様式D-3_S005'!BV5</f>
        <v>1.33</v>
      </c>
      <c r="AC15" s="63"/>
      <c r="AD15" s="63"/>
      <c r="AE15" s="63"/>
      <c r="AF15" s="63"/>
      <c r="AG15" s="63"/>
      <c r="AH15" s="63"/>
      <c r="AI15" s="63"/>
      <c r="AJ15" s="63"/>
    </row>
    <row r="16" spans="1:36" x14ac:dyDescent="0.15">
      <c r="B16" s="135" t="str">
        <f>'様式D-3_S006'!AV5</f>
        <v>S006</v>
      </c>
      <c r="C16" s="149">
        <f>'様式D-3_S006'!AW5</f>
        <v>9.5</v>
      </c>
      <c r="D16" s="183" t="str">
        <f>'様式D-3_S006'!AX5</f>
        <v>Ⅱ</v>
      </c>
      <c r="E16" s="69" t="str">
        <f>'様式D-3_S006'!AY5</f>
        <v/>
      </c>
      <c r="F16" s="72" t="str">
        <f>'様式D-3_S006'!AZ5</f>
        <v/>
      </c>
      <c r="G16" s="72" t="str">
        <f>'様式D-3_S006'!BA5</f>
        <v/>
      </c>
      <c r="H16" s="41" t="str">
        <f>'様式D-3_S006'!BB5</f>
        <v/>
      </c>
      <c r="I16" s="75">
        <f>'様式D-3_S006'!BC5</f>
        <v>0</v>
      </c>
      <c r="J16" s="72">
        <f>'様式D-3_S006'!BD5</f>
        <v>0</v>
      </c>
      <c r="K16" s="72">
        <f>'様式D-3_S006'!BE5</f>
        <v>0</v>
      </c>
      <c r="L16" s="41">
        <f>'様式D-3_S006'!BF5</f>
        <v>0</v>
      </c>
      <c r="M16" s="75">
        <f>'様式D-3_S006'!BG5</f>
        <v>0</v>
      </c>
      <c r="N16" s="72">
        <f>'様式D-3_S006'!BH5</f>
        <v>0</v>
      </c>
      <c r="O16" s="72">
        <f>'様式D-3_S006'!BI5</f>
        <v>0</v>
      </c>
      <c r="P16" s="41">
        <f>'様式D-3_S006'!BJ5</f>
        <v>2</v>
      </c>
      <c r="Q16" s="104" t="str">
        <f>'様式D-3_S006'!BK5</f>
        <v/>
      </c>
      <c r="R16" s="103" t="str">
        <f>'様式D-3_S006'!BL5</f>
        <v/>
      </c>
      <c r="S16" s="105" t="str">
        <f>'様式D-3_S006'!BM5</f>
        <v/>
      </c>
      <c r="T16" s="102" t="str">
        <f>'様式D-3_S006'!BN5</f>
        <v/>
      </c>
      <c r="U16" s="85">
        <f>'様式D-3_S006'!BO5</f>
        <v>0</v>
      </c>
      <c r="V16" s="86">
        <f>'様式D-3_S006'!BP5</f>
        <v>0</v>
      </c>
      <c r="W16" s="106">
        <f>'様式D-3_S006'!BQ5</f>
        <v>0</v>
      </c>
      <c r="X16" s="87">
        <f>'様式D-3_S006'!BR5</f>
        <v>0</v>
      </c>
      <c r="Y16" s="85">
        <f>'様式D-3_S006'!BS5</f>
        <v>0</v>
      </c>
      <c r="Z16" s="86">
        <f>'様式D-3_S006'!BT5</f>
        <v>0</v>
      </c>
      <c r="AA16" s="106">
        <f>'様式D-3_S006'!BU5</f>
        <v>0</v>
      </c>
      <c r="AB16" s="109">
        <f>'様式D-3_S006'!BV5</f>
        <v>0.58000000000000007</v>
      </c>
      <c r="AC16" s="63"/>
      <c r="AD16" s="63"/>
      <c r="AE16" s="63"/>
      <c r="AF16" s="63"/>
      <c r="AG16" s="63"/>
      <c r="AH16" s="63"/>
      <c r="AI16" s="63"/>
      <c r="AJ16" s="63"/>
    </row>
    <row r="17" spans="2:36" x14ac:dyDescent="0.15">
      <c r="B17" s="135" t="str">
        <f>'様式D-3_S007'!AV5</f>
        <v>S007</v>
      </c>
      <c r="C17" s="149">
        <f>'様式D-3_S007'!AW5</f>
        <v>9.5</v>
      </c>
      <c r="D17" s="183" t="str">
        <f>'様式D-3_S007'!AX5</f>
        <v>Ⅱ</v>
      </c>
      <c r="E17" s="69" t="str">
        <f>'様式D-3_S007'!AY5</f>
        <v/>
      </c>
      <c r="F17" s="72" t="str">
        <f>'様式D-3_S007'!AZ5</f>
        <v/>
      </c>
      <c r="G17" s="72" t="str">
        <f>'様式D-3_S007'!BA5</f>
        <v/>
      </c>
      <c r="H17" s="41">
        <f>'様式D-3_S007'!BB5</f>
        <v>1</v>
      </c>
      <c r="I17" s="75">
        <f>'様式D-3_S007'!BC5</f>
        <v>0</v>
      </c>
      <c r="J17" s="72">
        <f>'様式D-3_S007'!BD5</f>
        <v>0</v>
      </c>
      <c r="K17" s="72">
        <f>'様式D-3_S007'!BE5</f>
        <v>0</v>
      </c>
      <c r="L17" s="41">
        <f>'様式D-3_S007'!BF5</f>
        <v>0</v>
      </c>
      <c r="M17" s="75">
        <f>'様式D-3_S007'!BG5</f>
        <v>0</v>
      </c>
      <c r="N17" s="72">
        <f>'様式D-3_S007'!BH5</f>
        <v>0</v>
      </c>
      <c r="O17" s="72">
        <f>'様式D-3_S007'!BI5</f>
        <v>0</v>
      </c>
      <c r="P17" s="41">
        <f>'様式D-3_S007'!BJ5</f>
        <v>0</v>
      </c>
      <c r="Q17" s="104" t="str">
        <f>'様式D-3_S007'!BK5</f>
        <v/>
      </c>
      <c r="R17" s="103" t="str">
        <f>'様式D-3_S007'!BL5</f>
        <v/>
      </c>
      <c r="S17" s="105" t="str">
        <f>'様式D-3_S007'!BM5</f>
        <v/>
      </c>
      <c r="T17" s="102">
        <f>'様式D-3_S007'!BN5</f>
        <v>9.5</v>
      </c>
      <c r="U17" s="85">
        <f>'様式D-3_S007'!BO5</f>
        <v>0</v>
      </c>
      <c r="V17" s="86">
        <f>'様式D-3_S007'!BP5</f>
        <v>0</v>
      </c>
      <c r="W17" s="106">
        <f>'様式D-3_S007'!BQ5</f>
        <v>0</v>
      </c>
      <c r="X17" s="87">
        <f>'様式D-3_S007'!BR5</f>
        <v>0</v>
      </c>
      <c r="Y17" s="85">
        <f>'様式D-3_S007'!BS5</f>
        <v>0</v>
      </c>
      <c r="Z17" s="86">
        <f>'様式D-3_S007'!BT5</f>
        <v>0</v>
      </c>
      <c r="AA17" s="106">
        <f>'様式D-3_S007'!BU5</f>
        <v>0</v>
      </c>
      <c r="AB17" s="109">
        <f>'様式D-3_S007'!BV5</f>
        <v>0</v>
      </c>
      <c r="AC17" s="63"/>
      <c r="AD17" s="63"/>
      <c r="AE17" s="63"/>
      <c r="AF17" s="63"/>
      <c r="AG17" s="63"/>
      <c r="AH17" s="63"/>
      <c r="AI17" s="63"/>
      <c r="AJ17" s="63"/>
    </row>
    <row r="18" spans="2:36" x14ac:dyDescent="0.15">
      <c r="B18" s="135" t="str">
        <f>'様式D-3_S008'!AV5</f>
        <v>S008</v>
      </c>
      <c r="C18" s="149">
        <f>'様式D-3_S008'!AW5</f>
        <v>9</v>
      </c>
      <c r="D18" s="183" t="str">
        <f>'様式D-3_S008'!AX5</f>
        <v>Ⅱ</v>
      </c>
      <c r="E18" s="69" t="str">
        <f>'様式D-3_S008'!AY5</f>
        <v/>
      </c>
      <c r="F18" s="72" t="str">
        <f>'様式D-3_S008'!AZ5</f>
        <v/>
      </c>
      <c r="G18" s="72" t="str">
        <f>'様式D-3_S008'!BA5</f>
        <v/>
      </c>
      <c r="H18" s="41" t="str">
        <f>'様式D-3_S008'!BB5</f>
        <v/>
      </c>
      <c r="I18" s="75">
        <f>'様式D-3_S008'!BC5</f>
        <v>0</v>
      </c>
      <c r="J18" s="72">
        <f>'様式D-3_S008'!BD5</f>
        <v>0</v>
      </c>
      <c r="K18" s="72">
        <f>'様式D-3_S008'!BE5</f>
        <v>0</v>
      </c>
      <c r="L18" s="41">
        <f>'様式D-3_S008'!BF5</f>
        <v>1</v>
      </c>
      <c r="M18" s="75">
        <f>'様式D-3_S008'!BG5</f>
        <v>0</v>
      </c>
      <c r="N18" s="72">
        <f>'様式D-3_S008'!BH5</f>
        <v>0</v>
      </c>
      <c r="O18" s="72">
        <f>'様式D-3_S008'!BI5</f>
        <v>0</v>
      </c>
      <c r="P18" s="41">
        <f>'様式D-3_S008'!BJ5</f>
        <v>0</v>
      </c>
      <c r="Q18" s="104" t="str">
        <f>'様式D-3_S008'!BK5</f>
        <v/>
      </c>
      <c r="R18" s="103" t="str">
        <f>'様式D-3_S008'!BL5</f>
        <v/>
      </c>
      <c r="S18" s="105" t="str">
        <f>'様式D-3_S008'!BM5</f>
        <v/>
      </c>
      <c r="T18" s="102" t="str">
        <f>'様式D-3_S008'!BN5</f>
        <v/>
      </c>
      <c r="U18" s="85">
        <f>'様式D-3_S008'!BO5</f>
        <v>0</v>
      </c>
      <c r="V18" s="86">
        <f>'様式D-3_S008'!BP5</f>
        <v>0</v>
      </c>
      <c r="W18" s="106">
        <f>'様式D-3_S008'!BQ5</f>
        <v>0</v>
      </c>
      <c r="X18" s="87">
        <f>'様式D-3_S008'!BR5</f>
        <v>0.01</v>
      </c>
      <c r="Y18" s="85">
        <f>'様式D-3_S008'!BS5</f>
        <v>0</v>
      </c>
      <c r="Z18" s="86">
        <f>'様式D-3_S008'!BT5</f>
        <v>0</v>
      </c>
      <c r="AA18" s="106">
        <f>'様式D-3_S008'!BU5</f>
        <v>0</v>
      </c>
      <c r="AB18" s="109">
        <f>'様式D-3_S008'!BV5</f>
        <v>0</v>
      </c>
      <c r="AC18" s="63"/>
      <c r="AD18" s="63"/>
      <c r="AE18" s="63"/>
      <c r="AF18" s="63"/>
      <c r="AG18" s="63"/>
      <c r="AH18" s="63"/>
      <c r="AI18" s="63"/>
      <c r="AJ18" s="63"/>
    </row>
    <row r="19" spans="2:36" x14ac:dyDescent="0.15">
      <c r="B19" s="135" t="str">
        <f>'様式D-3_S009'!AV5</f>
        <v>S009</v>
      </c>
      <c r="C19" s="149">
        <f>'様式D-3_S009'!AW5</f>
        <v>9.5</v>
      </c>
      <c r="D19" s="183" t="str">
        <f>'様式D-3_S009'!AX5</f>
        <v>Ⅱ</v>
      </c>
      <c r="E19" s="69" t="str">
        <f>'様式D-3_S009'!AY5</f>
        <v/>
      </c>
      <c r="F19" s="72" t="str">
        <f>'様式D-3_S009'!AZ5</f>
        <v/>
      </c>
      <c r="G19" s="72" t="str">
        <f>'様式D-3_S009'!BA5</f>
        <v/>
      </c>
      <c r="H19" s="41" t="str">
        <f>'様式D-3_S009'!BB5</f>
        <v/>
      </c>
      <c r="I19" s="75">
        <f>'様式D-3_S009'!BC5</f>
        <v>0</v>
      </c>
      <c r="J19" s="72">
        <f>'様式D-3_S009'!BD5</f>
        <v>0</v>
      </c>
      <c r="K19" s="72">
        <f>'様式D-3_S009'!BE5</f>
        <v>0</v>
      </c>
      <c r="L19" s="41">
        <f>'様式D-3_S009'!BF5</f>
        <v>1</v>
      </c>
      <c r="M19" s="75">
        <f>'様式D-3_S009'!BG5</f>
        <v>0</v>
      </c>
      <c r="N19" s="72">
        <f>'様式D-3_S009'!BH5</f>
        <v>0</v>
      </c>
      <c r="O19" s="72">
        <f>'様式D-3_S009'!BI5</f>
        <v>0</v>
      </c>
      <c r="P19" s="41">
        <f>'様式D-3_S009'!BJ5</f>
        <v>1</v>
      </c>
      <c r="Q19" s="104" t="str">
        <f>'様式D-3_S009'!BK5</f>
        <v/>
      </c>
      <c r="R19" s="103" t="str">
        <f>'様式D-3_S009'!BL5</f>
        <v/>
      </c>
      <c r="S19" s="105" t="str">
        <f>'様式D-3_S009'!BM5</f>
        <v/>
      </c>
      <c r="T19" s="102" t="str">
        <f>'様式D-3_S009'!BN5</f>
        <v/>
      </c>
      <c r="U19" s="85">
        <f>'様式D-3_S009'!BO5</f>
        <v>0</v>
      </c>
      <c r="V19" s="86">
        <f>'様式D-3_S009'!BP5</f>
        <v>0</v>
      </c>
      <c r="W19" s="106">
        <f>'様式D-3_S009'!BQ5</f>
        <v>0</v>
      </c>
      <c r="X19" s="87">
        <f>'様式D-3_S009'!BR5</f>
        <v>0.03</v>
      </c>
      <c r="Y19" s="85">
        <f>'様式D-3_S009'!BS5</f>
        <v>0</v>
      </c>
      <c r="Z19" s="86">
        <f>'様式D-3_S009'!BT5</f>
        <v>0</v>
      </c>
      <c r="AA19" s="106">
        <f>'様式D-3_S009'!BU5</f>
        <v>0</v>
      </c>
      <c r="AB19" s="109">
        <f>'様式D-3_S009'!BV5</f>
        <v>1.6</v>
      </c>
      <c r="AC19" s="63"/>
      <c r="AD19" s="63"/>
      <c r="AE19" s="63"/>
      <c r="AF19" s="63"/>
      <c r="AG19" s="63"/>
      <c r="AH19" s="63"/>
      <c r="AI19" s="63"/>
      <c r="AJ19" s="63"/>
    </row>
    <row r="20" spans="2:36" x14ac:dyDescent="0.15">
      <c r="B20" s="135" t="str">
        <f>'様式D-3_S010'!AV5</f>
        <v>S010</v>
      </c>
      <c r="C20" s="149">
        <f>'様式D-3_S010'!AW5</f>
        <v>9.5</v>
      </c>
      <c r="D20" s="183" t="str">
        <f>'様式D-3_S010'!AX5</f>
        <v>Ⅱ</v>
      </c>
      <c r="E20" s="69" t="str">
        <f>'様式D-3_S010'!AY5</f>
        <v/>
      </c>
      <c r="F20" s="72" t="str">
        <f>'様式D-3_S010'!AZ5</f>
        <v/>
      </c>
      <c r="G20" s="72" t="str">
        <f>'様式D-3_S010'!BA5</f>
        <v/>
      </c>
      <c r="H20" s="41" t="str">
        <f>'様式D-3_S010'!BB5</f>
        <v/>
      </c>
      <c r="I20" s="75">
        <f>'様式D-3_S010'!BC5</f>
        <v>0</v>
      </c>
      <c r="J20" s="72">
        <f>'様式D-3_S010'!BD5</f>
        <v>0</v>
      </c>
      <c r="K20" s="72">
        <f>'様式D-3_S010'!BE5</f>
        <v>1</v>
      </c>
      <c r="L20" s="41">
        <f>'様式D-3_S010'!BF5</f>
        <v>0</v>
      </c>
      <c r="M20" s="75">
        <f>'様式D-3_S010'!BG5</f>
        <v>0</v>
      </c>
      <c r="N20" s="72">
        <f>'様式D-3_S010'!BH5</f>
        <v>0</v>
      </c>
      <c r="O20" s="72">
        <f>'様式D-3_S010'!BI5</f>
        <v>0</v>
      </c>
      <c r="P20" s="41">
        <f>'様式D-3_S010'!BJ5</f>
        <v>1</v>
      </c>
      <c r="Q20" s="104" t="str">
        <f>'様式D-3_S010'!BK5</f>
        <v/>
      </c>
      <c r="R20" s="103" t="str">
        <f>'様式D-3_S010'!BL5</f>
        <v/>
      </c>
      <c r="S20" s="105" t="str">
        <f>'様式D-3_S010'!BM5</f>
        <v/>
      </c>
      <c r="T20" s="102" t="str">
        <f>'様式D-3_S010'!BN5</f>
        <v/>
      </c>
      <c r="U20" s="85">
        <f>'様式D-3_S010'!BO5</f>
        <v>0</v>
      </c>
      <c r="V20" s="86">
        <f>'様式D-3_S010'!BP5</f>
        <v>0</v>
      </c>
      <c r="W20" s="106">
        <f>'様式D-3_S010'!BQ5</f>
        <v>0.18</v>
      </c>
      <c r="X20" s="87">
        <f>'様式D-3_S010'!BR5</f>
        <v>0</v>
      </c>
      <c r="Y20" s="85">
        <f>'様式D-3_S010'!BS5</f>
        <v>0</v>
      </c>
      <c r="Z20" s="86">
        <f>'様式D-3_S010'!BT5</f>
        <v>0</v>
      </c>
      <c r="AA20" s="106">
        <f>'様式D-3_S010'!BU5</f>
        <v>0</v>
      </c>
      <c r="AB20" s="109">
        <f>'様式D-3_S010'!BV5</f>
        <v>5.88</v>
      </c>
      <c r="AC20" s="63"/>
      <c r="AD20" s="63"/>
      <c r="AE20" s="63"/>
      <c r="AF20" s="63"/>
      <c r="AG20" s="63"/>
      <c r="AH20" s="63"/>
      <c r="AI20" s="63"/>
      <c r="AJ20" s="63"/>
    </row>
    <row r="21" spans="2:36" x14ac:dyDescent="0.15">
      <c r="B21" s="135" t="str">
        <f>'様式D-3_S011'!AV5</f>
        <v>S011</v>
      </c>
      <c r="C21" s="149">
        <f>'様式D-3_S011'!AW5</f>
        <v>9.5</v>
      </c>
      <c r="D21" s="183" t="str">
        <f>'様式D-3_S011'!AX5</f>
        <v>Ⅰ</v>
      </c>
      <c r="E21" s="69" t="str">
        <f>'様式D-3_S011'!AY5</f>
        <v/>
      </c>
      <c r="F21" s="72" t="str">
        <f>'様式D-3_S011'!AZ5</f>
        <v/>
      </c>
      <c r="G21" s="72" t="str">
        <f>'様式D-3_S011'!BA5</f>
        <v/>
      </c>
      <c r="H21" s="41" t="str">
        <f>'様式D-3_S011'!BB5</f>
        <v/>
      </c>
      <c r="I21" s="75">
        <f>'様式D-3_S011'!BC5</f>
        <v>0</v>
      </c>
      <c r="J21" s="72">
        <f>'様式D-3_S011'!BD5</f>
        <v>0</v>
      </c>
      <c r="K21" s="72">
        <f>'様式D-3_S011'!BE5</f>
        <v>0</v>
      </c>
      <c r="L21" s="41">
        <f>'様式D-3_S011'!BF5</f>
        <v>0</v>
      </c>
      <c r="M21" s="75">
        <f>'様式D-3_S011'!BG5</f>
        <v>0</v>
      </c>
      <c r="N21" s="72">
        <f>'様式D-3_S011'!BH5</f>
        <v>0</v>
      </c>
      <c r="O21" s="72">
        <f>'様式D-3_S011'!BI5</f>
        <v>0</v>
      </c>
      <c r="P21" s="41">
        <f>'様式D-3_S011'!BJ5</f>
        <v>0</v>
      </c>
      <c r="Q21" s="104" t="str">
        <f>'様式D-3_S011'!BK5</f>
        <v/>
      </c>
      <c r="R21" s="103" t="str">
        <f>'様式D-3_S011'!BL5</f>
        <v/>
      </c>
      <c r="S21" s="105" t="str">
        <f>'様式D-3_S011'!BM5</f>
        <v/>
      </c>
      <c r="T21" s="102" t="str">
        <f>'様式D-3_S011'!BN5</f>
        <v/>
      </c>
      <c r="U21" s="85">
        <f>'様式D-3_S011'!BO5</f>
        <v>0</v>
      </c>
      <c r="V21" s="86">
        <f>'様式D-3_S011'!BP5</f>
        <v>0</v>
      </c>
      <c r="W21" s="106">
        <f>'様式D-3_S011'!BQ5</f>
        <v>0</v>
      </c>
      <c r="X21" s="87">
        <f>'様式D-3_S011'!BR5</f>
        <v>0</v>
      </c>
      <c r="Y21" s="85">
        <f>'様式D-3_S011'!BS5</f>
        <v>0</v>
      </c>
      <c r="Z21" s="86">
        <f>'様式D-3_S011'!BT5</f>
        <v>0</v>
      </c>
      <c r="AA21" s="106">
        <f>'様式D-3_S011'!BU5</f>
        <v>0</v>
      </c>
      <c r="AB21" s="109">
        <f>'様式D-3_S011'!BV5</f>
        <v>0</v>
      </c>
      <c r="AC21" s="63"/>
      <c r="AD21" s="63"/>
      <c r="AE21" s="63"/>
      <c r="AF21" s="63"/>
      <c r="AG21" s="63"/>
      <c r="AH21" s="63"/>
      <c r="AI21" s="63"/>
      <c r="AJ21" s="63"/>
    </row>
    <row r="22" spans="2:36" x14ac:dyDescent="0.15">
      <c r="B22" s="135" t="str">
        <f>'様式D-3_S012'!AV5</f>
        <v>S012</v>
      </c>
      <c r="C22" s="149">
        <f>'様式D-3_S012'!AW5</f>
        <v>9.5</v>
      </c>
      <c r="D22" s="183" t="str">
        <f>'様式D-3_S012'!AX5</f>
        <v>Ⅱ</v>
      </c>
      <c r="E22" s="69" t="str">
        <f>'様式D-3_S012'!AY5</f>
        <v/>
      </c>
      <c r="F22" s="72" t="str">
        <f>'様式D-3_S012'!AZ5</f>
        <v/>
      </c>
      <c r="G22" s="72" t="str">
        <f>'様式D-3_S012'!BA5</f>
        <v/>
      </c>
      <c r="H22" s="41" t="str">
        <f>'様式D-3_S012'!BB5</f>
        <v/>
      </c>
      <c r="I22" s="75">
        <f>'様式D-3_S012'!BC5</f>
        <v>0</v>
      </c>
      <c r="J22" s="72">
        <f>'様式D-3_S012'!BD5</f>
        <v>0</v>
      </c>
      <c r="K22" s="72">
        <f>'様式D-3_S012'!BE5</f>
        <v>1</v>
      </c>
      <c r="L22" s="41">
        <f>'様式D-3_S012'!BF5</f>
        <v>0</v>
      </c>
      <c r="M22" s="75">
        <f>'様式D-3_S012'!BG5</f>
        <v>0</v>
      </c>
      <c r="N22" s="72">
        <f>'様式D-3_S012'!BH5</f>
        <v>0</v>
      </c>
      <c r="O22" s="72">
        <f>'様式D-3_S012'!BI5</f>
        <v>0</v>
      </c>
      <c r="P22" s="41">
        <f>'様式D-3_S012'!BJ5</f>
        <v>0</v>
      </c>
      <c r="Q22" s="104" t="str">
        <f>'様式D-3_S012'!BK5</f>
        <v/>
      </c>
      <c r="R22" s="103" t="str">
        <f>'様式D-3_S012'!BL5</f>
        <v/>
      </c>
      <c r="S22" s="105" t="str">
        <f>'様式D-3_S012'!BM5</f>
        <v/>
      </c>
      <c r="T22" s="102" t="str">
        <f>'様式D-3_S012'!BN5</f>
        <v/>
      </c>
      <c r="U22" s="85">
        <f>'様式D-3_S012'!BO5</f>
        <v>0</v>
      </c>
      <c r="V22" s="86">
        <f>'様式D-3_S012'!BP5</f>
        <v>0</v>
      </c>
      <c r="W22" s="106">
        <f>'様式D-3_S012'!BQ5</f>
        <v>0.02</v>
      </c>
      <c r="X22" s="87">
        <f>'様式D-3_S012'!BR5</f>
        <v>0</v>
      </c>
      <c r="Y22" s="85">
        <f>'様式D-3_S012'!BS5</f>
        <v>0</v>
      </c>
      <c r="Z22" s="86">
        <f>'様式D-3_S012'!BT5</f>
        <v>0</v>
      </c>
      <c r="AA22" s="106">
        <f>'様式D-3_S012'!BU5</f>
        <v>0</v>
      </c>
      <c r="AB22" s="109">
        <f>'様式D-3_S012'!BV5</f>
        <v>0</v>
      </c>
      <c r="AC22" s="63"/>
      <c r="AD22" s="63"/>
      <c r="AE22" s="63"/>
      <c r="AF22" s="63"/>
      <c r="AG22" s="63"/>
      <c r="AH22" s="63"/>
      <c r="AI22" s="63"/>
      <c r="AJ22" s="63"/>
    </row>
    <row r="23" spans="2:36" x14ac:dyDescent="0.15">
      <c r="B23" s="135" t="str">
        <f>'様式D-3_S013'!AV5</f>
        <v>S013</v>
      </c>
      <c r="C23" s="149">
        <f>'様式D-3_S013'!AW5</f>
        <v>9.5</v>
      </c>
      <c r="D23" s="183" t="str">
        <f>'様式D-3_S013'!AX5</f>
        <v>Ⅱ</v>
      </c>
      <c r="E23" s="69" t="str">
        <f>'様式D-3_S013'!AY5</f>
        <v/>
      </c>
      <c r="F23" s="72" t="str">
        <f>'様式D-3_S013'!AZ5</f>
        <v/>
      </c>
      <c r="G23" s="72" t="str">
        <f>'様式D-3_S013'!BA5</f>
        <v/>
      </c>
      <c r="H23" s="41" t="str">
        <f>'様式D-3_S013'!BB5</f>
        <v/>
      </c>
      <c r="I23" s="75">
        <f>'様式D-3_S013'!BC5</f>
        <v>0</v>
      </c>
      <c r="J23" s="72">
        <f>'様式D-3_S013'!BD5</f>
        <v>0</v>
      </c>
      <c r="K23" s="72">
        <f>'様式D-3_S013'!BE5</f>
        <v>2</v>
      </c>
      <c r="L23" s="41">
        <f>'様式D-3_S013'!BF5</f>
        <v>2</v>
      </c>
      <c r="M23" s="75">
        <f>'様式D-3_S013'!BG5</f>
        <v>0</v>
      </c>
      <c r="N23" s="72">
        <f>'様式D-3_S013'!BH5</f>
        <v>0</v>
      </c>
      <c r="O23" s="72">
        <f>'様式D-3_S013'!BI5</f>
        <v>0</v>
      </c>
      <c r="P23" s="41">
        <f>'様式D-3_S013'!BJ5</f>
        <v>0</v>
      </c>
      <c r="Q23" s="104" t="str">
        <f>'様式D-3_S013'!BK5</f>
        <v/>
      </c>
      <c r="R23" s="103" t="str">
        <f>'様式D-3_S013'!BL5</f>
        <v/>
      </c>
      <c r="S23" s="105" t="str">
        <f>'様式D-3_S013'!BM5</f>
        <v/>
      </c>
      <c r="T23" s="102" t="str">
        <f>'様式D-3_S013'!BN5</f>
        <v/>
      </c>
      <c r="U23" s="85">
        <f>'様式D-3_S013'!BO5</f>
        <v>0</v>
      </c>
      <c r="V23" s="86">
        <f>'様式D-3_S013'!BP5</f>
        <v>0</v>
      </c>
      <c r="W23" s="106">
        <f>'様式D-3_S013'!BQ5</f>
        <v>6.0000000000000005E-2</v>
      </c>
      <c r="X23" s="87">
        <f>'様式D-3_S013'!BR5</f>
        <v>0.04</v>
      </c>
      <c r="Y23" s="85">
        <f>'様式D-3_S013'!BS5</f>
        <v>0</v>
      </c>
      <c r="Z23" s="86">
        <f>'様式D-3_S013'!BT5</f>
        <v>0</v>
      </c>
      <c r="AA23" s="106">
        <f>'様式D-3_S013'!BU5</f>
        <v>0</v>
      </c>
      <c r="AB23" s="109">
        <f>'様式D-3_S013'!BV5</f>
        <v>0</v>
      </c>
      <c r="AC23" s="63"/>
      <c r="AD23" s="63"/>
      <c r="AE23" s="63"/>
      <c r="AF23" s="63"/>
      <c r="AG23" s="63"/>
      <c r="AH23" s="63"/>
      <c r="AI23" s="63"/>
      <c r="AJ23" s="63"/>
    </row>
    <row r="24" spans="2:36" x14ac:dyDescent="0.15">
      <c r="B24" s="135" t="str">
        <f>'様式D-3_S014'!AV5</f>
        <v>S014</v>
      </c>
      <c r="C24" s="149">
        <f>'様式D-3_S014'!AW5</f>
        <v>9.5</v>
      </c>
      <c r="D24" s="183" t="str">
        <f>'様式D-3_S014'!AX5</f>
        <v>Ⅱ</v>
      </c>
      <c r="E24" s="69" t="str">
        <f>'様式D-3_S014'!AY5</f>
        <v/>
      </c>
      <c r="F24" s="72" t="str">
        <f>'様式D-3_S014'!AZ5</f>
        <v/>
      </c>
      <c r="G24" s="72" t="str">
        <f>'様式D-3_S014'!BA5</f>
        <v/>
      </c>
      <c r="H24" s="41">
        <f>'様式D-3_S014'!BB5</f>
        <v>1</v>
      </c>
      <c r="I24" s="75">
        <f>'様式D-3_S014'!BC5</f>
        <v>0</v>
      </c>
      <c r="J24" s="72">
        <f>'様式D-3_S014'!BD5</f>
        <v>0</v>
      </c>
      <c r="K24" s="72">
        <f>'様式D-3_S014'!BE5</f>
        <v>0</v>
      </c>
      <c r="L24" s="41">
        <f>'様式D-3_S014'!BF5</f>
        <v>0</v>
      </c>
      <c r="M24" s="75">
        <f>'様式D-3_S014'!BG5</f>
        <v>0</v>
      </c>
      <c r="N24" s="72">
        <f>'様式D-3_S014'!BH5</f>
        <v>0</v>
      </c>
      <c r="O24" s="72">
        <f>'様式D-3_S014'!BI5</f>
        <v>0</v>
      </c>
      <c r="P24" s="41">
        <f>'様式D-3_S014'!BJ5</f>
        <v>0</v>
      </c>
      <c r="Q24" s="104" t="str">
        <f>'様式D-3_S014'!BK5</f>
        <v/>
      </c>
      <c r="R24" s="103" t="str">
        <f>'様式D-3_S014'!BL5</f>
        <v/>
      </c>
      <c r="S24" s="105" t="str">
        <f>'様式D-3_S014'!BM5</f>
        <v/>
      </c>
      <c r="T24" s="102">
        <f>'様式D-3_S014'!BN5</f>
        <v>9.5</v>
      </c>
      <c r="U24" s="85">
        <f>'様式D-3_S014'!BO5</f>
        <v>0</v>
      </c>
      <c r="V24" s="86">
        <f>'様式D-3_S014'!BP5</f>
        <v>0</v>
      </c>
      <c r="W24" s="106">
        <f>'様式D-3_S014'!BQ5</f>
        <v>0</v>
      </c>
      <c r="X24" s="87">
        <f>'様式D-3_S014'!BR5</f>
        <v>0</v>
      </c>
      <c r="Y24" s="85">
        <f>'様式D-3_S014'!BS5</f>
        <v>0</v>
      </c>
      <c r="Z24" s="86">
        <f>'様式D-3_S014'!BT5</f>
        <v>0</v>
      </c>
      <c r="AA24" s="106">
        <f>'様式D-3_S014'!BU5</f>
        <v>0</v>
      </c>
      <c r="AB24" s="109">
        <f>'様式D-3_S014'!BV5</f>
        <v>0</v>
      </c>
      <c r="AC24" s="63"/>
      <c r="AD24" s="63"/>
      <c r="AE24" s="63"/>
      <c r="AF24" s="63"/>
      <c r="AG24" s="63"/>
      <c r="AH24" s="63"/>
      <c r="AI24" s="63"/>
      <c r="AJ24" s="63"/>
    </row>
    <row r="25" spans="2:36" x14ac:dyDescent="0.15">
      <c r="B25" s="135" t="str">
        <f>'様式D-3_S015'!AV5</f>
        <v>S015</v>
      </c>
      <c r="C25" s="149">
        <f>'様式D-3_S015'!AW5</f>
        <v>9.5</v>
      </c>
      <c r="D25" s="183" t="str">
        <f>'様式D-3_S015'!AX5</f>
        <v>Ⅱ</v>
      </c>
      <c r="E25" s="69" t="str">
        <f>'様式D-3_S015'!AY5</f>
        <v/>
      </c>
      <c r="F25" s="72" t="str">
        <f>'様式D-3_S015'!AZ5</f>
        <v/>
      </c>
      <c r="G25" s="72" t="str">
        <f>'様式D-3_S015'!BA5</f>
        <v/>
      </c>
      <c r="H25" s="41" t="str">
        <f>'様式D-3_S015'!BB5</f>
        <v/>
      </c>
      <c r="I25" s="75">
        <f>'様式D-3_S015'!BC5</f>
        <v>0</v>
      </c>
      <c r="J25" s="72">
        <f>'様式D-3_S015'!BD5</f>
        <v>0</v>
      </c>
      <c r="K25" s="72">
        <f>'様式D-3_S015'!BE5</f>
        <v>0</v>
      </c>
      <c r="L25" s="41">
        <f>'様式D-3_S015'!BF5</f>
        <v>1</v>
      </c>
      <c r="M25" s="75">
        <f>'様式D-3_S015'!BG5</f>
        <v>0</v>
      </c>
      <c r="N25" s="72">
        <f>'様式D-3_S015'!BH5</f>
        <v>0</v>
      </c>
      <c r="O25" s="72">
        <f>'様式D-3_S015'!BI5</f>
        <v>0</v>
      </c>
      <c r="P25" s="41">
        <f>'様式D-3_S015'!BJ5</f>
        <v>0</v>
      </c>
      <c r="Q25" s="104" t="str">
        <f>'様式D-3_S015'!BK5</f>
        <v/>
      </c>
      <c r="R25" s="103" t="str">
        <f>'様式D-3_S015'!BL5</f>
        <v/>
      </c>
      <c r="S25" s="105" t="str">
        <f>'様式D-3_S015'!BM5</f>
        <v/>
      </c>
      <c r="T25" s="102" t="str">
        <f>'様式D-3_S015'!BN5</f>
        <v/>
      </c>
      <c r="U25" s="85">
        <f>'様式D-3_S015'!BO5</f>
        <v>0</v>
      </c>
      <c r="V25" s="86">
        <f>'様式D-3_S015'!BP5</f>
        <v>0</v>
      </c>
      <c r="W25" s="106">
        <f>'様式D-3_S015'!BQ5</f>
        <v>0</v>
      </c>
      <c r="X25" s="87">
        <f>'様式D-3_S015'!BR5</f>
        <v>0.01</v>
      </c>
      <c r="Y25" s="85">
        <f>'様式D-3_S015'!BS5</f>
        <v>0</v>
      </c>
      <c r="Z25" s="86">
        <f>'様式D-3_S015'!BT5</f>
        <v>0</v>
      </c>
      <c r="AA25" s="106">
        <f>'様式D-3_S015'!BU5</f>
        <v>0</v>
      </c>
      <c r="AB25" s="109">
        <f>'様式D-3_S015'!BV5</f>
        <v>0</v>
      </c>
      <c r="AC25" s="63"/>
      <c r="AD25" s="63"/>
      <c r="AE25" s="63"/>
      <c r="AF25" s="63"/>
      <c r="AG25" s="63"/>
      <c r="AH25" s="63"/>
      <c r="AI25" s="63"/>
      <c r="AJ25" s="63"/>
    </row>
    <row r="26" spans="2:36" x14ac:dyDescent="0.15">
      <c r="B26" s="135" t="str">
        <f>'様式D-3_S016'!AV5</f>
        <v>S016</v>
      </c>
      <c r="C26" s="149">
        <f>'様式D-3_S016'!AW5</f>
        <v>9.5</v>
      </c>
      <c r="D26" s="183" t="str">
        <f>'様式D-3_S016'!AX5</f>
        <v>Ⅱ</v>
      </c>
      <c r="E26" s="69" t="str">
        <f>'様式D-3_S016'!AY5</f>
        <v/>
      </c>
      <c r="F26" s="72" t="str">
        <f>'様式D-3_S016'!AZ5</f>
        <v/>
      </c>
      <c r="G26" s="72" t="str">
        <f>'様式D-3_S016'!BA5</f>
        <v/>
      </c>
      <c r="H26" s="41" t="str">
        <f>'様式D-3_S016'!BB5</f>
        <v/>
      </c>
      <c r="I26" s="75">
        <f>'様式D-3_S016'!BC5</f>
        <v>0</v>
      </c>
      <c r="J26" s="72">
        <f>'様式D-3_S016'!BD5</f>
        <v>0</v>
      </c>
      <c r="K26" s="72">
        <f>'様式D-3_S016'!BE5</f>
        <v>0</v>
      </c>
      <c r="L26" s="41">
        <f>'様式D-3_S016'!BF5</f>
        <v>2</v>
      </c>
      <c r="M26" s="75">
        <f>'様式D-3_S016'!BG5</f>
        <v>0</v>
      </c>
      <c r="N26" s="72">
        <f>'様式D-3_S016'!BH5</f>
        <v>0</v>
      </c>
      <c r="O26" s="72">
        <f>'様式D-3_S016'!BI5</f>
        <v>0</v>
      </c>
      <c r="P26" s="41">
        <f>'様式D-3_S016'!BJ5</f>
        <v>0</v>
      </c>
      <c r="Q26" s="104" t="str">
        <f>'様式D-3_S016'!BK5</f>
        <v/>
      </c>
      <c r="R26" s="103" t="str">
        <f>'様式D-3_S016'!BL5</f>
        <v/>
      </c>
      <c r="S26" s="105" t="str">
        <f>'様式D-3_S016'!BM5</f>
        <v/>
      </c>
      <c r="T26" s="102" t="str">
        <f>'様式D-3_S016'!BN5</f>
        <v/>
      </c>
      <c r="U26" s="85">
        <f>'様式D-3_S016'!BO5</f>
        <v>0</v>
      </c>
      <c r="V26" s="86">
        <f>'様式D-3_S016'!BP5</f>
        <v>0</v>
      </c>
      <c r="W26" s="106">
        <f>'様式D-3_S016'!BQ5</f>
        <v>0</v>
      </c>
      <c r="X26" s="87">
        <f>'様式D-3_S016'!BR5</f>
        <v>0.63</v>
      </c>
      <c r="Y26" s="85">
        <f>'様式D-3_S016'!BS5</f>
        <v>0</v>
      </c>
      <c r="Z26" s="86">
        <f>'様式D-3_S016'!BT5</f>
        <v>0</v>
      </c>
      <c r="AA26" s="106">
        <f>'様式D-3_S016'!BU5</f>
        <v>0</v>
      </c>
      <c r="AB26" s="109">
        <f>'様式D-3_S016'!BV5</f>
        <v>0</v>
      </c>
      <c r="AC26" s="63"/>
      <c r="AD26" s="63"/>
      <c r="AE26" s="63"/>
      <c r="AF26" s="63"/>
      <c r="AG26" s="63"/>
      <c r="AH26" s="63"/>
      <c r="AI26" s="63"/>
      <c r="AJ26" s="63"/>
    </row>
    <row r="27" spans="2:36" x14ac:dyDescent="0.15">
      <c r="B27" s="135" t="str">
        <f>'様式D-3_S017'!AV5</f>
        <v>S017</v>
      </c>
      <c r="C27" s="149">
        <f>'様式D-3_S017'!AW5</f>
        <v>9.5</v>
      </c>
      <c r="D27" s="183" t="str">
        <f>'様式D-3_S017'!AX5</f>
        <v>Ⅰ</v>
      </c>
      <c r="E27" s="69" t="str">
        <f>'様式D-3_S017'!AY5</f>
        <v/>
      </c>
      <c r="F27" s="72" t="str">
        <f>'様式D-3_S017'!AZ5</f>
        <v/>
      </c>
      <c r="G27" s="72" t="str">
        <f>'様式D-3_S017'!BA5</f>
        <v/>
      </c>
      <c r="H27" s="41" t="str">
        <f>'様式D-3_S017'!BB5</f>
        <v/>
      </c>
      <c r="I27" s="75">
        <f>'様式D-3_S017'!BC5</f>
        <v>0</v>
      </c>
      <c r="J27" s="72">
        <f>'様式D-3_S017'!BD5</f>
        <v>0</v>
      </c>
      <c r="K27" s="72">
        <f>'様式D-3_S017'!BE5</f>
        <v>0</v>
      </c>
      <c r="L27" s="41">
        <f>'様式D-3_S017'!BF5</f>
        <v>0</v>
      </c>
      <c r="M27" s="75">
        <f>'様式D-3_S017'!BG5</f>
        <v>0</v>
      </c>
      <c r="N27" s="72">
        <f>'様式D-3_S017'!BH5</f>
        <v>0</v>
      </c>
      <c r="O27" s="72">
        <f>'様式D-3_S017'!BI5</f>
        <v>0</v>
      </c>
      <c r="P27" s="41">
        <f>'様式D-3_S017'!BJ5</f>
        <v>0</v>
      </c>
      <c r="Q27" s="104" t="str">
        <f>'様式D-3_S017'!BK5</f>
        <v/>
      </c>
      <c r="R27" s="103" t="str">
        <f>'様式D-3_S017'!BL5</f>
        <v/>
      </c>
      <c r="S27" s="105" t="str">
        <f>'様式D-3_S017'!BM5</f>
        <v/>
      </c>
      <c r="T27" s="102" t="str">
        <f>'様式D-3_S017'!BN5</f>
        <v/>
      </c>
      <c r="U27" s="85">
        <f>'様式D-3_S017'!BO5</f>
        <v>0</v>
      </c>
      <c r="V27" s="86">
        <f>'様式D-3_S017'!BP5</f>
        <v>0</v>
      </c>
      <c r="W27" s="106">
        <f>'様式D-3_S017'!BQ5</f>
        <v>0</v>
      </c>
      <c r="X27" s="87">
        <f>'様式D-3_S017'!BR5</f>
        <v>0</v>
      </c>
      <c r="Y27" s="85">
        <f>'様式D-3_S017'!BS5</f>
        <v>0</v>
      </c>
      <c r="Z27" s="86">
        <f>'様式D-3_S017'!BT5</f>
        <v>0</v>
      </c>
      <c r="AA27" s="106">
        <f>'様式D-3_S017'!BU5</f>
        <v>0</v>
      </c>
      <c r="AB27" s="109">
        <f>'様式D-3_S017'!BV5</f>
        <v>0</v>
      </c>
      <c r="AC27" s="63"/>
      <c r="AD27" s="63"/>
      <c r="AE27" s="63"/>
      <c r="AF27" s="63"/>
      <c r="AG27" s="63"/>
      <c r="AH27" s="63"/>
      <c r="AI27" s="63"/>
      <c r="AJ27" s="63"/>
    </row>
    <row r="28" spans="2:36" x14ac:dyDescent="0.15">
      <c r="B28" s="135" t="str">
        <f>'様式D-3_S018'!AV5</f>
        <v>S018</v>
      </c>
      <c r="C28" s="149">
        <f>'様式D-3_S018'!AW5</f>
        <v>9.5</v>
      </c>
      <c r="D28" s="183" t="str">
        <f>'様式D-3_S018'!AX5</f>
        <v>Ⅰ</v>
      </c>
      <c r="E28" s="69" t="str">
        <f>'様式D-3_S018'!AY5</f>
        <v/>
      </c>
      <c r="F28" s="72" t="str">
        <f>'様式D-3_S018'!AZ5</f>
        <v/>
      </c>
      <c r="G28" s="72" t="str">
        <f>'様式D-3_S018'!BA5</f>
        <v/>
      </c>
      <c r="H28" s="41" t="str">
        <f>'様式D-3_S018'!BB5</f>
        <v/>
      </c>
      <c r="I28" s="75">
        <f>'様式D-3_S018'!BC5</f>
        <v>0</v>
      </c>
      <c r="J28" s="72">
        <f>'様式D-3_S018'!BD5</f>
        <v>0</v>
      </c>
      <c r="K28" s="72">
        <f>'様式D-3_S018'!BE5</f>
        <v>0</v>
      </c>
      <c r="L28" s="41">
        <f>'様式D-3_S018'!BF5</f>
        <v>0</v>
      </c>
      <c r="M28" s="75">
        <f>'様式D-3_S018'!BG5</f>
        <v>0</v>
      </c>
      <c r="N28" s="72">
        <f>'様式D-3_S018'!BH5</f>
        <v>0</v>
      </c>
      <c r="O28" s="72">
        <f>'様式D-3_S018'!BI5</f>
        <v>0</v>
      </c>
      <c r="P28" s="41">
        <f>'様式D-3_S018'!BJ5</f>
        <v>0</v>
      </c>
      <c r="Q28" s="104" t="str">
        <f>'様式D-3_S018'!BK5</f>
        <v/>
      </c>
      <c r="R28" s="103" t="str">
        <f>'様式D-3_S018'!BL5</f>
        <v/>
      </c>
      <c r="S28" s="105" t="str">
        <f>'様式D-3_S018'!BM5</f>
        <v/>
      </c>
      <c r="T28" s="102" t="str">
        <f>'様式D-3_S018'!BN5</f>
        <v/>
      </c>
      <c r="U28" s="85">
        <f>'様式D-3_S018'!BO5</f>
        <v>0</v>
      </c>
      <c r="V28" s="86">
        <f>'様式D-3_S018'!BP5</f>
        <v>0</v>
      </c>
      <c r="W28" s="106">
        <f>'様式D-3_S018'!BQ5</f>
        <v>0</v>
      </c>
      <c r="X28" s="87">
        <f>'様式D-3_S018'!BR5</f>
        <v>0</v>
      </c>
      <c r="Y28" s="85">
        <f>'様式D-3_S018'!BS5</f>
        <v>0</v>
      </c>
      <c r="Z28" s="86">
        <f>'様式D-3_S018'!BT5</f>
        <v>0</v>
      </c>
      <c r="AA28" s="106">
        <f>'様式D-3_S018'!BU5</f>
        <v>0</v>
      </c>
      <c r="AB28" s="109">
        <f>'様式D-3_S018'!BV5</f>
        <v>0</v>
      </c>
      <c r="AC28" s="63"/>
      <c r="AD28" s="63"/>
      <c r="AE28" s="63"/>
      <c r="AF28" s="63"/>
      <c r="AG28" s="63"/>
      <c r="AH28" s="63"/>
      <c r="AI28" s="63"/>
      <c r="AJ28" s="63"/>
    </row>
    <row r="29" spans="2:36" x14ac:dyDescent="0.15">
      <c r="B29" s="135" t="str">
        <f>'様式D-3_S019'!AV5</f>
        <v>S019</v>
      </c>
      <c r="C29" s="149">
        <f>'様式D-3_S019'!AW5</f>
        <v>9.5</v>
      </c>
      <c r="D29" s="183" t="str">
        <f>'様式D-3_S019'!AX5</f>
        <v>Ⅱ</v>
      </c>
      <c r="E29" s="69" t="str">
        <f>'様式D-3_S019'!AY5</f>
        <v/>
      </c>
      <c r="F29" s="72" t="str">
        <f>'様式D-3_S019'!AZ5</f>
        <v/>
      </c>
      <c r="G29" s="72" t="str">
        <f>'様式D-3_S019'!BA5</f>
        <v/>
      </c>
      <c r="H29" s="41" t="str">
        <f>'様式D-3_S019'!BB5</f>
        <v/>
      </c>
      <c r="I29" s="75">
        <f>'様式D-3_S019'!BC5</f>
        <v>0</v>
      </c>
      <c r="J29" s="72">
        <f>'様式D-3_S019'!BD5</f>
        <v>0</v>
      </c>
      <c r="K29" s="72">
        <f>'様式D-3_S019'!BE5</f>
        <v>1</v>
      </c>
      <c r="L29" s="41">
        <f>'様式D-3_S019'!BF5</f>
        <v>1</v>
      </c>
      <c r="M29" s="75">
        <f>'様式D-3_S019'!BG5</f>
        <v>0</v>
      </c>
      <c r="N29" s="72">
        <f>'様式D-3_S019'!BH5</f>
        <v>0</v>
      </c>
      <c r="O29" s="72">
        <f>'様式D-3_S019'!BI5</f>
        <v>0</v>
      </c>
      <c r="P29" s="41">
        <f>'様式D-3_S019'!BJ5</f>
        <v>0</v>
      </c>
      <c r="Q29" s="104" t="str">
        <f>'様式D-3_S019'!BK5</f>
        <v/>
      </c>
      <c r="R29" s="103" t="str">
        <f>'様式D-3_S019'!BL5</f>
        <v/>
      </c>
      <c r="S29" s="105" t="str">
        <f>'様式D-3_S019'!BM5</f>
        <v/>
      </c>
      <c r="T29" s="102" t="str">
        <f>'様式D-3_S019'!BN5</f>
        <v/>
      </c>
      <c r="U29" s="85">
        <f>'様式D-3_S019'!BO5</f>
        <v>0</v>
      </c>
      <c r="V29" s="86">
        <f>'様式D-3_S019'!BP5</f>
        <v>0</v>
      </c>
      <c r="W29" s="106">
        <f>'様式D-3_S019'!BQ5</f>
        <v>0.03</v>
      </c>
      <c r="X29" s="87">
        <f>'様式D-3_S019'!BR5</f>
        <v>0.02</v>
      </c>
      <c r="Y29" s="85">
        <f>'様式D-3_S019'!BS5</f>
        <v>0</v>
      </c>
      <c r="Z29" s="86">
        <f>'様式D-3_S019'!BT5</f>
        <v>0</v>
      </c>
      <c r="AA29" s="106">
        <f>'様式D-3_S019'!BU5</f>
        <v>0</v>
      </c>
      <c r="AB29" s="109">
        <f>'様式D-3_S019'!BV5</f>
        <v>0</v>
      </c>
      <c r="AC29" s="63"/>
      <c r="AD29" s="63"/>
      <c r="AE29" s="63"/>
      <c r="AF29" s="63"/>
      <c r="AG29" s="63"/>
      <c r="AH29" s="63"/>
      <c r="AI29" s="63"/>
      <c r="AJ29" s="63"/>
    </row>
    <row r="30" spans="2:36" x14ac:dyDescent="0.15">
      <c r="B30" s="135" t="str">
        <f>'様式D-3_S020'!AV5</f>
        <v>S020</v>
      </c>
      <c r="C30" s="149">
        <f>'様式D-3_S020'!AW5</f>
        <v>9.5</v>
      </c>
      <c r="D30" s="183" t="str">
        <f>'様式D-3_S020'!AX5</f>
        <v>Ⅱ</v>
      </c>
      <c r="E30" s="69" t="str">
        <f>'様式D-3_S020'!AY5</f>
        <v/>
      </c>
      <c r="F30" s="72" t="str">
        <f>'様式D-3_S020'!AZ5</f>
        <v/>
      </c>
      <c r="G30" s="72" t="str">
        <f>'様式D-3_S020'!BA5</f>
        <v/>
      </c>
      <c r="H30" s="41" t="str">
        <f>'様式D-3_S020'!BB5</f>
        <v/>
      </c>
      <c r="I30" s="75">
        <f>'様式D-3_S020'!BC5</f>
        <v>0</v>
      </c>
      <c r="J30" s="72">
        <f>'様式D-3_S020'!BD5</f>
        <v>0</v>
      </c>
      <c r="K30" s="72">
        <f>'様式D-3_S020'!BE5</f>
        <v>0</v>
      </c>
      <c r="L30" s="41">
        <f>'様式D-3_S020'!BF5</f>
        <v>1</v>
      </c>
      <c r="M30" s="75">
        <f>'様式D-3_S020'!BG5</f>
        <v>0</v>
      </c>
      <c r="N30" s="72">
        <f>'様式D-3_S020'!BH5</f>
        <v>0</v>
      </c>
      <c r="O30" s="72">
        <f>'様式D-3_S020'!BI5</f>
        <v>0</v>
      </c>
      <c r="P30" s="41">
        <f>'様式D-3_S020'!BJ5</f>
        <v>0</v>
      </c>
      <c r="Q30" s="104" t="str">
        <f>'様式D-3_S020'!BK5</f>
        <v/>
      </c>
      <c r="R30" s="103" t="str">
        <f>'様式D-3_S020'!BL5</f>
        <v/>
      </c>
      <c r="S30" s="105" t="str">
        <f>'様式D-3_S020'!BM5</f>
        <v/>
      </c>
      <c r="T30" s="102" t="str">
        <f>'様式D-3_S020'!BN5</f>
        <v/>
      </c>
      <c r="U30" s="85">
        <f>'様式D-3_S020'!BO5</f>
        <v>0</v>
      </c>
      <c r="V30" s="86">
        <f>'様式D-3_S020'!BP5</f>
        <v>0</v>
      </c>
      <c r="W30" s="106">
        <f>'様式D-3_S020'!BQ5</f>
        <v>0</v>
      </c>
      <c r="X30" s="87">
        <f>'様式D-3_S020'!BR5</f>
        <v>1</v>
      </c>
      <c r="Y30" s="85">
        <f>'様式D-3_S020'!BS5</f>
        <v>0</v>
      </c>
      <c r="Z30" s="86">
        <f>'様式D-3_S020'!BT5</f>
        <v>0</v>
      </c>
      <c r="AA30" s="106">
        <f>'様式D-3_S020'!BU5</f>
        <v>0</v>
      </c>
      <c r="AB30" s="109">
        <f>'様式D-3_S020'!BV5</f>
        <v>0</v>
      </c>
      <c r="AC30" s="63"/>
      <c r="AD30" s="63"/>
      <c r="AE30" s="63"/>
      <c r="AF30" s="63"/>
      <c r="AG30" s="63"/>
      <c r="AH30" s="63"/>
      <c r="AI30" s="63"/>
      <c r="AJ30" s="63"/>
    </row>
    <row r="31" spans="2:36" x14ac:dyDescent="0.15">
      <c r="B31" s="135" t="str">
        <f>'様式D-3_S021'!AV5</f>
        <v>S021</v>
      </c>
      <c r="C31" s="149">
        <f>'様式D-3_S021'!AW5</f>
        <v>9.5</v>
      </c>
      <c r="D31" s="183" t="str">
        <f>'様式D-3_S021'!AX5</f>
        <v>Ⅱ</v>
      </c>
      <c r="E31" s="69" t="str">
        <f>'様式D-3_S021'!AY5</f>
        <v/>
      </c>
      <c r="F31" s="72" t="str">
        <f>'様式D-3_S021'!AZ5</f>
        <v/>
      </c>
      <c r="G31" s="72" t="str">
        <f>'様式D-3_S021'!BA5</f>
        <v/>
      </c>
      <c r="H31" s="41" t="str">
        <f>'様式D-3_S021'!BB5</f>
        <v/>
      </c>
      <c r="I31" s="75">
        <f>'様式D-3_S021'!BC5</f>
        <v>0</v>
      </c>
      <c r="J31" s="72">
        <f>'様式D-3_S021'!BD5</f>
        <v>0</v>
      </c>
      <c r="K31" s="72">
        <f>'様式D-3_S021'!BE5</f>
        <v>0</v>
      </c>
      <c r="L31" s="41">
        <f>'様式D-3_S021'!BF5</f>
        <v>1</v>
      </c>
      <c r="M31" s="75">
        <f>'様式D-3_S021'!BG5</f>
        <v>0</v>
      </c>
      <c r="N31" s="72">
        <f>'様式D-3_S021'!BH5</f>
        <v>0</v>
      </c>
      <c r="O31" s="72">
        <f>'様式D-3_S021'!BI5</f>
        <v>0</v>
      </c>
      <c r="P31" s="41">
        <f>'様式D-3_S021'!BJ5</f>
        <v>0</v>
      </c>
      <c r="Q31" s="104" t="str">
        <f>'様式D-3_S021'!BK5</f>
        <v/>
      </c>
      <c r="R31" s="103" t="str">
        <f>'様式D-3_S021'!BL5</f>
        <v/>
      </c>
      <c r="S31" s="105" t="str">
        <f>'様式D-3_S021'!BM5</f>
        <v/>
      </c>
      <c r="T31" s="102" t="str">
        <f>'様式D-3_S021'!BN5</f>
        <v/>
      </c>
      <c r="U31" s="85">
        <f>'様式D-3_S021'!BO5</f>
        <v>0</v>
      </c>
      <c r="V31" s="86">
        <f>'様式D-3_S021'!BP5</f>
        <v>0</v>
      </c>
      <c r="W31" s="106">
        <f>'様式D-3_S021'!BQ5</f>
        <v>0</v>
      </c>
      <c r="X31" s="87">
        <f>'様式D-3_S021'!BR5</f>
        <v>0.7</v>
      </c>
      <c r="Y31" s="85">
        <f>'様式D-3_S021'!BS5</f>
        <v>0</v>
      </c>
      <c r="Z31" s="86">
        <f>'様式D-3_S021'!BT5</f>
        <v>0</v>
      </c>
      <c r="AA31" s="106">
        <f>'様式D-3_S021'!BU5</f>
        <v>0</v>
      </c>
      <c r="AB31" s="109">
        <f>'様式D-3_S021'!BV5</f>
        <v>0</v>
      </c>
      <c r="AC31" s="63"/>
      <c r="AD31" s="63"/>
      <c r="AE31" s="63"/>
      <c r="AF31" s="63"/>
      <c r="AG31" s="63"/>
      <c r="AH31" s="63"/>
      <c r="AI31" s="63"/>
      <c r="AJ31" s="63"/>
    </row>
    <row r="32" spans="2:36" x14ac:dyDescent="0.15">
      <c r="B32" s="135" t="str">
        <f>'様式D-3_S022'!AV5</f>
        <v>S022</v>
      </c>
      <c r="C32" s="149">
        <f>'様式D-3_S022'!AW5</f>
        <v>9.5</v>
      </c>
      <c r="D32" s="183" t="str">
        <f>'様式D-3_S022'!AX5</f>
        <v>Ⅱ</v>
      </c>
      <c r="E32" s="69" t="str">
        <f>'様式D-3_S022'!AY5</f>
        <v/>
      </c>
      <c r="F32" s="72" t="str">
        <f>'様式D-3_S022'!AZ5</f>
        <v/>
      </c>
      <c r="G32" s="72" t="str">
        <f>'様式D-3_S022'!BA5</f>
        <v/>
      </c>
      <c r="H32" s="41" t="str">
        <f>'様式D-3_S022'!BB5</f>
        <v/>
      </c>
      <c r="I32" s="75">
        <f>'様式D-3_S022'!BC5</f>
        <v>0</v>
      </c>
      <c r="J32" s="72">
        <f>'様式D-3_S022'!BD5</f>
        <v>0</v>
      </c>
      <c r="K32" s="72">
        <f>'様式D-3_S022'!BE5</f>
        <v>1</v>
      </c>
      <c r="L32" s="41">
        <f>'様式D-3_S022'!BF5</f>
        <v>1</v>
      </c>
      <c r="M32" s="75">
        <f>'様式D-3_S022'!BG5</f>
        <v>0</v>
      </c>
      <c r="N32" s="72">
        <f>'様式D-3_S022'!BH5</f>
        <v>0</v>
      </c>
      <c r="O32" s="72">
        <f>'様式D-3_S022'!BI5</f>
        <v>0</v>
      </c>
      <c r="P32" s="41">
        <f>'様式D-3_S022'!BJ5</f>
        <v>0</v>
      </c>
      <c r="Q32" s="104" t="str">
        <f>'様式D-3_S022'!BK5</f>
        <v/>
      </c>
      <c r="R32" s="103" t="str">
        <f>'様式D-3_S022'!BL5</f>
        <v/>
      </c>
      <c r="S32" s="105" t="str">
        <f>'様式D-3_S022'!BM5</f>
        <v/>
      </c>
      <c r="T32" s="102" t="str">
        <f>'様式D-3_S022'!BN5</f>
        <v/>
      </c>
      <c r="U32" s="85">
        <f>'様式D-3_S022'!BO5</f>
        <v>0</v>
      </c>
      <c r="V32" s="86">
        <f>'様式D-3_S022'!BP5</f>
        <v>0</v>
      </c>
      <c r="W32" s="106">
        <f>'様式D-3_S022'!BQ5</f>
        <v>0.03</v>
      </c>
      <c r="X32" s="87">
        <f>'様式D-3_S022'!BR5</f>
        <v>0.53</v>
      </c>
      <c r="Y32" s="85">
        <f>'様式D-3_S022'!BS5</f>
        <v>0</v>
      </c>
      <c r="Z32" s="86">
        <f>'様式D-3_S022'!BT5</f>
        <v>0</v>
      </c>
      <c r="AA32" s="106">
        <f>'様式D-3_S022'!BU5</f>
        <v>0</v>
      </c>
      <c r="AB32" s="109">
        <f>'様式D-3_S022'!BV5</f>
        <v>0</v>
      </c>
      <c r="AC32" s="63"/>
      <c r="AD32" s="63"/>
      <c r="AE32" s="63"/>
      <c r="AF32" s="63"/>
      <c r="AG32" s="63"/>
      <c r="AH32" s="63"/>
      <c r="AI32" s="63"/>
      <c r="AJ32" s="63"/>
    </row>
    <row r="33" spans="2:36" x14ac:dyDescent="0.15">
      <c r="B33" s="135" t="str">
        <f>'様式D-3_S023'!AV5</f>
        <v>S023</v>
      </c>
      <c r="C33" s="149">
        <f>'様式D-3_S023'!AW5</f>
        <v>9.5</v>
      </c>
      <c r="D33" s="183" t="str">
        <f>'様式D-3_S023'!AX5</f>
        <v>Ⅱ</v>
      </c>
      <c r="E33" s="69" t="str">
        <f>'様式D-3_S023'!AY5</f>
        <v/>
      </c>
      <c r="F33" s="72" t="str">
        <f>'様式D-3_S023'!AZ5</f>
        <v/>
      </c>
      <c r="G33" s="72" t="str">
        <f>'様式D-3_S023'!BA5</f>
        <v/>
      </c>
      <c r="H33" s="41" t="str">
        <f>'様式D-3_S023'!BB5</f>
        <v/>
      </c>
      <c r="I33" s="75">
        <f>'様式D-3_S023'!BC5</f>
        <v>0</v>
      </c>
      <c r="J33" s="72">
        <f>'様式D-3_S023'!BD5</f>
        <v>0</v>
      </c>
      <c r="K33" s="72">
        <f>'様式D-3_S023'!BE5</f>
        <v>1</v>
      </c>
      <c r="L33" s="41">
        <f>'様式D-3_S023'!BF5</f>
        <v>4</v>
      </c>
      <c r="M33" s="75">
        <f>'様式D-3_S023'!BG5</f>
        <v>0</v>
      </c>
      <c r="N33" s="72">
        <f>'様式D-3_S023'!BH5</f>
        <v>0</v>
      </c>
      <c r="O33" s="72">
        <f>'様式D-3_S023'!BI5</f>
        <v>0</v>
      </c>
      <c r="P33" s="41">
        <f>'様式D-3_S023'!BJ5</f>
        <v>0</v>
      </c>
      <c r="Q33" s="104" t="str">
        <f>'様式D-3_S023'!BK5</f>
        <v/>
      </c>
      <c r="R33" s="103" t="str">
        <f>'様式D-3_S023'!BL5</f>
        <v/>
      </c>
      <c r="S33" s="105" t="str">
        <f>'様式D-3_S023'!BM5</f>
        <v/>
      </c>
      <c r="T33" s="102" t="str">
        <f>'様式D-3_S023'!BN5</f>
        <v/>
      </c>
      <c r="U33" s="85">
        <f>'様式D-3_S023'!BO5</f>
        <v>0</v>
      </c>
      <c r="V33" s="86">
        <f>'様式D-3_S023'!BP5</f>
        <v>0</v>
      </c>
      <c r="W33" s="106">
        <f>'様式D-3_S023'!BQ5</f>
        <v>0.01</v>
      </c>
      <c r="X33" s="87">
        <f>'様式D-3_S023'!BR5</f>
        <v>0.72000000000000008</v>
      </c>
      <c r="Y33" s="85">
        <f>'様式D-3_S023'!BS5</f>
        <v>0</v>
      </c>
      <c r="Z33" s="86">
        <f>'様式D-3_S023'!BT5</f>
        <v>0</v>
      </c>
      <c r="AA33" s="106">
        <f>'様式D-3_S023'!BU5</f>
        <v>0</v>
      </c>
      <c r="AB33" s="109">
        <f>'様式D-3_S023'!BV5</f>
        <v>0</v>
      </c>
      <c r="AC33" s="63"/>
      <c r="AD33" s="63"/>
      <c r="AE33" s="63"/>
      <c r="AF33" s="63"/>
      <c r="AG33" s="63"/>
      <c r="AH33" s="63"/>
      <c r="AI33" s="63"/>
      <c r="AJ33" s="63"/>
    </row>
    <row r="34" spans="2:36" x14ac:dyDescent="0.15">
      <c r="B34" s="135" t="str">
        <f>'様式D-3_S024'!AV5</f>
        <v>S024</v>
      </c>
      <c r="C34" s="149">
        <f>'様式D-3_S024'!AW5</f>
        <v>9.5</v>
      </c>
      <c r="D34" s="183" t="str">
        <f>'様式D-3_S024'!AX5</f>
        <v>Ⅱ</v>
      </c>
      <c r="E34" s="69" t="str">
        <f>'様式D-3_S024'!AY5</f>
        <v/>
      </c>
      <c r="F34" s="72" t="str">
        <f>'様式D-3_S024'!AZ5</f>
        <v/>
      </c>
      <c r="G34" s="72" t="str">
        <f>'様式D-3_S024'!BA5</f>
        <v/>
      </c>
      <c r="H34" s="41" t="str">
        <f>'様式D-3_S024'!BB5</f>
        <v/>
      </c>
      <c r="I34" s="75">
        <f>'様式D-3_S024'!BC5</f>
        <v>0</v>
      </c>
      <c r="J34" s="72">
        <f>'様式D-3_S024'!BD5</f>
        <v>0</v>
      </c>
      <c r="K34" s="72">
        <f>'様式D-3_S024'!BE5</f>
        <v>3</v>
      </c>
      <c r="L34" s="41">
        <f>'様式D-3_S024'!BF5</f>
        <v>2</v>
      </c>
      <c r="M34" s="75">
        <f>'様式D-3_S024'!BG5</f>
        <v>0</v>
      </c>
      <c r="N34" s="72">
        <f>'様式D-3_S024'!BH5</f>
        <v>0</v>
      </c>
      <c r="O34" s="72">
        <f>'様式D-3_S024'!BI5</f>
        <v>0</v>
      </c>
      <c r="P34" s="41">
        <f>'様式D-3_S024'!BJ5</f>
        <v>0</v>
      </c>
      <c r="Q34" s="104" t="str">
        <f>'様式D-3_S024'!BK5</f>
        <v/>
      </c>
      <c r="R34" s="103" t="str">
        <f>'様式D-3_S024'!BL5</f>
        <v/>
      </c>
      <c r="S34" s="105" t="str">
        <f>'様式D-3_S024'!BM5</f>
        <v/>
      </c>
      <c r="T34" s="102" t="str">
        <f>'様式D-3_S024'!BN5</f>
        <v/>
      </c>
      <c r="U34" s="85">
        <f>'様式D-3_S024'!BO5</f>
        <v>0</v>
      </c>
      <c r="V34" s="86">
        <f>'様式D-3_S024'!BP5</f>
        <v>0</v>
      </c>
      <c r="W34" s="106">
        <f>'様式D-3_S024'!BQ5</f>
        <v>0.03</v>
      </c>
      <c r="X34" s="87">
        <f>'様式D-3_S024'!BR5</f>
        <v>1.31</v>
      </c>
      <c r="Y34" s="85">
        <f>'様式D-3_S024'!BS5</f>
        <v>0</v>
      </c>
      <c r="Z34" s="86">
        <f>'様式D-3_S024'!BT5</f>
        <v>0</v>
      </c>
      <c r="AA34" s="106">
        <f>'様式D-3_S024'!BU5</f>
        <v>0</v>
      </c>
      <c r="AB34" s="109">
        <f>'様式D-3_S024'!BV5</f>
        <v>0</v>
      </c>
      <c r="AC34" s="63"/>
      <c r="AD34" s="63"/>
      <c r="AE34" s="63"/>
      <c r="AF34" s="63"/>
      <c r="AG34" s="63"/>
      <c r="AH34" s="63"/>
      <c r="AI34" s="63"/>
      <c r="AJ34" s="63"/>
    </row>
    <row r="35" spans="2:36" x14ac:dyDescent="0.15">
      <c r="B35" s="135" t="str">
        <f>'様式D-3_S025'!AV5</f>
        <v>S025</v>
      </c>
      <c r="C35" s="149">
        <f>'様式D-3_S025'!AW5</f>
        <v>9.5</v>
      </c>
      <c r="D35" s="183" t="str">
        <f>'様式D-3_S025'!AX5</f>
        <v>Ⅱ</v>
      </c>
      <c r="E35" s="69" t="str">
        <f>'様式D-3_S025'!AY5</f>
        <v/>
      </c>
      <c r="F35" s="72" t="str">
        <f>'様式D-3_S025'!AZ5</f>
        <v/>
      </c>
      <c r="G35" s="72" t="str">
        <f>'様式D-3_S025'!BA5</f>
        <v/>
      </c>
      <c r="H35" s="41" t="str">
        <f>'様式D-3_S025'!BB5</f>
        <v/>
      </c>
      <c r="I35" s="75">
        <f>'様式D-3_S025'!BC5</f>
        <v>0</v>
      </c>
      <c r="J35" s="72">
        <f>'様式D-3_S025'!BD5</f>
        <v>0</v>
      </c>
      <c r="K35" s="72">
        <f>'様式D-3_S025'!BE5</f>
        <v>0</v>
      </c>
      <c r="L35" s="41">
        <f>'様式D-3_S025'!BF5</f>
        <v>2</v>
      </c>
      <c r="M35" s="75">
        <f>'様式D-3_S025'!BG5</f>
        <v>0</v>
      </c>
      <c r="N35" s="72">
        <f>'様式D-3_S025'!BH5</f>
        <v>0</v>
      </c>
      <c r="O35" s="72">
        <f>'様式D-3_S025'!BI5</f>
        <v>0</v>
      </c>
      <c r="P35" s="41">
        <f>'様式D-3_S025'!BJ5</f>
        <v>0</v>
      </c>
      <c r="Q35" s="104" t="str">
        <f>'様式D-3_S025'!BK5</f>
        <v/>
      </c>
      <c r="R35" s="103" t="str">
        <f>'様式D-3_S025'!BL5</f>
        <v/>
      </c>
      <c r="S35" s="105" t="str">
        <f>'様式D-3_S025'!BM5</f>
        <v/>
      </c>
      <c r="T35" s="102" t="str">
        <f>'様式D-3_S025'!BN5</f>
        <v/>
      </c>
      <c r="U35" s="85">
        <f>'様式D-3_S025'!BO5</f>
        <v>0</v>
      </c>
      <c r="V35" s="86">
        <f>'様式D-3_S025'!BP5</f>
        <v>0</v>
      </c>
      <c r="W35" s="106">
        <f>'様式D-3_S025'!BQ5</f>
        <v>0</v>
      </c>
      <c r="X35" s="87">
        <f>'様式D-3_S025'!BR5</f>
        <v>0.04</v>
      </c>
      <c r="Y35" s="85">
        <f>'様式D-3_S025'!BS5</f>
        <v>0</v>
      </c>
      <c r="Z35" s="86">
        <f>'様式D-3_S025'!BT5</f>
        <v>0</v>
      </c>
      <c r="AA35" s="106">
        <f>'様式D-3_S025'!BU5</f>
        <v>0</v>
      </c>
      <c r="AB35" s="109">
        <f>'様式D-3_S025'!BV5</f>
        <v>0</v>
      </c>
      <c r="AC35" s="63"/>
      <c r="AD35" s="63"/>
      <c r="AE35" s="63"/>
      <c r="AF35" s="63"/>
      <c r="AG35" s="63"/>
      <c r="AH35" s="63"/>
      <c r="AI35" s="63"/>
      <c r="AJ35" s="63"/>
    </row>
    <row r="36" spans="2:36" x14ac:dyDescent="0.15">
      <c r="B36" s="135" t="str">
        <f>'様式D-3_S026'!AV5</f>
        <v>S026</v>
      </c>
      <c r="C36" s="149">
        <f>'様式D-3_S026'!AW5</f>
        <v>9.5</v>
      </c>
      <c r="D36" s="183" t="str">
        <f>'様式D-3_S026'!AX5</f>
        <v>Ⅱ</v>
      </c>
      <c r="E36" s="69" t="str">
        <f>'様式D-3_S026'!AY5</f>
        <v/>
      </c>
      <c r="F36" s="72" t="str">
        <f>'様式D-3_S026'!AZ5</f>
        <v/>
      </c>
      <c r="G36" s="72" t="str">
        <f>'様式D-3_S026'!BA5</f>
        <v/>
      </c>
      <c r="H36" s="41" t="str">
        <f>'様式D-3_S026'!BB5</f>
        <v/>
      </c>
      <c r="I36" s="75">
        <f>'様式D-3_S026'!BC5</f>
        <v>0</v>
      </c>
      <c r="J36" s="72">
        <f>'様式D-3_S026'!BD5</f>
        <v>0</v>
      </c>
      <c r="K36" s="72">
        <f>'様式D-3_S026'!BE5</f>
        <v>1</v>
      </c>
      <c r="L36" s="41">
        <f>'様式D-3_S026'!BF5</f>
        <v>0</v>
      </c>
      <c r="M36" s="75">
        <f>'様式D-3_S026'!BG5</f>
        <v>0</v>
      </c>
      <c r="N36" s="72">
        <f>'様式D-3_S026'!BH5</f>
        <v>0</v>
      </c>
      <c r="O36" s="72">
        <f>'様式D-3_S026'!BI5</f>
        <v>0</v>
      </c>
      <c r="P36" s="41">
        <f>'様式D-3_S026'!BJ5</f>
        <v>0</v>
      </c>
      <c r="Q36" s="104" t="str">
        <f>'様式D-3_S026'!BK5</f>
        <v/>
      </c>
      <c r="R36" s="103" t="str">
        <f>'様式D-3_S026'!BL5</f>
        <v/>
      </c>
      <c r="S36" s="105" t="str">
        <f>'様式D-3_S026'!BM5</f>
        <v/>
      </c>
      <c r="T36" s="102" t="str">
        <f>'様式D-3_S026'!BN5</f>
        <v/>
      </c>
      <c r="U36" s="85">
        <f>'様式D-3_S026'!BO5</f>
        <v>0</v>
      </c>
      <c r="V36" s="86">
        <f>'様式D-3_S026'!BP5</f>
        <v>0</v>
      </c>
      <c r="W36" s="106">
        <f>'様式D-3_S026'!BQ5</f>
        <v>0.02</v>
      </c>
      <c r="X36" s="87">
        <f>'様式D-3_S026'!BR5</f>
        <v>0</v>
      </c>
      <c r="Y36" s="85">
        <f>'様式D-3_S026'!BS5</f>
        <v>0</v>
      </c>
      <c r="Z36" s="86">
        <f>'様式D-3_S026'!BT5</f>
        <v>0</v>
      </c>
      <c r="AA36" s="106">
        <f>'様式D-3_S026'!BU5</f>
        <v>0</v>
      </c>
      <c r="AB36" s="109">
        <f>'様式D-3_S026'!BV5</f>
        <v>0</v>
      </c>
      <c r="AC36" s="63"/>
      <c r="AD36" s="63"/>
      <c r="AE36" s="63"/>
      <c r="AF36" s="63"/>
      <c r="AG36" s="63"/>
      <c r="AH36" s="63"/>
      <c r="AI36" s="63"/>
      <c r="AJ36" s="63"/>
    </row>
    <row r="37" spans="2:36" x14ac:dyDescent="0.15">
      <c r="B37" s="135" t="str">
        <f>'様式D-3_S027'!AV5</f>
        <v>S027</v>
      </c>
      <c r="C37" s="149">
        <f>'様式D-3_S027'!AW5</f>
        <v>9.5</v>
      </c>
      <c r="D37" s="183" t="str">
        <f>'様式D-3_S027'!AX5</f>
        <v>Ⅱ</v>
      </c>
      <c r="E37" s="69" t="str">
        <f>'様式D-3_S027'!AY5</f>
        <v/>
      </c>
      <c r="F37" s="72" t="str">
        <f>'様式D-3_S027'!AZ5</f>
        <v/>
      </c>
      <c r="G37" s="72" t="str">
        <f>'様式D-3_S027'!BA5</f>
        <v/>
      </c>
      <c r="H37" s="41" t="str">
        <f>'様式D-3_S027'!BB5</f>
        <v/>
      </c>
      <c r="I37" s="75">
        <f>'様式D-3_S027'!BC5</f>
        <v>0</v>
      </c>
      <c r="J37" s="72">
        <f>'様式D-3_S027'!BD5</f>
        <v>0</v>
      </c>
      <c r="K37" s="72">
        <f>'様式D-3_S027'!BE5</f>
        <v>0</v>
      </c>
      <c r="L37" s="41">
        <f>'様式D-3_S027'!BF5</f>
        <v>1</v>
      </c>
      <c r="M37" s="75">
        <f>'様式D-3_S027'!BG5</f>
        <v>0</v>
      </c>
      <c r="N37" s="72">
        <f>'様式D-3_S027'!BH5</f>
        <v>0</v>
      </c>
      <c r="O37" s="72">
        <f>'様式D-3_S027'!BI5</f>
        <v>0</v>
      </c>
      <c r="P37" s="41">
        <f>'様式D-3_S027'!BJ5</f>
        <v>0</v>
      </c>
      <c r="Q37" s="104" t="str">
        <f>'様式D-3_S027'!BK5</f>
        <v/>
      </c>
      <c r="R37" s="103" t="str">
        <f>'様式D-3_S027'!BL5</f>
        <v/>
      </c>
      <c r="S37" s="105" t="str">
        <f>'様式D-3_S027'!BM5</f>
        <v/>
      </c>
      <c r="T37" s="102" t="str">
        <f>'様式D-3_S027'!BN5</f>
        <v/>
      </c>
      <c r="U37" s="85">
        <f>'様式D-3_S027'!BO5</f>
        <v>0</v>
      </c>
      <c r="V37" s="86">
        <f>'様式D-3_S027'!BP5</f>
        <v>0</v>
      </c>
      <c r="W37" s="106">
        <f>'様式D-3_S027'!BQ5</f>
        <v>0</v>
      </c>
      <c r="X37" s="87">
        <f>'様式D-3_S027'!BR5</f>
        <v>5.0999999999999996</v>
      </c>
      <c r="Y37" s="85">
        <f>'様式D-3_S027'!BS5</f>
        <v>0</v>
      </c>
      <c r="Z37" s="86">
        <f>'様式D-3_S027'!BT5</f>
        <v>0</v>
      </c>
      <c r="AA37" s="106">
        <f>'様式D-3_S027'!BU5</f>
        <v>0</v>
      </c>
      <c r="AB37" s="109">
        <f>'様式D-3_S027'!BV5</f>
        <v>0</v>
      </c>
      <c r="AC37" s="63"/>
      <c r="AD37" s="63"/>
      <c r="AE37" s="63"/>
      <c r="AF37" s="63"/>
      <c r="AG37" s="63"/>
      <c r="AH37" s="63"/>
      <c r="AI37" s="63"/>
      <c r="AJ37" s="63"/>
    </row>
    <row r="38" spans="2:36" x14ac:dyDescent="0.15">
      <c r="B38" s="135" t="str">
        <f>'様式D-3_S028'!AV5</f>
        <v>S028</v>
      </c>
      <c r="C38" s="149">
        <f>'様式D-3_S028'!AW5</f>
        <v>9.5</v>
      </c>
      <c r="D38" s="183" t="str">
        <f>'様式D-3_S028'!AX5</f>
        <v>Ⅰ</v>
      </c>
      <c r="E38" s="69" t="str">
        <f>'様式D-3_S028'!AY5</f>
        <v/>
      </c>
      <c r="F38" s="72" t="str">
        <f>'様式D-3_S028'!AZ5</f>
        <v/>
      </c>
      <c r="G38" s="72" t="str">
        <f>'様式D-3_S028'!BA5</f>
        <v/>
      </c>
      <c r="H38" s="41" t="str">
        <f>'様式D-3_S028'!BB5</f>
        <v/>
      </c>
      <c r="I38" s="75">
        <f>'様式D-3_S028'!BC5</f>
        <v>0</v>
      </c>
      <c r="J38" s="72">
        <f>'様式D-3_S028'!BD5</f>
        <v>0</v>
      </c>
      <c r="K38" s="72">
        <f>'様式D-3_S028'!BE5</f>
        <v>0</v>
      </c>
      <c r="L38" s="41">
        <f>'様式D-3_S028'!BF5</f>
        <v>0</v>
      </c>
      <c r="M38" s="75">
        <f>'様式D-3_S028'!BG5</f>
        <v>0</v>
      </c>
      <c r="N38" s="72">
        <f>'様式D-3_S028'!BH5</f>
        <v>0</v>
      </c>
      <c r="O38" s="72">
        <f>'様式D-3_S028'!BI5</f>
        <v>0</v>
      </c>
      <c r="P38" s="41">
        <f>'様式D-3_S028'!BJ5</f>
        <v>0</v>
      </c>
      <c r="Q38" s="104" t="str">
        <f>'様式D-3_S028'!BK5</f>
        <v/>
      </c>
      <c r="R38" s="103" t="str">
        <f>'様式D-3_S028'!BL5</f>
        <v/>
      </c>
      <c r="S38" s="105" t="str">
        <f>'様式D-3_S028'!BM5</f>
        <v/>
      </c>
      <c r="T38" s="102" t="str">
        <f>'様式D-3_S028'!BN5</f>
        <v/>
      </c>
      <c r="U38" s="85">
        <f>'様式D-3_S028'!BO5</f>
        <v>0</v>
      </c>
      <c r="V38" s="86">
        <f>'様式D-3_S028'!BP5</f>
        <v>0</v>
      </c>
      <c r="W38" s="106">
        <f>'様式D-3_S028'!BQ5</f>
        <v>0</v>
      </c>
      <c r="X38" s="87">
        <f>'様式D-3_S028'!BR5</f>
        <v>0</v>
      </c>
      <c r="Y38" s="85">
        <f>'様式D-3_S028'!BS5</f>
        <v>0</v>
      </c>
      <c r="Z38" s="86">
        <f>'様式D-3_S028'!BT5</f>
        <v>0</v>
      </c>
      <c r="AA38" s="106">
        <f>'様式D-3_S028'!BU5</f>
        <v>0</v>
      </c>
      <c r="AB38" s="109">
        <f>'様式D-3_S028'!BV5</f>
        <v>0</v>
      </c>
      <c r="AC38" s="63"/>
      <c r="AD38" s="63"/>
      <c r="AE38" s="63"/>
      <c r="AF38" s="63"/>
      <c r="AG38" s="63"/>
      <c r="AH38" s="63"/>
      <c r="AI38" s="63"/>
      <c r="AJ38" s="63"/>
    </row>
    <row r="39" spans="2:36" x14ac:dyDescent="0.15">
      <c r="B39" s="135" t="str">
        <f>'様式D-3_S029'!AV5</f>
        <v>S029</v>
      </c>
      <c r="C39" s="149">
        <f>'様式D-3_S029'!AW5</f>
        <v>9.5</v>
      </c>
      <c r="D39" s="183" t="str">
        <f>'様式D-3_S029'!AX5</f>
        <v>Ⅰ</v>
      </c>
      <c r="E39" s="69" t="str">
        <f>'様式D-3_S029'!AY5</f>
        <v/>
      </c>
      <c r="F39" s="72" t="str">
        <f>'様式D-3_S029'!AZ5</f>
        <v/>
      </c>
      <c r="G39" s="72" t="str">
        <f>'様式D-3_S029'!BA5</f>
        <v/>
      </c>
      <c r="H39" s="41" t="str">
        <f>'様式D-3_S029'!BB5</f>
        <v/>
      </c>
      <c r="I39" s="75">
        <f>'様式D-3_S029'!BC5</f>
        <v>0</v>
      </c>
      <c r="J39" s="72">
        <f>'様式D-3_S029'!BD5</f>
        <v>0</v>
      </c>
      <c r="K39" s="72">
        <f>'様式D-3_S029'!BE5</f>
        <v>0</v>
      </c>
      <c r="L39" s="41">
        <f>'様式D-3_S029'!BF5</f>
        <v>0</v>
      </c>
      <c r="M39" s="75">
        <f>'様式D-3_S029'!BG5</f>
        <v>0</v>
      </c>
      <c r="N39" s="72">
        <f>'様式D-3_S029'!BH5</f>
        <v>0</v>
      </c>
      <c r="O39" s="72">
        <f>'様式D-3_S029'!BI5</f>
        <v>0</v>
      </c>
      <c r="P39" s="41">
        <f>'様式D-3_S029'!BJ5</f>
        <v>0</v>
      </c>
      <c r="Q39" s="104" t="str">
        <f>'様式D-3_S029'!BK5</f>
        <v/>
      </c>
      <c r="R39" s="103" t="str">
        <f>'様式D-3_S029'!BL5</f>
        <v/>
      </c>
      <c r="S39" s="105" t="str">
        <f>'様式D-3_S029'!BM5</f>
        <v/>
      </c>
      <c r="T39" s="102" t="str">
        <f>'様式D-3_S029'!BN5</f>
        <v/>
      </c>
      <c r="U39" s="85">
        <f>'様式D-3_S029'!BO5</f>
        <v>0</v>
      </c>
      <c r="V39" s="86">
        <f>'様式D-3_S029'!BP5</f>
        <v>0</v>
      </c>
      <c r="W39" s="106">
        <f>'様式D-3_S029'!BQ5</f>
        <v>0</v>
      </c>
      <c r="X39" s="87">
        <f>'様式D-3_S029'!BR5</f>
        <v>0</v>
      </c>
      <c r="Y39" s="85">
        <f>'様式D-3_S029'!BS5</f>
        <v>0</v>
      </c>
      <c r="Z39" s="86">
        <f>'様式D-3_S029'!BT5</f>
        <v>0</v>
      </c>
      <c r="AA39" s="106">
        <f>'様式D-3_S029'!BU5</f>
        <v>0</v>
      </c>
      <c r="AB39" s="109">
        <f>'様式D-3_S029'!BV5</f>
        <v>0</v>
      </c>
      <c r="AC39" s="63"/>
      <c r="AD39" s="63"/>
      <c r="AE39" s="63"/>
      <c r="AF39" s="63"/>
      <c r="AG39" s="63"/>
      <c r="AH39" s="63"/>
      <c r="AI39" s="63"/>
      <c r="AJ39" s="63"/>
    </row>
    <row r="40" spans="2:36" x14ac:dyDescent="0.15">
      <c r="B40" s="135" t="str">
        <f>'様式D-3_PE'!AV5</f>
        <v>PE</v>
      </c>
      <c r="C40" s="149">
        <f>'様式D-3_PE'!AW5</f>
        <v>7</v>
      </c>
      <c r="D40" s="183" t="str">
        <f>'様式D-3_PE'!AX5</f>
        <v>Ⅱ</v>
      </c>
      <c r="E40" s="69" t="str">
        <f>'様式D-3_PE'!AY5</f>
        <v/>
      </c>
      <c r="F40" s="72" t="str">
        <f>'様式D-3_PE'!AZ5</f>
        <v/>
      </c>
      <c r="G40" s="72" t="str">
        <f>'様式D-3_PE'!BA5</f>
        <v/>
      </c>
      <c r="H40" s="41" t="str">
        <f>'様式D-3_PE'!BB5</f>
        <v/>
      </c>
      <c r="I40" s="75">
        <f>'様式D-3_PE'!BC5</f>
        <v>0</v>
      </c>
      <c r="J40" s="72">
        <f>'様式D-3_PE'!BD5</f>
        <v>0</v>
      </c>
      <c r="K40" s="72">
        <f>'様式D-3_PE'!BE5</f>
        <v>0</v>
      </c>
      <c r="L40" s="41">
        <f>'様式D-3_PE'!BF5</f>
        <v>2</v>
      </c>
      <c r="M40" s="75">
        <f>'様式D-3_PE'!BG5</f>
        <v>0</v>
      </c>
      <c r="N40" s="72">
        <f>'様式D-3_PE'!BH5</f>
        <v>0</v>
      </c>
      <c r="O40" s="72">
        <f>'様式D-3_PE'!BI5</f>
        <v>0</v>
      </c>
      <c r="P40" s="41">
        <f>'様式D-3_PE'!BJ5</f>
        <v>0</v>
      </c>
      <c r="Q40" s="104" t="str">
        <f>'様式D-3_PE'!BK5</f>
        <v/>
      </c>
      <c r="R40" s="103" t="str">
        <f>'様式D-3_PE'!BL5</f>
        <v/>
      </c>
      <c r="S40" s="105" t="str">
        <f>'様式D-3_PE'!BM5</f>
        <v/>
      </c>
      <c r="T40" s="102" t="str">
        <f>'様式D-3_PE'!BN5</f>
        <v/>
      </c>
      <c r="U40" s="85">
        <f>'様式D-3_PE'!BO5</f>
        <v>0</v>
      </c>
      <c r="V40" s="86">
        <f>'様式D-3_PE'!BP5</f>
        <v>0</v>
      </c>
      <c r="W40" s="106">
        <f>'様式D-3_PE'!BQ5</f>
        <v>0</v>
      </c>
      <c r="X40" s="87">
        <f>'様式D-3_PE'!BR5</f>
        <v>1.06</v>
      </c>
      <c r="Y40" s="85">
        <f>'様式D-3_PE'!BS5</f>
        <v>0</v>
      </c>
      <c r="Z40" s="86">
        <f>'様式D-3_PE'!BT5</f>
        <v>0</v>
      </c>
      <c r="AA40" s="106">
        <f>'様式D-3_PE'!BU5</f>
        <v>0</v>
      </c>
      <c r="AB40" s="109">
        <f>'様式D-3_PE'!BV5</f>
        <v>0</v>
      </c>
      <c r="AC40" s="63"/>
      <c r="AD40" s="63"/>
      <c r="AE40" s="63"/>
      <c r="AF40" s="63"/>
      <c r="AG40" s="63"/>
      <c r="AH40" s="63"/>
      <c r="AI40" s="63"/>
      <c r="AJ40" s="63"/>
    </row>
    <row r="41" spans="2:36" x14ac:dyDescent="0.15">
      <c r="B41" s="135"/>
      <c r="C41" s="149"/>
      <c r="D41" s="183"/>
      <c r="E41" s="69"/>
      <c r="F41" s="72"/>
      <c r="G41" s="72"/>
      <c r="H41" s="41"/>
      <c r="I41" s="75"/>
      <c r="J41" s="72"/>
      <c r="K41" s="72"/>
      <c r="L41" s="41"/>
      <c r="M41" s="75"/>
      <c r="N41" s="72"/>
      <c r="O41" s="72"/>
      <c r="P41" s="41"/>
      <c r="Q41" s="104"/>
      <c r="R41" s="103"/>
      <c r="S41" s="105"/>
      <c r="T41" s="102"/>
      <c r="U41" s="85"/>
      <c r="V41" s="86"/>
      <c r="W41" s="106"/>
      <c r="X41" s="87"/>
      <c r="Y41" s="85"/>
      <c r="Z41" s="86"/>
      <c r="AA41" s="106"/>
      <c r="AB41" s="109"/>
      <c r="AC41" s="63"/>
      <c r="AD41" s="63"/>
      <c r="AE41" s="63"/>
      <c r="AF41" s="63"/>
      <c r="AG41" s="63"/>
      <c r="AH41" s="63"/>
      <c r="AI41" s="63"/>
      <c r="AJ41" s="63"/>
    </row>
    <row r="42" spans="2:36" x14ac:dyDescent="0.15">
      <c r="B42" s="135"/>
      <c r="C42" s="136"/>
      <c r="D42" s="182"/>
      <c r="E42" s="69"/>
      <c r="F42" s="72"/>
      <c r="G42" s="72"/>
      <c r="H42" s="41"/>
      <c r="I42" s="75"/>
      <c r="J42" s="72"/>
      <c r="K42" s="72"/>
      <c r="L42" s="41"/>
      <c r="M42" s="75"/>
      <c r="N42" s="72"/>
      <c r="O42" s="72"/>
      <c r="P42" s="41"/>
      <c r="Q42" s="104"/>
      <c r="R42" s="103"/>
      <c r="S42" s="105"/>
      <c r="T42" s="102"/>
      <c r="U42" s="85"/>
      <c r="V42" s="86"/>
      <c r="W42" s="106"/>
      <c r="X42" s="87"/>
      <c r="Y42" s="85"/>
      <c r="Z42" s="86"/>
      <c r="AA42" s="106"/>
      <c r="AB42" s="109"/>
      <c r="AC42" s="63"/>
      <c r="AD42" s="63"/>
      <c r="AE42" s="63"/>
      <c r="AF42" s="63"/>
      <c r="AG42" s="63"/>
      <c r="AH42" s="63"/>
      <c r="AI42" s="63"/>
      <c r="AJ42" s="63"/>
    </row>
    <row r="43" spans="2:36" ht="12.75" thickBot="1" x14ac:dyDescent="0.2">
      <c r="B43" s="44"/>
      <c r="C43" s="101"/>
      <c r="D43" s="184"/>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1077" t="s">
        <v>257</v>
      </c>
      <c r="C44" s="1078"/>
      <c r="D44" s="1079"/>
      <c r="E44" s="1095">
        <f>SUM(E10:E43)</f>
        <v>0</v>
      </c>
      <c r="F44" s="1093">
        <f t="shared" ref="F44:O44" si="0">SUM(F10:F43)</f>
        <v>0</v>
      </c>
      <c r="G44" s="185">
        <f>SUM(G10:G43)</f>
        <v>0</v>
      </c>
      <c r="H44" s="186">
        <f t="shared" si="0"/>
        <v>2</v>
      </c>
      <c r="I44" s="1068">
        <f t="shared" si="0"/>
        <v>0</v>
      </c>
      <c r="J44" s="1093">
        <f>SUM(J10:J43)</f>
        <v>0</v>
      </c>
      <c r="K44" s="185">
        <f t="shared" si="0"/>
        <v>13</v>
      </c>
      <c r="L44" s="186">
        <f t="shared" si="0"/>
        <v>27</v>
      </c>
      <c r="M44" s="1068">
        <f>SUM(M10:M43)</f>
        <v>0</v>
      </c>
      <c r="N44" s="1093">
        <f t="shared" si="0"/>
        <v>0</v>
      </c>
      <c r="O44" s="187">
        <f t="shared" si="0"/>
        <v>0</v>
      </c>
      <c r="P44" s="188">
        <f t="shared" ref="P44:U44" si="1">SUM(P10:P43)</f>
        <v>6</v>
      </c>
      <c r="Q44" s="189">
        <f t="shared" si="1"/>
        <v>0</v>
      </c>
      <c r="R44" s="190">
        <f t="shared" si="1"/>
        <v>0</v>
      </c>
      <c r="S44" s="191">
        <f t="shared" si="1"/>
        <v>0</v>
      </c>
      <c r="T44" s="192">
        <f t="shared" si="1"/>
        <v>19</v>
      </c>
      <c r="U44" s="193">
        <f t="shared" si="1"/>
        <v>0</v>
      </c>
      <c r="V44" s="194">
        <f t="shared" ref="V44:X44" si="2">SUM(V10:V43)</f>
        <v>0</v>
      </c>
      <c r="W44" s="195">
        <f t="shared" si="2"/>
        <v>0.45000000000000007</v>
      </c>
      <c r="X44" s="196">
        <f t="shared" si="2"/>
        <v>14.579999999999998</v>
      </c>
      <c r="Y44" s="193">
        <f>SUM(Y10:Y43)</f>
        <v>0</v>
      </c>
      <c r="Z44" s="194">
        <f>SUM(Z10:Z43)</f>
        <v>0</v>
      </c>
      <c r="AA44" s="195">
        <f>SUM(AA10:AA43)</f>
        <v>0</v>
      </c>
      <c r="AB44" s="197">
        <f>SUM(AB10:AB43)</f>
        <v>10.32</v>
      </c>
      <c r="AC44" s="65"/>
      <c r="AD44" s="65"/>
      <c r="AE44" s="65"/>
      <c r="AF44" s="65"/>
      <c r="AG44" s="65"/>
      <c r="AH44" s="65"/>
      <c r="AI44" s="65"/>
    </row>
    <row r="45" spans="2:36" ht="15" customHeight="1" thickBot="1" x14ac:dyDescent="0.2">
      <c r="B45" s="1080"/>
      <c r="C45" s="1081"/>
      <c r="D45" s="1073"/>
      <c r="E45" s="1096"/>
      <c r="F45" s="1094"/>
      <c r="G45" s="1070">
        <f>G44+H44</f>
        <v>2</v>
      </c>
      <c r="H45" s="1071"/>
      <c r="I45" s="1069"/>
      <c r="J45" s="1094"/>
      <c r="K45" s="1070">
        <f>K44+L44</f>
        <v>40</v>
      </c>
      <c r="L45" s="1071"/>
      <c r="M45" s="1069"/>
      <c r="N45" s="1094"/>
      <c r="O45" s="1072">
        <f>O44+P44</f>
        <v>6</v>
      </c>
      <c r="P45" s="1073"/>
      <c r="Q45" s="1074"/>
      <c r="R45" s="1075"/>
      <c r="S45" s="1075"/>
      <c r="T45" s="1075"/>
      <c r="U45" s="1075"/>
      <c r="V45" s="1075"/>
      <c r="W45" s="1075"/>
      <c r="X45" s="1075"/>
      <c r="Y45" s="1075"/>
      <c r="Z45" s="1075"/>
      <c r="AA45" s="1075"/>
      <c r="AB45" s="1076"/>
    </row>
    <row r="46" spans="2:36" x14ac:dyDescent="0.15">
      <c r="B46" s="152" t="s">
        <v>258</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52" t="s">
        <v>259</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52" t="s">
        <v>260</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52" t="s">
        <v>261</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52" t="s">
        <v>262</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3"/>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topLeftCell="A6" zoomScale="72" zoomScaleNormal="55" zoomScaleSheetLayoutView="72" workbookViewId="0">
      <selection activeCell="B6" sqref="B6:Z15"/>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868</v>
      </c>
      <c r="C2" s="3"/>
      <c r="D2" s="3"/>
      <c r="E2" s="3"/>
      <c r="F2" s="3"/>
      <c r="G2" s="3"/>
      <c r="H2" s="3"/>
      <c r="I2" s="3"/>
      <c r="J2" s="3"/>
      <c r="K2" s="3"/>
      <c r="L2" s="3"/>
      <c r="M2" s="3"/>
      <c r="N2" s="3"/>
      <c r="O2" s="77"/>
      <c r="P2" s="78"/>
      <c r="Q2" s="1097"/>
      <c r="R2" s="1098"/>
      <c r="S2" s="1098"/>
      <c r="T2" s="1098"/>
      <c r="U2" s="1099" t="s">
        <v>400</v>
      </c>
      <c r="V2" s="1100"/>
      <c r="W2" s="1101"/>
      <c r="X2" s="1102" t="s">
        <v>518</v>
      </c>
      <c r="Y2" s="1103"/>
      <c r="Z2" s="1104"/>
    </row>
    <row r="3" spans="2:26" s="1" customFormat="1" ht="25.35" customHeight="1" x14ac:dyDescent="0.15">
      <c r="B3" s="527" t="s">
        <v>401</v>
      </c>
      <c r="C3" s="528"/>
      <c r="D3" s="529"/>
      <c r="E3" s="675" t="s">
        <v>530</v>
      </c>
      <c r="F3" s="676"/>
      <c r="G3" s="676"/>
      <c r="H3" s="677"/>
      <c r="I3" s="1105" t="s">
        <v>402</v>
      </c>
      <c r="J3" s="1106"/>
      <c r="K3" s="678"/>
      <c r="L3" s="1107" t="s">
        <v>520</v>
      </c>
      <c r="M3" s="1108"/>
      <c r="N3" s="1109"/>
      <c r="O3" s="508" t="s">
        <v>531</v>
      </c>
      <c r="P3" s="509"/>
      <c r="Q3" s="510"/>
      <c r="R3" s="691" t="s">
        <v>532</v>
      </c>
      <c r="S3" s="692"/>
      <c r="T3" s="693"/>
      <c r="U3" s="520" t="s">
        <v>529</v>
      </c>
      <c r="V3" s="521"/>
      <c r="W3" s="521"/>
      <c r="X3" s="1122">
        <v>45910</v>
      </c>
      <c r="Y3" s="1123"/>
      <c r="Z3" s="1124"/>
    </row>
    <row r="4" spans="2:26" s="1" customFormat="1" ht="25.35" customHeight="1" x14ac:dyDescent="0.15">
      <c r="B4" s="541" t="s">
        <v>526</v>
      </c>
      <c r="C4" s="542"/>
      <c r="D4" s="543"/>
      <c r="E4" s="687" t="s">
        <v>521</v>
      </c>
      <c r="F4" s="688"/>
      <c r="G4" s="688"/>
      <c r="H4" s="689"/>
      <c r="I4" s="670" t="s">
        <v>403</v>
      </c>
      <c r="J4" s="666"/>
      <c r="K4" s="690"/>
      <c r="L4" s="1102" t="s">
        <v>404</v>
      </c>
      <c r="M4" s="1103"/>
      <c r="N4" s="1104"/>
      <c r="O4" s="511"/>
      <c r="P4" s="512"/>
      <c r="Q4" s="513"/>
      <c r="R4" s="694" t="s">
        <v>533</v>
      </c>
      <c r="S4" s="695"/>
      <c r="T4" s="696"/>
      <c r="U4" s="523"/>
      <c r="V4" s="524"/>
      <c r="W4" s="524"/>
      <c r="X4" s="1125"/>
      <c r="Y4" s="1126"/>
      <c r="Z4" s="1127"/>
    </row>
    <row r="5" spans="2:26" ht="50.1" customHeight="1" x14ac:dyDescent="0.15">
      <c r="B5" s="1119" t="s">
        <v>263</v>
      </c>
      <c r="C5" s="1120"/>
      <c r="D5" s="1120"/>
      <c r="E5" s="1120"/>
      <c r="F5" s="1120"/>
      <c r="G5" s="1120"/>
      <c r="H5" s="1120"/>
      <c r="I5" s="1120"/>
      <c r="J5" s="1120"/>
      <c r="K5" s="1120"/>
      <c r="L5" s="1120"/>
      <c r="M5" s="1120"/>
      <c r="N5" s="1120"/>
      <c r="O5" s="1120"/>
      <c r="P5" s="1120"/>
      <c r="Q5" s="1120"/>
      <c r="R5" s="1120"/>
      <c r="S5" s="1120"/>
      <c r="T5" s="1120"/>
      <c r="U5" s="1120"/>
      <c r="V5" s="1120"/>
      <c r="W5" s="1120"/>
      <c r="X5" s="1120"/>
      <c r="Y5" s="1120"/>
      <c r="Z5" s="1121"/>
    </row>
    <row r="6" spans="2:26" ht="50.1" customHeight="1" x14ac:dyDescent="0.15">
      <c r="B6" s="1110" t="s">
        <v>873</v>
      </c>
      <c r="C6" s="1111"/>
      <c r="D6" s="1111"/>
      <c r="E6" s="1111"/>
      <c r="F6" s="1111"/>
      <c r="G6" s="1111"/>
      <c r="H6" s="1111"/>
      <c r="I6" s="1111"/>
      <c r="J6" s="1111"/>
      <c r="K6" s="1111"/>
      <c r="L6" s="1111"/>
      <c r="M6" s="1111"/>
      <c r="N6" s="1111"/>
      <c r="O6" s="1111"/>
      <c r="P6" s="1111"/>
      <c r="Q6" s="1111"/>
      <c r="R6" s="1111"/>
      <c r="S6" s="1111"/>
      <c r="T6" s="1111"/>
      <c r="U6" s="1111"/>
      <c r="V6" s="1111"/>
      <c r="W6" s="1111"/>
      <c r="X6" s="1111"/>
      <c r="Y6" s="1111"/>
      <c r="Z6" s="1112"/>
    </row>
    <row r="7" spans="2:26" ht="100.35" customHeight="1" x14ac:dyDescent="0.15">
      <c r="B7" s="1113"/>
      <c r="C7" s="1114"/>
      <c r="D7" s="1114"/>
      <c r="E7" s="1114"/>
      <c r="F7" s="1114"/>
      <c r="G7" s="1114"/>
      <c r="H7" s="1114"/>
      <c r="I7" s="1114"/>
      <c r="J7" s="1114"/>
      <c r="K7" s="1114"/>
      <c r="L7" s="1114"/>
      <c r="M7" s="1114"/>
      <c r="N7" s="1114"/>
      <c r="O7" s="1114"/>
      <c r="P7" s="1114"/>
      <c r="Q7" s="1114"/>
      <c r="R7" s="1114"/>
      <c r="S7" s="1114"/>
      <c r="T7" s="1114"/>
      <c r="U7" s="1114"/>
      <c r="V7" s="1114"/>
      <c r="W7" s="1114"/>
      <c r="X7" s="1114"/>
      <c r="Y7" s="1114"/>
      <c r="Z7" s="1115"/>
    </row>
    <row r="8" spans="2:26" ht="50.1" customHeight="1" x14ac:dyDescent="0.15">
      <c r="B8" s="1113"/>
      <c r="C8" s="1114"/>
      <c r="D8" s="1114"/>
      <c r="E8" s="1114"/>
      <c r="F8" s="1114"/>
      <c r="G8" s="1114"/>
      <c r="H8" s="1114"/>
      <c r="I8" s="1114"/>
      <c r="J8" s="1114"/>
      <c r="K8" s="1114"/>
      <c r="L8" s="1114"/>
      <c r="M8" s="1114"/>
      <c r="N8" s="1114"/>
      <c r="O8" s="1114"/>
      <c r="P8" s="1114"/>
      <c r="Q8" s="1114"/>
      <c r="R8" s="1114"/>
      <c r="S8" s="1114"/>
      <c r="T8" s="1114"/>
      <c r="U8" s="1114"/>
      <c r="V8" s="1114"/>
      <c r="W8" s="1114"/>
      <c r="X8" s="1114"/>
      <c r="Y8" s="1114"/>
      <c r="Z8" s="1115"/>
    </row>
    <row r="9" spans="2:26" ht="100.35" customHeight="1" x14ac:dyDescent="0.15">
      <c r="B9" s="1113"/>
      <c r="C9" s="1114"/>
      <c r="D9" s="1114"/>
      <c r="E9" s="1114"/>
      <c r="F9" s="1114"/>
      <c r="G9" s="1114"/>
      <c r="H9" s="1114"/>
      <c r="I9" s="1114"/>
      <c r="J9" s="1114"/>
      <c r="K9" s="1114"/>
      <c r="L9" s="1114"/>
      <c r="M9" s="1114"/>
      <c r="N9" s="1114"/>
      <c r="O9" s="1114"/>
      <c r="P9" s="1114"/>
      <c r="Q9" s="1114"/>
      <c r="R9" s="1114"/>
      <c r="S9" s="1114"/>
      <c r="T9" s="1114"/>
      <c r="U9" s="1114"/>
      <c r="V9" s="1114"/>
      <c r="W9" s="1114"/>
      <c r="X9" s="1114"/>
      <c r="Y9" s="1114"/>
      <c r="Z9" s="1115"/>
    </row>
    <row r="10" spans="2:26" ht="50.1" customHeight="1" x14ac:dyDescent="0.15">
      <c r="B10" s="1113"/>
      <c r="C10" s="1114"/>
      <c r="D10" s="1114"/>
      <c r="E10" s="1114"/>
      <c r="F10" s="1114"/>
      <c r="G10" s="1114"/>
      <c r="H10" s="1114"/>
      <c r="I10" s="1114"/>
      <c r="J10" s="1114"/>
      <c r="K10" s="1114"/>
      <c r="L10" s="1114"/>
      <c r="M10" s="1114"/>
      <c r="N10" s="1114"/>
      <c r="O10" s="1114"/>
      <c r="P10" s="1114"/>
      <c r="Q10" s="1114"/>
      <c r="R10" s="1114"/>
      <c r="S10" s="1114"/>
      <c r="T10" s="1114"/>
      <c r="U10" s="1114"/>
      <c r="V10" s="1114"/>
      <c r="W10" s="1114"/>
      <c r="X10" s="1114"/>
      <c r="Y10" s="1114"/>
      <c r="Z10" s="1115"/>
    </row>
    <row r="11" spans="2:26" ht="100.35" customHeight="1" x14ac:dyDescent="0.15">
      <c r="B11" s="1113"/>
      <c r="C11" s="1114"/>
      <c r="D11" s="1114"/>
      <c r="E11" s="1114"/>
      <c r="F11" s="1114"/>
      <c r="G11" s="1114"/>
      <c r="H11" s="1114"/>
      <c r="I11" s="1114"/>
      <c r="J11" s="1114"/>
      <c r="K11" s="1114"/>
      <c r="L11" s="1114"/>
      <c r="M11" s="1114"/>
      <c r="N11" s="1114"/>
      <c r="O11" s="1114"/>
      <c r="P11" s="1114"/>
      <c r="Q11" s="1114"/>
      <c r="R11" s="1114"/>
      <c r="S11" s="1114"/>
      <c r="T11" s="1114"/>
      <c r="U11" s="1114"/>
      <c r="V11" s="1114"/>
      <c r="W11" s="1114"/>
      <c r="X11" s="1114"/>
      <c r="Y11" s="1114"/>
      <c r="Z11" s="1115"/>
    </row>
    <row r="12" spans="2:26" ht="50.1" customHeight="1" x14ac:dyDescent="0.15">
      <c r="B12" s="1113"/>
      <c r="C12" s="1114"/>
      <c r="D12" s="1114"/>
      <c r="E12" s="1114"/>
      <c r="F12" s="1114"/>
      <c r="G12" s="1114"/>
      <c r="H12" s="1114"/>
      <c r="I12" s="1114"/>
      <c r="J12" s="1114"/>
      <c r="K12" s="1114"/>
      <c r="L12" s="1114"/>
      <c r="M12" s="1114"/>
      <c r="N12" s="1114"/>
      <c r="O12" s="1114"/>
      <c r="P12" s="1114"/>
      <c r="Q12" s="1114"/>
      <c r="R12" s="1114"/>
      <c r="S12" s="1114"/>
      <c r="T12" s="1114"/>
      <c r="U12" s="1114"/>
      <c r="V12" s="1114"/>
      <c r="W12" s="1114"/>
      <c r="X12" s="1114"/>
      <c r="Y12" s="1114"/>
      <c r="Z12" s="1115"/>
    </row>
    <row r="13" spans="2:26" ht="100.35" customHeight="1" x14ac:dyDescent="0.15">
      <c r="B13" s="1113"/>
      <c r="C13" s="1114"/>
      <c r="D13" s="1114"/>
      <c r="E13" s="1114"/>
      <c r="F13" s="1114"/>
      <c r="G13" s="1114"/>
      <c r="H13" s="1114"/>
      <c r="I13" s="1114"/>
      <c r="J13" s="1114"/>
      <c r="K13" s="1114"/>
      <c r="L13" s="1114"/>
      <c r="M13" s="1114"/>
      <c r="N13" s="1114"/>
      <c r="O13" s="1114"/>
      <c r="P13" s="1114"/>
      <c r="Q13" s="1114"/>
      <c r="R13" s="1114"/>
      <c r="S13" s="1114"/>
      <c r="T13" s="1114"/>
      <c r="U13" s="1114"/>
      <c r="V13" s="1114"/>
      <c r="W13" s="1114"/>
      <c r="X13" s="1114"/>
      <c r="Y13" s="1114"/>
      <c r="Z13" s="1115"/>
    </row>
    <row r="14" spans="2:26" ht="50.1" customHeight="1" x14ac:dyDescent="0.15">
      <c r="B14" s="1113"/>
      <c r="C14" s="1114"/>
      <c r="D14" s="1114"/>
      <c r="E14" s="1114"/>
      <c r="F14" s="1114"/>
      <c r="G14" s="1114"/>
      <c r="H14" s="1114"/>
      <c r="I14" s="1114"/>
      <c r="J14" s="1114"/>
      <c r="K14" s="1114"/>
      <c r="L14" s="1114"/>
      <c r="M14" s="1114"/>
      <c r="N14" s="1114"/>
      <c r="O14" s="1114"/>
      <c r="P14" s="1114"/>
      <c r="Q14" s="1114"/>
      <c r="R14" s="1114"/>
      <c r="S14" s="1114"/>
      <c r="T14" s="1114"/>
      <c r="U14" s="1114"/>
      <c r="V14" s="1114"/>
      <c r="W14" s="1114"/>
      <c r="X14" s="1114"/>
      <c r="Y14" s="1114"/>
      <c r="Z14" s="1115"/>
    </row>
    <row r="15" spans="2:26" ht="100.35" customHeight="1" x14ac:dyDescent="0.15">
      <c r="B15" s="1116"/>
      <c r="C15" s="1117"/>
      <c r="D15" s="1117"/>
      <c r="E15" s="1117"/>
      <c r="F15" s="1117"/>
      <c r="G15" s="1117"/>
      <c r="H15" s="1117"/>
      <c r="I15" s="1117"/>
      <c r="J15" s="1117"/>
      <c r="K15" s="1117"/>
      <c r="L15" s="1117"/>
      <c r="M15" s="1117"/>
      <c r="N15" s="1117"/>
      <c r="O15" s="1117"/>
      <c r="P15" s="1117"/>
      <c r="Q15" s="1117"/>
      <c r="R15" s="1117"/>
      <c r="S15" s="1117"/>
      <c r="T15" s="1117"/>
      <c r="U15" s="1117"/>
      <c r="V15" s="1117"/>
      <c r="W15" s="1117"/>
      <c r="X15" s="1117"/>
      <c r="Y15" s="1117"/>
      <c r="Z15" s="1118"/>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3"/>
  <dataValidations count="1">
    <dataValidation allowBlank="1" showInputMessage="1" showErrorMessage="1" prompt="診断区分の所見を、１ページあたり5,000文字以内で入力する。_x000a_文字数が多い場合には、シートをコピーし複数ページで入力する。" sqref="B6:Z15" xr:uid="{882D2E65-97FE-4D90-880F-257215632BB9}"/>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election activeCell="E35" sqref="E35"/>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28" t="s">
        <v>264</v>
      </c>
      <c r="C4" s="1129"/>
      <c r="D4" s="1129"/>
      <c r="E4" s="1129"/>
      <c r="F4" s="1130"/>
    </row>
    <row r="5" spans="2:10" ht="14.25" thickBot="1" x14ac:dyDescent="0.2">
      <c r="B5" s="159" t="s">
        <v>265</v>
      </c>
      <c r="C5" s="160" t="s">
        <v>266</v>
      </c>
      <c r="D5" s="160" t="s">
        <v>267</v>
      </c>
      <c r="E5" s="160" t="s">
        <v>268</v>
      </c>
      <c r="F5" s="161" t="s">
        <v>269</v>
      </c>
    </row>
    <row r="6" spans="2:10" ht="14.25" thickTop="1" x14ac:dyDescent="0.15">
      <c r="B6" s="169" t="s">
        <v>270</v>
      </c>
      <c r="C6" s="170" t="s">
        <v>271</v>
      </c>
      <c r="D6" s="170" t="s">
        <v>272</v>
      </c>
      <c r="E6" s="170" t="s">
        <v>273</v>
      </c>
      <c r="F6" s="171" t="s">
        <v>274</v>
      </c>
    </row>
    <row r="7" spans="2:10" x14ac:dyDescent="0.15">
      <c r="B7" s="169" t="s">
        <v>275</v>
      </c>
      <c r="C7" s="170" t="s">
        <v>276</v>
      </c>
      <c r="D7" s="170" t="s">
        <v>277</v>
      </c>
      <c r="E7" s="170" t="s">
        <v>278</v>
      </c>
      <c r="F7" s="171" t="s">
        <v>279</v>
      </c>
    </row>
    <row r="8" spans="2:10" x14ac:dyDescent="0.15">
      <c r="B8" s="169" t="s">
        <v>280</v>
      </c>
      <c r="C8" s="170" t="s">
        <v>281</v>
      </c>
      <c r="D8" s="170"/>
      <c r="E8" s="170" t="s">
        <v>282</v>
      </c>
      <c r="F8" s="171"/>
    </row>
    <row r="9" spans="2:10" x14ac:dyDescent="0.15">
      <c r="B9" s="169" t="s">
        <v>283</v>
      </c>
      <c r="C9" s="170" t="s">
        <v>284</v>
      </c>
      <c r="D9" s="170"/>
      <c r="E9" s="170" t="s">
        <v>285</v>
      </c>
      <c r="F9" s="171"/>
    </row>
    <row r="10" spans="2:10" x14ac:dyDescent="0.15">
      <c r="B10" s="169" t="s">
        <v>286</v>
      </c>
      <c r="C10" s="170" t="s">
        <v>287</v>
      </c>
      <c r="D10" s="170"/>
      <c r="E10" s="170" t="s">
        <v>288</v>
      </c>
      <c r="F10" s="171"/>
    </row>
    <row r="11" spans="2:10" x14ac:dyDescent="0.15">
      <c r="B11" s="169" t="s">
        <v>289</v>
      </c>
      <c r="C11" s="170" t="s">
        <v>290</v>
      </c>
      <c r="D11" s="170"/>
      <c r="E11" s="170"/>
      <c r="F11" s="171"/>
    </row>
    <row r="12" spans="2:10" ht="14.25" thickBot="1" x14ac:dyDescent="0.2">
      <c r="B12" s="172" t="s">
        <v>291</v>
      </c>
      <c r="C12" s="173"/>
      <c r="D12" s="173"/>
      <c r="E12" s="173"/>
      <c r="F12" s="174"/>
    </row>
    <row r="13" spans="2:10" ht="14.25" thickBot="1" x14ac:dyDescent="0.2"/>
    <row r="14" spans="2:10" x14ac:dyDescent="0.15">
      <c r="B14" s="1128" t="s">
        <v>292</v>
      </c>
      <c r="C14" s="1129"/>
      <c r="D14" s="1129"/>
      <c r="E14" s="1129"/>
      <c r="F14" s="1129"/>
      <c r="G14" s="1129"/>
      <c r="H14" s="1129"/>
      <c r="I14" s="1129"/>
      <c r="J14" s="1130"/>
    </row>
    <row r="15" spans="2:10" ht="14.25" thickBot="1" x14ac:dyDescent="0.2">
      <c r="B15" s="159" t="s">
        <v>293</v>
      </c>
      <c r="C15" s="160" t="s">
        <v>294</v>
      </c>
      <c r="D15" s="160" t="s">
        <v>295</v>
      </c>
      <c r="E15" s="160" t="s">
        <v>296</v>
      </c>
      <c r="F15" s="160" t="s">
        <v>297</v>
      </c>
      <c r="G15" s="160" t="s">
        <v>298</v>
      </c>
      <c r="H15" s="160" t="s">
        <v>299</v>
      </c>
      <c r="I15" s="160" t="s">
        <v>300</v>
      </c>
      <c r="J15" s="161" t="s">
        <v>301</v>
      </c>
    </row>
    <row r="16" spans="2:10" ht="14.25" thickTop="1" x14ac:dyDescent="0.15">
      <c r="B16" s="162" t="s">
        <v>302</v>
      </c>
      <c r="C16" s="163" t="s">
        <v>303</v>
      </c>
      <c r="D16" s="163" t="s">
        <v>304</v>
      </c>
      <c r="E16" s="163" t="s">
        <v>305</v>
      </c>
      <c r="F16" s="163" t="s">
        <v>306</v>
      </c>
      <c r="G16" s="163" t="s">
        <v>306</v>
      </c>
      <c r="H16" s="163" t="s">
        <v>307</v>
      </c>
      <c r="I16" s="163" t="s">
        <v>308</v>
      </c>
      <c r="J16" s="164" t="s">
        <v>309</v>
      </c>
    </row>
    <row r="17" spans="2:10" x14ac:dyDescent="0.15">
      <c r="B17" s="162" t="s">
        <v>310</v>
      </c>
      <c r="C17" s="163" t="s">
        <v>311</v>
      </c>
      <c r="D17" s="163" t="s">
        <v>312</v>
      </c>
      <c r="E17" s="163" t="s">
        <v>313</v>
      </c>
      <c r="F17" s="163" t="s">
        <v>314</v>
      </c>
      <c r="G17" s="163" t="s">
        <v>315</v>
      </c>
      <c r="H17" s="163" t="s">
        <v>316</v>
      </c>
      <c r="I17" s="163" t="s">
        <v>317</v>
      </c>
      <c r="J17" s="164" t="s">
        <v>318</v>
      </c>
    </row>
    <row r="18" spans="2:10" x14ac:dyDescent="0.15">
      <c r="B18" s="162" t="s">
        <v>319</v>
      </c>
      <c r="C18" s="163" t="s">
        <v>320</v>
      </c>
      <c r="D18" s="163" t="s">
        <v>321</v>
      </c>
      <c r="E18" s="163" t="s">
        <v>322</v>
      </c>
      <c r="F18" s="163" t="s">
        <v>323</v>
      </c>
      <c r="G18" s="163" t="s">
        <v>324</v>
      </c>
      <c r="H18" s="163"/>
      <c r="I18" s="163" t="s">
        <v>316</v>
      </c>
      <c r="J18" s="164" t="s">
        <v>325</v>
      </c>
    </row>
    <row r="19" spans="2:10" x14ac:dyDescent="0.15">
      <c r="B19" s="162" t="s">
        <v>326</v>
      </c>
      <c r="C19" s="163" t="s">
        <v>327</v>
      </c>
      <c r="D19" s="163"/>
      <c r="E19" s="163" t="s">
        <v>328</v>
      </c>
      <c r="F19" s="163" t="s">
        <v>324</v>
      </c>
      <c r="G19" s="163" t="s">
        <v>329</v>
      </c>
      <c r="H19" s="163"/>
      <c r="I19" s="163"/>
      <c r="J19" s="164"/>
    </row>
    <row r="20" spans="2:10" x14ac:dyDescent="0.15">
      <c r="B20" s="162" t="s">
        <v>330</v>
      </c>
      <c r="C20" s="163" t="s">
        <v>331</v>
      </c>
      <c r="D20" s="163"/>
      <c r="E20" s="163" t="s">
        <v>332</v>
      </c>
      <c r="F20" s="163" t="s">
        <v>329</v>
      </c>
      <c r="G20" s="163" t="s">
        <v>333</v>
      </c>
      <c r="H20" s="163"/>
      <c r="I20" s="163"/>
      <c r="J20" s="164"/>
    </row>
    <row r="21" spans="2:10" x14ac:dyDescent="0.15">
      <c r="B21" s="162" t="s">
        <v>287</v>
      </c>
      <c r="C21" s="163" t="s">
        <v>334</v>
      </c>
      <c r="D21" s="163"/>
      <c r="E21" s="163" t="s">
        <v>335</v>
      </c>
      <c r="F21" s="163" t="s">
        <v>333</v>
      </c>
      <c r="G21" s="163"/>
      <c r="H21" s="163"/>
      <c r="I21" s="163"/>
      <c r="J21" s="164"/>
    </row>
    <row r="22" spans="2:10" x14ac:dyDescent="0.15">
      <c r="B22" s="162"/>
      <c r="C22" s="163" t="s">
        <v>336</v>
      </c>
      <c r="D22" s="163"/>
      <c r="E22" s="163" t="s">
        <v>337</v>
      </c>
      <c r="F22" s="163"/>
      <c r="G22" s="163"/>
      <c r="H22" s="163"/>
      <c r="I22" s="163"/>
      <c r="J22" s="164"/>
    </row>
    <row r="23" spans="2:10" x14ac:dyDescent="0.15">
      <c r="B23" s="162"/>
      <c r="C23" s="163" t="s">
        <v>338</v>
      </c>
      <c r="D23" s="163"/>
      <c r="E23" s="163" t="s">
        <v>339</v>
      </c>
      <c r="F23" s="163"/>
      <c r="G23" s="163"/>
      <c r="H23" s="163"/>
      <c r="I23" s="163"/>
      <c r="J23" s="164"/>
    </row>
    <row r="24" spans="2:10" x14ac:dyDescent="0.15">
      <c r="B24" s="162"/>
      <c r="C24" s="163" t="s">
        <v>340</v>
      </c>
      <c r="D24" s="163"/>
      <c r="E24" s="163" t="s">
        <v>341</v>
      </c>
      <c r="F24" s="163"/>
      <c r="G24" s="163"/>
      <c r="H24" s="163"/>
      <c r="I24" s="163"/>
      <c r="J24" s="164"/>
    </row>
    <row r="25" spans="2:10" x14ac:dyDescent="0.15">
      <c r="B25" s="162"/>
      <c r="C25" s="163" t="s">
        <v>342</v>
      </c>
      <c r="D25" s="163"/>
      <c r="E25" s="163" t="s">
        <v>343</v>
      </c>
      <c r="F25" s="163"/>
      <c r="G25" s="163"/>
      <c r="H25" s="163"/>
      <c r="I25" s="163"/>
      <c r="J25" s="164"/>
    </row>
    <row r="26" spans="2:10" x14ac:dyDescent="0.15">
      <c r="B26" s="162"/>
      <c r="C26" s="163" t="s">
        <v>344</v>
      </c>
      <c r="D26" s="163"/>
      <c r="E26" s="165" t="s">
        <v>345</v>
      </c>
      <c r="F26" s="163"/>
      <c r="G26" s="163"/>
      <c r="H26" s="163"/>
      <c r="I26" s="163"/>
      <c r="J26" s="164"/>
    </row>
    <row r="27" spans="2:10" x14ac:dyDescent="0.15">
      <c r="B27" s="162"/>
      <c r="C27" s="163" t="s">
        <v>346</v>
      </c>
      <c r="D27" s="163"/>
      <c r="E27" s="163" t="s">
        <v>347</v>
      </c>
      <c r="F27" s="163"/>
      <c r="G27" s="163"/>
      <c r="H27" s="163"/>
      <c r="I27" s="163"/>
      <c r="J27" s="164"/>
    </row>
    <row r="28" spans="2:10" x14ac:dyDescent="0.15">
      <c r="B28" s="162"/>
      <c r="C28" s="163" t="s">
        <v>348</v>
      </c>
      <c r="D28" s="163"/>
      <c r="E28" s="165"/>
      <c r="F28" s="163"/>
      <c r="G28" s="163"/>
      <c r="H28" s="163"/>
      <c r="I28" s="163"/>
      <c r="J28" s="164"/>
    </row>
    <row r="29" spans="2:10" x14ac:dyDescent="0.15">
      <c r="B29" s="162"/>
      <c r="C29" s="163" t="s">
        <v>287</v>
      </c>
      <c r="D29" s="163"/>
      <c r="E29" s="163"/>
      <c r="F29" s="163"/>
      <c r="G29" s="163"/>
      <c r="H29" s="163"/>
      <c r="I29" s="163"/>
      <c r="J29" s="164"/>
    </row>
    <row r="30" spans="2:10" x14ac:dyDescent="0.15">
      <c r="B30" s="162"/>
      <c r="C30" s="163"/>
      <c r="D30" s="163"/>
      <c r="E30" s="163"/>
      <c r="F30" s="163"/>
      <c r="G30" s="163"/>
      <c r="H30" s="163"/>
      <c r="I30" s="163"/>
      <c r="J30" s="164"/>
    </row>
    <row r="31" spans="2:10" x14ac:dyDescent="0.15">
      <c r="B31" s="162"/>
      <c r="C31" s="163" t="s">
        <v>348</v>
      </c>
      <c r="D31" s="163"/>
      <c r="E31" s="163"/>
      <c r="F31" s="163"/>
      <c r="G31" s="163"/>
      <c r="H31" s="163"/>
      <c r="I31" s="163"/>
      <c r="J31" s="164"/>
    </row>
    <row r="32" spans="2:10" x14ac:dyDescent="0.15">
      <c r="B32" s="162"/>
      <c r="C32" s="163" t="s">
        <v>287</v>
      </c>
      <c r="D32" s="163"/>
      <c r="E32" s="163"/>
      <c r="F32" s="163"/>
      <c r="G32" s="163"/>
      <c r="H32" s="163"/>
      <c r="I32" s="163"/>
      <c r="J32" s="164"/>
    </row>
    <row r="33" spans="2:10" x14ac:dyDescent="0.15">
      <c r="B33" s="162"/>
      <c r="C33" s="163"/>
      <c r="D33" s="163"/>
      <c r="E33" s="163"/>
      <c r="F33" s="163"/>
      <c r="G33" s="163"/>
      <c r="H33" s="163"/>
      <c r="I33" s="163"/>
      <c r="J33" s="164"/>
    </row>
    <row r="34" spans="2:10" x14ac:dyDescent="0.15">
      <c r="B34" s="162"/>
      <c r="C34" s="163" t="s">
        <v>349</v>
      </c>
      <c r="D34" s="163"/>
      <c r="E34" s="163"/>
      <c r="F34" s="163"/>
      <c r="G34" s="163"/>
      <c r="H34" s="163"/>
      <c r="I34" s="163"/>
      <c r="J34" s="164"/>
    </row>
    <row r="35" spans="2:10" x14ac:dyDescent="0.15">
      <c r="B35" s="162"/>
      <c r="C35" s="163" t="s">
        <v>287</v>
      </c>
      <c r="D35" s="163"/>
      <c r="E35" s="163"/>
      <c r="F35" s="163"/>
      <c r="G35" s="163"/>
      <c r="H35" s="163"/>
      <c r="I35" s="163"/>
      <c r="J35" s="164"/>
    </row>
    <row r="36" spans="2:10" x14ac:dyDescent="0.15">
      <c r="B36" s="162"/>
      <c r="C36" s="163"/>
      <c r="D36" s="163"/>
      <c r="E36" s="163"/>
      <c r="F36" s="163"/>
      <c r="G36" s="163"/>
      <c r="H36" s="163"/>
      <c r="I36" s="163"/>
      <c r="J36" s="164"/>
    </row>
    <row r="37" spans="2:10" x14ac:dyDescent="0.15">
      <c r="B37" s="162"/>
      <c r="C37" s="163" t="s">
        <v>350</v>
      </c>
      <c r="D37" s="163"/>
      <c r="E37" s="163"/>
      <c r="F37" s="163"/>
      <c r="G37" s="163"/>
      <c r="H37" s="163"/>
      <c r="I37" s="163"/>
      <c r="J37" s="164"/>
    </row>
    <row r="38" spans="2:10" x14ac:dyDescent="0.15">
      <c r="B38" s="162"/>
      <c r="C38" s="163" t="s">
        <v>351</v>
      </c>
      <c r="D38" s="163"/>
      <c r="E38" s="163"/>
      <c r="F38" s="163"/>
      <c r="G38" s="163"/>
      <c r="H38" s="163"/>
      <c r="I38" s="163"/>
      <c r="J38" s="164"/>
    </row>
    <row r="39" spans="2:10" x14ac:dyDescent="0.15">
      <c r="B39" s="162"/>
      <c r="C39" s="163" t="s">
        <v>287</v>
      </c>
      <c r="D39" s="163"/>
      <c r="E39" s="163"/>
      <c r="F39" s="163"/>
      <c r="G39" s="163"/>
      <c r="H39" s="163"/>
      <c r="I39" s="163"/>
      <c r="J39" s="164"/>
    </row>
    <row r="40" spans="2:10" x14ac:dyDescent="0.15">
      <c r="B40" s="162"/>
      <c r="C40" s="163"/>
      <c r="D40" s="163"/>
      <c r="E40" s="163"/>
      <c r="F40" s="163"/>
      <c r="G40" s="163"/>
      <c r="H40" s="163"/>
      <c r="I40" s="163"/>
      <c r="J40" s="164"/>
    </row>
    <row r="41" spans="2:10" x14ac:dyDescent="0.15">
      <c r="B41" s="162"/>
      <c r="C41" s="163" t="s">
        <v>352</v>
      </c>
      <c r="D41" s="163"/>
      <c r="E41" s="163"/>
      <c r="F41" s="163"/>
      <c r="G41" s="163"/>
      <c r="H41" s="163"/>
      <c r="I41" s="163"/>
      <c r="J41" s="164"/>
    </row>
    <row r="42" spans="2:10" x14ac:dyDescent="0.15">
      <c r="B42" s="162"/>
      <c r="C42" s="163" t="s">
        <v>353</v>
      </c>
      <c r="D42" s="163"/>
      <c r="E42" s="163"/>
      <c r="F42" s="163"/>
      <c r="G42" s="163"/>
      <c r="H42" s="163"/>
      <c r="I42" s="163"/>
      <c r="J42" s="164"/>
    </row>
    <row r="43" spans="2:10" x14ac:dyDescent="0.15">
      <c r="B43" s="162"/>
      <c r="C43" s="163" t="s">
        <v>354</v>
      </c>
      <c r="D43" s="163"/>
      <c r="E43" s="163"/>
      <c r="F43" s="163"/>
      <c r="G43" s="163"/>
      <c r="H43" s="163"/>
      <c r="I43" s="163"/>
      <c r="J43" s="164"/>
    </row>
    <row r="44" spans="2:10" x14ac:dyDescent="0.15">
      <c r="B44" s="162"/>
      <c r="C44" s="163" t="s">
        <v>355</v>
      </c>
      <c r="D44" s="163"/>
      <c r="E44" s="163"/>
      <c r="F44" s="163"/>
      <c r="G44" s="163"/>
      <c r="H44" s="163"/>
      <c r="I44" s="163"/>
      <c r="J44" s="164"/>
    </row>
    <row r="45" spans="2:10" x14ac:dyDescent="0.15">
      <c r="B45" s="162"/>
      <c r="C45" s="163" t="s">
        <v>287</v>
      </c>
      <c r="D45" s="163"/>
      <c r="E45" s="163"/>
      <c r="F45" s="163"/>
      <c r="G45" s="163"/>
      <c r="H45" s="163"/>
      <c r="I45" s="163"/>
      <c r="J45" s="164"/>
    </row>
    <row r="46" spans="2:10" x14ac:dyDescent="0.15">
      <c r="B46" s="162"/>
      <c r="C46" s="163"/>
      <c r="D46" s="163"/>
      <c r="E46" s="163"/>
      <c r="F46" s="163"/>
      <c r="G46" s="163"/>
      <c r="H46" s="163"/>
      <c r="I46" s="163"/>
      <c r="J46" s="164"/>
    </row>
    <row r="47" spans="2:10" ht="14.25" thickBot="1" x14ac:dyDescent="0.2">
      <c r="B47" s="166"/>
      <c r="C47" s="167" t="s">
        <v>287</v>
      </c>
      <c r="D47" s="167"/>
      <c r="E47" s="167"/>
      <c r="F47" s="167"/>
      <c r="G47" s="167"/>
      <c r="H47" s="167"/>
      <c r="I47" s="167"/>
      <c r="J47" s="168"/>
    </row>
    <row r="49" spans="2:7" ht="14.25" thickBot="1" x14ac:dyDescent="0.2">
      <c r="C49" s="51"/>
      <c r="D49" s="51"/>
      <c r="E49" s="51"/>
      <c r="F49" s="51"/>
      <c r="G49" s="51"/>
    </row>
    <row r="50" spans="2:7" x14ac:dyDescent="0.15">
      <c r="B50" s="1131" t="s">
        <v>356</v>
      </c>
      <c r="C50" s="1132"/>
      <c r="D50" s="1132"/>
      <c r="E50" s="1132"/>
      <c r="F50" s="1132"/>
      <c r="G50" s="1133"/>
    </row>
    <row r="51" spans="2:7" ht="14.25" thickBot="1" x14ac:dyDescent="0.2">
      <c r="B51" s="157" t="s">
        <v>357</v>
      </c>
      <c r="C51" s="45" t="s">
        <v>293</v>
      </c>
      <c r="D51" s="45" t="s">
        <v>358</v>
      </c>
      <c r="E51" s="45" t="s">
        <v>359</v>
      </c>
      <c r="F51" s="46" t="s">
        <v>360</v>
      </c>
      <c r="G51" s="158" t="s">
        <v>361</v>
      </c>
    </row>
    <row r="52" spans="2:7" ht="14.25" thickTop="1" x14ac:dyDescent="0.15">
      <c r="B52" s="175" t="s">
        <v>362</v>
      </c>
      <c r="C52" s="163" t="s">
        <v>363</v>
      </c>
      <c r="D52" s="163" t="s">
        <v>364</v>
      </c>
      <c r="E52" s="163" t="s">
        <v>365</v>
      </c>
      <c r="F52" s="163" t="s">
        <v>366</v>
      </c>
      <c r="G52" s="164" t="s">
        <v>309</v>
      </c>
    </row>
    <row r="53" spans="2:7" x14ac:dyDescent="0.15">
      <c r="B53" s="175" t="s">
        <v>367</v>
      </c>
      <c r="C53" s="163" t="s">
        <v>368</v>
      </c>
      <c r="D53" s="163" t="s">
        <v>369</v>
      </c>
      <c r="E53" s="163" t="s">
        <v>370</v>
      </c>
      <c r="F53" s="163" t="s">
        <v>371</v>
      </c>
      <c r="G53" s="164" t="s">
        <v>318</v>
      </c>
    </row>
    <row r="54" spans="2:7" x14ac:dyDescent="0.15">
      <c r="B54" s="175" t="s">
        <v>372</v>
      </c>
      <c r="C54" s="163" t="s">
        <v>373</v>
      </c>
      <c r="D54" s="163" t="s">
        <v>374</v>
      </c>
      <c r="E54" s="163" t="s">
        <v>375</v>
      </c>
      <c r="F54" s="163"/>
      <c r="G54" s="164" t="s">
        <v>325</v>
      </c>
    </row>
    <row r="55" spans="2:7" x14ac:dyDescent="0.15">
      <c r="B55" s="175" t="s">
        <v>376</v>
      </c>
      <c r="C55" s="163"/>
      <c r="D55" s="163"/>
      <c r="E55" s="163" t="s">
        <v>377</v>
      </c>
      <c r="F55" s="163"/>
      <c r="G55" s="164"/>
    </row>
    <row r="56" spans="2:7" x14ac:dyDescent="0.15">
      <c r="B56" s="175"/>
      <c r="C56" s="163" t="s">
        <v>378</v>
      </c>
      <c r="D56" s="163"/>
      <c r="E56" s="163" t="s">
        <v>379</v>
      </c>
      <c r="F56" s="163"/>
      <c r="G56" s="164"/>
    </row>
    <row r="57" spans="2:7" x14ac:dyDescent="0.15">
      <c r="B57" s="175"/>
      <c r="C57" s="163" t="s">
        <v>380</v>
      </c>
      <c r="D57" s="163"/>
      <c r="E57" s="163" t="s">
        <v>381</v>
      </c>
      <c r="F57" s="163"/>
      <c r="G57" s="164"/>
    </row>
    <row r="58" spans="2:7" x14ac:dyDescent="0.15">
      <c r="B58" s="175"/>
      <c r="C58" s="163" t="s">
        <v>382</v>
      </c>
      <c r="D58" s="163"/>
      <c r="E58" s="163" t="s">
        <v>347</v>
      </c>
      <c r="F58" s="163"/>
      <c r="G58" s="164"/>
    </row>
    <row r="59" spans="2:7" x14ac:dyDescent="0.15">
      <c r="B59" s="175"/>
      <c r="C59" s="163" t="s">
        <v>383</v>
      </c>
      <c r="D59" s="163"/>
      <c r="E59" s="163"/>
      <c r="F59" s="163"/>
      <c r="G59" s="164"/>
    </row>
    <row r="60" spans="2:7" x14ac:dyDescent="0.15">
      <c r="B60" s="175"/>
      <c r="C60" s="163" t="s">
        <v>287</v>
      </c>
      <c r="D60" s="163"/>
      <c r="E60" s="163"/>
      <c r="F60" s="163"/>
      <c r="G60" s="164"/>
    </row>
    <row r="61" spans="2:7" x14ac:dyDescent="0.15">
      <c r="B61" s="175"/>
      <c r="C61" s="163"/>
      <c r="D61" s="163"/>
      <c r="E61" s="163"/>
      <c r="F61" s="163"/>
      <c r="G61" s="164"/>
    </row>
    <row r="62" spans="2:7" x14ac:dyDescent="0.15">
      <c r="B62" s="175"/>
      <c r="C62" s="163" t="s">
        <v>87</v>
      </c>
      <c r="D62" s="163"/>
      <c r="E62" s="163"/>
      <c r="F62" s="163"/>
      <c r="G62" s="164"/>
    </row>
    <row r="63" spans="2:7" x14ac:dyDescent="0.15">
      <c r="B63" s="175"/>
      <c r="C63" s="163" t="s">
        <v>88</v>
      </c>
      <c r="D63" s="163"/>
      <c r="E63" s="163"/>
      <c r="F63" s="163"/>
      <c r="G63" s="164"/>
    </row>
    <row r="64" spans="2:7" x14ac:dyDescent="0.15">
      <c r="B64" s="175"/>
      <c r="C64" s="163" t="s">
        <v>89</v>
      </c>
      <c r="D64" s="163"/>
      <c r="E64" s="163"/>
      <c r="F64" s="163"/>
      <c r="G64" s="164"/>
    </row>
    <row r="65" spans="2:7" x14ac:dyDescent="0.15">
      <c r="B65" s="175"/>
      <c r="C65" s="163" t="s">
        <v>90</v>
      </c>
      <c r="D65" s="163"/>
      <c r="E65" s="163"/>
      <c r="F65" s="163"/>
      <c r="G65" s="164"/>
    </row>
    <row r="66" spans="2:7" x14ac:dyDescent="0.15">
      <c r="B66" s="175"/>
      <c r="C66" s="163" t="s">
        <v>384</v>
      </c>
      <c r="D66" s="163"/>
      <c r="E66" s="163"/>
      <c r="F66" s="163"/>
      <c r="G66" s="164"/>
    </row>
    <row r="67" spans="2:7" x14ac:dyDescent="0.15">
      <c r="B67" s="175"/>
      <c r="C67" s="163" t="s">
        <v>385</v>
      </c>
      <c r="D67" s="163"/>
      <c r="E67" s="163"/>
      <c r="F67" s="163"/>
      <c r="G67" s="164"/>
    </row>
    <row r="68" spans="2:7" x14ac:dyDescent="0.15">
      <c r="B68" s="175"/>
      <c r="C68" s="163" t="s">
        <v>91</v>
      </c>
      <c r="D68" s="163"/>
      <c r="E68" s="163"/>
      <c r="F68" s="163"/>
      <c r="G68" s="164"/>
    </row>
    <row r="69" spans="2:7" x14ac:dyDescent="0.15">
      <c r="B69" s="175"/>
      <c r="C69" s="163" t="s">
        <v>92</v>
      </c>
      <c r="D69" s="163"/>
      <c r="E69" s="163"/>
      <c r="F69" s="163"/>
      <c r="G69" s="164"/>
    </row>
    <row r="70" spans="2:7" x14ac:dyDescent="0.15">
      <c r="B70" s="175"/>
      <c r="C70" s="163" t="s">
        <v>386</v>
      </c>
      <c r="D70" s="163"/>
      <c r="E70" s="163"/>
      <c r="F70" s="163"/>
      <c r="G70" s="164"/>
    </row>
    <row r="71" spans="2:7" x14ac:dyDescent="0.15">
      <c r="B71" s="175"/>
      <c r="C71" s="163" t="s">
        <v>94</v>
      </c>
      <c r="D71" s="163"/>
      <c r="E71" s="163"/>
      <c r="F71" s="163"/>
      <c r="G71" s="164"/>
    </row>
    <row r="72" spans="2:7" x14ac:dyDescent="0.15">
      <c r="B72" s="175"/>
      <c r="C72" s="163" t="s">
        <v>96</v>
      </c>
      <c r="D72" s="163"/>
      <c r="E72" s="163"/>
      <c r="F72" s="163"/>
      <c r="G72" s="164"/>
    </row>
    <row r="73" spans="2:7" x14ac:dyDescent="0.15">
      <c r="B73" s="175"/>
      <c r="C73" s="163" t="s">
        <v>97</v>
      </c>
      <c r="D73" s="163"/>
      <c r="E73" s="163"/>
      <c r="F73" s="163"/>
      <c r="G73" s="164"/>
    </row>
    <row r="74" spans="2:7" x14ac:dyDescent="0.15">
      <c r="B74" s="175"/>
      <c r="C74" s="163" t="s">
        <v>98</v>
      </c>
      <c r="D74" s="163"/>
      <c r="E74" s="163"/>
      <c r="F74" s="163"/>
      <c r="G74" s="164"/>
    </row>
    <row r="75" spans="2:7" x14ac:dyDescent="0.15">
      <c r="B75" s="175"/>
      <c r="C75" s="163" t="s">
        <v>99</v>
      </c>
      <c r="D75" s="163"/>
      <c r="E75" s="163"/>
      <c r="F75" s="163"/>
      <c r="G75" s="164"/>
    </row>
    <row r="76" spans="2:7" x14ac:dyDescent="0.15">
      <c r="B76" s="175"/>
      <c r="C76" s="163" t="s">
        <v>100</v>
      </c>
      <c r="D76" s="163"/>
      <c r="E76" s="163"/>
      <c r="F76" s="163"/>
      <c r="G76" s="164"/>
    </row>
    <row r="77" spans="2:7" x14ac:dyDescent="0.15">
      <c r="B77" s="175"/>
      <c r="C77" s="163" t="s">
        <v>347</v>
      </c>
      <c r="D77" s="163"/>
      <c r="E77" s="163"/>
      <c r="F77" s="163"/>
      <c r="G77" s="164"/>
    </row>
    <row r="78" spans="2:7" x14ac:dyDescent="0.15">
      <c r="B78" s="175"/>
      <c r="C78" s="163"/>
      <c r="D78" s="163"/>
      <c r="E78" s="163"/>
      <c r="F78" s="163"/>
      <c r="G78" s="164"/>
    </row>
    <row r="79" spans="2:7" x14ac:dyDescent="0.15">
      <c r="B79" s="175"/>
      <c r="C79" s="163" t="s">
        <v>387</v>
      </c>
      <c r="D79" s="163"/>
      <c r="E79" s="163"/>
      <c r="F79" s="163"/>
      <c r="G79" s="164"/>
    </row>
    <row r="80" spans="2:7" x14ac:dyDescent="0.15">
      <c r="B80" s="175"/>
      <c r="C80" s="163" t="s">
        <v>388</v>
      </c>
      <c r="D80" s="163"/>
      <c r="E80" s="163"/>
      <c r="F80" s="163"/>
      <c r="G80" s="164"/>
    </row>
    <row r="81" spans="2:7" x14ac:dyDescent="0.15">
      <c r="B81" s="175"/>
      <c r="C81" s="163" t="s">
        <v>389</v>
      </c>
      <c r="D81" s="163"/>
      <c r="E81" s="163"/>
      <c r="F81" s="163"/>
      <c r="G81" s="164"/>
    </row>
    <row r="82" spans="2:7" x14ac:dyDescent="0.15">
      <c r="B82" s="175"/>
      <c r="C82" s="163" t="s">
        <v>390</v>
      </c>
      <c r="D82" s="163"/>
      <c r="E82" s="163"/>
      <c r="F82" s="163"/>
      <c r="G82" s="164"/>
    </row>
    <row r="83" spans="2:7" ht="14.25" thickBot="1" x14ac:dyDescent="0.2">
      <c r="B83" s="176"/>
      <c r="C83" s="167" t="s">
        <v>347</v>
      </c>
      <c r="D83" s="167"/>
      <c r="E83" s="167"/>
      <c r="F83" s="167"/>
      <c r="G83" s="168"/>
    </row>
  </sheetData>
  <mergeCells count="3">
    <mergeCell ref="B14:J14"/>
    <mergeCell ref="B50:G50"/>
    <mergeCell ref="B4:F4"/>
  </mergeCells>
  <phoneticPr fontId="13"/>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98</vt:i4>
      </vt:variant>
      <vt:variant>
        <vt:lpstr>名前付き一覧</vt:lpstr>
      </vt:variant>
      <vt:variant>
        <vt:i4>182</vt:i4>
      </vt:variant>
    </vt:vector>
  </HeadingPairs>
  <TitlesOfParts>
    <vt:vector size="280"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様式B (4)</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様式D-1-2</vt:lpstr>
      <vt:lpstr>様式D-2-1 (1)</vt:lpstr>
      <vt:lpstr>様式D-2-1 (2)</vt:lpstr>
      <vt:lpstr>様式D-2-1 (3)</vt:lpstr>
      <vt:lpstr>様式D-2-1 (4)</vt:lpstr>
      <vt:lpstr>様式D-2-1 (5)</vt:lpstr>
      <vt:lpstr>様式D-2-1´ (1)</vt:lpstr>
      <vt:lpstr>様式D-2-1´ (2)</vt:lpstr>
      <vt:lpstr>様式D-2-1´ (3)</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'様式B (3)'!Print_Area</vt:lpstr>
      <vt:lpstr>'様式B (4)'!Print_Area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(5)'!Print_Area</vt:lpstr>
      <vt:lpstr>'様式D-1-1 (6)'!Print_Area</vt:lpstr>
      <vt:lpstr>'様式D-1-1 (7)'!Print_Area</vt:lpstr>
      <vt:lpstr>'様式D-1-1 (8)'!Print_Area</vt:lpstr>
      <vt:lpstr>'様式D-1-1 (9)'!Print_Area</vt:lpstr>
      <vt:lpstr>'様式D-1-2'!Print_Area</vt:lpstr>
      <vt:lpstr>'様式D-2-1 (1)'!Print_Area</vt:lpstr>
      <vt:lpstr>'様式D-2-1 (2)'!Print_Area</vt:lpstr>
      <vt:lpstr>'様式D-2-1 (3)'!Print_Area</vt:lpstr>
      <vt:lpstr>'様式D-2-1 (4)'!Print_Area</vt:lpstr>
      <vt:lpstr>'様式D-2-1 (5)'!Print_Area</vt:lpstr>
      <vt:lpstr>'様式D-2-1´ (1)'!Print_Area</vt:lpstr>
      <vt:lpstr>'様式D-2-1´ (2)'!Print_Area</vt:lpstr>
      <vt:lpstr>'様式D-2-1´ (3)'!Print_Area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様式E!Print_Area</vt:lpstr>
      <vt:lpstr>'様式F '!Print_Area</vt:lpstr>
      <vt:lpstr>様式G!Print_Area</vt:lpstr>
      <vt:lpstr>'様式A-2'!Print_Titles</vt:lpstr>
      <vt:lpstr>'様式C-1-1'!Print_Titles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(5)'!Print_Titles</vt:lpstr>
      <vt:lpstr>'様式D-1-1 (6)'!Print_Titles</vt:lpstr>
      <vt:lpstr>'様式D-1-1 (7)'!Print_Titles</vt:lpstr>
      <vt:lpstr>'様式D-1-1 (8)'!Print_Titles</vt:lpstr>
      <vt:lpstr>'様式D-1-1 (9)'!Print_Titles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阿部 一馬(ABE Kazuma)</cp:lastModifiedBy>
  <cp:revision/>
  <cp:lastPrinted>2026-02-19T09:52:43Z</cp:lastPrinted>
  <dcterms:created xsi:type="dcterms:W3CDTF">2012-04-09T00:49:26Z</dcterms:created>
  <dcterms:modified xsi:type="dcterms:W3CDTF">2026-04-15T00:47:09Z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